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MS - DO NOT MOVE\Assets\Treatment Plants\Web Publishing Data\"/>
    </mc:Choice>
  </mc:AlternateContent>
  <xr:revisionPtr revIDLastSave="0" documentId="13_ncr:1_{637EA51D-D742-4B34-8B01-005B7DBEEAFC}" xr6:coauthVersionLast="47" xr6:coauthVersionMax="47" xr10:uidLastSave="{00000000-0000-0000-0000-000000000000}"/>
  <bookViews>
    <workbookView xWindow="29430" yWindow="120" windowWidth="27300" windowHeight="15480" firstSheet="1" activeTab="14" xr2:uid="{00000000-000D-0000-FFFF-FFFF00000000}"/>
  </bookViews>
  <sheets>
    <sheet name="Monitoring Point Locations" sheetId="10" r:id="rId1"/>
    <sheet name="12-13" sheetId="1" r:id="rId2"/>
    <sheet name="13-14" sheetId="6" r:id="rId3"/>
    <sheet name="14-15" sheetId="7" r:id="rId4"/>
    <sheet name="15-16" sheetId="8" r:id="rId5"/>
    <sheet name="16-17" sheetId="9" r:id="rId6"/>
    <sheet name="17-18" sheetId="11" r:id="rId7"/>
    <sheet name="18-19" sheetId="12" r:id="rId8"/>
    <sheet name="19-20" sheetId="13" r:id="rId9"/>
    <sheet name="20-21" sheetId="14" r:id="rId10"/>
    <sheet name="21-22" sheetId="15" r:id="rId11"/>
    <sheet name="22-23" sheetId="16" r:id="rId12"/>
    <sheet name="23-24" sheetId="17" r:id="rId13"/>
    <sheet name="24-25" sheetId="18" r:id="rId14"/>
    <sheet name="25-26" sheetId="19" r:id="rId15"/>
  </sheets>
  <externalReferences>
    <externalReference r:id="rId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82" i="15" l="1"/>
  <c r="F382" i="15"/>
  <c r="E382" i="15"/>
  <c r="C382" i="15"/>
  <c r="B382" i="15"/>
  <c r="C380" i="15"/>
  <c r="B379" i="15"/>
  <c r="J378" i="15"/>
  <c r="I378" i="15"/>
  <c r="H378" i="15"/>
  <c r="G378" i="15"/>
  <c r="F378" i="15"/>
  <c r="E378" i="15"/>
  <c r="D378" i="15"/>
  <c r="C378" i="15"/>
  <c r="B378" i="15"/>
  <c r="J377" i="15"/>
  <c r="I377" i="15"/>
  <c r="H377" i="15"/>
  <c r="G377" i="15"/>
  <c r="F377" i="15"/>
  <c r="E377" i="15"/>
  <c r="D377" i="15"/>
  <c r="C377" i="15"/>
  <c r="B377" i="15"/>
  <c r="J376" i="15"/>
  <c r="I376" i="15"/>
  <c r="H376" i="15"/>
  <c r="G376" i="15"/>
  <c r="F376" i="15"/>
  <c r="E376" i="15"/>
  <c r="D376" i="15"/>
  <c r="C376" i="15"/>
  <c r="B376" i="15"/>
  <c r="I379" i="15" l="1"/>
  <c r="K357" i="14"/>
  <c r="K358" i="14"/>
  <c r="K359" i="14"/>
  <c r="K360" i="14"/>
  <c r="K361" i="14"/>
  <c r="K362" i="14"/>
  <c r="K363" i="14"/>
  <c r="K364" i="14"/>
  <c r="K365" i="14"/>
  <c r="K366" i="14"/>
  <c r="K367" i="14"/>
  <c r="K368" i="14"/>
  <c r="K369" i="14"/>
  <c r="K370" i="14"/>
  <c r="K371" i="14"/>
  <c r="K372" i="14"/>
  <c r="K373" i="14"/>
  <c r="K374" i="14"/>
  <c r="K375" i="14"/>
  <c r="K376" i="14"/>
  <c r="K336" i="14" l="1"/>
  <c r="K337" i="14"/>
  <c r="K338" i="14"/>
  <c r="K339" i="14"/>
  <c r="K340" i="14"/>
  <c r="K341" i="14"/>
  <c r="K342" i="14"/>
  <c r="K343" i="14"/>
  <c r="K344" i="14"/>
  <c r="K345" i="14"/>
  <c r="K346" i="14"/>
  <c r="K347" i="14"/>
  <c r="K348" i="14"/>
  <c r="K349" i="14"/>
  <c r="K350" i="14"/>
  <c r="K351" i="14"/>
  <c r="K352" i="14"/>
  <c r="K353" i="14"/>
  <c r="K354" i="14"/>
  <c r="K355" i="14"/>
  <c r="K356" i="14"/>
  <c r="B336" i="14"/>
  <c r="B337" i="14"/>
  <c r="B338" i="14"/>
  <c r="B339" i="14"/>
  <c r="B340" i="14"/>
  <c r="B341" i="14"/>
  <c r="B342" i="14"/>
  <c r="B343" i="14"/>
  <c r="B344" i="14"/>
  <c r="B345" i="14"/>
  <c r="B346" i="14"/>
  <c r="B347" i="14"/>
  <c r="B348" i="14"/>
  <c r="B349" i="14"/>
  <c r="B350" i="14"/>
  <c r="B351" i="14"/>
  <c r="B352" i="14"/>
  <c r="B353" i="14"/>
  <c r="B354" i="14"/>
  <c r="B355" i="14"/>
  <c r="B356" i="14"/>
  <c r="B84" i="14" l="1"/>
  <c r="J384" i="14" l="1"/>
  <c r="F384" i="14"/>
  <c r="E384" i="14"/>
  <c r="C384" i="14"/>
  <c r="C382" i="14"/>
  <c r="K381" i="14"/>
  <c r="I381" i="14"/>
  <c r="K380" i="14"/>
  <c r="J380" i="14"/>
  <c r="I380" i="14"/>
  <c r="H380" i="14"/>
  <c r="G380" i="14"/>
  <c r="F380" i="14"/>
  <c r="E380" i="14"/>
  <c r="D380" i="14"/>
  <c r="C380" i="14"/>
  <c r="K379" i="14"/>
  <c r="J379" i="14"/>
  <c r="I379" i="14"/>
  <c r="H379" i="14"/>
  <c r="G379" i="14"/>
  <c r="F379" i="14"/>
  <c r="E379" i="14"/>
  <c r="D379" i="14"/>
  <c r="C379" i="14"/>
  <c r="K378" i="14"/>
  <c r="J378" i="14"/>
  <c r="I378" i="14"/>
  <c r="H378" i="14"/>
  <c r="G378" i="14"/>
  <c r="F378" i="14"/>
  <c r="E378" i="14"/>
  <c r="D378" i="14"/>
  <c r="C378" i="14"/>
  <c r="B384" i="14" l="1"/>
  <c r="B379" i="14"/>
  <c r="B331" i="13"/>
  <c r="B380" i="14" l="1"/>
  <c r="B381" i="14"/>
  <c r="B378" i="14"/>
  <c r="B262" i="13"/>
  <c r="B263" i="13" s="1"/>
  <c r="J385" i="13" l="1"/>
  <c r="F385" i="13"/>
  <c r="E385" i="13"/>
  <c r="C385" i="13"/>
  <c r="B385" i="13"/>
  <c r="C383" i="13"/>
  <c r="K382" i="13"/>
  <c r="I382" i="13"/>
  <c r="B382" i="13"/>
  <c r="K381" i="13"/>
  <c r="J381" i="13"/>
  <c r="I381" i="13"/>
  <c r="H381" i="13"/>
  <c r="G381" i="13"/>
  <c r="F381" i="13"/>
  <c r="E381" i="13"/>
  <c r="D381" i="13"/>
  <c r="C381" i="13"/>
  <c r="B381" i="13"/>
  <c r="K380" i="13"/>
  <c r="J380" i="13"/>
  <c r="I380" i="13"/>
  <c r="H380" i="13"/>
  <c r="G380" i="13"/>
  <c r="F380" i="13"/>
  <c r="E380" i="13"/>
  <c r="D380" i="13"/>
  <c r="C380" i="13"/>
  <c r="B380" i="13"/>
  <c r="K379" i="13"/>
  <c r="J379" i="13"/>
  <c r="I379" i="13"/>
  <c r="H379" i="13"/>
  <c r="G379" i="13"/>
  <c r="F379" i="13"/>
  <c r="E379" i="13"/>
  <c r="D379" i="13"/>
  <c r="C379" i="13"/>
  <c r="B379" i="13"/>
  <c r="J384" i="12" l="1"/>
  <c r="F384" i="12"/>
  <c r="E384" i="12"/>
  <c r="C384" i="12"/>
  <c r="B384" i="12"/>
  <c r="C382" i="12"/>
  <c r="K381" i="12"/>
  <c r="I381" i="12"/>
  <c r="B381" i="12"/>
  <c r="K380" i="12"/>
  <c r="J380" i="12"/>
  <c r="I380" i="12"/>
  <c r="H380" i="12"/>
  <c r="G380" i="12"/>
  <c r="F380" i="12"/>
  <c r="E380" i="12"/>
  <c r="D380" i="12"/>
  <c r="C380" i="12"/>
  <c r="B380" i="12"/>
  <c r="K379" i="12"/>
  <c r="J379" i="12"/>
  <c r="I379" i="12"/>
  <c r="H379" i="12"/>
  <c r="G379" i="12"/>
  <c r="F379" i="12"/>
  <c r="E379" i="12"/>
  <c r="D379" i="12"/>
  <c r="C379" i="12"/>
  <c r="B379" i="12"/>
  <c r="K378" i="12"/>
  <c r="J378" i="12"/>
  <c r="I378" i="12"/>
  <c r="H378" i="12"/>
  <c r="G378" i="12"/>
  <c r="F378" i="12"/>
  <c r="E378" i="12"/>
  <c r="D378" i="12"/>
  <c r="C378" i="12"/>
  <c r="B378" i="12"/>
  <c r="J384" i="11" l="1"/>
  <c r="B384" i="11"/>
  <c r="E384" i="11"/>
  <c r="F384" i="11"/>
  <c r="C384" i="11"/>
  <c r="B381" i="11"/>
  <c r="I378" i="11"/>
  <c r="J378" i="11"/>
  <c r="I379" i="11"/>
  <c r="J379" i="11"/>
  <c r="I380" i="11"/>
  <c r="J380" i="11"/>
  <c r="D378" i="11"/>
  <c r="E378" i="11"/>
  <c r="F378" i="11"/>
  <c r="G378" i="11"/>
  <c r="H378" i="11"/>
  <c r="D379" i="11"/>
  <c r="E379" i="11"/>
  <c r="F379" i="11"/>
  <c r="G379" i="11"/>
  <c r="H379" i="11"/>
  <c r="D380" i="11"/>
  <c r="E380" i="11"/>
  <c r="F380" i="11"/>
  <c r="G380" i="11"/>
  <c r="H380" i="11"/>
  <c r="C380" i="11"/>
  <c r="C379" i="11"/>
  <c r="C378" i="11"/>
  <c r="C382" i="11" l="1"/>
  <c r="K381" i="11"/>
  <c r="I381" i="11"/>
  <c r="K380" i="11"/>
  <c r="B380" i="11"/>
  <c r="K379" i="11"/>
  <c r="B379" i="11"/>
  <c r="K378" i="11"/>
  <c r="B378" i="11"/>
  <c r="F381" i="8" l="1"/>
  <c r="F380" i="8"/>
  <c r="F379" i="8"/>
  <c r="G381" i="8"/>
  <c r="G380" i="8"/>
  <c r="G379" i="8"/>
  <c r="F380" i="9"/>
  <c r="F379" i="9"/>
  <c r="F378" i="9"/>
  <c r="G380" i="9"/>
  <c r="G379" i="9"/>
  <c r="G378" i="9"/>
  <c r="B382" i="8"/>
  <c r="K379" i="8"/>
  <c r="K380" i="8"/>
  <c r="K381" i="8"/>
  <c r="B381" i="1"/>
  <c r="B381" i="6"/>
  <c r="B381" i="7"/>
  <c r="C382" i="7"/>
  <c r="I381" i="7"/>
  <c r="G381" i="7"/>
  <c r="I380" i="7"/>
  <c r="H380" i="7"/>
  <c r="G380" i="7"/>
  <c r="F380" i="7"/>
  <c r="E380" i="7"/>
  <c r="D380" i="7"/>
  <c r="C380" i="7"/>
  <c r="B380" i="7"/>
  <c r="I379" i="7"/>
  <c r="H379" i="7"/>
  <c r="G379" i="7"/>
  <c r="F379" i="7"/>
  <c r="E379" i="7"/>
  <c r="D379" i="7"/>
  <c r="C379" i="7"/>
  <c r="B379" i="7"/>
  <c r="I378" i="7"/>
  <c r="H378" i="7"/>
  <c r="G378" i="7"/>
  <c r="F378" i="7"/>
  <c r="E378" i="7"/>
  <c r="D378" i="7"/>
  <c r="C378" i="7"/>
  <c r="B378" i="7"/>
  <c r="C382" i="9"/>
  <c r="K381" i="9"/>
  <c r="I381" i="9"/>
  <c r="K380" i="9"/>
  <c r="J380" i="9"/>
  <c r="I380" i="9"/>
  <c r="H380" i="9"/>
  <c r="E380" i="9"/>
  <c r="D380" i="9"/>
  <c r="C380" i="9"/>
  <c r="B380" i="9"/>
  <c r="K379" i="9"/>
  <c r="J379" i="9"/>
  <c r="I379" i="9"/>
  <c r="H379" i="9"/>
  <c r="E379" i="9"/>
  <c r="D379" i="9"/>
  <c r="C379" i="9"/>
  <c r="B379" i="9"/>
  <c r="K378" i="9"/>
  <c r="J378" i="9"/>
  <c r="I378" i="9"/>
  <c r="H378" i="9"/>
  <c r="E378" i="9"/>
  <c r="D378" i="9"/>
  <c r="C378" i="9"/>
  <c r="B378" i="9"/>
  <c r="B379" i="8"/>
  <c r="C379" i="8"/>
  <c r="D379" i="8"/>
  <c r="E379" i="8"/>
  <c r="H379" i="8"/>
  <c r="I379" i="8"/>
  <c r="J379" i="8"/>
  <c r="B380" i="8"/>
  <c r="C380" i="8"/>
  <c r="D380" i="8"/>
  <c r="E380" i="8"/>
  <c r="H380" i="8"/>
  <c r="I380" i="8"/>
  <c r="J380" i="8"/>
  <c r="B381" i="8"/>
  <c r="C381" i="8"/>
  <c r="D381" i="8"/>
  <c r="E381" i="8"/>
  <c r="H381" i="8"/>
  <c r="I381" i="8"/>
  <c r="J381" i="8"/>
  <c r="I382" i="8"/>
  <c r="K382" i="8"/>
  <c r="C383" i="8"/>
  <c r="C382" i="6"/>
  <c r="I381" i="6"/>
  <c r="G381" i="6"/>
  <c r="I380" i="6"/>
  <c r="H380" i="6"/>
  <c r="G380" i="6"/>
  <c r="F380" i="6"/>
  <c r="E380" i="6"/>
  <c r="D380" i="6"/>
  <c r="C380" i="6"/>
  <c r="B380" i="6"/>
  <c r="I379" i="6"/>
  <c r="H379" i="6"/>
  <c r="G379" i="6"/>
  <c r="F379" i="6"/>
  <c r="E379" i="6"/>
  <c r="D379" i="6"/>
  <c r="C379" i="6"/>
  <c r="B379" i="6"/>
  <c r="I378" i="6"/>
  <c r="H378" i="6"/>
  <c r="G378" i="6"/>
  <c r="F378" i="6"/>
  <c r="E378" i="6"/>
  <c r="D378" i="6"/>
  <c r="C378" i="6"/>
  <c r="B378" i="6"/>
  <c r="H380" i="1"/>
  <c r="H379" i="1"/>
  <c r="H378" i="1"/>
  <c r="G381" i="1"/>
  <c r="C382" i="1"/>
  <c r="D378" i="1"/>
  <c r="E378" i="1"/>
  <c r="F378" i="1"/>
  <c r="D379" i="1"/>
  <c r="E379" i="1"/>
  <c r="F379" i="1"/>
  <c r="D380" i="1"/>
  <c r="E380" i="1"/>
  <c r="F380" i="1"/>
  <c r="C380" i="1"/>
  <c r="C379" i="1"/>
  <c r="C378" i="1"/>
  <c r="I381" i="1"/>
  <c r="G380" i="1"/>
  <c r="G379" i="1"/>
  <c r="G378" i="1"/>
  <c r="I378" i="1"/>
  <c r="I380" i="1"/>
  <c r="I379" i="1"/>
  <c r="B380" i="1"/>
  <c r="B379" i="1"/>
  <c r="B378" i="1"/>
  <c r="K173" i="15"/>
  <c r="K379" i="15"/>
  <c r="K377" i="15"/>
  <c r="K378" i="15"/>
  <c r="K173" i="15" a="1"/>
  <c r="K376" i="15"/>
  <c r="K202" i="15"/>
  <c r="K202" i="15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<sst xmlns="http://schemas.openxmlformats.org/spreadsheetml/2006/main" count="894" uniqueCount="132">
  <si>
    <t>-</t>
  </si>
  <si>
    <t>DATE</t>
  </si>
  <si>
    <t>Faecal 
Coliforms</t>
  </si>
  <si>
    <t>BOD</t>
  </si>
  <si>
    <t>mg/L</t>
  </si>
  <si>
    <t>CFU/100mL</t>
  </si>
  <si>
    <t>Licence 100 percentile</t>
  </si>
  <si>
    <t>AMT 90 percentile</t>
  </si>
  <si>
    <t>MINIMUM</t>
  </si>
  <si>
    <t>AVERAGE</t>
  </si>
  <si>
    <t>MAXIMUM</t>
  </si>
  <si>
    <t>SAMPLE COUNT</t>
  </si>
  <si>
    <t>Rainfall</t>
  </si>
  <si>
    <t>mm</t>
  </si>
  <si>
    <t>kL/Day</t>
  </si>
  <si>
    <t>Oil and Grease</t>
  </si>
  <si>
    <t>CORAKI SEWERAGE TREATMENT PLANT LICENCE REPORTING 12/13</t>
  </si>
  <si>
    <t>EPA Licence Number: 351 - Box Ridge Road Coraki</t>
  </si>
  <si>
    <t>CORAKI SEWERAGE TREATMENT PLANT LICENCE REPORTING 13/14</t>
  </si>
  <si>
    <t>EPA Point 2
Total volume monitoring (Rising main prior to inlet works)</t>
  </si>
  <si>
    <t>Suspended Solids</t>
  </si>
  <si>
    <t>EPA Point 3 Effluent Quality Monitoring</t>
  </si>
  <si>
    <t>EPA Point 4 Total volume of effluent reuse</t>
  </si>
  <si>
    <t>EPA Point 5 Reuse Effluent Quality Monitoring</t>
  </si>
  <si>
    <t>CORAKI SEWERAGE TREATMENT PLANT LICENCE REPORTING 15/16</t>
  </si>
  <si>
    <t>Date Published</t>
  </si>
  <si>
    <t>CORAKI SEWERAGE TREATMENT PLANT LICENCE REPORTING 16/17</t>
  </si>
  <si>
    <t>CORAKI SEWERAGE TREATMENT PLANT LICENCE REPORTING 14/15</t>
  </si>
  <si>
    <t>Not Tested</t>
  </si>
  <si>
    <t>&lt;2</t>
  </si>
  <si>
    <t>Total Nitrogen</t>
  </si>
  <si>
    <t>Total Phosphorus</t>
  </si>
  <si>
    <t xml:space="preserve"> Richmond Valley Council - Corner Walker Street &amp; Graham Place, (Locked Bag 10) Casino NSW 2470</t>
  </si>
  <si>
    <t>Monthly Effluent Quality &amp; Daily Volume Monitoring</t>
  </si>
  <si>
    <t>www.epa.nsw.gov.au/prpoeoapp/viewpoeolicence.aspx?docid=32248&amp;sysuid=1&amp;licid=351</t>
  </si>
  <si>
    <t>Date analysis results obtained</t>
  </si>
  <si>
    <t>N/A</t>
  </si>
  <si>
    <t>&lt;1</t>
  </si>
  <si>
    <t>CORAKI SEWERAGE TREATMENT PLANT LICENCE REPORTING 17/18</t>
  </si>
  <si>
    <t>96/0.18</t>
  </si>
  <si>
    <t>Time Sample Collected</t>
  </si>
  <si>
    <t>Details of Non-compliance</t>
  </si>
  <si>
    <t>9.30am</t>
  </si>
  <si>
    <t>8.30am</t>
  </si>
  <si>
    <t>10.00am</t>
  </si>
  <si>
    <t>Algal Bloom in Tertiary Ponds</t>
  </si>
  <si>
    <t>High Inflow through plant</t>
  </si>
  <si>
    <t>9.00am</t>
  </si>
  <si>
    <t>TOTAL</t>
  </si>
  <si>
    <t>Non-compliant Results</t>
  </si>
  <si>
    <t>CORAKI SEWERAGE TREATMENT PLANT LICENCE REPORTING 18/19</t>
  </si>
  <si>
    <t>&lt;10</t>
  </si>
  <si>
    <t>100% Re-use - Zero Discharge</t>
  </si>
  <si>
    <t>Excessive inflow due to wet weather</t>
  </si>
  <si>
    <t>Zero Re-use</t>
  </si>
  <si>
    <t>CORAKI SEWERAGE TREATMENT PLANT LICENCE REPORTING 19/20</t>
  </si>
  <si>
    <t>Heavy rainfall</t>
  </si>
  <si>
    <t>heavy rainfall</t>
  </si>
  <si>
    <t>CORAKI SEWERAGE TREATMENT PLANT LICENCE REPORTING 20/21</t>
  </si>
  <si>
    <t>09:00:00AM</t>
  </si>
  <si>
    <t>08:00:00AM</t>
  </si>
  <si>
    <t>23.03.2021</t>
  </si>
  <si>
    <t>29.04.2021</t>
  </si>
  <si>
    <t>30.04.2021</t>
  </si>
  <si>
    <t>86?</t>
  </si>
  <si>
    <t>08:20:00AM</t>
  </si>
  <si>
    <t>27.05.2021</t>
  </si>
  <si>
    <t>04.06.2021</t>
  </si>
  <si>
    <t>25.06.2021</t>
  </si>
  <si>
    <t>23.07.2021</t>
  </si>
  <si>
    <t>29.07.2021</t>
  </si>
  <si>
    <t>13.08.2021</t>
  </si>
  <si>
    <t>8.00am</t>
  </si>
  <si>
    <t>12.08.2021</t>
  </si>
  <si>
    <t>Sample Collected By</t>
  </si>
  <si>
    <t>Craig Smith</t>
  </si>
  <si>
    <t>Harley Hyde</t>
  </si>
  <si>
    <t>Criag Smith</t>
  </si>
  <si>
    <t>23.12.2021</t>
  </si>
  <si>
    <t>09:30:00AM</t>
  </si>
  <si>
    <t>24.02.2021</t>
  </si>
  <si>
    <t>22.09.2021</t>
  </si>
  <si>
    <t>11.10.2021</t>
  </si>
  <si>
    <t xml:space="preserve">Craig Smith </t>
  </si>
  <si>
    <t>21.10.2021</t>
  </si>
  <si>
    <t>22.10.2021</t>
  </si>
  <si>
    <t>9.00 AM</t>
  </si>
  <si>
    <t>12.01.2022</t>
  </si>
  <si>
    <t>13.01.2022</t>
  </si>
  <si>
    <t>Shane White</t>
  </si>
  <si>
    <t>11.02.2022</t>
  </si>
  <si>
    <t>14.02.2022</t>
  </si>
  <si>
    <t>9.00AM</t>
  </si>
  <si>
    <t>07.20 AM</t>
  </si>
  <si>
    <t>07:55AM</t>
  </si>
  <si>
    <t>08.30AM</t>
  </si>
  <si>
    <t>08:00AM</t>
  </si>
  <si>
    <t>09:00AM</t>
  </si>
  <si>
    <t>Stephen Scott</t>
  </si>
  <si>
    <t>8:30AM</t>
  </si>
  <si>
    <t>10:00AM</t>
  </si>
  <si>
    <t>CORAKI SEWERAGE TREATMENT PLANT LICENCE REPORTING 23/24</t>
  </si>
  <si>
    <t>CORAKI SEWERAGE TREATMENT PLANT LICENCE REPORTING 21/22</t>
  </si>
  <si>
    <t>CORAKI SEWERAGE TREATMENT PLANT LICENCE REPORTING 22/23</t>
  </si>
  <si>
    <t>8:15AM</t>
  </si>
  <si>
    <t>9.45 AM</t>
  </si>
  <si>
    <t>11.30AM</t>
  </si>
  <si>
    <t>05.10.2023</t>
  </si>
  <si>
    <t>06.10.2023</t>
  </si>
  <si>
    <t>12.00 PM</t>
  </si>
  <si>
    <t>Adriano Martinez</t>
  </si>
  <si>
    <t>Rebekah McClelland</t>
  </si>
  <si>
    <t>01:00PM</t>
  </si>
  <si>
    <t>09:00am</t>
  </si>
  <si>
    <t>Rebeckah McClelland</t>
  </si>
  <si>
    <t>08:00am</t>
  </si>
  <si>
    <t>&gt;2400</t>
  </si>
  <si>
    <t>9:50am</t>
  </si>
  <si>
    <t>07:30AM</t>
  </si>
  <si>
    <t>Monday, 1 July 2024</t>
  </si>
  <si>
    <t>Tuesday, 2 July 2024</t>
  </si>
  <si>
    <t>8:30am</t>
  </si>
  <si>
    <t>8:20am</t>
  </si>
  <si>
    <t>3:20pm</t>
  </si>
  <si>
    <t>8:00am</t>
  </si>
  <si>
    <t>7:00am</t>
  </si>
  <si>
    <t>7:30am</t>
  </si>
  <si>
    <t>7:20am</t>
  </si>
  <si>
    <t>11:30am</t>
  </si>
  <si>
    <t>2:30pm</t>
  </si>
  <si>
    <t>2:45pm</t>
  </si>
  <si>
    <t>3:00pm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</si>
</sst>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"/>
    <numFmt numFmtId="166" formatCode="[$-F800]dddd\,\ mmmm\ dd\,\ yyyy"/>
    <numFmt numFmtId="167" formatCode="[$-F400]h:mm:ss\ AM/PM"/>
    <numFmt numFmtId="168" formatCode="d/mm/yy;@"/>
    <numFmt numFmtId="169" formatCode="d/m/yyyy;@"/>
  </numFmts>
  <fonts count="2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 MT"/>
    </font>
    <font>
      <i/>
      <sz val="14"/>
      <color theme="1"/>
      <name val="Calibri"/>
      <family val="2"/>
      <scheme val="minor"/>
    </font>
    <font>
      <sz val="12"/>
      <name val="Arial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14999847407452621"/>
      </top>
      <bottom/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</borders>
  <cellStyleXfs count="7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0" fontId="6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92">
    <xf numFmtId="0" fontId="0" fillId="0" borderId="0" xfId="0"/>
    <xf numFmtId="0" fontId="2" fillId="0" borderId="0" xfId="0" applyFont="1" applyAlignment="1"/>
    <xf numFmtId="1" fontId="0" fillId="0" borderId="0" xfId="0" applyNumberFormat="1" applyFill="1" applyAlignment="1">
      <alignment horizontal="right" vertical="center"/>
    </xf>
    <xf numFmtId="166" fontId="0" fillId="0" borderId="0" xfId="0" applyNumberFormat="1" applyFill="1" applyAlignment="1">
      <alignment horizontal="right" vertical="center"/>
    </xf>
    <xf numFmtId="166" fontId="5" fillId="0" borderId="2" xfId="0" applyNumberFormat="1" applyFont="1" applyFill="1" applyBorder="1" applyAlignment="1" applyProtection="1">
      <alignment horizontal="left" vertical="center"/>
    </xf>
    <xf numFmtId="2" fontId="4" fillId="2" borderId="7" xfId="0" applyNumberFormat="1" applyFont="1" applyFill="1" applyBorder="1" applyAlignment="1" applyProtection="1">
      <alignment horizontal="center" vertical="center" wrapText="1"/>
    </xf>
    <xf numFmtId="2" fontId="4" fillId="2" borderId="7" xfId="0" applyNumberFormat="1" applyFont="1" applyFill="1" applyBorder="1" applyAlignment="1" applyProtection="1">
      <alignment horizontal="center" vertical="center"/>
    </xf>
    <xf numFmtId="2" fontId="4" fillId="2" borderId="5" xfId="0" applyNumberFormat="1" applyFont="1" applyFill="1" applyBorder="1" applyAlignment="1" applyProtection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</xf>
    <xf numFmtId="2" fontId="4" fillId="2" borderId="4" xfId="0" applyNumberFormat="1" applyFont="1" applyFill="1" applyBorder="1" applyAlignment="1" applyProtection="1">
      <alignment horizontal="center" vertical="center"/>
    </xf>
    <xf numFmtId="165" fontId="4" fillId="2" borderId="4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right" vertical="center"/>
    </xf>
    <xf numFmtId="164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 applyProtection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2" fontId="1" fillId="0" borderId="0" xfId="0" applyNumberFormat="1" applyFont="1" applyFill="1" applyAlignment="1">
      <alignment horizontal="right" vertical="center"/>
    </xf>
    <xf numFmtId="165" fontId="1" fillId="0" borderId="0" xfId="0" applyNumberFormat="1" applyFont="1" applyFill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2" fontId="6" fillId="0" borderId="0" xfId="0" applyNumberFormat="1" applyFont="1" applyFill="1" applyBorder="1" applyAlignment="1">
      <alignment horizontal="center" vertical="center"/>
    </xf>
    <xf numFmtId="164" fontId="4" fillId="5" borderId="9" xfId="0" applyNumberFormat="1" applyFont="1" applyFill="1" applyBorder="1" applyAlignment="1">
      <alignment horizontal="right" vertical="center"/>
    </xf>
    <xf numFmtId="164" fontId="4" fillId="5" borderId="8" xfId="0" applyNumberFormat="1" applyFont="1" applyFill="1" applyBorder="1" applyAlignment="1">
      <alignment horizontal="right" vertical="center"/>
    </xf>
    <xf numFmtId="164" fontId="4" fillId="5" borderId="11" xfId="0" applyNumberFormat="1" applyFont="1" applyFill="1" applyBorder="1" applyAlignment="1">
      <alignment horizontal="right" vertical="center"/>
    </xf>
    <xf numFmtId="2" fontId="4" fillId="0" borderId="4" xfId="0" applyNumberFormat="1" applyFont="1" applyFill="1" applyBorder="1" applyAlignment="1">
      <alignment horizontal="center" vertical="center"/>
    </xf>
    <xf numFmtId="0" fontId="0" fillId="6" borderId="4" xfId="0" applyFill="1" applyBorder="1"/>
    <xf numFmtId="1" fontId="6" fillId="0" borderId="4" xfId="0" applyNumberFormat="1" applyFont="1" applyFill="1" applyBorder="1" applyAlignment="1" applyProtection="1">
      <alignment horizontal="center" vertical="center"/>
    </xf>
    <xf numFmtId="1" fontId="8" fillId="0" borderId="4" xfId="0" applyNumberFormat="1" applyFont="1" applyFill="1" applyBorder="1" applyAlignment="1" applyProtection="1">
      <alignment horizontal="center"/>
    </xf>
    <xf numFmtId="1" fontId="6" fillId="3" borderId="4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2" fontId="6" fillId="8" borderId="4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 wrapText="1"/>
    </xf>
    <xf numFmtId="165" fontId="6" fillId="3" borderId="5" xfId="0" applyNumberFormat="1" applyFont="1" applyFill="1" applyBorder="1" applyAlignment="1" applyProtection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" fontId="6" fillId="3" borderId="7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7" xfId="0" applyNumberFormat="1" applyFont="1" applyFill="1" applyBorder="1" applyAlignment="1" applyProtection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vertical="center"/>
    </xf>
    <xf numFmtId="2" fontId="10" fillId="0" borderId="0" xfId="0" applyNumberFormat="1" applyFont="1" applyFill="1" applyBorder="1" applyAlignment="1">
      <alignment horizontal="right" vertical="center"/>
    </xf>
    <xf numFmtId="1" fontId="6" fillId="4" borderId="4" xfId="0" applyNumberFormat="1" applyFont="1" applyFill="1" applyBorder="1" applyAlignment="1" applyProtection="1">
      <alignment horizontal="center"/>
    </xf>
    <xf numFmtId="1" fontId="6" fillId="4" borderId="4" xfId="0" applyNumberFormat="1" applyFont="1" applyFill="1" applyBorder="1" applyAlignment="1" applyProtection="1">
      <alignment horizontal="center" vertical="center"/>
    </xf>
    <xf numFmtId="1" fontId="6" fillId="7" borderId="4" xfId="0" applyNumberFormat="1" applyFont="1" applyFill="1" applyBorder="1" applyAlignment="1" applyProtection="1">
      <alignment horizontal="center"/>
    </xf>
    <xf numFmtId="1" fontId="6" fillId="7" borderId="4" xfId="0" applyNumberFormat="1" applyFont="1" applyFill="1" applyBorder="1" applyAlignment="1" applyProtection="1">
      <alignment horizontal="center" vertical="center"/>
    </xf>
    <xf numFmtId="2" fontId="6" fillId="8" borderId="2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2" fontId="6" fillId="8" borderId="3" xfId="0" applyNumberFormat="1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Alignment="1">
      <alignment horizontal="right" vertical="center"/>
    </xf>
    <xf numFmtId="2" fontId="10" fillId="8" borderId="4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2" fontId="6" fillId="8" borderId="7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 applyProtection="1">
      <alignment horizontal="center"/>
    </xf>
    <xf numFmtId="2" fontId="6" fillId="4" borderId="4" xfId="0" applyNumberFormat="1" applyFont="1" applyFill="1" applyBorder="1" applyAlignment="1" applyProtection="1">
      <alignment horizontal="center" vertical="center"/>
    </xf>
    <xf numFmtId="2" fontId="6" fillId="8" borderId="4" xfId="0" applyNumberFormat="1" applyFont="1" applyFill="1" applyBorder="1" applyAlignment="1" applyProtection="1">
      <alignment horizontal="center"/>
    </xf>
    <xf numFmtId="2" fontId="6" fillId="8" borderId="4" xfId="0" applyNumberFormat="1" applyFont="1" applyFill="1" applyBorder="1" applyAlignment="1" applyProtection="1">
      <alignment horizontal="center" vertical="center"/>
    </xf>
    <xf numFmtId="166" fontId="5" fillId="0" borderId="13" xfId="0" applyNumberFormat="1" applyFont="1" applyFill="1" applyBorder="1" applyAlignment="1" applyProtection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2" fontId="4" fillId="2" borderId="5" xfId="0" applyNumberFormat="1" applyFont="1" applyFill="1" applyBorder="1" applyAlignment="1" applyProtection="1">
      <alignment horizontal="center" vertical="center" wrapText="1"/>
    </xf>
    <xf numFmtId="2" fontId="4" fillId="2" borderId="7" xfId="0" applyNumberFormat="1" applyFont="1" applyFill="1" applyBorder="1" applyAlignment="1" applyProtection="1">
      <alignment horizontal="center" vertical="center" wrapText="1"/>
    </xf>
    <xf numFmtId="2" fontId="6" fillId="7" borderId="4" xfId="0" applyNumberFormat="1" applyFont="1" applyFill="1" applyBorder="1" applyAlignment="1" applyProtection="1">
      <alignment horizontal="center" vertical="center"/>
    </xf>
    <xf numFmtId="2" fontId="6" fillId="7" borderId="4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0" xfId="0" applyFont="1" applyAlignment="1"/>
    <xf numFmtId="0" fontId="12" fillId="0" borderId="0" xfId="1" applyBorder="1" applyAlignment="1"/>
    <xf numFmtId="0" fontId="11" fillId="0" borderId="0" xfId="0" applyFont="1" applyBorder="1" applyAlignment="1"/>
    <xf numFmtId="0" fontId="13" fillId="0" borderId="0" xfId="1" applyFont="1" applyBorder="1" applyAlignment="1"/>
    <xf numFmtId="2" fontId="14" fillId="4" borderId="4" xfId="2" applyNumberFormat="1" applyFill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center" vertical="center" wrapText="1"/>
    </xf>
    <xf numFmtId="2" fontId="4" fillId="2" borderId="7" xfId="0" applyNumberFormat="1" applyFont="1" applyFill="1" applyBorder="1" applyAlignment="1" applyProtection="1">
      <alignment horizontal="center" vertical="center" wrapText="1"/>
    </xf>
    <xf numFmtId="2" fontId="14" fillId="4" borderId="4" xfId="2" applyNumberFormat="1" applyFill="1" applyBorder="1" applyAlignment="1">
      <alignment horizontal="center"/>
    </xf>
    <xf numFmtId="0" fontId="0" fillId="0" borderId="0" xfId="0" applyFill="1"/>
    <xf numFmtId="14" fontId="0" fillId="0" borderId="6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6" fillId="4" borderId="4" xfId="0" applyNumberFormat="1" applyFont="1" applyFill="1" applyBorder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0" fillId="0" borderId="0" xfId="0" applyNumberFormat="1"/>
    <xf numFmtId="2" fontId="0" fillId="4" borderId="4" xfId="0" applyNumberFormat="1" applyFill="1" applyBorder="1" applyAlignment="1">
      <alignment horizontal="center"/>
    </xf>
    <xf numFmtId="168" fontId="0" fillId="0" borderId="6" xfId="0" applyNumberForma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 vertical="center"/>
    </xf>
    <xf numFmtId="168" fontId="6" fillId="3" borderId="5" xfId="0" applyNumberFormat="1" applyFont="1" applyFill="1" applyBorder="1" applyAlignment="1">
      <alignment horizontal="center" vertical="center"/>
    </xf>
    <xf numFmtId="168" fontId="0" fillId="0" borderId="7" xfId="0" applyNumberFormat="1" applyFill="1" applyBorder="1" applyAlignment="1">
      <alignment horizontal="center"/>
    </xf>
    <xf numFmtId="168" fontId="0" fillId="0" borderId="0" xfId="0" applyNumberFormat="1" applyAlignment="1">
      <alignment horizontal="center"/>
    </xf>
    <xf numFmtId="14" fontId="6" fillId="3" borderId="7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7" xfId="0" applyNumberFormat="1" applyFill="1" applyBorder="1" applyAlignment="1">
      <alignment horizontal="center"/>
    </xf>
    <xf numFmtId="2" fontId="6" fillId="4" borderId="2" xfId="0" applyNumberFormat="1" applyFont="1" applyFill="1" applyBorder="1" applyAlignment="1" applyProtection="1">
      <alignment horizontal="center" vertical="center"/>
    </xf>
    <xf numFmtId="2" fontId="6" fillId="4" borderId="3" xfId="0" applyNumberFormat="1" applyFont="1" applyFill="1" applyBorder="1" applyAlignment="1" applyProtection="1">
      <alignment horizontal="center" vertical="center"/>
    </xf>
    <xf numFmtId="2" fontId="6" fillId="4" borderId="1" xfId="0" applyNumberFormat="1" applyFont="1" applyFill="1" applyBorder="1" applyAlignment="1" applyProtection="1">
      <alignment horizontal="center" vertical="center"/>
    </xf>
    <xf numFmtId="2" fontId="6" fillId="7" borderId="1" xfId="0" applyNumberFormat="1" applyFont="1" applyFill="1" applyBorder="1" applyAlignment="1" applyProtection="1">
      <alignment horizontal="center" vertical="center"/>
    </xf>
    <xf numFmtId="169" fontId="0" fillId="0" borderId="6" xfId="0" applyNumberFormat="1" applyFill="1" applyBorder="1" applyAlignment="1">
      <alignment horizontal="center"/>
    </xf>
    <xf numFmtId="1" fontId="15" fillId="0" borderId="0" xfId="0" applyNumberFormat="1" applyFont="1" applyFill="1" applyAlignment="1">
      <alignment horizontal="right" vertical="center"/>
    </xf>
    <xf numFmtId="2" fontId="16" fillId="0" borderId="0" xfId="0" applyNumberFormat="1" applyFont="1" applyFill="1" applyAlignment="1">
      <alignment horizontal="left" vertical="center"/>
    </xf>
    <xf numFmtId="0" fontId="17" fillId="0" borderId="18" xfId="0" applyFont="1" applyBorder="1" applyAlignment="1">
      <alignment horizontal="right"/>
    </xf>
    <xf numFmtId="0" fontId="15" fillId="0" borderId="19" xfId="0" applyFont="1" applyBorder="1" applyAlignment="1">
      <alignment horizontal="center"/>
    </xf>
    <xf numFmtId="0" fontId="0" fillId="0" borderId="19" xfId="0" applyBorder="1"/>
    <xf numFmtId="0" fontId="15" fillId="0" borderId="20" xfId="0" applyFont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center" vertical="center" wrapText="1"/>
    </xf>
    <xf numFmtId="2" fontId="4" fillId="2" borderId="7" xfId="0" applyNumberFormat="1" applyFont="1" applyFill="1" applyBorder="1" applyAlignment="1" applyProtection="1">
      <alignment horizontal="center" vertical="center" wrapText="1"/>
    </xf>
    <xf numFmtId="2" fontId="6" fillId="9" borderId="4" xfId="0" applyNumberFormat="1" applyFont="1" applyFill="1" applyBorder="1" applyAlignment="1" applyProtection="1">
      <alignment horizontal="center" vertical="center"/>
    </xf>
    <xf numFmtId="1" fontId="8" fillId="8" borderId="4" xfId="0" applyNumberFormat="1" applyFont="1" applyFill="1" applyBorder="1" applyAlignment="1" applyProtection="1">
      <alignment horizontal="center"/>
    </xf>
    <xf numFmtId="2" fontId="6" fillId="4" borderId="5" xfId="0" applyNumberFormat="1" applyFont="1" applyFill="1" applyBorder="1" applyAlignment="1" applyProtection="1">
      <alignment horizontal="center" vertical="center"/>
    </xf>
    <xf numFmtId="2" fontId="6" fillId="4" borderId="7" xfId="0" applyNumberFormat="1" applyFont="1" applyFill="1" applyBorder="1" applyAlignment="1" applyProtection="1">
      <alignment horizontal="center" vertical="center"/>
    </xf>
    <xf numFmtId="1" fontId="6" fillId="8" borderId="4" xfId="0" applyNumberFormat="1" applyFont="1" applyFill="1" applyBorder="1" applyAlignment="1" applyProtection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/>
    </xf>
    <xf numFmtId="1" fontId="6" fillId="0" borderId="7" xfId="0" applyNumberFormat="1" applyFont="1" applyFill="1" applyBorder="1" applyAlignment="1" applyProtection="1">
      <alignment horizontal="center" vertical="center"/>
    </xf>
    <xf numFmtId="2" fontId="6" fillId="8" borderId="4" xfId="0" applyNumberFormat="1" applyFont="1" applyFill="1" applyBorder="1" applyAlignment="1">
      <alignment vertical="center"/>
    </xf>
    <xf numFmtId="1" fontId="6" fillId="8" borderId="4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 applyProtection="1">
      <alignment horizontal="center" vertical="center" wrapText="1"/>
    </xf>
    <xf numFmtId="2" fontId="4" fillId="2" borderId="7" xfId="0" applyNumberFormat="1" applyFont="1" applyFill="1" applyBorder="1" applyAlignment="1" applyProtection="1">
      <alignment horizontal="center" vertical="center" wrapText="1"/>
    </xf>
    <xf numFmtId="2" fontId="18" fillId="4" borderId="4" xfId="0" applyNumberFormat="1" applyFont="1" applyFill="1" applyBorder="1" applyAlignment="1" applyProtection="1">
      <alignment horizontal="center" vertical="center"/>
    </xf>
    <xf numFmtId="2" fontId="0" fillId="4" borderId="4" xfId="0" applyNumberFormat="1" applyFont="1" applyFill="1" applyBorder="1" applyAlignment="1">
      <alignment horizontal="center"/>
    </xf>
    <xf numFmtId="2" fontId="18" fillId="8" borderId="4" xfId="0" applyNumberFormat="1" applyFont="1" applyFill="1" applyBorder="1" applyAlignment="1">
      <alignment vertical="center"/>
    </xf>
    <xf numFmtId="2" fontId="18" fillId="8" borderId="4" xfId="0" applyNumberFormat="1" applyFont="1" applyFill="1" applyBorder="1" applyAlignment="1">
      <alignment horizontal="center" vertical="center"/>
    </xf>
    <xf numFmtId="2" fontId="18" fillId="8" borderId="4" xfId="0" applyNumberFormat="1" applyFont="1" applyFill="1" applyBorder="1" applyAlignment="1" applyProtection="1">
      <alignment horizontal="center" vertical="center"/>
    </xf>
    <xf numFmtId="2" fontId="18" fillId="0" borderId="4" xfId="0" applyNumberFormat="1" applyFont="1" applyFill="1" applyBorder="1" applyAlignment="1">
      <alignment horizontal="center" vertical="center"/>
    </xf>
    <xf numFmtId="1" fontId="18" fillId="0" borderId="4" xfId="0" applyNumberFormat="1" applyFont="1" applyFill="1" applyBorder="1" applyAlignment="1" applyProtection="1">
      <alignment horizontal="center" vertical="center"/>
    </xf>
    <xf numFmtId="167" fontId="18" fillId="4" borderId="4" xfId="0" applyNumberFormat="1" applyFont="1" applyFill="1" applyBorder="1" applyAlignment="1">
      <alignment horizontal="center" vertical="center"/>
    </xf>
    <xf numFmtId="168" fontId="0" fillId="0" borderId="6" xfId="0" applyNumberFormat="1" applyFont="1" applyFill="1" applyBorder="1" applyAlignment="1">
      <alignment horizontal="center"/>
    </xf>
    <xf numFmtId="14" fontId="0" fillId="0" borderId="6" xfId="0" applyNumberFormat="1" applyFont="1" applyFill="1" applyBorder="1" applyAlignment="1">
      <alignment horizontal="center"/>
    </xf>
    <xf numFmtId="2" fontId="18" fillId="0" borderId="0" xfId="0" applyNumberFormat="1" applyFont="1" applyFill="1" applyBorder="1" applyAlignment="1">
      <alignment vertical="center"/>
    </xf>
    <xf numFmtId="2" fontId="4" fillId="2" borderId="5" xfId="0" applyNumberFormat="1" applyFont="1" applyFill="1" applyBorder="1" applyAlignment="1" applyProtection="1">
      <alignment horizontal="center" vertical="center" wrapText="1"/>
    </xf>
    <xf numFmtId="2" fontId="4" fillId="2" borderId="7" xfId="0" applyNumberFormat="1" applyFont="1" applyFill="1" applyBorder="1" applyAlignment="1" applyProtection="1">
      <alignment horizontal="center" vertical="center" wrapText="1"/>
    </xf>
    <xf numFmtId="2" fontId="0" fillId="4" borderId="4" xfId="0" applyNumberFormat="1" applyFill="1" applyBorder="1" applyAlignment="1">
      <alignment horizontal="center"/>
    </xf>
    <xf numFmtId="2" fontId="19" fillId="4" borderId="4" xfId="4" applyNumberFormat="1" applyFill="1" applyBorder="1" applyAlignment="1">
      <alignment horizontal="center"/>
    </xf>
    <xf numFmtId="2" fontId="6" fillId="4" borderId="4" xfId="0" applyNumberFormat="1" applyFont="1" applyFill="1" applyBorder="1" applyAlignment="1" applyProtection="1">
      <alignment horizontal="center" vertical="center"/>
    </xf>
    <xf numFmtId="2" fontId="6" fillId="8" borderId="4" xfId="0" applyNumberFormat="1" applyFont="1" applyFill="1" applyBorder="1" applyAlignment="1" applyProtection="1">
      <alignment horizontal="center" vertical="center"/>
    </xf>
    <xf numFmtId="2" fontId="6" fillId="4" borderId="5" xfId="0" applyNumberFormat="1" applyFont="1" applyFill="1" applyBorder="1" applyAlignment="1" applyProtection="1">
      <alignment horizontal="center" vertical="center"/>
    </xf>
    <xf numFmtId="2" fontId="6" fillId="4" borderId="7" xfId="0" applyNumberFormat="1" applyFont="1" applyFill="1" applyBorder="1" applyAlignment="1" applyProtection="1">
      <alignment horizontal="center" vertical="center"/>
    </xf>
    <xf numFmtId="2" fontId="6" fillId="8" borderId="4" xfId="0" applyNumberFormat="1" applyFont="1" applyFill="1" applyBorder="1" applyAlignment="1">
      <alignment vertical="center"/>
    </xf>
    <xf numFmtId="1" fontId="6" fillId="0" borderId="4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/>
    </xf>
    <xf numFmtId="1" fontId="6" fillId="8" borderId="4" xfId="0" applyNumberFormat="1" applyFont="1" applyFill="1" applyBorder="1" applyAlignment="1" applyProtection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/>
    </xf>
    <xf numFmtId="1" fontId="6" fillId="0" borderId="7" xfId="0" applyNumberFormat="1" applyFont="1" applyFill="1" applyBorder="1" applyAlignment="1" applyProtection="1">
      <alignment horizontal="center" vertical="center"/>
    </xf>
    <xf numFmtId="0" fontId="6" fillId="0" borderId="4" xfId="6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6" fillId="8" borderId="7" xfId="0" applyNumberFormat="1" applyFont="1" applyFill="1" applyBorder="1" applyAlignment="1" applyProtection="1">
      <alignment horizontal="center" vertical="center"/>
    </xf>
    <xf numFmtId="2" fontId="6" fillId="10" borderId="0" xfId="0" applyNumberFormat="1" applyFont="1" applyFill="1" applyBorder="1" applyAlignment="1">
      <alignment horizontal="center" vertical="center"/>
    </xf>
    <xf numFmtId="2" fontId="6" fillId="10" borderId="21" xfId="0" applyNumberFormat="1" applyFont="1" applyFill="1" applyBorder="1" applyAlignment="1" applyProtection="1">
      <alignment horizontal="center" vertical="center"/>
    </xf>
    <xf numFmtId="2" fontId="6" fillId="0" borderId="21" xfId="0" applyNumberFormat="1" applyFont="1" applyFill="1" applyBorder="1" applyAlignment="1">
      <alignment horizontal="center" vertical="center"/>
    </xf>
    <xf numFmtId="2" fontId="6" fillId="10" borderId="21" xfId="0" applyNumberFormat="1" applyFont="1" applyFill="1" applyBorder="1" applyAlignment="1">
      <alignment horizontal="center" vertical="center"/>
    </xf>
    <xf numFmtId="2" fontId="6" fillId="10" borderId="22" xfId="0" applyNumberFormat="1" applyFont="1" applyFill="1" applyBorder="1" applyAlignment="1">
      <alignment horizontal="center" vertical="center"/>
    </xf>
    <xf numFmtId="2" fontId="6" fillId="0" borderId="2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 applyProtection="1">
      <alignment horizontal="center" vertical="center" wrapText="1"/>
    </xf>
    <xf numFmtId="2" fontId="4" fillId="2" borderId="7" xfId="0" applyNumberFormat="1" applyFont="1" applyFill="1" applyBorder="1" applyAlignment="1" applyProtection="1">
      <alignment horizontal="center" vertical="center" wrapText="1"/>
    </xf>
    <xf numFmtId="2" fontId="6" fillId="4" borderId="2" xfId="0" applyNumberFormat="1" applyFont="1" applyFill="1" applyBorder="1" applyAlignment="1" applyProtection="1">
      <alignment horizontal="center" vertical="center"/>
    </xf>
    <xf numFmtId="167" fontId="6" fillId="3" borderId="7" xfId="0" applyNumberFormat="1" applyFont="1" applyFill="1" applyBorder="1" applyAlignment="1">
      <alignment horizontal="center" vertical="center"/>
    </xf>
    <xf numFmtId="167" fontId="6" fillId="3" borderId="5" xfId="0" applyNumberFormat="1" applyFont="1" applyFill="1" applyBorder="1" applyAlignment="1">
      <alignment horizontal="center" vertical="center"/>
    </xf>
    <xf numFmtId="167" fontId="6" fillId="10" borderId="6" xfId="0" applyNumberFormat="1" applyFont="1" applyFill="1" applyBorder="1" applyAlignment="1">
      <alignment horizontal="center" vertical="center"/>
    </xf>
    <xf numFmtId="168" fontId="0" fillId="0" borderId="16" xfId="0" applyNumberFormat="1" applyFill="1" applyBorder="1" applyAlignment="1">
      <alignment horizontal="center"/>
    </xf>
    <xf numFmtId="169" fontId="0" fillId="0" borderId="16" xfId="0" applyNumberFormat="1" applyFill="1" applyBorder="1" applyAlignment="1">
      <alignment horizontal="center"/>
    </xf>
    <xf numFmtId="168" fontId="0" fillId="0" borderId="16" xfId="0" applyNumberFormat="1" applyFont="1" applyFill="1" applyBorder="1" applyAlignment="1">
      <alignment horizontal="center"/>
    </xf>
    <xf numFmtId="167" fontId="6" fillId="10" borderId="28" xfId="0" applyNumberFormat="1" applyFont="1" applyFill="1" applyBorder="1" applyAlignment="1">
      <alignment horizontal="center" vertical="center"/>
    </xf>
    <xf numFmtId="167" fontId="6" fillId="10" borderId="29" xfId="0" applyNumberFormat="1" applyFont="1" applyFill="1" applyBorder="1" applyAlignment="1">
      <alignment horizontal="center" vertical="center"/>
    </xf>
    <xf numFmtId="168" fontId="0" fillId="0" borderId="30" xfId="0" applyNumberFormat="1" applyFill="1" applyBorder="1" applyAlignment="1">
      <alignment horizontal="center"/>
    </xf>
    <xf numFmtId="2" fontId="6" fillId="0" borderId="31" xfId="0" applyNumberFormat="1" applyFont="1" applyFill="1" applyBorder="1" applyAlignment="1">
      <alignment vertical="center"/>
    </xf>
    <xf numFmtId="2" fontId="6" fillId="0" borderId="13" xfId="0" applyNumberFormat="1" applyFont="1" applyFill="1" applyBorder="1" applyAlignment="1">
      <alignment vertical="center"/>
    </xf>
    <xf numFmtId="2" fontId="6" fillId="0" borderId="30" xfId="0" applyNumberFormat="1" applyFont="1" applyFill="1" applyBorder="1" applyAlignment="1">
      <alignment vertical="center"/>
    </xf>
    <xf numFmtId="2" fontId="6" fillId="11" borderId="4" xfId="0" applyNumberFormat="1" applyFont="1" applyFill="1" applyBorder="1" applyAlignment="1">
      <alignment vertical="center"/>
    </xf>
    <xf numFmtId="2" fontId="6" fillId="10" borderId="32" xfId="0" applyNumberFormat="1" applyFont="1" applyFill="1" applyBorder="1" applyAlignment="1">
      <alignment vertical="center"/>
    </xf>
    <xf numFmtId="2" fontId="6" fillId="10" borderId="27" xfId="0" applyNumberFormat="1" applyFont="1" applyFill="1" applyBorder="1" applyAlignment="1">
      <alignment vertical="center"/>
    </xf>
    <xf numFmtId="2" fontId="6" fillId="10" borderId="33" xfId="0" applyNumberFormat="1" applyFont="1" applyFill="1" applyBorder="1" applyAlignment="1">
      <alignment vertical="center"/>
    </xf>
    <xf numFmtId="2" fontId="6" fillId="10" borderId="24" xfId="0" applyNumberFormat="1" applyFont="1" applyFill="1" applyBorder="1" applyAlignment="1">
      <alignment vertical="center"/>
    </xf>
    <xf numFmtId="2" fontId="6" fillId="0" borderId="34" xfId="0" applyNumberFormat="1" applyFont="1" applyFill="1" applyBorder="1" applyAlignment="1">
      <alignment vertical="center"/>
    </xf>
    <xf numFmtId="2" fontId="6" fillId="0" borderId="35" xfId="0" applyNumberFormat="1" applyFont="1" applyFill="1" applyBorder="1" applyAlignment="1">
      <alignment vertical="center"/>
    </xf>
    <xf numFmtId="1" fontId="6" fillId="10" borderId="4" xfId="0" applyNumberFormat="1" applyFont="1" applyFill="1" applyBorder="1" applyAlignment="1" applyProtection="1">
      <alignment horizontal="center" vertical="center"/>
    </xf>
    <xf numFmtId="0" fontId="6" fillId="10" borderId="4" xfId="6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6" fillId="10" borderId="24" xfId="0" applyNumberFormat="1" applyFont="1" applyFill="1" applyBorder="1" applyAlignment="1">
      <alignment horizontal="center" vertical="center"/>
    </xf>
    <xf numFmtId="2" fontId="6" fillId="10" borderId="33" xfId="0" applyNumberFormat="1" applyFont="1" applyFill="1" applyBorder="1" applyAlignment="1">
      <alignment horizontal="center" vertical="center"/>
    </xf>
    <xf numFmtId="2" fontId="21" fillId="10" borderId="21" xfId="0" applyNumberFormat="1" applyFont="1" applyFill="1" applyBorder="1" applyAlignment="1" applyProtection="1">
      <alignment horizontal="center" vertical="center"/>
    </xf>
    <xf numFmtId="2" fontId="6" fillId="10" borderId="33" xfId="0" applyNumberFormat="1" applyFont="1" applyFill="1" applyBorder="1" applyAlignment="1" applyProtection="1">
      <alignment horizontal="center" vertical="center"/>
    </xf>
    <xf numFmtId="2" fontId="6" fillId="10" borderId="36" xfId="0" applyNumberFormat="1" applyFont="1" applyFill="1" applyBorder="1" applyAlignment="1" applyProtection="1">
      <alignment horizontal="center" vertical="center"/>
    </xf>
    <xf numFmtId="2" fontId="6" fillId="10" borderId="24" xfId="0" applyNumberFormat="1" applyFont="1" applyFill="1" applyBorder="1" applyAlignment="1" applyProtection="1">
      <alignment horizontal="center" vertical="center"/>
    </xf>
    <xf numFmtId="2" fontId="6" fillId="10" borderId="26" xfId="0" applyNumberFormat="1" applyFont="1" applyFill="1" applyBorder="1" applyAlignment="1" applyProtection="1">
      <alignment horizontal="center" vertical="center"/>
    </xf>
    <xf numFmtId="2" fontId="6" fillId="0" borderId="33" xfId="0" applyNumberFormat="1" applyFont="1" applyFill="1" applyBorder="1" applyAlignment="1">
      <alignment vertical="center"/>
    </xf>
    <xf numFmtId="2" fontId="6" fillId="0" borderId="26" xfId="0" applyNumberFormat="1" applyFont="1" applyFill="1" applyBorder="1" applyAlignment="1">
      <alignment vertical="center"/>
    </xf>
    <xf numFmtId="2" fontId="6" fillId="0" borderId="37" xfId="0" applyNumberFormat="1" applyFont="1" applyFill="1" applyBorder="1" applyAlignment="1">
      <alignment vertical="center"/>
    </xf>
    <xf numFmtId="2" fontId="6" fillId="0" borderId="39" xfId="0" applyNumberFormat="1" applyFont="1" applyFill="1" applyBorder="1" applyAlignment="1">
      <alignment vertical="center"/>
    </xf>
    <xf numFmtId="2" fontId="6" fillId="10" borderId="36" xfId="0" applyNumberFormat="1" applyFont="1" applyFill="1" applyBorder="1" applyAlignment="1">
      <alignment vertical="center"/>
    </xf>
    <xf numFmtId="2" fontId="6" fillId="10" borderId="26" xfId="0" applyNumberFormat="1" applyFont="1" applyFill="1" applyBorder="1" applyAlignment="1">
      <alignment vertical="center"/>
    </xf>
    <xf numFmtId="2" fontId="6" fillId="10" borderId="0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 applyProtection="1">
      <alignment horizontal="right" vertical="center"/>
    </xf>
    <xf numFmtId="2" fontId="4" fillId="2" borderId="30" xfId="0" applyNumberFormat="1" applyFont="1" applyFill="1" applyBorder="1" applyAlignment="1" applyProtection="1">
      <alignment horizontal="center" vertical="center"/>
    </xf>
    <xf numFmtId="165" fontId="4" fillId="2" borderId="3" xfId="0" applyNumberFormat="1" applyFont="1" applyFill="1" applyBorder="1" applyAlignment="1" applyProtection="1">
      <alignment horizontal="center" vertical="center"/>
    </xf>
    <xf numFmtId="1" fontId="6" fillId="3" borderId="30" xfId="0" applyNumberFormat="1" applyFont="1" applyFill="1" applyBorder="1" applyAlignment="1" applyProtection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2" fontId="6" fillId="10" borderId="36" xfId="0" applyNumberFormat="1" applyFont="1" applyFill="1" applyBorder="1" applyAlignment="1">
      <alignment horizontal="center" vertical="center"/>
    </xf>
    <xf numFmtId="0" fontId="0" fillId="0" borderId="4" xfId="0" applyBorder="1"/>
    <xf numFmtId="2" fontId="4" fillId="2" borderId="31" xfId="0" applyNumberFormat="1" applyFont="1" applyFill="1" applyBorder="1" applyAlignment="1" applyProtection="1">
      <alignment horizontal="center" vertical="center" wrapText="1"/>
    </xf>
    <xf numFmtId="165" fontId="4" fillId="2" borderId="2" xfId="0" applyNumberFormat="1" applyFont="1" applyFill="1" applyBorder="1" applyAlignment="1" applyProtection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2" fontId="6" fillId="10" borderId="41" xfId="0" applyNumberFormat="1" applyFont="1" applyFill="1" applyBorder="1" applyAlignment="1">
      <alignment vertical="center"/>
    </xf>
    <xf numFmtId="2" fontId="4" fillId="2" borderId="13" xfId="0" applyNumberFormat="1" applyFont="1" applyFill="1" applyBorder="1" applyAlignment="1" applyProtection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2" fontId="21" fillId="10" borderId="35" xfId="0" applyNumberFormat="1" applyFont="1" applyFill="1" applyBorder="1" applyAlignment="1" applyProtection="1">
      <alignment horizontal="center" vertical="center"/>
    </xf>
    <xf numFmtId="2" fontId="6" fillId="0" borderId="35" xfId="0" applyNumberFormat="1" applyFont="1" applyFill="1" applyBorder="1" applyAlignment="1">
      <alignment horizontal="center" vertical="center"/>
    </xf>
    <xf numFmtId="2" fontId="6" fillId="10" borderId="35" xfId="0" applyNumberFormat="1" applyFont="1" applyFill="1" applyBorder="1" applyAlignment="1" applyProtection="1">
      <alignment horizontal="center" vertical="center"/>
    </xf>
    <xf numFmtId="2" fontId="6" fillId="10" borderId="35" xfId="0" applyNumberFormat="1" applyFont="1" applyFill="1" applyBorder="1" applyAlignment="1">
      <alignment horizontal="center" vertical="center"/>
    </xf>
    <xf numFmtId="2" fontId="6" fillId="10" borderId="26" xfId="0" applyNumberFormat="1" applyFont="1" applyFill="1" applyBorder="1" applyAlignment="1">
      <alignment horizontal="center" vertical="center"/>
    </xf>
    <xf numFmtId="2" fontId="6" fillId="0" borderId="34" xfId="0" applyNumberFormat="1" applyFont="1" applyFill="1" applyBorder="1" applyAlignment="1">
      <alignment horizontal="center" vertical="center"/>
    </xf>
    <xf numFmtId="167" fontId="6" fillId="3" borderId="3" xfId="0" applyNumberFormat="1" applyFont="1" applyFill="1" applyBorder="1" applyAlignment="1">
      <alignment horizontal="center" vertical="center"/>
    </xf>
    <xf numFmtId="167" fontId="6" fillId="4" borderId="3" xfId="0" applyNumberFormat="1" applyFont="1" applyFill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0" fontId="0" fillId="0" borderId="38" xfId="0" applyBorder="1"/>
    <xf numFmtId="0" fontId="0" fillId="0" borderId="24" xfId="0" applyBorder="1"/>
    <xf numFmtId="0" fontId="0" fillId="0" borderId="7" xfId="0" applyBorder="1"/>
    <xf numFmtId="0" fontId="0" fillId="0" borderId="43" xfId="0" applyBorder="1"/>
    <xf numFmtId="0" fontId="0" fillId="0" borderId="25" xfId="0" applyBorder="1"/>
    <xf numFmtId="168" fontId="0" fillId="0" borderId="0" xfId="0" applyNumberFormat="1"/>
    <xf numFmtId="167" fontId="6" fillId="10" borderId="44" xfId="0" applyNumberFormat="1" applyFont="1" applyFill="1" applyBorder="1" applyAlignment="1">
      <alignment horizontal="center" vertical="center"/>
    </xf>
    <xf numFmtId="167" fontId="6" fillId="10" borderId="45" xfId="0" applyNumberFormat="1" applyFont="1" applyFill="1" applyBorder="1" applyAlignment="1">
      <alignment horizontal="center" vertical="center"/>
    </xf>
    <xf numFmtId="167" fontId="6" fillId="10" borderId="4" xfId="0" applyNumberFormat="1" applyFont="1" applyFill="1" applyBorder="1" applyAlignment="1">
      <alignment horizontal="center" vertical="center"/>
    </xf>
    <xf numFmtId="169" fontId="0" fillId="0" borderId="4" xfId="0" applyNumberFormat="1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167" fontId="6" fillId="4" borderId="42" xfId="0" applyNumberFormat="1" applyFont="1" applyFill="1" applyBorder="1" applyAlignment="1">
      <alignment horizontal="center" vertical="center"/>
    </xf>
    <xf numFmtId="167" fontId="6" fillId="4" borderId="30" xfId="0" applyNumberFormat="1" applyFont="1" applyFill="1" applyBorder="1" applyAlignment="1">
      <alignment horizontal="center" vertical="center"/>
    </xf>
    <xf numFmtId="2" fontId="6" fillId="10" borderId="4" xfId="0" applyNumberFormat="1" applyFont="1" applyFill="1" applyBorder="1" applyAlignment="1" applyProtection="1">
      <alignment horizontal="center" vertical="center"/>
    </xf>
    <xf numFmtId="2" fontId="6" fillId="10" borderId="46" xfId="0" applyNumberFormat="1" applyFont="1" applyFill="1" applyBorder="1" applyAlignment="1">
      <alignment vertical="center"/>
    </xf>
    <xf numFmtId="2" fontId="6" fillId="10" borderId="25" xfId="0" applyNumberFormat="1" applyFont="1" applyFill="1" applyBorder="1" applyAlignment="1">
      <alignment vertical="center"/>
    </xf>
    <xf numFmtId="1" fontId="6" fillId="10" borderId="7" xfId="0" applyNumberFormat="1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/>
    </xf>
    <xf numFmtId="2" fontId="6" fillId="0" borderId="47" xfId="0" applyNumberFormat="1" applyFont="1" applyFill="1" applyBorder="1" applyAlignment="1">
      <alignment horizontal="center" vertical="center"/>
    </xf>
    <xf numFmtId="2" fontId="6" fillId="0" borderId="48" xfId="0" applyNumberFormat="1" applyFont="1" applyFill="1" applyBorder="1" applyAlignment="1">
      <alignment horizontal="center" vertical="center"/>
    </xf>
    <xf numFmtId="2" fontId="6" fillId="8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 applyProtection="1">
      <alignment horizontal="center" vertical="center"/>
    </xf>
    <xf numFmtId="2" fontId="6" fillId="3" borderId="42" xfId="0" applyNumberFormat="1" applyFont="1" applyFill="1" applyBorder="1" applyAlignment="1">
      <alignment horizontal="center" vertical="center"/>
    </xf>
    <xf numFmtId="1" fontId="6" fillId="3" borderId="40" xfId="0" applyNumberFormat="1" applyFont="1" applyFill="1" applyBorder="1" applyAlignment="1">
      <alignment horizontal="center" vertical="center"/>
    </xf>
    <xf numFmtId="1" fontId="6" fillId="3" borderId="49" xfId="0" applyNumberFormat="1" applyFont="1" applyFill="1" applyBorder="1" applyAlignment="1">
      <alignment horizontal="center" vertical="center"/>
    </xf>
    <xf numFmtId="167" fontId="6" fillId="3" borderId="42" xfId="0" applyNumberFormat="1" applyFont="1" applyFill="1" applyBorder="1" applyAlignment="1">
      <alignment horizontal="center" vertical="center"/>
    </xf>
    <xf numFmtId="1" fontId="0" fillId="4" borderId="4" xfId="0" applyNumberFormat="1" applyFill="1" applyBorder="1" applyAlignment="1">
      <alignment horizontal="center"/>
    </xf>
    <xf numFmtId="165" fontId="6" fillId="8" borderId="4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 applyProtection="1">
      <alignment horizontal="center" vertical="center" wrapText="1"/>
    </xf>
    <xf numFmtId="2" fontId="4" fillId="2" borderId="7" xfId="0" applyNumberFormat="1" applyFont="1" applyFill="1" applyBorder="1" applyAlignment="1" applyProtection="1">
      <alignment horizontal="center" vertical="center" wrapText="1"/>
    </xf>
    <xf numFmtId="167" fontId="6" fillId="8" borderId="4" xfId="0" applyNumberFormat="1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14" fontId="0" fillId="8" borderId="4" xfId="0" applyNumberFormat="1" applyFill="1" applyBorder="1" applyAlignment="1">
      <alignment horizontal="center"/>
    </xf>
    <xf numFmtId="2" fontId="6" fillId="0" borderId="33" xfId="0" applyNumberFormat="1" applyFont="1" applyFill="1" applyBorder="1" applyAlignment="1">
      <alignment horizontal="center" vertical="center"/>
    </xf>
    <xf numFmtId="2" fontId="6" fillId="0" borderId="24" xfId="0" applyNumberFormat="1" applyFont="1" applyFill="1" applyBorder="1" applyAlignment="1">
      <alignment horizontal="center" vertical="center"/>
    </xf>
    <xf numFmtId="165" fontId="6" fillId="0" borderId="24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2" xfId="0" applyBorder="1" applyAlignment="1">
      <alignment horizontal="center"/>
    </xf>
    <xf numFmtId="167" fontId="6" fillId="4" borderId="5" xfId="0" applyNumberFormat="1" applyFont="1" applyFill="1" applyBorder="1" applyAlignment="1">
      <alignment horizontal="center" vertical="center"/>
    </xf>
    <xf numFmtId="14" fontId="0" fillId="0" borderId="24" xfId="0" applyNumberForma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0" borderId="25" xfId="0" applyBorder="1" applyAlignment="1">
      <alignment horizontal="center"/>
    </xf>
    <xf numFmtId="167" fontId="6" fillId="4" borderId="7" xfId="0" applyNumberFormat="1" applyFont="1" applyFill="1" applyBorder="1" applyAlignment="1">
      <alignment horizontal="center" vertical="center"/>
    </xf>
    <xf numFmtId="2" fontId="6" fillId="0" borderId="52" xfId="0" applyNumberFormat="1" applyFont="1" applyFill="1" applyBorder="1" applyAlignment="1">
      <alignment horizontal="center" vertical="center"/>
    </xf>
    <xf numFmtId="165" fontId="6" fillId="0" borderId="52" xfId="0" applyNumberFormat="1" applyFont="1" applyFill="1" applyBorder="1" applyAlignment="1">
      <alignment horizontal="center" vertical="center"/>
    </xf>
    <xf numFmtId="14" fontId="0" fillId="0" borderId="52" xfId="0" applyNumberFormat="1" applyFill="1" applyBorder="1" applyAlignment="1">
      <alignment horizontal="center"/>
    </xf>
    <xf numFmtId="2" fontId="6" fillId="0" borderId="25" xfId="0" applyNumberFormat="1" applyFont="1" applyFill="1" applyBorder="1" applyAlignment="1">
      <alignment horizontal="center" vertical="center"/>
    </xf>
    <xf numFmtId="165" fontId="6" fillId="0" borderId="25" xfId="0" applyNumberFormat="1" applyFont="1" applyFill="1" applyBorder="1" applyAlignment="1">
      <alignment horizontal="center" vertical="center"/>
    </xf>
    <xf numFmtId="14" fontId="0" fillId="0" borderId="25" xfId="0" applyNumberFormat="1" applyFill="1" applyBorder="1" applyAlignment="1">
      <alignment horizontal="center"/>
    </xf>
    <xf numFmtId="2" fontId="6" fillId="0" borderId="36" xfId="0" applyNumberFormat="1" applyFont="1" applyFill="1" applyBorder="1" applyAlignment="1">
      <alignment horizontal="center" vertical="center"/>
    </xf>
    <xf numFmtId="2" fontId="6" fillId="0" borderId="53" xfId="0" applyNumberFormat="1" applyFont="1" applyFill="1" applyBorder="1" applyAlignment="1">
      <alignment horizontal="center" vertical="center"/>
    </xf>
    <xf numFmtId="1" fontId="6" fillId="8" borderId="3" xfId="0" applyNumberFormat="1" applyFont="1" applyFill="1" applyBorder="1" applyAlignment="1">
      <alignment horizontal="center" vertical="center"/>
    </xf>
    <xf numFmtId="2" fontId="6" fillId="0" borderId="46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0" borderId="46" xfId="0" applyBorder="1" applyAlignment="1">
      <alignment horizontal="center"/>
    </xf>
    <xf numFmtId="2" fontId="6" fillId="0" borderId="37" xfId="0" applyNumberFormat="1" applyFont="1" applyFill="1" applyBorder="1" applyAlignment="1">
      <alignment horizontal="center" vertical="center"/>
    </xf>
    <xf numFmtId="165" fontId="6" fillId="8" borderId="2" xfId="0" applyNumberFormat="1" applyFont="1" applyFill="1" applyBorder="1" applyAlignment="1">
      <alignment horizontal="center" vertical="center"/>
    </xf>
    <xf numFmtId="2" fontId="6" fillId="0" borderId="41" xfId="0" applyNumberFormat="1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1" xfId="0" applyBorder="1" applyAlignment="1">
      <alignment horizontal="center"/>
    </xf>
    <xf numFmtId="2" fontId="6" fillId="0" borderId="26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14" fontId="0" fillId="0" borderId="27" xfId="0" applyNumberFormat="1" applyFill="1" applyBorder="1" applyAlignment="1">
      <alignment horizontal="center"/>
    </xf>
    <xf numFmtId="14" fontId="0" fillId="0" borderId="50" xfId="0" applyNumberFormat="1" applyFill="1" applyBorder="1" applyAlignment="1">
      <alignment horizontal="center"/>
    </xf>
    <xf numFmtId="14" fontId="0" fillId="0" borderId="51" xfId="0" applyNumberForma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169" fontId="0" fillId="0" borderId="36" xfId="0" applyNumberFormat="1" applyFill="1" applyBorder="1" applyAlignment="1">
      <alignment horizontal="center"/>
    </xf>
    <xf numFmtId="169" fontId="0" fillId="0" borderId="53" xfId="0" applyNumberFormat="1" applyFill="1" applyBorder="1" applyAlignment="1">
      <alignment horizontal="center"/>
    </xf>
    <xf numFmtId="169" fontId="0" fillId="8" borderId="3" xfId="0" applyNumberFormat="1" applyFill="1" applyBorder="1" applyAlignment="1">
      <alignment horizontal="center"/>
    </xf>
    <xf numFmtId="169" fontId="0" fillId="0" borderId="46" xfId="0" applyNumberFormat="1" applyFill="1" applyBorder="1" applyAlignment="1">
      <alignment horizontal="center"/>
    </xf>
    <xf numFmtId="14" fontId="0" fillId="8" borderId="3" xfId="0" applyNumberFormat="1" applyFill="1" applyBorder="1" applyAlignment="1">
      <alignment horizontal="center"/>
    </xf>
    <xf numFmtId="2" fontId="4" fillId="2" borderId="4" xfId="0" applyNumberFormat="1" applyFont="1" applyFill="1" applyBorder="1" applyAlignment="1" applyProtection="1">
      <alignment horizontal="center" vertical="center" wrapText="1"/>
    </xf>
    <xf numFmtId="2" fontId="4" fillId="2" borderId="7" xfId="0" applyNumberFormat="1" applyFont="1" applyFill="1" applyBorder="1" applyAlignment="1" applyProtection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66" fontId="0" fillId="0" borderId="4" xfId="0" applyNumberFormat="1" applyBorder="1"/>
    <xf numFmtId="0" fontId="0" fillId="8" borderId="4" xfId="0" applyFill="1" applyBorder="1"/>
    <xf numFmtId="0" fontId="0" fillId="8" borderId="5" xfId="0" applyFill="1" applyBorder="1"/>
    <xf numFmtId="0" fontId="0" fillId="8" borderId="7" xfId="0" applyFill="1" applyBorder="1"/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8" fontId="0" fillId="8" borderId="4" xfId="0" applyNumberFormat="1" applyFill="1" applyBorder="1" applyAlignment="1">
      <alignment horizontal="center"/>
    </xf>
    <xf numFmtId="2" fontId="0" fillId="8" borderId="4" xfId="0" applyNumberFormat="1" applyFill="1" applyBorder="1" applyAlignment="1">
      <alignment horizontal="center"/>
    </xf>
    <xf numFmtId="2" fontId="4" fillId="2" borderId="4" xfId="0" applyNumberFormat="1" applyFont="1" applyFill="1" applyBorder="1" applyAlignment="1" applyProtection="1">
      <alignment horizontal="center" vertical="center" wrapText="1"/>
    </xf>
    <xf numFmtId="2" fontId="4" fillId="2" borderId="7" xfId="0" applyNumberFormat="1" applyFont="1" applyFill="1" applyBorder="1" applyAlignment="1" applyProtection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</xf>
    <xf numFmtId="166" fontId="0" fillId="0" borderId="4" xfId="0" applyNumberFormat="1" applyBorder="1" applyAlignment="1">
      <alignment horizontal="right"/>
    </xf>
    <xf numFmtId="166" fontId="6" fillId="0" borderId="7" xfId="0" applyNumberFormat="1" applyFont="1" applyBorder="1" applyAlignment="1">
      <alignment horizontal="right"/>
    </xf>
    <xf numFmtId="18" fontId="0" fillId="8" borderId="4" xfId="0" applyNumberFormat="1" applyFill="1" applyBorder="1"/>
    <xf numFmtId="0" fontId="0" fillId="0" borderId="16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4" fontId="0" fillId="0" borderId="0" xfId="0" applyNumberFormat="1"/>
    <xf numFmtId="2" fontId="4" fillId="2" borderId="4" xfId="0" applyNumberFormat="1" applyFont="1" applyFill="1" applyBorder="1" applyAlignment="1" applyProtection="1">
      <alignment horizontal="center" vertical="center" wrapText="1"/>
    </xf>
    <xf numFmtId="2" fontId="4" fillId="2" borderId="7" xfId="0" applyNumberFormat="1" applyFont="1" applyFill="1" applyBorder="1" applyAlignment="1" applyProtection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1" applyFont="1" applyBorder="1" applyAlignment="1">
      <alignment horizontal="center"/>
    </xf>
    <xf numFmtId="0" fontId="0" fillId="0" borderId="13" xfId="0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2" fontId="4" fillId="2" borderId="4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1" fontId="9" fillId="0" borderId="13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 applyProtection="1">
      <alignment horizontal="center" vertical="center"/>
    </xf>
    <xf numFmtId="1" fontId="4" fillId="2" borderId="6" xfId="0" applyNumberFormat="1" applyFont="1" applyFill="1" applyBorder="1" applyAlignment="1" applyProtection="1">
      <alignment horizontal="center" vertical="center"/>
    </xf>
    <xf numFmtId="1" fontId="4" fillId="2" borderId="7" xfId="0" applyNumberFormat="1" applyFont="1" applyFill="1" applyBorder="1" applyAlignment="1" applyProtection="1">
      <alignment horizontal="center" vertical="center"/>
    </xf>
    <xf numFmtId="164" fontId="4" fillId="2" borderId="5" xfId="0" applyNumberFormat="1" applyFont="1" applyFill="1" applyBorder="1" applyAlignment="1" applyProtection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/>
    </xf>
    <xf numFmtId="165" fontId="4" fillId="2" borderId="1" xfId="0" applyNumberFormat="1" applyFont="1" applyFill="1" applyBorder="1" applyAlignment="1" applyProtection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12" fillId="0" borderId="0" xfId="1" applyBorder="1" applyAlignment="1">
      <alignment horizontal="center"/>
    </xf>
    <xf numFmtId="1" fontId="3" fillId="2" borderId="17" xfId="0" applyNumberFormat="1" applyFont="1" applyFill="1" applyBorder="1" applyAlignment="1" applyProtection="1">
      <alignment horizontal="center" vertical="center"/>
    </xf>
    <xf numFmtId="1" fontId="3" fillId="2" borderId="0" xfId="0" applyNumberFormat="1" applyFont="1" applyFill="1" applyBorder="1" applyAlignment="1" applyProtection="1">
      <alignment horizontal="center" vertical="center"/>
    </xf>
    <xf numFmtId="2" fontId="4" fillId="2" borderId="5" xfId="0" applyNumberFormat="1" applyFont="1" applyFill="1" applyBorder="1" applyAlignment="1" applyProtection="1">
      <alignment horizontal="center" vertical="center" wrapText="1"/>
    </xf>
    <xf numFmtId="2" fontId="4" fillId="2" borderId="6" xfId="0" applyNumberFormat="1" applyFont="1" applyFill="1" applyBorder="1" applyAlignment="1" applyProtection="1">
      <alignment horizontal="center" vertical="center" wrapText="1"/>
    </xf>
    <xf numFmtId="2" fontId="4" fillId="2" borderId="7" xfId="0" applyNumberFormat="1" applyFont="1" applyFill="1" applyBorder="1" applyAlignment="1" applyProtection="1">
      <alignment horizontal="center" vertical="center" wrapText="1"/>
    </xf>
    <xf numFmtId="164" fontId="4" fillId="2" borderId="6" xfId="0" applyNumberFormat="1" applyFont="1" applyFill="1" applyBorder="1" applyAlignment="1" applyProtection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</xf>
    <xf numFmtId="168" fontId="4" fillId="2" borderId="5" xfId="0" applyNumberFormat="1" applyFont="1" applyFill="1" applyBorder="1" applyAlignment="1" applyProtection="1">
      <alignment horizontal="center" vertical="center" wrapText="1"/>
    </xf>
    <xf numFmtId="168" fontId="4" fillId="2" borderId="6" xfId="0" applyNumberFormat="1" applyFont="1" applyFill="1" applyBorder="1" applyAlignment="1" applyProtection="1">
      <alignment horizontal="center" vertical="center" wrapText="1"/>
    </xf>
    <xf numFmtId="168" fontId="4" fillId="2" borderId="7" xfId="0" applyNumberFormat="1" applyFont="1" applyFill="1" applyBorder="1" applyAlignment="1" applyProtection="1">
      <alignment horizontal="center" vertical="center" wrapText="1"/>
    </xf>
    <xf numFmtId="167" fontId="4" fillId="2" borderId="5" xfId="0" applyNumberFormat="1" applyFont="1" applyFill="1" applyBorder="1" applyAlignment="1" applyProtection="1">
      <alignment horizontal="center" vertical="center" wrapText="1"/>
    </xf>
    <xf numFmtId="167" fontId="0" fillId="0" borderId="6" xfId="0" applyNumberFormat="1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14" fontId="4" fillId="2" borderId="5" xfId="0" applyNumberFormat="1" applyFont="1" applyFill="1" applyBorder="1" applyAlignment="1" applyProtection="1">
      <alignment horizontal="center" vertical="center" wrapText="1"/>
    </xf>
    <xf numFmtId="14" fontId="4" fillId="2" borderId="6" xfId="0" applyNumberFormat="1" applyFont="1" applyFill="1" applyBorder="1" applyAlignment="1" applyProtection="1">
      <alignment horizontal="center" vertical="center" wrapText="1"/>
    </xf>
    <xf numFmtId="14" fontId="4" fillId="2" borderId="7" xfId="0" applyNumberFormat="1" applyFont="1" applyFill="1" applyBorder="1" applyAlignment="1" applyProtection="1">
      <alignment horizontal="center" vertical="center" wrapText="1"/>
    </xf>
    <xf numFmtId="2" fontId="6" fillId="4" borderId="2" xfId="0" applyNumberFormat="1" applyFont="1" applyFill="1" applyBorder="1" applyAlignment="1" applyProtection="1">
      <alignment horizontal="center" vertical="center"/>
    </xf>
    <xf numFmtId="2" fontId="6" fillId="4" borderId="1" xfId="0" applyNumberFormat="1" applyFont="1" applyFill="1" applyBorder="1" applyAlignment="1" applyProtection="1">
      <alignment horizontal="center" vertical="center"/>
    </xf>
    <xf numFmtId="2" fontId="6" fillId="4" borderId="3" xfId="0" applyNumberFormat="1" applyFont="1" applyFill="1" applyBorder="1" applyAlignment="1" applyProtection="1">
      <alignment horizontal="center" vertical="center"/>
    </xf>
    <xf numFmtId="0" fontId="2" fillId="12" borderId="0" xfId="0" applyFont="1" applyFill="1" applyAlignment="1">
      <alignment horizontal="center"/>
    </xf>
    <xf numFmtId="0" fontId="11" fillId="12" borderId="0" xfId="0" applyFont="1" applyFill="1" applyAlignment="1">
      <alignment horizontal="center"/>
    </xf>
    <xf numFmtId="0" fontId="12" fillId="12" borderId="0" xfId="1" applyFill="1" applyBorder="1" applyAlignment="1">
      <alignment horizontal="center"/>
    </xf>
    <xf numFmtId="0" fontId="13" fillId="12" borderId="0" xfId="1" applyFont="1" applyFill="1" applyBorder="1" applyAlignment="1">
      <alignment horizontal="center"/>
    </xf>
    <xf numFmtId="167" fontId="4" fillId="2" borderId="6" xfId="0" applyNumberFormat="1" applyFont="1" applyFill="1" applyBorder="1" applyAlignment="1" applyProtection="1">
      <alignment horizontal="center" vertical="center" wrapText="1"/>
    </xf>
    <xf numFmtId="167" fontId="4" fillId="2" borderId="7" xfId="0" applyNumberFormat="1" applyFont="1" applyFill="1" applyBorder="1" applyAlignment="1" applyProtection="1">
      <alignment horizontal="center" vertical="center" wrapText="1"/>
    </xf>
    <xf numFmtId="1" fontId="3" fillId="12" borderId="17" xfId="0" applyNumberFormat="1" applyFont="1" applyFill="1" applyBorder="1" applyAlignment="1" applyProtection="1">
      <alignment horizontal="center" vertical="center"/>
    </xf>
    <xf numFmtId="1" fontId="3" fillId="12" borderId="0" xfId="0" applyNumberFormat="1" applyFont="1" applyFill="1" applyBorder="1" applyAlignment="1" applyProtection="1">
      <alignment horizontal="center" vertical="center"/>
    </xf>
    <xf numFmtId="1" fontId="9" fillId="12" borderId="13" xfId="0" applyNumberFormat="1" applyFont="1" applyFill="1" applyBorder="1" applyAlignment="1">
      <alignment horizontal="center" vertical="center"/>
    </xf>
    <xf numFmtId="1" fontId="4" fillId="2" borderId="40" xfId="0" applyNumberFormat="1" applyFont="1" applyFill="1" applyBorder="1" applyAlignment="1" applyProtection="1">
      <alignment horizontal="center" vertical="center"/>
    </xf>
    <xf numFmtId="1" fontId="4" fillId="2" borderId="17" xfId="0" applyNumberFormat="1" applyFont="1" applyFill="1" applyBorder="1" applyAlignment="1" applyProtection="1">
      <alignment horizontal="center" vertical="center"/>
    </xf>
    <xf numFmtId="1" fontId="4" fillId="2" borderId="31" xfId="0" applyNumberFormat="1" applyFont="1" applyFill="1" applyBorder="1" applyAlignment="1" applyProtection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</xf>
    <xf numFmtId="167" fontId="4" fillId="2" borderId="42" xfId="0" applyNumberFormat="1" applyFont="1" applyFill="1" applyBorder="1" applyAlignment="1" applyProtection="1">
      <alignment horizontal="center" vertical="center" wrapText="1"/>
    </xf>
    <xf numFmtId="167" fontId="0" fillId="0" borderId="16" xfId="0" applyNumberFormat="1" applyBorder="1" applyAlignment="1">
      <alignment horizontal="center" vertical="center"/>
    </xf>
    <xf numFmtId="167" fontId="0" fillId="0" borderId="30" xfId="0" applyNumberFormat="1" applyBorder="1" applyAlignment="1">
      <alignment horizontal="center" vertical="center"/>
    </xf>
    <xf numFmtId="1" fontId="12" fillId="12" borderId="1" xfId="1" applyNumberFormat="1" applyFill="1" applyBorder="1" applyAlignment="1">
      <alignment horizontal="center" vertical="center"/>
    </xf>
    <xf numFmtId="1" fontId="9" fillId="12" borderId="1" xfId="0" applyNumberFormat="1" applyFont="1" applyFill="1" applyBorder="1" applyAlignment="1">
      <alignment horizontal="center" vertical="center"/>
    </xf>
    <xf numFmtId="1" fontId="9" fillId="12" borderId="0" xfId="0" applyNumberFormat="1" applyFont="1" applyFill="1" applyBorder="1" applyAlignment="1">
      <alignment horizontal="center" vertical="center"/>
    </xf>
    <xf numFmtId="1" fontId="12" fillId="12" borderId="0" xfId="1" applyNumberFormat="1" applyFill="1" applyBorder="1" applyAlignment="1">
      <alignment horizontal="center" vertical="center"/>
    </xf>
    <xf numFmtId="1" fontId="12" fillId="12" borderId="13" xfId="1" applyNumberFormat="1" applyFill="1" applyBorder="1" applyAlignment="1">
      <alignment horizontal="center" vertical="center"/>
    </xf>
  </cellXfs>
  <cellStyles count="7">
    <cellStyle name="Hyperlink" xfId="1" builtinId="8"/>
    <cellStyle name="Hyperlink 2" xfId="5" xr:uid="{00000000-0005-0000-0000-000032000000}"/>
    <cellStyle name="Normal" xfId="0" builtinId="0"/>
    <cellStyle name="Normal 2" xfId="2" xr:uid="{00000000-0005-0000-0000-000002000000}"/>
    <cellStyle name="Normal 2 2" xfId="3" xr:uid="{00000000-0005-0000-0000-000002000000}"/>
    <cellStyle name="Normal 3" xfId="4" xr:uid="{00000000-0005-0000-0000-000033000000}"/>
    <cellStyle name="Normal 3 2" xfId="6" xr:uid="{00000000-0005-0000-0000-000033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18</xdr:col>
      <xdr:colOff>533401</xdr:colOff>
      <xdr:row>40</xdr:row>
      <xdr:rowOff>168812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1506200" cy="778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142875</xdr:colOff>
      <xdr:row>3</xdr:row>
      <xdr:rowOff>19049</xdr:rowOff>
    </xdr:from>
    <xdr:to>
      <xdr:col>16</xdr:col>
      <xdr:colOff>485775</xdr:colOff>
      <xdr:row>7</xdr:row>
      <xdr:rowOff>104774</xdr:rowOff>
    </xdr:to>
    <xdr:sp macro="" textlink="">
      <xdr:nvSpPr>
        <xdr:cNvPr id="6152" name="Left Arrow Callout 2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>
          <a:spLocks noChangeArrowheads="1"/>
        </xdr:cNvSpPr>
      </xdr:nvSpPr>
      <xdr:spPr bwMode="auto">
        <a:xfrm>
          <a:off x="8677275" y="590549"/>
          <a:ext cx="1562100" cy="847725"/>
        </a:xfrm>
        <a:prstGeom prst="leftArrowCallout">
          <a:avLst>
            <a:gd name="adj1" fmla="val 25000"/>
            <a:gd name="adj2" fmla="val 25000"/>
            <a:gd name="adj3" fmla="val 24997"/>
            <a:gd name="adj4" fmla="val 64977"/>
          </a:avLst>
        </a:prstGeom>
        <a:solidFill>
          <a:srgbClr val="4F81BD">
            <a:alpha val="50195"/>
          </a:srgbClr>
        </a:solidFill>
        <a:ln w="25400">
          <a:solidFill>
            <a:srgbClr val="243F6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AU" sz="1400" b="1" i="0" u="none" strike="noStrike" baseline="0">
              <a:solidFill>
                <a:srgbClr val="FFFFFF"/>
              </a:solidFill>
              <a:latin typeface="Calibri"/>
            </a:rPr>
            <a:t>EPA Point 1</a:t>
          </a:r>
          <a:r>
            <a:rPr lang="en-AU" sz="1100" b="0" i="0" u="none" strike="noStrike" baseline="0">
              <a:solidFill>
                <a:srgbClr val="FFFFFF"/>
              </a:solidFill>
              <a:latin typeface="Calibri"/>
            </a:rPr>
            <a:t> Discharge to water</a:t>
          </a:r>
        </a:p>
      </xdr:txBody>
    </xdr:sp>
    <xdr:clientData/>
  </xdr:twoCellAnchor>
  <xdr:twoCellAnchor>
    <xdr:from>
      <xdr:col>11</xdr:col>
      <xdr:colOff>19050</xdr:colOff>
      <xdr:row>4</xdr:row>
      <xdr:rowOff>19050</xdr:rowOff>
    </xdr:from>
    <xdr:to>
      <xdr:col>13</xdr:col>
      <xdr:colOff>323850</xdr:colOff>
      <xdr:row>9</xdr:row>
      <xdr:rowOff>142875</xdr:rowOff>
    </xdr:to>
    <xdr:sp macro="" textlink="">
      <xdr:nvSpPr>
        <xdr:cNvPr id="6151" name="Right Arrow Callout 3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>
          <a:spLocks noChangeArrowheads="1"/>
        </xdr:cNvSpPr>
      </xdr:nvSpPr>
      <xdr:spPr bwMode="auto">
        <a:xfrm>
          <a:off x="6724650" y="781050"/>
          <a:ext cx="1524000" cy="1076325"/>
        </a:xfrm>
        <a:prstGeom prst="rightArrowCallout">
          <a:avLst>
            <a:gd name="adj1" fmla="val 25000"/>
            <a:gd name="adj2" fmla="val 25000"/>
            <a:gd name="adj3" fmla="val 25002"/>
            <a:gd name="adj4" fmla="val 64977"/>
          </a:avLst>
        </a:prstGeom>
        <a:solidFill>
          <a:srgbClr val="4F81BD">
            <a:alpha val="50195"/>
          </a:srgbClr>
        </a:solidFill>
        <a:ln w="25400">
          <a:solidFill>
            <a:srgbClr val="243F6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AU" sz="1400" b="1" i="0" u="none" strike="noStrike" baseline="0">
              <a:solidFill>
                <a:srgbClr val="FFFFFF"/>
              </a:solidFill>
              <a:latin typeface="Calibri"/>
            </a:rPr>
            <a:t>EPA Point 3 </a:t>
          </a:r>
          <a:r>
            <a:rPr lang="en-AU" sz="1100" b="0" i="0" u="none" strike="noStrike" baseline="0">
              <a:solidFill>
                <a:srgbClr val="FFFFFF"/>
              </a:solidFill>
              <a:latin typeface="Calibri"/>
            </a:rPr>
            <a:t>Effluent quality monitoring</a:t>
          </a:r>
        </a:p>
      </xdr:txBody>
    </xdr:sp>
    <xdr:clientData/>
  </xdr:twoCellAnchor>
  <xdr:twoCellAnchor>
    <xdr:from>
      <xdr:col>0</xdr:col>
      <xdr:colOff>571500</xdr:colOff>
      <xdr:row>28</xdr:row>
      <xdr:rowOff>180975</xdr:rowOff>
    </xdr:from>
    <xdr:to>
      <xdr:col>3</xdr:col>
      <xdr:colOff>476250</xdr:colOff>
      <xdr:row>33</xdr:row>
      <xdr:rowOff>152400</xdr:rowOff>
    </xdr:to>
    <xdr:sp macro="" textlink="">
      <xdr:nvSpPr>
        <xdr:cNvPr id="6153" name="Left Arrow Callout 4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>
          <a:spLocks noChangeArrowheads="1"/>
        </xdr:cNvSpPr>
      </xdr:nvSpPr>
      <xdr:spPr bwMode="auto">
        <a:xfrm>
          <a:off x="571500" y="5514975"/>
          <a:ext cx="1733550" cy="923925"/>
        </a:xfrm>
        <a:prstGeom prst="leftArrowCallout">
          <a:avLst>
            <a:gd name="adj1" fmla="val 25000"/>
            <a:gd name="adj2" fmla="val 25000"/>
            <a:gd name="adj3" fmla="val 25000"/>
            <a:gd name="adj4" fmla="val 64977"/>
          </a:avLst>
        </a:prstGeom>
        <a:solidFill>
          <a:srgbClr val="4F81BD">
            <a:alpha val="50195"/>
          </a:srgbClr>
        </a:solidFill>
        <a:ln w="25400">
          <a:solidFill>
            <a:srgbClr val="243F6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AU" sz="1400" b="1" i="0" u="none" strike="noStrike" baseline="0">
              <a:solidFill>
                <a:srgbClr val="FFFFFF"/>
              </a:solidFill>
              <a:latin typeface="Calibri"/>
            </a:rPr>
            <a:t>EPA Point 2</a:t>
          </a:r>
          <a:r>
            <a:rPr lang="en-AU" sz="1100" b="0" i="0" u="none" strike="noStrike" baseline="0">
              <a:solidFill>
                <a:srgbClr val="FFFFFF"/>
              </a:solidFill>
              <a:latin typeface="Calibri"/>
            </a:rPr>
            <a:t> Total volume monitoring</a:t>
          </a:r>
        </a:p>
      </xdr:txBody>
    </xdr:sp>
    <xdr:clientData/>
  </xdr:twoCellAnchor>
  <xdr:twoCellAnchor>
    <xdr:from>
      <xdr:col>4</xdr:col>
      <xdr:colOff>200025</xdr:colOff>
      <xdr:row>9</xdr:row>
      <xdr:rowOff>142875</xdr:rowOff>
    </xdr:from>
    <xdr:to>
      <xdr:col>6</xdr:col>
      <xdr:colOff>295275</xdr:colOff>
      <xdr:row>16</xdr:row>
      <xdr:rowOff>95250</xdr:rowOff>
    </xdr:to>
    <xdr:sp macro="" textlink="">
      <xdr:nvSpPr>
        <xdr:cNvPr id="6154" name="Down Arrow Callout 5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>
          <a:spLocks noChangeArrowheads="1"/>
        </xdr:cNvSpPr>
      </xdr:nvSpPr>
      <xdr:spPr bwMode="auto">
        <a:xfrm>
          <a:off x="2638425" y="1857375"/>
          <a:ext cx="1314450" cy="1285875"/>
        </a:xfrm>
        <a:prstGeom prst="downArrowCallout">
          <a:avLst>
            <a:gd name="adj1" fmla="val 24997"/>
            <a:gd name="adj2" fmla="val 25002"/>
            <a:gd name="adj3" fmla="val 25000"/>
            <a:gd name="adj4" fmla="val 64977"/>
          </a:avLst>
        </a:prstGeom>
        <a:solidFill>
          <a:srgbClr val="4F81BD">
            <a:alpha val="50195"/>
          </a:srgbClr>
        </a:solidFill>
        <a:ln w="25400">
          <a:solidFill>
            <a:srgbClr val="243F6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AU" sz="1400" b="1" i="0" u="none" strike="noStrike" baseline="0">
              <a:solidFill>
                <a:srgbClr val="FFFFFF"/>
              </a:solidFill>
              <a:latin typeface="Calibri"/>
            </a:rPr>
            <a:t>EPA Point 4</a:t>
          </a:r>
          <a:r>
            <a:rPr lang="en-AU" sz="1100" b="0" i="0" u="none" strike="noStrike" baseline="0">
              <a:solidFill>
                <a:srgbClr val="FFFFFF"/>
              </a:solidFill>
              <a:latin typeface="Calibri"/>
            </a:rPr>
            <a:t> Volume monitoring (Reuse)</a:t>
          </a:r>
        </a:p>
      </xdr:txBody>
    </xdr:sp>
    <xdr:clientData/>
  </xdr:twoCellAnchor>
  <xdr:twoCellAnchor>
    <xdr:from>
      <xdr:col>18</xdr:col>
      <xdr:colOff>504825</xdr:colOff>
      <xdr:row>0</xdr:row>
      <xdr:rowOff>19051</xdr:rowOff>
    </xdr:from>
    <xdr:to>
      <xdr:col>37</xdr:col>
      <xdr:colOff>333375</xdr:colOff>
      <xdr:row>40</xdr:row>
      <xdr:rowOff>187329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7625" y="19051"/>
          <a:ext cx="11410950" cy="7788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27</xdr:col>
      <xdr:colOff>114300</xdr:colOff>
      <xdr:row>13</xdr:row>
      <xdr:rowOff>171450</xdr:rowOff>
    </xdr:from>
    <xdr:to>
      <xdr:col>29</xdr:col>
      <xdr:colOff>581025</xdr:colOff>
      <xdr:row>18</xdr:row>
      <xdr:rowOff>171450</xdr:rowOff>
    </xdr:to>
    <xdr:sp macro="" textlink="">
      <xdr:nvSpPr>
        <xdr:cNvPr id="6159" name="Right Arrow Callout 2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>
          <a:spLocks noChangeArrowheads="1"/>
        </xdr:cNvSpPr>
      </xdr:nvSpPr>
      <xdr:spPr bwMode="auto">
        <a:xfrm>
          <a:off x="16573500" y="2647950"/>
          <a:ext cx="1685925" cy="952500"/>
        </a:xfrm>
        <a:prstGeom prst="rightArrowCallout">
          <a:avLst>
            <a:gd name="adj1" fmla="val 25000"/>
            <a:gd name="adj2" fmla="val 25000"/>
            <a:gd name="adj3" fmla="val 25001"/>
            <a:gd name="adj4" fmla="val 64977"/>
          </a:avLst>
        </a:prstGeom>
        <a:solidFill>
          <a:srgbClr val="4F81BD">
            <a:alpha val="50195"/>
          </a:srgbClr>
        </a:solidFill>
        <a:ln w="25400">
          <a:solidFill>
            <a:srgbClr val="243F6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AU" sz="1400" b="1" i="0" u="none" strike="noStrike" baseline="0">
              <a:solidFill>
                <a:srgbClr val="FFFFFF"/>
              </a:solidFill>
              <a:latin typeface="Calibri"/>
            </a:rPr>
            <a:t>EPA Point 6   </a:t>
          </a:r>
          <a:r>
            <a:rPr lang="en-AU" sz="1100" b="0" i="0" u="none" strike="noStrike" baseline="0">
              <a:solidFill>
                <a:srgbClr val="FFFFFF"/>
              </a:solidFill>
              <a:latin typeface="Calibri"/>
            </a:rPr>
            <a:t>Discharge to Golf Club irrigation</a:t>
          </a:r>
        </a:p>
      </xdr:txBody>
    </xdr:sp>
    <xdr:clientData/>
  </xdr:twoCellAnchor>
  <xdr:twoCellAnchor>
    <xdr:from>
      <xdr:col>20</xdr:col>
      <xdr:colOff>314325</xdr:colOff>
      <xdr:row>15</xdr:row>
      <xdr:rowOff>152400</xdr:rowOff>
    </xdr:from>
    <xdr:to>
      <xdr:col>23</xdr:col>
      <xdr:colOff>104775</xdr:colOff>
      <xdr:row>20</xdr:row>
      <xdr:rowOff>57150</xdr:rowOff>
    </xdr:to>
    <xdr:sp macro="" textlink="">
      <xdr:nvSpPr>
        <xdr:cNvPr id="6160" name="Left Arrow Callout 3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>
          <a:spLocks noChangeArrowheads="1"/>
        </xdr:cNvSpPr>
      </xdr:nvSpPr>
      <xdr:spPr bwMode="auto">
        <a:xfrm>
          <a:off x="12506325" y="3009900"/>
          <a:ext cx="1619250" cy="857250"/>
        </a:xfrm>
        <a:prstGeom prst="leftArrowCallout">
          <a:avLst>
            <a:gd name="adj1" fmla="val 25000"/>
            <a:gd name="adj2" fmla="val 25000"/>
            <a:gd name="adj3" fmla="val 24999"/>
            <a:gd name="adj4" fmla="val 64977"/>
          </a:avLst>
        </a:prstGeom>
        <a:solidFill>
          <a:srgbClr val="4F81BD">
            <a:alpha val="50195"/>
          </a:srgbClr>
        </a:solidFill>
        <a:ln w="25400">
          <a:solidFill>
            <a:srgbClr val="243F6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AU" sz="1400" b="1" i="0" u="none" strike="noStrike" baseline="0">
              <a:solidFill>
                <a:srgbClr val="FFFFFF"/>
              </a:solidFill>
              <a:latin typeface="Calibri"/>
            </a:rPr>
            <a:t>EPA Point 5 </a:t>
          </a:r>
          <a:r>
            <a:rPr lang="en-AU" sz="1100" b="0" i="0" u="none" strike="noStrike" baseline="0">
              <a:solidFill>
                <a:srgbClr val="FFFFFF"/>
              </a:solidFill>
              <a:latin typeface="Calibri"/>
            </a:rPr>
            <a:t>Effluent quality monitoring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s\Water%20Sewer%20Pools\Operations\Monitoring%20Data\Sewer\System%20Monitoring\Coraki\Coraki%20STP%20Operations%20Data%20Reporting%20Period%2020-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Input"/>
      <sheetName val="Bypasses &amp; Overflows"/>
      <sheetName val="Reuse Monitoring Data"/>
      <sheetName val="Discharge Monitoring Data"/>
    </sheetNames>
    <sheetDataSet>
      <sheetData sheetId="0">
        <row r="330">
          <cell r="D330">
            <v>267</v>
          </cell>
        </row>
        <row r="331">
          <cell r="D331">
            <v>241</v>
          </cell>
        </row>
        <row r="332">
          <cell r="D332">
            <v>270</v>
          </cell>
        </row>
        <row r="333">
          <cell r="D333">
            <v>275</v>
          </cell>
        </row>
        <row r="334">
          <cell r="D334">
            <v>251</v>
          </cell>
        </row>
        <row r="335">
          <cell r="D335">
            <v>257</v>
          </cell>
        </row>
        <row r="336">
          <cell r="D336">
            <v>266</v>
          </cell>
        </row>
        <row r="337">
          <cell r="D337">
            <v>254</v>
          </cell>
        </row>
        <row r="338">
          <cell r="D338">
            <v>260</v>
          </cell>
        </row>
        <row r="339">
          <cell r="D339">
            <v>265</v>
          </cell>
        </row>
        <row r="340">
          <cell r="D340">
            <v>261</v>
          </cell>
        </row>
        <row r="341">
          <cell r="D341">
            <v>236</v>
          </cell>
        </row>
        <row r="342">
          <cell r="D342">
            <v>247</v>
          </cell>
        </row>
        <row r="343">
          <cell r="D343">
            <v>243</v>
          </cell>
        </row>
        <row r="344">
          <cell r="D344">
            <v>244</v>
          </cell>
        </row>
        <row r="345">
          <cell r="D345">
            <v>244</v>
          </cell>
        </row>
        <row r="346">
          <cell r="D346">
            <v>239</v>
          </cell>
        </row>
        <row r="347">
          <cell r="D347">
            <v>273</v>
          </cell>
        </row>
        <row r="348">
          <cell r="D348">
            <v>256</v>
          </cell>
        </row>
        <row r="349">
          <cell r="D349">
            <v>258</v>
          </cell>
        </row>
        <row r="350">
          <cell r="D350">
            <v>245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pa.nsw.gov.au/prpoeoapp/viewpoeolicence.aspx?docid=32248&amp;sysuid=1&amp;licid=351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epa.nsw.gov.au/prpoeoapp/viewpoeolicence.aspx?docid=32248&amp;sysuid=1&amp;licid=351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pa.nsw.gov.au/prpoeoapp/viewpoeolicence.aspx?docid=32248&amp;sysuid=1&amp;licid=351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epa.nsw.gov.au/prpoeoapp/viewpoeolicence.aspx?docid=32248&amp;sysuid=1&amp;licid=351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pa.nsw.gov.au/prpoeoapp/viewpoeolicence.aspx?docid=32248&amp;sysuid=1&amp;licid=351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pa.nsw.gov.au/prpoeoapp/viewpoeolicence.aspx?docid=32248&amp;sysuid=1&amp;licid=35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pa.nsw.gov.au/prpoeoapp/viewpoeolicence.aspx?docid=32248&amp;sysuid=1&amp;licid=35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pa.nsw.gov.au/prpoeoapp/viewpoeolicence.aspx?docid=32248&amp;sysuid=1&amp;licid=35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pa.nsw.gov.au/prpoeoapp/viewpoeolicence.aspx?docid=32248&amp;sysuid=1&amp;licid=35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pa.nsw.gov.au/prpoeoapp/viewpoeolicence.aspx?docid=32248&amp;sysuid=1&amp;licid=35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pa.nsw.gov.au/prpoeoapp/viewpoeolicence.aspx?docid=32248&amp;sysuid=1&amp;licid=35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pa.nsw.gov.au/prpoeoapp/viewpoeolicence.aspx?docid=32248&amp;sysuid=1&amp;licid=35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pa.nsw.gov.au/prpoeoapp/viewpoeolicence.aspx?docid=32248&amp;sysuid=1&amp;licid=35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pa.nsw.gov.au/prpoeoapp/viewpoeolicence.aspx?docid=32248&amp;sysuid=1&amp;licid=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Q43" sqref="Q43"/>
    </sheetView>
  </sheetViews>
  <sheetFormatPr defaultRowHeight="1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606A7-FFD4-4318-81AE-BD27BB560D66}">
  <dimension ref="A1:V384"/>
  <sheetViews>
    <sheetView zoomScale="80" zoomScaleNormal="80" workbookViewId="0">
      <pane xSplit="1" ySplit="11" topLeftCell="B297" activePane="bottomRight" state="frozen"/>
      <selection pane="topRight" activeCell="B1" sqref="B1"/>
      <selection pane="bottomLeft" activeCell="A12" sqref="A12"/>
      <selection pane="bottomRight" activeCell="A6" sqref="A6:P6"/>
    </sheetView>
  </sheetViews>
  <sheetFormatPr defaultRowHeight="15"/>
  <cols>
    <col min="1" max="1" width="28.28515625" customWidth="1"/>
    <col min="2" max="2" width="16.7109375" customWidth="1"/>
    <col min="4" max="4" width="11.140625" customWidth="1"/>
    <col min="6" max="6" width="14" customWidth="1"/>
    <col min="7" max="7" width="12.7109375" customWidth="1"/>
    <col min="8" max="8" width="14" customWidth="1"/>
    <col min="9" max="9" width="14.28515625" customWidth="1"/>
    <col min="10" max="10" width="14" customWidth="1"/>
    <col min="12" max="13" width="13" style="92" customWidth="1"/>
    <col min="14" max="14" width="12.7109375" style="98" customWidth="1"/>
    <col min="15" max="15" width="12.7109375" style="101" customWidth="1"/>
    <col min="16" max="16" width="35.5703125" style="101" bestFit="1" customWidth="1"/>
  </cols>
  <sheetData>
    <row r="1" spans="1:22" ht="21">
      <c r="A1" s="370" t="s">
        <v>33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1"/>
      <c r="R1" s="1"/>
      <c r="S1" s="1"/>
      <c r="T1" s="1"/>
      <c r="U1" s="1"/>
      <c r="V1" s="1"/>
    </row>
    <row r="2" spans="1:22" ht="18.75">
      <c r="A2" s="371" t="s">
        <v>32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75"/>
      <c r="R2" s="75"/>
      <c r="S2" s="75"/>
      <c r="T2" s="75"/>
      <c r="U2" s="75"/>
      <c r="V2" s="75"/>
    </row>
    <row r="3" spans="1:22" ht="18.75">
      <c r="A3" s="372" t="s">
        <v>34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77"/>
      <c r="R3" s="77"/>
      <c r="S3" s="77"/>
      <c r="T3" s="77"/>
      <c r="U3" s="77"/>
      <c r="V3" s="77"/>
    </row>
    <row r="4" spans="1:22" ht="18.75">
      <c r="A4" s="372"/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77"/>
      <c r="R4" s="77"/>
      <c r="S4" s="77"/>
      <c r="T4" s="77"/>
      <c r="U4" s="77"/>
      <c r="V4" s="77"/>
    </row>
    <row r="5" spans="1:22" ht="18.75">
      <c r="A5" s="351" t="s">
        <v>58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77"/>
      <c r="R5" s="77"/>
      <c r="S5" s="77"/>
      <c r="T5" s="77"/>
      <c r="U5" s="77"/>
      <c r="V5" s="77"/>
    </row>
    <row r="6" spans="1:22" ht="18.75">
      <c r="A6" s="342" t="s">
        <v>17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78"/>
      <c r="R6" s="78"/>
      <c r="S6" s="78"/>
      <c r="T6" s="78"/>
      <c r="U6" s="78"/>
      <c r="V6" s="78"/>
    </row>
    <row r="7" spans="1:22" ht="63.75">
      <c r="A7" s="343" t="s">
        <v>1</v>
      </c>
      <c r="B7" s="346" t="s">
        <v>19</v>
      </c>
      <c r="C7" s="348" t="s">
        <v>21</v>
      </c>
      <c r="D7" s="348"/>
      <c r="E7" s="348"/>
      <c r="F7" s="348"/>
      <c r="G7" s="348"/>
      <c r="H7" s="348"/>
      <c r="I7" s="339" t="s">
        <v>22</v>
      </c>
      <c r="J7" s="38" t="s">
        <v>23</v>
      </c>
      <c r="K7" s="25"/>
      <c r="L7" s="361" t="s">
        <v>40</v>
      </c>
      <c r="M7" s="361" t="s">
        <v>74</v>
      </c>
      <c r="N7" s="358" t="s">
        <v>35</v>
      </c>
      <c r="O7" s="364" t="s">
        <v>25</v>
      </c>
      <c r="P7" s="346" t="s">
        <v>41</v>
      </c>
    </row>
    <row r="8" spans="1:22" ht="25.5">
      <c r="A8" s="344"/>
      <c r="B8" s="347"/>
      <c r="C8" s="6" t="s">
        <v>3</v>
      </c>
      <c r="D8" s="139" t="s">
        <v>2</v>
      </c>
      <c r="E8" s="139" t="s">
        <v>15</v>
      </c>
      <c r="F8" s="139" t="s">
        <v>20</v>
      </c>
      <c r="G8" s="139" t="s">
        <v>30</v>
      </c>
      <c r="H8" s="139" t="s">
        <v>31</v>
      </c>
      <c r="I8" s="339"/>
      <c r="J8" s="139" t="s">
        <v>2</v>
      </c>
      <c r="K8" s="138" t="s">
        <v>12</v>
      </c>
      <c r="L8" s="362"/>
      <c r="M8" s="374"/>
      <c r="N8" s="359"/>
      <c r="O8" s="365"/>
      <c r="P8" s="356"/>
    </row>
    <row r="9" spans="1:22">
      <c r="A9" s="345"/>
      <c r="B9" s="8" t="s">
        <v>14</v>
      </c>
      <c r="C9" s="10" t="s">
        <v>4</v>
      </c>
      <c r="D9" s="9" t="s">
        <v>5</v>
      </c>
      <c r="E9" s="9" t="s">
        <v>4</v>
      </c>
      <c r="F9" s="10" t="s">
        <v>4</v>
      </c>
      <c r="G9" s="10" t="s">
        <v>4</v>
      </c>
      <c r="H9" s="10" t="s">
        <v>4</v>
      </c>
      <c r="I9" s="9" t="s">
        <v>14</v>
      </c>
      <c r="J9" s="9" t="s">
        <v>5</v>
      </c>
      <c r="K9" s="9" t="s">
        <v>13</v>
      </c>
      <c r="L9" s="363"/>
      <c r="M9" s="375"/>
      <c r="N9" s="360"/>
      <c r="O9" s="366"/>
      <c r="P9" s="357"/>
    </row>
    <row r="10" spans="1:22">
      <c r="A10" s="11" t="s">
        <v>6</v>
      </c>
      <c r="B10" s="14">
        <v>1296</v>
      </c>
      <c r="C10" s="43">
        <v>20</v>
      </c>
      <c r="D10" s="39" t="s">
        <v>0</v>
      </c>
      <c r="E10" s="13">
        <v>10</v>
      </c>
      <c r="F10" s="13">
        <v>30</v>
      </c>
      <c r="G10" s="28" t="s">
        <v>0</v>
      </c>
      <c r="H10" s="28" t="s">
        <v>0</v>
      </c>
      <c r="I10" s="36" t="s">
        <v>0</v>
      </c>
      <c r="J10" s="41">
        <v>2000</v>
      </c>
      <c r="K10" s="36" t="s">
        <v>0</v>
      </c>
      <c r="L10" s="87"/>
      <c r="M10" s="164"/>
      <c r="N10" s="95"/>
      <c r="O10" s="99"/>
      <c r="P10" s="99"/>
    </row>
    <row r="11" spans="1:22">
      <c r="A11" s="11" t="s">
        <v>7</v>
      </c>
      <c r="B11" s="12" t="s">
        <v>0</v>
      </c>
      <c r="C11" s="14" t="s">
        <v>0</v>
      </c>
      <c r="D11" s="28" t="s">
        <v>0</v>
      </c>
      <c r="E11" s="28" t="s">
        <v>0</v>
      </c>
      <c r="F11" s="28" t="s">
        <v>0</v>
      </c>
      <c r="G11" s="28" t="s">
        <v>0</v>
      </c>
      <c r="H11" s="28" t="s">
        <v>0</v>
      </c>
      <c r="I11" s="14" t="s">
        <v>0</v>
      </c>
      <c r="J11" s="28">
        <v>1000</v>
      </c>
      <c r="K11" s="35" t="s">
        <v>0</v>
      </c>
      <c r="L11" s="87"/>
      <c r="M11" s="165"/>
      <c r="N11" s="96"/>
      <c r="O11" s="100"/>
      <c r="P11" s="100"/>
    </row>
    <row r="12" spans="1:22">
      <c r="A12" s="4">
        <v>44075</v>
      </c>
      <c r="B12" s="61">
        <v>245</v>
      </c>
      <c r="C12" s="20"/>
      <c r="D12" s="44"/>
      <c r="E12" s="20"/>
      <c r="F12" s="20"/>
      <c r="G12" s="20"/>
      <c r="H12" s="20"/>
      <c r="I12" s="61">
        <v>0</v>
      </c>
      <c r="J12" s="20"/>
      <c r="K12" s="26">
        <v>0</v>
      </c>
      <c r="L12" s="88"/>
      <c r="M12" s="166"/>
      <c r="N12" s="107"/>
      <c r="O12" s="84"/>
      <c r="P12" s="84"/>
    </row>
    <row r="13" spans="1:22">
      <c r="A13" s="4">
        <v>44076</v>
      </c>
      <c r="B13" s="61">
        <v>370</v>
      </c>
      <c r="C13" s="61">
        <v>5</v>
      </c>
      <c r="D13" s="61" t="s">
        <v>37</v>
      </c>
      <c r="E13" s="61" t="s">
        <v>29</v>
      </c>
      <c r="F13" s="61">
        <v>23</v>
      </c>
      <c r="G13" s="61">
        <v>5.9</v>
      </c>
      <c r="H13" s="61">
        <v>1.5</v>
      </c>
      <c r="I13" s="61"/>
      <c r="J13" s="188"/>
      <c r="K13" s="149">
        <v>0</v>
      </c>
      <c r="L13" s="88">
        <v>0.41666666666666669</v>
      </c>
      <c r="M13" s="170" t="s">
        <v>75</v>
      </c>
      <c r="N13" s="168">
        <v>44088</v>
      </c>
      <c r="O13" s="84">
        <v>44088</v>
      </c>
      <c r="P13" s="84"/>
    </row>
    <row r="14" spans="1:22">
      <c r="A14" s="4">
        <v>44077</v>
      </c>
      <c r="B14" s="61">
        <v>265</v>
      </c>
      <c r="C14" s="20"/>
      <c r="D14" s="44"/>
      <c r="E14" s="20"/>
      <c r="F14" s="20"/>
      <c r="G14" s="20"/>
      <c r="H14" s="20"/>
      <c r="I14" s="61">
        <v>0</v>
      </c>
      <c r="J14" s="157"/>
      <c r="K14" s="26">
        <v>0</v>
      </c>
      <c r="L14" s="88"/>
      <c r="M14" s="170"/>
      <c r="N14" s="168"/>
      <c r="O14" s="84"/>
      <c r="P14" s="84"/>
    </row>
    <row r="15" spans="1:22">
      <c r="A15" s="4">
        <v>44078</v>
      </c>
      <c r="B15" s="61">
        <v>243</v>
      </c>
      <c r="C15" s="20"/>
      <c r="D15" s="44"/>
      <c r="E15" s="20"/>
      <c r="F15" s="20"/>
      <c r="G15" s="20"/>
      <c r="H15" s="20"/>
      <c r="I15" s="61">
        <v>0</v>
      </c>
      <c r="J15" s="20"/>
      <c r="K15" s="26">
        <v>0</v>
      </c>
      <c r="L15" s="88"/>
      <c r="M15" s="170"/>
      <c r="N15" s="168"/>
      <c r="O15" s="84"/>
      <c r="P15" s="84"/>
    </row>
    <row r="16" spans="1:22">
      <c r="A16" s="4">
        <v>44079</v>
      </c>
      <c r="B16" s="61">
        <v>258</v>
      </c>
      <c r="C16" s="45"/>
      <c r="D16" s="45"/>
      <c r="E16" s="45"/>
      <c r="F16" s="45"/>
      <c r="G16" s="45"/>
      <c r="H16" s="45"/>
      <c r="I16" s="61">
        <v>0</v>
      </c>
      <c r="J16" s="20"/>
      <c r="K16" s="26">
        <v>0</v>
      </c>
      <c r="L16" s="88"/>
      <c r="M16" s="170"/>
      <c r="N16" s="168"/>
      <c r="O16" s="84"/>
      <c r="P16" s="84"/>
    </row>
    <row r="17" spans="1:16">
      <c r="A17" s="4">
        <v>44080</v>
      </c>
      <c r="B17" s="61">
        <v>241</v>
      </c>
      <c r="C17" s="45"/>
      <c r="D17" s="45"/>
      <c r="E17" s="45"/>
      <c r="F17" s="45"/>
      <c r="G17" s="45"/>
      <c r="H17" s="45"/>
      <c r="I17" s="61">
        <v>0</v>
      </c>
      <c r="J17" s="20"/>
      <c r="K17" s="26">
        <v>0</v>
      </c>
      <c r="L17" s="88"/>
      <c r="M17" s="170"/>
      <c r="N17" s="168"/>
      <c r="O17" s="84"/>
      <c r="P17" s="84"/>
    </row>
    <row r="18" spans="1:16">
      <c r="A18" s="4">
        <v>44081</v>
      </c>
      <c r="B18" s="61">
        <v>238</v>
      </c>
      <c r="C18" s="45"/>
      <c r="D18" s="45"/>
      <c r="E18" s="45"/>
      <c r="F18" s="45"/>
      <c r="G18" s="45"/>
      <c r="H18" s="45"/>
      <c r="I18" s="61">
        <v>0</v>
      </c>
      <c r="J18" s="20"/>
      <c r="K18" s="26">
        <v>0</v>
      </c>
      <c r="L18" s="88"/>
      <c r="M18" s="170"/>
      <c r="N18" s="168"/>
      <c r="O18" s="84"/>
      <c r="P18" s="84"/>
    </row>
    <row r="19" spans="1:16">
      <c r="A19" s="4">
        <v>44082</v>
      </c>
      <c r="B19" s="61">
        <v>283</v>
      </c>
      <c r="C19" s="45"/>
      <c r="D19" s="45"/>
      <c r="E19" s="45"/>
      <c r="F19" s="45"/>
      <c r="G19" s="45"/>
      <c r="H19" s="45"/>
      <c r="I19" s="61">
        <v>0</v>
      </c>
      <c r="J19" s="20"/>
      <c r="K19" s="26">
        <v>0</v>
      </c>
      <c r="L19" s="88"/>
      <c r="M19" s="170"/>
      <c r="N19" s="168"/>
      <c r="O19" s="84"/>
      <c r="P19" s="84"/>
    </row>
    <row r="20" spans="1:16">
      <c r="A20" s="4">
        <v>44083</v>
      </c>
      <c r="B20" s="61">
        <v>251</v>
      </c>
      <c r="C20" s="83"/>
      <c r="D20" s="83"/>
      <c r="E20" s="83"/>
      <c r="F20" s="83"/>
      <c r="G20" s="83"/>
      <c r="H20" s="83"/>
      <c r="I20" s="61">
        <v>0</v>
      </c>
      <c r="J20" s="20"/>
      <c r="K20" s="26">
        <v>0</v>
      </c>
      <c r="L20" s="88"/>
      <c r="M20" s="170"/>
      <c r="N20" s="168"/>
      <c r="O20" s="84"/>
      <c r="P20" s="84"/>
    </row>
    <row r="21" spans="1:16">
      <c r="A21" s="4">
        <v>44084</v>
      </c>
      <c r="B21" s="61">
        <v>327</v>
      </c>
      <c r="C21" s="83"/>
      <c r="D21" s="83"/>
      <c r="E21" s="83"/>
      <c r="F21" s="83"/>
      <c r="G21" s="83"/>
      <c r="H21" s="83"/>
      <c r="I21" s="61">
        <v>0</v>
      </c>
      <c r="J21" s="20"/>
      <c r="K21" s="26">
        <v>0</v>
      </c>
      <c r="L21" s="88"/>
      <c r="M21" s="170"/>
      <c r="N21" s="168"/>
      <c r="O21" s="84"/>
      <c r="P21" s="84"/>
    </row>
    <row r="22" spans="1:16">
      <c r="A22" s="4">
        <v>44085</v>
      </c>
      <c r="B22" s="93">
        <v>328</v>
      </c>
      <c r="I22" s="61">
        <v>0</v>
      </c>
      <c r="J22" s="20"/>
      <c r="K22" s="26">
        <v>0</v>
      </c>
      <c r="L22" s="88"/>
      <c r="M22" s="170"/>
      <c r="N22" s="168"/>
      <c r="O22" s="84"/>
      <c r="P22" s="84"/>
    </row>
    <row r="23" spans="1:16">
      <c r="A23" s="4">
        <v>44086</v>
      </c>
      <c r="B23" s="93">
        <v>277</v>
      </c>
      <c r="C23" s="45"/>
      <c r="D23" s="45"/>
      <c r="E23" s="45"/>
      <c r="F23" s="45"/>
      <c r="G23" s="45"/>
      <c r="H23" s="45"/>
      <c r="I23" s="61">
        <v>0</v>
      </c>
      <c r="J23" s="20"/>
      <c r="K23" s="26">
        <v>0</v>
      </c>
      <c r="L23" s="88"/>
      <c r="M23" s="170"/>
      <c r="N23" s="168"/>
      <c r="O23" s="84"/>
      <c r="P23" s="84"/>
    </row>
    <row r="24" spans="1:16">
      <c r="A24" s="4">
        <v>44087</v>
      </c>
      <c r="B24" s="93">
        <v>269</v>
      </c>
      <c r="C24" s="45"/>
      <c r="D24" s="45"/>
      <c r="E24" s="45"/>
      <c r="F24" s="45"/>
      <c r="G24" s="45"/>
      <c r="H24" s="45"/>
      <c r="I24" s="61">
        <v>0</v>
      </c>
      <c r="J24" s="20"/>
      <c r="K24" s="26">
        <v>0</v>
      </c>
      <c r="L24" s="88"/>
      <c r="M24" s="170"/>
      <c r="N24" s="168"/>
      <c r="O24" s="84"/>
      <c r="P24" s="84"/>
    </row>
    <row r="25" spans="1:16">
      <c r="A25" s="4">
        <v>44088</v>
      </c>
      <c r="B25" s="93">
        <v>251</v>
      </c>
      <c r="C25" s="45"/>
      <c r="D25" s="45"/>
      <c r="E25" s="45"/>
      <c r="F25" s="45"/>
      <c r="G25" s="45"/>
      <c r="H25" s="45"/>
      <c r="I25" s="61">
        <v>0</v>
      </c>
      <c r="J25" s="20"/>
      <c r="K25" s="26">
        <v>0</v>
      </c>
      <c r="L25" s="88"/>
      <c r="M25" s="170"/>
      <c r="N25" s="168"/>
      <c r="O25" s="84"/>
      <c r="P25" s="84"/>
    </row>
    <row r="26" spans="1:16">
      <c r="A26" s="4">
        <v>44089</v>
      </c>
      <c r="B26" s="93">
        <v>238</v>
      </c>
      <c r="C26" s="45"/>
      <c r="D26" s="45"/>
      <c r="E26" s="45"/>
      <c r="F26" s="45"/>
      <c r="G26" s="45"/>
      <c r="H26" s="45"/>
      <c r="I26" s="61">
        <v>0</v>
      </c>
      <c r="J26" s="20"/>
      <c r="K26" s="26">
        <v>0</v>
      </c>
      <c r="L26" s="88"/>
      <c r="M26" s="170"/>
      <c r="N26" s="168"/>
      <c r="O26" s="84"/>
      <c r="P26" s="84"/>
    </row>
    <row r="27" spans="1:16">
      <c r="A27" s="4">
        <v>44090</v>
      </c>
      <c r="B27" s="93">
        <v>243</v>
      </c>
      <c r="C27" s="45"/>
      <c r="D27" s="45"/>
      <c r="E27" s="45"/>
      <c r="F27" s="45"/>
      <c r="G27" s="45"/>
      <c r="H27" s="45"/>
      <c r="I27" s="61">
        <v>0</v>
      </c>
      <c r="J27" s="20"/>
      <c r="K27" s="26">
        <v>0</v>
      </c>
      <c r="L27" s="88"/>
      <c r="M27" s="170"/>
      <c r="N27" s="168"/>
      <c r="O27" s="84"/>
      <c r="P27" s="84"/>
    </row>
    <row r="28" spans="1:16">
      <c r="A28" s="4">
        <v>44091</v>
      </c>
      <c r="B28" s="93">
        <v>242</v>
      </c>
      <c r="C28" s="45"/>
      <c r="D28" s="45"/>
      <c r="E28" s="45"/>
      <c r="F28" s="45"/>
      <c r="G28" s="45"/>
      <c r="H28" s="45"/>
      <c r="I28" s="61">
        <v>0</v>
      </c>
      <c r="J28" s="20"/>
      <c r="K28" s="26">
        <v>0</v>
      </c>
      <c r="L28" s="88"/>
      <c r="M28" s="170"/>
      <c r="N28" s="168"/>
      <c r="O28" s="84"/>
      <c r="P28" s="84"/>
    </row>
    <row r="29" spans="1:16">
      <c r="A29" s="4">
        <v>44092</v>
      </c>
      <c r="B29" s="93">
        <v>225</v>
      </c>
      <c r="C29" s="20"/>
      <c r="D29" s="20"/>
      <c r="E29" s="20"/>
      <c r="F29" s="20"/>
      <c r="G29" s="20"/>
      <c r="H29" s="20"/>
      <c r="I29" s="61">
        <v>0</v>
      </c>
      <c r="J29" s="20"/>
      <c r="K29" s="26">
        <v>0</v>
      </c>
      <c r="L29" s="88"/>
      <c r="M29" s="170"/>
      <c r="N29" s="168"/>
      <c r="O29" s="84"/>
      <c r="P29" s="84"/>
    </row>
    <row r="30" spans="1:16">
      <c r="A30" s="4">
        <v>44093</v>
      </c>
      <c r="B30" s="93">
        <v>230</v>
      </c>
      <c r="C30" s="45"/>
      <c r="D30" s="45"/>
      <c r="E30" s="45"/>
      <c r="F30" s="45"/>
      <c r="G30" s="45"/>
      <c r="H30" s="45"/>
      <c r="I30" s="61">
        <v>0</v>
      </c>
      <c r="J30" s="20"/>
      <c r="K30" s="26">
        <v>0</v>
      </c>
      <c r="L30" s="88"/>
      <c r="M30" s="170"/>
      <c r="N30" s="168"/>
      <c r="O30" s="84"/>
      <c r="P30" s="84"/>
    </row>
    <row r="31" spans="1:16">
      <c r="A31" s="4">
        <v>44094</v>
      </c>
      <c r="B31" s="93">
        <v>235</v>
      </c>
      <c r="C31" s="45"/>
      <c r="D31" s="45"/>
      <c r="E31" s="45"/>
      <c r="F31" s="45"/>
      <c r="G31" s="45"/>
      <c r="H31" s="45"/>
      <c r="I31" s="61">
        <v>0</v>
      </c>
      <c r="J31" s="20"/>
      <c r="K31" s="26">
        <v>0</v>
      </c>
      <c r="L31" s="88"/>
      <c r="M31" s="170"/>
      <c r="N31" s="168"/>
      <c r="O31" s="84"/>
      <c r="P31" s="84"/>
    </row>
    <row r="32" spans="1:16">
      <c r="A32" s="4">
        <v>44095</v>
      </c>
      <c r="B32" s="93">
        <v>231</v>
      </c>
      <c r="C32" s="45"/>
      <c r="D32" s="45"/>
      <c r="E32" s="45"/>
      <c r="F32" s="45"/>
      <c r="G32" s="45"/>
      <c r="H32" s="45"/>
      <c r="I32" s="61">
        <v>0</v>
      </c>
      <c r="J32" s="20"/>
      <c r="K32" s="26">
        <v>0</v>
      </c>
      <c r="L32" s="88"/>
      <c r="M32" s="170"/>
      <c r="N32" s="168"/>
      <c r="O32" s="84"/>
      <c r="P32" s="84"/>
    </row>
    <row r="33" spans="1:16">
      <c r="A33" s="4">
        <v>44096</v>
      </c>
      <c r="B33" s="93">
        <v>240</v>
      </c>
      <c r="C33" s="45"/>
      <c r="D33" s="45"/>
      <c r="E33" s="45"/>
      <c r="F33" s="45"/>
      <c r="G33" s="45"/>
      <c r="H33" s="45"/>
      <c r="I33" s="61">
        <v>0</v>
      </c>
      <c r="J33" s="20"/>
      <c r="K33" s="26">
        <v>0</v>
      </c>
      <c r="L33" s="88"/>
      <c r="M33" s="170"/>
      <c r="N33" s="168"/>
      <c r="O33" s="84"/>
      <c r="P33" s="84"/>
    </row>
    <row r="34" spans="1:16">
      <c r="A34" s="4">
        <v>44097</v>
      </c>
      <c r="B34" s="93">
        <v>224</v>
      </c>
      <c r="C34" s="45"/>
      <c r="D34" s="45"/>
      <c r="E34" s="45"/>
      <c r="F34" s="45"/>
      <c r="G34" s="45"/>
      <c r="H34" s="45"/>
      <c r="I34" s="61">
        <v>0</v>
      </c>
      <c r="J34" s="20"/>
      <c r="K34" s="26">
        <v>0</v>
      </c>
      <c r="L34" s="88"/>
      <c r="M34" s="170"/>
      <c r="N34" s="168"/>
      <c r="O34" s="84"/>
      <c r="P34" s="84"/>
    </row>
    <row r="35" spans="1:16">
      <c r="A35" s="4">
        <v>44098</v>
      </c>
      <c r="B35" s="93">
        <v>233</v>
      </c>
      <c r="C35" s="45"/>
      <c r="D35" s="45"/>
      <c r="E35" s="45"/>
      <c r="F35" s="45"/>
      <c r="G35" s="45"/>
      <c r="H35" s="45"/>
      <c r="I35" s="61">
        <v>0</v>
      </c>
      <c r="J35" s="20"/>
      <c r="K35" s="26">
        <v>0</v>
      </c>
      <c r="L35" s="88"/>
      <c r="M35" s="170"/>
      <c r="N35" s="168"/>
      <c r="O35" s="84"/>
      <c r="P35" s="84"/>
    </row>
    <row r="36" spans="1:16">
      <c r="A36" s="4">
        <v>44099</v>
      </c>
      <c r="B36" s="93">
        <v>227</v>
      </c>
      <c r="C36" s="45"/>
      <c r="D36" s="45"/>
      <c r="E36" s="45"/>
      <c r="F36" s="45"/>
      <c r="G36" s="45"/>
      <c r="H36" s="45"/>
      <c r="I36" s="61">
        <v>0</v>
      </c>
      <c r="J36" s="20"/>
      <c r="K36" s="26">
        <v>0</v>
      </c>
      <c r="L36" s="88"/>
      <c r="M36" s="170"/>
      <c r="N36" s="168"/>
      <c r="O36" s="84"/>
      <c r="P36" s="84"/>
    </row>
    <row r="37" spans="1:16">
      <c r="A37" s="4">
        <v>44100</v>
      </c>
      <c r="B37" s="93">
        <v>219</v>
      </c>
      <c r="C37" s="45"/>
      <c r="D37" s="45"/>
      <c r="E37" s="45"/>
      <c r="F37" s="45"/>
      <c r="G37" s="45"/>
      <c r="H37" s="45"/>
      <c r="I37" s="61">
        <v>0</v>
      </c>
      <c r="J37" s="20"/>
      <c r="K37" s="26">
        <v>0</v>
      </c>
      <c r="L37" s="88"/>
      <c r="M37" s="170"/>
      <c r="N37" s="168"/>
      <c r="O37" s="84"/>
      <c r="P37" s="84"/>
    </row>
    <row r="38" spans="1:16">
      <c r="A38" s="4">
        <v>44101</v>
      </c>
      <c r="B38" s="93">
        <v>226</v>
      </c>
      <c r="C38" s="45"/>
      <c r="D38" s="45"/>
      <c r="E38" s="45"/>
      <c r="F38" s="45"/>
      <c r="G38" s="45"/>
      <c r="H38" s="45"/>
      <c r="I38" s="61">
        <v>0</v>
      </c>
      <c r="J38" s="20"/>
      <c r="K38" s="26">
        <v>0</v>
      </c>
      <c r="L38" s="88"/>
      <c r="M38" s="170"/>
      <c r="N38" s="168"/>
      <c r="O38" s="84"/>
      <c r="P38" s="84"/>
    </row>
    <row r="39" spans="1:16">
      <c r="A39" s="4">
        <v>44102</v>
      </c>
      <c r="B39" s="93">
        <v>224</v>
      </c>
      <c r="C39" s="45"/>
      <c r="D39" s="45"/>
      <c r="E39" s="45"/>
      <c r="F39" s="45"/>
      <c r="G39" s="45"/>
      <c r="H39" s="45"/>
      <c r="I39" s="61">
        <v>0</v>
      </c>
      <c r="J39" s="20"/>
      <c r="K39" s="26">
        <v>0</v>
      </c>
      <c r="L39" s="88"/>
      <c r="M39" s="170"/>
      <c r="N39" s="168"/>
      <c r="O39" s="84"/>
      <c r="P39" s="84"/>
    </row>
    <row r="40" spans="1:16">
      <c r="A40" s="4">
        <v>44103</v>
      </c>
      <c r="B40" s="93">
        <v>215</v>
      </c>
      <c r="C40" s="45"/>
      <c r="D40" s="45"/>
      <c r="E40" s="45"/>
      <c r="F40" s="45"/>
      <c r="G40" s="45"/>
      <c r="H40" s="45"/>
      <c r="I40" s="61">
        <v>0</v>
      </c>
      <c r="J40" s="20"/>
      <c r="K40" s="26">
        <v>0</v>
      </c>
      <c r="L40" s="88"/>
      <c r="M40" s="170"/>
      <c r="N40" s="168"/>
      <c r="O40" s="84"/>
      <c r="P40" s="84"/>
    </row>
    <row r="41" spans="1:16">
      <c r="A41" s="4">
        <v>44104</v>
      </c>
      <c r="B41" s="93">
        <v>215</v>
      </c>
      <c r="C41" s="45"/>
      <c r="D41" s="45"/>
      <c r="E41" s="45"/>
      <c r="F41" s="45"/>
      <c r="G41" s="45"/>
      <c r="H41" s="45"/>
      <c r="I41" s="61">
        <v>0</v>
      </c>
      <c r="J41" s="20"/>
      <c r="K41" s="26">
        <v>0</v>
      </c>
      <c r="L41" s="88"/>
      <c r="M41" s="170"/>
      <c r="N41" s="168"/>
      <c r="O41" s="84"/>
      <c r="P41" s="84"/>
    </row>
    <row r="42" spans="1:16">
      <c r="A42" s="4">
        <v>44105</v>
      </c>
      <c r="B42" s="93">
        <v>215</v>
      </c>
      <c r="C42" s="45"/>
      <c r="D42" s="45"/>
      <c r="E42" s="45"/>
      <c r="F42" s="45"/>
      <c r="G42" s="45"/>
      <c r="H42" s="45"/>
      <c r="I42" s="61">
        <v>0</v>
      </c>
      <c r="J42" s="20"/>
      <c r="K42" s="26">
        <v>0</v>
      </c>
      <c r="L42" s="88"/>
      <c r="M42" s="170"/>
      <c r="N42" s="167"/>
      <c r="O42" s="84"/>
      <c r="P42" s="84"/>
    </row>
    <row r="43" spans="1:16">
      <c r="A43" s="4">
        <v>44106</v>
      </c>
      <c r="B43" s="93">
        <v>212</v>
      </c>
      <c r="C43" s="45"/>
      <c r="D43" s="45"/>
      <c r="E43" s="45"/>
      <c r="F43" s="45"/>
      <c r="G43" s="45"/>
      <c r="H43" s="45"/>
      <c r="I43" s="61">
        <v>0</v>
      </c>
      <c r="J43" s="20"/>
      <c r="K43" s="26">
        <v>0</v>
      </c>
      <c r="L43" s="88"/>
      <c r="M43" s="170"/>
      <c r="N43" s="168"/>
      <c r="O43" s="84"/>
      <c r="P43" s="84"/>
    </row>
    <row r="44" spans="1:16">
      <c r="A44" s="4">
        <v>44107</v>
      </c>
      <c r="B44" s="93">
        <v>209</v>
      </c>
      <c r="C44" s="45"/>
      <c r="D44" s="45"/>
      <c r="E44" s="45"/>
      <c r="F44" s="45"/>
      <c r="G44" s="45"/>
      <c r="H44" s="45"/>
      <c r="I44" s="61">
        <v>0</v>
      </c>
      <c r="J44" s="20"/>
      <c r="K44" s="26">
        <v>0</v>
      </c>
      <c r="L44" s="88"/>
      <c r="M44" s="170"/>
      <c r="N44" s="168"/>
      <c r="O44" s="84"/>
      <c r="P44" s="84"/>
    </row>
    <row r="45" spans="1:16">
      <c r="A45" s="4">
        <v>44108</v>
      </c>
      <c r="B45" s="93">
        <v>212</v>
      </c>
      <c r="C45" s="45"/>
      <c r="D45" s="45"/>
      <c r="E45" s="45"/>
      <c r="F45" s="45"/>
      <c r="G45" s="45"/>
      <c r="H45" s="45"/>
      <c r="I45" s="61">
        <v>0</v>
      </c>
      <c r="J45" s="20"/>
      <c r="K45" s="26">
        <v>0</v>
      </c>
      <c r="L45" s="88"/>
      <c r="M45" s="170"/>
      <c r="N45" s="168"/>
      <c r="O45" s="84"/>
      <c r="P45" s="84"/>
    </row>
    <row r="46" spans="1:16">
      <c r="A46" s="4">
        <v>44109</v>
      </c>
      <c r="B46" s="93">
        <v>222</v>
      </c>
      <c r="C46" s="45"/>
      <c r="D46" s="45"/>
      <c r="E46" s="45"/>
      <c r="F46" s="45"/>
      <c r="G46" s="45"/>
      <c r="H46" s="45"/>
      <c r="I46" s="61">
        <v>0</v>
      </c>
      <c r="J46" s="20"/>
      <c r="K46" s="26">
        <v>0</v>
      </c>
      <c r="L46" s="88"/>
      <c r="M46" s="170"/>
      <c r="N46" s="168"/>
      <c r="O46" s="84"/>
      <c r="P46" s="84"/>
    </row>
    <row r="47" spans="1:16">
      <c r="A47" s="4">
        <v>44110</v>
      </c>
      <c r="B47" s="93">
        <v>203</v>
      </c>
      <c r="C47" s="61">
        <v>5</v>
      </c>
      <c r="D47" s="61" t="s">
        <v>37</v>
      </c>
      <c r="E47" s="61" t="s">
        <v>29</v>
      </c>
      <c r="F47" s="61">
        <v>24</v>
      </c>
      <c r="G47" s="61">
        <v>3.7</v>
      </c>
      <c r="H47" s="61">
        <v>1.3</v>
      </c>
      <c r="I47" s="61">
        <v>0</v>
      </c>
      <c r="J47" s="156"/>
      <c r="K47" s="149">
        <v>0</v>
      </c>
      <c r="L47" s="88">
        <v>0.41666666666666669</v>
      </c>
      <c r="M47" s="170" t="s">
        <v>77</v>
      </c>
      <c r="N47" s="168">
        <v>44120</v>
      </c>
      <c r="O47" s="84">
        <v>44120</v>
      </c>
      <c r="P47" s="84"/>
    </row>
    <row r="48" spans="1:16">
      <c r="A48" s="4">
        <v>44111</v>
      </c>
      <c r="B48" s="93">
        <v>204</v>
      </c>
      <c r="C48" s="45"/>
      <c r="D48" s="45"/>
      <c r="E48" s="45"/>
      <c r="F48" s="45"/>
      <c r="G48" s="45"/>
      <c r="H48" s="45"/>
      <c r="I48" s="61">
        <v>0</v>
      </c>
      <c r="J48" s="157"/>
      <c r="K48" s="26">
        <v>0</v>
      </c>
      <c r="L48" s="88"/>
      <c r="M48" s="170"/>
      <c r="N48" s="168"/>
      <c r="O48" s="84"/>
      <c r="P48" s="84"/>
    </row>
    <row r="49" spans="1:16">
      <c r="A49" s="4">
        <v>44112</v>
      </c>
      <c r="B49" s="93">
        <v>206</v>
      </c>
      <c r="C49" s="45"/>
      <c r="D49" s="45"/>
      <c r="E49" s="45"/>
      <c r="F49" s="45"/>
      <c r="G49" s="45"/>
      <c r="H49" s="45"/>
      <c r="I49" s="61">
        <v>0</v>
      </c>
      <c r="J49" s="20"/>
      <c r="K49" s="26">
        <v>0</v>
      </c>
      <c r="L49" s="88"/>
      <c r="M49" s="170"/>
      <c r="N49" s="168"/>
      <c r="O49" s="84"/>
      <c r="P49" s="84"/>
    </row>
    <row r="50" spans="1:16">
      <c r="A50" s="4">
        <v>44113</v>
      </c>
      <c r="B50" s="93">
        <v>201</v>
      </c>
      <c r="C50" s="45"/>
      <c r="D50" s="45"/>
      <c r="E50" s="45"/>
      <c r="F50" s="45"/>
      <c r="G50" s="45"/>
      <c r="H50" s="45"/>
      <c r="I50" s="61">
        <v>0</v>
      </c>
      <c r="J50" s="20"/>
      <c r="K50" s="26">
        <v>0</v>
      </c>
      <c r="L50" s="88"/>
      <c r="M50" s="170"/>
      <c r="N50" s="168"/>
      <c r="O50" s="84"/>
      <c r="P50" s="84"/>
    </row>
    <row r="51" spans="1:16">
      <c r="A51" s="4">
        <v>44114</v>
      </c>
      <c r="B51" s="93">
        <v>219</v>
      </c>
      <c r="C51" s="45"/>
      <c r="D51" s="45"/>
      <c r="E51" s="45"/>
      <c r="F51" s="45"/>
      <c r="G51" s="45"/>
      <c r="H51" s="45"/>
      <c r="I51" s="61">
        <v>0</v>
      </c>
      <c r="J51" s="20"/>
      <c r="K51" s="26">
        <v>0</v>
      </c>
      <c r="L51" s="88"/>
      <c r="M51" s="170"/>
      <c r="N51" s="168"/>
      <c r="O51" s="84"/>
      <c r="P51" s="84"/>
    </row>
    <row r="52" spans="1:16">
      <c r="A52" s="4">
        <v>44115</v>
      </c>
      <c r="B52" s="93">
        <v>215</v>
      </c>
      <c r="C52" s="45"/>
      <c r="D52" s="45"/>
      <c r="E52" s="45"/>
      <c r="F52" s="45"/>
      <c r="G52" s="45"/>
      <c r="H52" s="45"/>
      <c r="I52" s="61">
        <v>0</v>
      </c>
      <c r="J52" s="20"/>
      <c r="K52" s="26">
        <v>0</v>
      </c>
      <c r="L52" s="88"/>
      <c r="M52" s="170"/>
      <c r="N52" s="168"/>
      <c r="O52" s="84"/>
      <c r="P52" s="84"/>
    </row>
    <row r="53" spans="1:16">
      <c r="A53" s="4">
        <v>44116</v>
      </c>
      <c r="B53" s="93">
        <v>219</v>
      </c>
      <c r="C53" s="45"/>
      <c r="D53" s="45"/>
      <c r="E53" s="45"/>
      <c r="F53" s="45"/>
      <c r="G53" s="45"/>
      <c r="H53" s="45"/>
      <c r="I53" s="61">
        <v>0</v>
      </c>
      <c r="J53" s="20"/>
      <c r="K53" s="26">
        <v>0</v>
      </c>
      <c r="L53" s="88"/>
      <c r="M53" s="170"/>
      <c r="N53" s="168"/>
      <c r="O53" s="84"/>
      <c r="P53" s="84"/>
    </row>
    <row r="54" spans="1:16">
      <c r="A54" s="4">
        <v>44117</v>
      </c>
      <c r="B54" s="93">
        <v>218</v>
      </c>
      <c r="C54" s="45"/>
      <c r="D54" s="45"/>
      <c r="E54" s="45"/>
      <c r="F54" s="45"/>
      <c r="G54" s="45"/>
      <c r="H54" s="45"/>
      <c r="I54" s="61">
        <v>0</v>
      </c>
      <c r="J54" s="20"/>
      <c r="K54" s="26">
        <v>0</v>
      </c>
      <c r="L54" s="88"/>
      <c r="M54" s="170"/>
      <c r="N54" s="168"/>
      <c r="O54" s="84"/>
      <c r="P54" s="84"/>
    </row>
    <row r="55" spans="1:16">
      <c r="A55" s="4">
        <v>44118</v>
      </c>
      <c r="B55" s="93">
        <v>204</v>
      </c>
      <c r="C55" s="45"/>
      <c r="D55" s="45"/>
      <c r="E55" s="45"/>
      <c r="F55" s="45"/>
      <c r="G55" s="45"/>
      <c r="H55" s="45"/>
      <c r="I55" s="61">
        <v>0</v>
      </c>
      <c r="J55" s="20"/>
      <c r="K55" s="26">
        <v>0</v>
      </c>
      <c r="L55" s="88"/>
      <c r="M55" s="170"/>
      <c r="N55" s="168"/>
      <c r="O55" s="84"/>
      <c r="P55" s="84"/>
    </row>
    <row r="56" spans="1:16">
      <c r="A56" s="4">
        <v>44119</v>
      </c>
      <c r="B56" s="93">
        <v>219</v>
      </c>
      <c r="C56" s="45"/>
      <c r="D56" s="45"/>
      <c r="E56" s="45"/>
      <c r="F56" s="45"/>
      <c r="G56" s="45"/>
      <c r="H56" s="45"/>
      <c r="I56" s="61">
        <v>0</v>
      </c>
      <c r="J56" s="20"/>
      <c r="K56" s="26">
        <v>0</v>
      </c>
      <c r="L56" s="88"/>
      <c r="M56" s="170"/>
      <c r="N56" s="168"/>
      <c r="O56" s="84"/>
      <c r="P56" s="84"/>
    </row>
    <row r="57" spans="1:16">
      <c r="A57" s="4">
        <v>44120</v>
      </c>
      <c r="B57" s="93">
        <v>208</v>
      </c>
      <c r="C57" s="45"/>
      <c r="D57" s="45"/>
      <c r="E57" s="45"/>
      <c r="F57" s="45"/>
      <c r="G57" s="45"/>
      <c r="H57" s="45"/>
      <c r="I57" s="61">
        <v>0</v>
      </c>
      <c r="J57" s="20"/>
      <c r="K57" s="26">
        <v>0</v>
      </c>
      <c r="L57" s="88"/>
      <c r="M57" s="170"/>
      <c r="N57" s="168"/>
      <c r="O57" s="84"/>
      <c r="P57" s="84"/>
    </row>
    <row r="58" spans="1:16">
      <c r="A58" s="4">
        <v>44121</v>
      </c>
      <c r="B58" s="93">
        <v>232</v>
      </c>
      <c r="C58" s="45"/>
      <c r="D58" s="45"/>
      <c r="E58" s="45"/>
      <c r="F58" s="45"/>
      <c r="G58" s="45"/>
      <c r="H58" s="45"/>
      <c r="I58" s="61">
        <v>0</v>
      </c>
      <c r="J58" s="20"/>
      <c r="K58" s="26">
        <v>0</v>
      </c>
      <c r="L58" s="88"/>
      <c r="M58" s="170"/>
      <c r="N58" s="168"/>
      <c r="O58" s="84"/>
      <c r="P58" s="84"/>
    </row>
    <row r="59" spans="1:16">
      <c r="A59" s="4">
        <v>44122</v>
      </c>
      <c r="B59" s="93">
        <v>214</v>
      </c>
      <c r="C59" s="45"/>
      <c r="D59" s="45"/>
      <c r="E59" s="45"/>
      <c r="F59" s="45"/>
      <c r="G59" s="45"/>
      <c r="H59" s="45"/>
      <c r="I59" s="61">
        <v>0</v>
      </c>
      <c r="J59" s="20"/>
      <c r="K59" s="26">
        <v>0</v>
      </c>
      <c r="L59" s="88"/>
      <c r="M59" s="170"/>
      <c r="N59" s="168"/>
      <c r="O59" s="84"/>
      <c r="P59" s="84"/>
    </row>
    <row r="60" spans="1:16">
      <c r="A60" s="4">
        <v>44123</v>
      </c>
      <c r="B60" s="93">
        <v>229</v>
      </c>
      <c r="C60" s="45"/>
      <c r="D60" s="45"/>
      <c r="E60" s="45"/>
      <c r="F60" s="45"/>
      <c r="G60" s="45"/>
      <c r="H60" s="45"/>
      <c r="I60" s="61">
        <v>0</v>
      </c>
      <c r="J60" s="20"/>
      <c r="K60" s="26">
        <v>13</v>
      </c>
      <c r="L60" s="88"/>
      <c r="M60" s="170"/>
      <c r="N60" s="168"/>
      <c r="O60" s="84"/>
      <c r="P60" s="84"/>
    </row>
    <row r="61" spans="1:16">
      <c r="A61" s="4">
        <v>44124</v>
      </c>
      <c r="B61" s="93">
        <v>200</v>
      </c>
      <c r="C61" s="45"/>
      <c r="D61" s="45"/>
      <c r="E61" s="45"/>
      <c r="F61" s="45"/>
      <c r="G61" s="45"/>
      <c r="H61" s="45"/>
      <c r="I61" s="61">
        <v>0</v>
      </c>
      <c r="J61" s="20"/>
      <c r="K61" s="26">
        <v>0</v>
      </c>
      <c r="L61" s="88"/>
      <c r="M61" s="170"/>
      <c r="N61" s="168"/>
      <c r="O61" s="84"/>
      <c r="P61" s="84"/>
    </row>
    <row r="62" spans="1:16">
      <c r="A62" s="4">
        <v>44125</v>
      </c>
      <c r="B62" s="93">
        <v>202</v>
      </c>
      <c r="C62" s="45"/>
      <c r="D62" s="45"/>
      <c r="E62" s="45"/>
      <c r="F62" s="45"/>
      <c r="G62" s="45"/>
      <c r="H62" s="45"/>
      <c r="I62" s="61">
        <v>0</v>
      </c>
      <c r="J62" s="20"/>
      <c r="K62" s="26">
        <v>0</v>
      </c>
      <c r="L62" s="88"/>
      <c r="M62" s="170"/>
      <c r="N62" s="168"/>
      <c r="O62" s="84"/>
      <c r="P62" s="84"/>
    </row>
    <row r="63" spans="1:16">
      <c r="A63" s="4">
        <v>44126</v>
      </c>
      <c r="B63" s="93">
        <v>197</v>
      </c>
      <c r="C63" s="45"/>
      <c r="D63" s="45"/>
      <c r="E63" s="45"/>
      <c r="F63" s="45"/>
      <c r="G63" s="45"/>
      <c r="H63" s="45"/>
      <c r="I63" s="61">
        <v>0</v>
      </c>
      <c r="J63" s="20"/>
      <c r="K63" s="26">
        <v>0</v>
      </c>
      <c r="L63" s="88"/>
      <c r="M63" s="170"/>
      <c r="N63" s="168"/>
      <c r="O63" s="84"/>
      <c r="P63" s="84"/>
    </row>
    <row r="64" spans="1:16">
      <c r="A64" s="4">
        <v>44127</v>
      </c>
      <c r="B64" s="93">
        <v>194</v>
      </c>
      <c r="C64" s="45"/>
      <c r="D64" s="45"/>
      <c r="E64" s="45"/>
      <c r="F64" s="45"/>
      <c r="G64" s="45"/>
      <c r="H64" s="45"/>
      <c r="I64" s="61">
        <v>0</v>
      </c>
      <c r="J64" s="20"/>
      <c r="K64" s="26">
        <v>0</v>
      </c>
      <c r="L64" s="88"/>
      <c r="M64" s="170"/>
      <c r="N64" s="168"/>
      <c r="O64" s="84"/>
      <c r="P64" s="84"/>
    </row>
    <row r="65" spans="1:16">
      <c r="A65" s="4">
        <v>44128</v>
      </c>
      <c r="B65" s="93">
        <v>196</v>
      </c>
      <c r="C65" s="45"/>
      <c r="D65" s="45"/>
      <c r="E65" s="45"/>
      <c r="F65" s="45"/>
      <c r="G65" s="45"/>
      <c r="H65" s="45"/>
      <c r="I65" s="61">
        <v>0</v>
      </c>
      <c r="J65" s="20"/>
      <c r="K65" s="26">
        <v>0</v>
      </c>
      <c r="L65" s="88"/>
      <c r="M65" s="170"/>
      <c r="N65" s="168"/>
      <c r="O65" s="84"/>
      <c r="P65" s="84"/>
    </row>
    <row r="66" spans="1:16">
      <c r="A66" s="4">
        <v>44129</v>
      </c>
      <c r="B66" s="93">
        <v>250</v>
      </c>
      <c r="C66" s="45"/>
      <c r="D66" s="45"/>
      <c r="E66" s="45"/>
      <c r="F66" s="45"/>
      <c r="G66" s="45"/>
      <c r="H66" s="45"/>
      <c r="I66" s="61">
        <v>0</v>
      </c>
      <c r="J66" s="20"/>
      <c r="K66" s="26">
        <v>0</v>
      </c>
      <c r="L66" s="88"/>
      <c r="M66" s="170"/>
      <c r="N66" s="168"/>
      <c r="O66" s="84"/>
      <c r="P66" s="84"/>
    </row>
    <row r="67" spans="1:16">
      <c r="A67" s="4">
        <v>44130</v>
      </c>
      <c r="B67" s="93">
        <v>276</v>
      </c>
      <c r="C67" s="45"/>
      <c r="D67" s="45"/>
      <c r="E67" s="45"/>
      <c r="F67" s="45"/>
      <c r="G67" s="45"/>
      <c r="H67" s="45"/>
      <c r="I67" s="61">
        <v>0</v>
      </c>
      <c r="J67" s="20"/>
      <c r="K67" s="85">
        <v>42</v>
      </c>
      <c r="L67" s="88"/>
      <c r="M67" s="170"/>
      <c r="N67" s="168"/>
      <c r="O67" s="84"/>
      <c r="P67" s="84"/>
    </row>
    <row r="68" spans="1:16">
      <c r="A68" s="4">
        <v>44131</v>
      </c>
      <c r="B68" s="93">
        <v>239</v>
      </c>
      <c r="C68" s="45"/>
      <c r="D68" s="45"/>
      <c r="E68" s="45"/>
      <c r="F68" s="45"/>
      <c r="G68" s="45"/>
      <c r="H68" s="45"/>
      <c r="I68" s="61">
        <v>0</v>
      </c>
      <c r="J68" s="20"/>
      <c r="K68" s="85">
        <v>9</v>
      </c>
      <c r="L68" s="88"/>
      <c r="M68" s="170"/>
      <c r="N68" s="168"/>
      <c r="O68" s="84"/>
      <c r="P68" s="84"/>
    </row>
    <row r="69" spans="1:16">
      <c r="A69" s="4">
        <v>44132</v>
      </c>
      <c r="B69" s="93">
        <v>338</v>
      </c>
      <c r="C69" s="45"/>
      <c r="D69" s="45"/>
      <c r="E69" s="45"/>
      <c r="F69" s="45"/>
      <c r="G69" s="45"/>
      <c r="H69" s="45"/>
      <c r="I69" s="61">
        <v>0</v>
      </c>
      <c r="J69" s="20"/>
      <c r="K69" s="85">
        <v>41</v>
      </c>
      <c r="L69" s="88"/>
      <c r="M69" s="170"/>
      <c r="N69" s="168"/>
      <c r="O69" s="84"/>
      <c r="P69" s="84"/>
    </row>
    <row r="70" spans="1:16">
      <c r="A70" s="4">
        <v>44133</v>
      </c>
      <c r="B70" s="93">
        <v>594</v>
      </c>
      <c r="C70" s="45"/>
      <c r="D70" s="45"/>
      <c r="E70" s="45"/>
      <c r="F70" s="45"/>
      <c r="G70" s="45"/>
      <c r="H70" s="45"/>
      <c r="I70" s="61">
        <v>0</v>
      </c>
      <c r="J70" s="20"/>
      <c r="K70" s="85">
        <v>22</v>
      </c>
      <c r="L70" s="88"/>
      <c r="M70" s="170"/>
      <c r="N70" s="168"/>
      <c r="O70" s="84"/>
      <c r="P70" s="84"/>
    </row>
    <row r="71" spans="1:16">
      <c r="A71" s="4">
        <v>44134</v>
      </c>
      <c r="B71" s="93">
        <v>363</v>
      </c>
      <c r="C71" s="45"/>
      <c r="D71" s="45"/>
      <c r="E71" s="45"/>
      <c r="F71" s="45"/>
      <c r="G71" s="45"/>
      <c r="H71" s="45"/>
      <c r="I71" s="61">
        <v>0</v>
      </c>
      <c r="J71" s="20"/>
      <c r="K71" s="26">
        <v>0</v>
      </c>
      <c r="L71" s="88"/>
      <c r="M71" s="170"/>
      <c r="N71" s="168"/>
      <c r="O71" s="84"/>
      <c r="P71" s="84"/>
    </row>
    <row r="72" spans="1:16">
      <c r="A72" s="4">
        <v>44135</v>
      </c>
      <c r="B72" s="93">
        <v>272</v>
      </c>
      <c r="C72" s="45"/>
      <c r="D72" s="45"/>
      <c r="E72" s="45"/>
      <c r="F72" s="45"/>
      <c r="G72" s="45"/>
      <c r="H72" s="45"/>
      <c r="I72" s="61">
        <v>0</v>
      </c>
      <c r="J72" s="20"/>
      <c r="K72" s="26">
        <v>0</v>
      </c>
      <c r="L72" s="88"/>
      <c r="M72" s="170"/>
      <c r="N72" s="168"/>
      <c r="O72" s="84"/>
      <c r="P72" s="84"/>
    </row>
    <row r="73" spans="1:16">
      <c r="A73" s="4">
        <v>44136</v>
      </c>
      <c r="B73" s="93">
        <v>253</v>
      </c>
      <c r="C73" s="45"/>
      <c r="D73" s="45"/>
      <c r="E73" s="45"/>
      <c r="F73" s="45"/>
      <c r="G73" s="45"/>
      <c r="H73" s="45"/>
      <c r="I73" s="61">
        <v>0</v>
      </c>
      <c r="J73" s="20"/>
      <c r="K73" s="26">
        <v>0</v>
      </c>
      <c r="L73" s="88"/>
      <c r="M73" s="170"/>
      <c r="N73" s="168"/>
      <c r="O73" s="84"/>
      <c r="P73" s="84"/>
    </row>
    <row r="74" spans="1:16">
      <c r="A74" s="4">
        <v>44137</v>
      </c>
      <c r="B74" s="93">
        <v>235</v>
      </c>
      <c r="C74" s="45"/>
      <c r="D74" s="45"/>
      <c r="E74" s="45"/>
      <c r="F74" s="45"/>
      <c r="G74" s="45"/>
      <c r="H74" s="45"/>
      <c r="I74" s="61">
        <v>0</v>
      </c>
      <c r="J74" s="20"/>
      <c r="K74" s="26">
        <v>0</v>
      </c>
      <c r="L74" s="88"/>
      <c r="M74" s="170"/>
      <c r="N74" s="168"/>
      <c r="O74" s="84"/>
      <c r="P74" s="84"/>
    </row>
    <row r="75" spans="1:16">
      <c r="A75" s="4">
        <v>44138</v>
      </c>
      <c r="B75" s="93">
        <v>239</v>
      </c>
      <c r="C75" s="45"/>
      <c r="D75" s="45"/>
      <c r="E75" s="45"/>
      <c r="F75" s="45"/>
      <c r="G75" s="45"/>
      <c r="H75" s="45"/>
      <c r="I75" s="61">
        <v>0</v>
      </c>
      <c r="J75" s="20"/>
      <c r="K75" s="26">
        <v>0</v>
      </c>
      <c r="L75" s="88"/>
      <c r="M75" s="170"/>
      <c r="N75" s="168"/>
      <c r="O75" s="84"/>
      <c r="P75" s="84"/>
    </row>
    <row r="76" spans="1:16">
      <c r="A76" s="4">
        <v>44139</v>
      </c>
      <c r="B76" s="93">
        <v>237</v>
      </c>
      <c r="C76" s="45"/>
      <c r="D76" s="45"/>
      <c r="E76" s="45"/>
      <c r="F76" s="45"/>
      <c r="G76" s="45"/>
      <c r="H76" s="45"/>
      <c r="I76" s="61">
        <v>0</v>
      </c>
      <c r="J76" s="20"/>
      <c r="K76" s="26">
        <v>0</v>
      </c>
      <c r="L76" s="88"/>
      <c r="M76" s="170"/>
      <c r="N76" s="168"/>
      <c r="O76" s="84"/>
      <c r="P76" s="84"/>
    </row>
    <row r="77" spans="1:16">
      <c r="A77" s="4">
        <v>44140</v>
      </c>
      <c r="B77" s="93">
        <v>240</v>
      </c>
      <c r="C77" s="45"/>
      <c r="D77" s="45"/>
      <c r="E77" s="45"/>
      <c r="F77" s="45"/>
      <c r="G77" s="45"/>
      <c r="H77" s="45"/>
      <c r="I77" s="61">
        <v>0</v>
      </c>
      <c r="J77" s="20"/>
      <c r="K77" s="26">
        <v>0</v>
      </c>
      <c r="L77" s="88"/>
      <c r="M77" s="170"/>
      <c r="N77" s="168"/>
      <c r="O77" s="84"/>
      <c r="P77" s="84"/>
    </row>
    <row r="78" spans="1:16">
      <c r="A78" s="4">
        <v>44141</v>
      </c>
      <c r="B78" s="93">
        <v>225</v>
      </c>
      <c r="C78" s="45"/>
      <c r="D78" s="45"/>
      <c r="E78" s="45"/>
      <c r="F78" s="45"/>
      <c r="G78" s="45"/>
      <c r="H78" s="45"/>
      <c r="I78" s="61">
        <v>0</v>
      </c>
      <c r="J78" s="20"/>
      <c r="K78" s="26">
        <v>2</v>
      </c>
      <c r="L78" s="88"/>
      <c r="M78" s="170"/>
      <c r="N78" s="168"/>
      <c r="O78" s="84"/>
      <c r="P78" s="84"/>
    </row>
    <row r="79" spans="1:16">
      <c r="A79" s="4">
        <v>44142</v>
      </c>
      <c r="B79" s="93">
        <v>228</v>
      </c>
      <c r="C79" s="45"/>
      <c r="D79" s="45"/>
      <c r="E79" s="45"/>
      <c r="F79" s="45"/>
      <c r="G79" s="45"/>
      <c r="H79" s="45"/>
      <c r="I79" s="61">
        <v>0</v>
      </c>
      <c r="J79" s="20"/>
      <c r="K79" s="26">
        <v>0</v>
      </c>
      <c r="L79" s="88"/>
      <c r="M79" s="170"/>
      <c r="N79" s="168"/>
      <c r="O79" s="84"/>
      <c r="P79" s="84"/>
    </row>
    <row r="80" spans="1:16">
      <c r="A80" s="4">
        <v>44143</v>
      </c>
      <c r="B80" s="93">
        <v>223</v>
      </c>
      <c r="C80" s="45"/>
      <c r="D80" s="45"/>
      <c r="E80" s="45"/>
      <c r="F80" s="45"/>
      <c r="G80" s="45"/>
      <c r="H80" s="45"/>
      <c r="I80" s="61">
        <v>0</v>
      </c>
      <c r="J80" s="20"/>
      <c r="K80" s="26">
        <v>0</v>
      </c>
      <c r="L80" s="88"/>
      <c r="M80" s="170"/>
      <c r="N80" s="168"/>
      <c r="O80" s="84"/>
      <c r="P80" s="84"/>
    </row>
    <row r="81" spans="1:16">
      <c r="A81" s="4">
        <v>44144</v>
      </c>
      <c r="B81" s="93">
        <v>232</v>
      </c>
      <c r="C81" s="45"/>
      <c r="D81" s="45"/>
      <c r="E81" s="45"/>
      <c r="F81" s="45"/>
      <c r="G81" s="45"/>
      <c r="H81" s="45"/>
      <c r="I81" s="61">
        <v>0</v>
      </c>
      <c r="J81" s="20"/>
      <c r="K81" s="26">
        <v>0</v>
      </c>
      <c r="L81" s="88"/>
      <c r="M81" s="170"/>
      <c r="N81" s="168"/>
      <c r="O81" s="84"/>
      <c r="P81" s="84"/>
    </row>
    <row r="82" spans="1:16">
      <c r="A82" s="4">
        <v>44145</v>
      </c>
      <c r="B82" s="93">
        <v>222</v>
      </c>
      <c r="C82" s="61">
        <v>15</v>
      </c>
      <c r="D82" s="61">
        <v>36</v>
      </c>
      <c r="E82" s="61" t="s">
        <v>29</v>
      </c>
      <c r="F82" s="61">
        <v>59</v>
      </c>
      <c r="G82" s="61">
        <v>9.3000000000000007</v>
      </c>
      <c r="H82" s="61">
        <v>1.6</v>
      </c>
      <c r="I82" s="61">
        <v>0</v>
      </c>
      <c r="J82" s="156"/>
      <c r="K82" s="149">
        <v>0</v>
      </c>
      <c r="L82" s="88">
        <v>0.375</v>
      </c>
      <c r="M82" s="170" t="s">
        <v>76</v>
      </c>
      <c r="N82" s="168">
        <v>44160</v>
      </c>
      <c r="O82" s="84">
        <v>44160</v>
      </c>
      <c r="P82" s="84"/>
    </row>
    <row r="83" spans="1:16">
      <c r="A83" s="4">
        <v>44146</v>
      </c>
      <c r="B83" s="93">
        <v>241</v>
      </c>
      <c r="C83" s="45"/>
      <c r="D83" s="45"/>
      <c r="E83" s="45"/>
      <c r="F83" s="45"/>
      <c r="G83" s="45"/>
      <c r="H83" s="45"/>
      <c r="I83" s="61">
        <v>0</v>
      </c>
      <c r="J83" s="157"/>
      <c r="K83" s="26">
        <v>0</v>
      </c>
      <c r="L83" s="88"/>
      <c r="M83" s="170"/>
      <c r="N83" s="168"/>
      <c r="O83" s="84"/>
      <c r="P83" s="84"/>
    </row>
    <row r="84" spans="1:16">
      <c r="A84" s="4">
        <v>44147</v>
      </c>
      <c r="B84" s="93">
        <f>(B83+B85)/2</f>
        <v>228</v>
      </c>
      <c r="C84" s="45"/>
      <c r="D84" s="45"/>
      <c r="E84" s="45"/>
      <c r="F84" s="45"/>
      <c r="G84" s="45"/>
      <c r="H84" s="45"/>
      <c r="I84" s="61">
        <v>0</v>
      </c>
      <c r="J84" s="20"/>
      <c r="K84" s="26">
        <v>0</v>
      </c>
      <c r="L84" s="88"/>
      <c r="M84" s="170"/>
      <c r="N84" s="168"/>
      <c r="O84" s="84"/>
      <c r="P84" s="84"/>
    </row>
    <row r="85" spans="1:16">
      <c r="A85" s="4">
        <v>44148</v>
      </c>
      <c r="B85" s="93">
        <v>215</v>
      </c>
      <c r="C85" s="45"/>
      <c r="D85" s="45"/>
      <c r="E85" s="45"/>
      <c r="F85" s="45"/>
      <c r="G85" s="45"/>
      <c r="H85" s="45"/>
      <c r="I85" s="61">
        <v>0</v>
      </c>
      <c r="J85" s="20"/>
      <c r="K85" s="26">
        <v>0</v>
      </c>
      <c r="L85" s="88"/>
      <c r="M85" s="170"/>
      <c r="N85" s="168"/>
      <c r="O85" s="84"/>
      <c r="P85" s="84"/>
    </row>
    <row r="86" spans="1:16">
      <c r="A86" s="4">
        <v>44149</v>
      </c>
      <c r="B86" s="93">
        <v>233</v>
      </c>
      <c r="C86" s="45"/>
      <c r="D86" s="45"/>
      <c r="E86" s="45"/>
      <c r="F86" s="45"/>
      <c r="G86" s="45"/>
      <c r="H86" s="45"/>
      <c r="I86" s="61">
        <v>0</v>
      </c>
      <c r="J86" s="20"/>
      <c r="K86" s="26">
        <v>0</v>
      </c>
      <c r="L86" s="88"/>
      <c r="M86" s="170"/>
      <c r="N86" s="168"/>
      <c r="O86" s="84"/>
      <c r="P86" s="84"/>
    </row>
    <row r="87" spans="1:16">
      <c r="A87" s="4">
        <v>44150</v>
      </c>
      <c r="B87" s="93">
        <v>221</v>
      </c>
      <c r="C87" s="45"/>
      <c r="D87" s="45"/>
      <c r="E87" s="45"/>
      <c r="F87" s="45"/>
      <c r="G87" s="45"/>
      <c r="H87" s="45"/>
      <c r="I87" s="61">
        <v>0</v>
      </c>
      <c r="J87" s="20"/>
      <c r="K87" s="26">
        <v>0</v>
      </c>
      <c r="L87" s="88"/>
      <c r="M87" s="170"/>
      <c r="N87" s="168"/>
      <c r="O87" s="84"/>
      <c r="P87" s="84"/>
    </row>
    <row r="88" spans="1:16">
      <c r="A88" s="4">
        <v>44151</v>
      </c>
      <c r="B88" s="93">
        <v>219</v>
      </c>
      <c r="C88" s="45"/>
      <c r="D88" s="45"/>
      <c r="E88" s="45"/>
      <c r="F88" s="45"/>
      <c r="G88" s="45"/>
      <c r="H88" s="45"/>
      <c r="I88" s="61">
        <v>0</v>
      </c>
      <c r="J88" s="20"/>
      <c r="K88" s="26">
        <v>0</v>
      </c>
      <c r="L88" s="88"/>
      <c r="M88" s="170"/>
      <c r="N88" s="168"/>
      <c r="O88" s="84"/>
      <c r="P88" s="84"/>
    </row>
    <row r="89" spans="1:16">
      <c r="A89" s="4">
        <v>44152</v>
      </c>
      <c r="B89" s="93">
        <v>221</v>
      </c>
      <c r="C89" s="45"/>
      <c r="D89" s="45"/>
      <c r="E89" s="45"/>
      <c r="F89" s="45"/>
      <c r="G89" s="45"/>
      <c r="H89" s="45"/>
      <c r="I89" s="61">
        <v>0</v>
      </c>
      <c r="J89" s="20"/>
      <c r="K89" s="26">
        <v>0</v>
      </c>
      <c r="L89" s="88"/>
      <c r="M89" s="170"/>
      <c r="N89" s="168"/>
      <c r="O89" s="84"/>
      <c r="P89" s="84"/>
    </row>
    <row r="90" spans="1:16">
      <c r="A90" s="4">
        <v>44153</v>
      </c>
      <c r="B90" s="93">
        <v>197</v>
      </c>
      <c r="C90" s="45"/>
      <c r="D90" s="45"/>
      <c r="E90" s="45"/>
      <c r="F90" s="45"/>
      <c r="G90" s="45"/>
      <c r="H90" s="45"/>
      <c r="I90" s="61">
        <v>0</v>
      </c>
      <c r="J90" s="20"/>
      <c r="K90" s="26">
        <v>0</v>
      </c>
      <c r="L90" s="88"/>
      <c r="M90" s="170"/>
      <c r="N90" s="168"/>
      <c r="O90" s="84"/>
      <c r="P90" s="84"/>
    </row>
    <row r="91" spans="1:16">
      <c r="A91" s="4">
        <v>44154</v>
      </c>
      <c r="B91" s="93">
        <v>199</v>
      </c>
      <c r="C91" s="45"/>
      <c r="D91" s="45"/>
      <c r="E91" s="45"/>
      <c r="F91" s="45"/>
      <c r="G91" s="45"/>
      <c r="H91" s="45"/>
      <c r="I91" s="61">
        <v>0</v>
      </c>
      <c r="J91" s="20"/>
      <c r="K91" s="26">
        <v>0</v>
      </c>
      <c r="L91" s="88"/>
      <c r="M91" s="170"/>
      <c r="N91" s="168"/>
      <c r="O91" s="84"/>
      <c r="P91" s="84"/>
    </row>
    <row r="92" spans="1:16">
      <c r="A92" s="4">
        <v>44155</v>
      </c>
      <c r="B92" s="93">
        <v>223</v>
      </c>
      <c r="C92" s="45"/>
      <c r="D92" s="45"/>
      <c r="E92" s="45"/>
      <c r="F92" s="45"/>
      <c r="G92" s="45"/>
      <c r="H92" s="45"/>
      <c r="I92" s="61">
        <v>0</v>
      </c>
      <c r="J92" s="20"/>
      <c r="K92" s="26">
        <v>0</v>
      </c>
      <c r="L92" s="88"/>
      <c r="M92" s="170"/>
      <c r="N92" s="168"/>
      <c r="O92" s="84"/>
      <c r="P92" s="84"/>
    </row>
    <row r="93" spans="1:16">
      <c r="A93" s="4">
        <v>44156</v>
      </c>
      <c r="B93" s="93">
        <v>217</v>
      </c>
      <c r="C93" s="45"/>
      <c r="D93" s="45"/>
      <c r="E93" s="45"/>
      <c r="F93" s="45"/>
      <c r="G93" s="45"/>
      <c r="H93" s="45"/>
      <c r="I93" s="61">
        <v>0</v>
      </c>
      <c r="J93" s="20"/>
      <c r="K93" s="26">
        <v>0</v>
      </c>
      <c r="L93" s="88"/>
      <c r="M93" s="170"/>
      <c r="N93" s="168"/>
      <c r="O93" s="84"/>
      <c r="P93" s="84"/>
    </row>
    <row r="94" spans="1:16">
      <c r="A94" s="4">
        <v>44157</v>
      </c>
      <c r="B94" s="93">
        <v>216</v>
      </c>
      <c r="C94" s="45"/>
      <c r="D94" s="45"/>
      <c r="E94" s="45"/>
      <c r="F94" s="45"/>
      <c r="G94" s="45"/>
      <c r="H94" s="45"/>
      <c r="I94" s="61">
        <v>0</v>
      </c>
      <c r="J94" s="20"/>
      <c r="K94" s="26">
        <v>0</v>
      </c>
      <c r="L94" s="88"/>
      <c r="M94" s="170"/>
      <c r="N94" s="168"/>
      <c r="O94" s="84"/>
      <c r="P94" s="84"/>
    </row>
    <row r="95" spans="1:16">
      <c r="A95" s="4">
        <v>44158</v>
      </c>
      <c r="B95" s="93">
        <v>222</v>
      </c>
      <c r="C95" s="45"/>
      <c r="D95" s="45"/>
      <c r="E95" s="45"/>
      <c r="F95" s="45"/>
      <c r="G95" s="45"/>
      <c r="H95" s="45"/>
      <c r="I95" s="61">
        <v>0</v>
      </c>
      <c r="J95" s="20"/>
      <c r="K95" s="26">
        <v>0</v>
      </c>
      <c r="L95" s="88"/>
      <c r="M95" s="170"/>
      <c r="N95" s="168"/>
      <c r="O95" s="84"/>
      <c r="P95" s="84"/>
    </row>
    <row r="96" spans="1:16">
      <c r="A96" s="4">
        <v>44159</v>
      </c>
      <c r="B96" s="93">
        <v>195</v>
      </c>
      <c r="C96" s="45"/>
      <c r="D96" s="45"/>
      <c r="E96" s="45"/>
      <c r="F96" s="45"/>
      <c r="G96" s="45"/>
      <c r="H96" s="45"/>
      <c r="I96" s="61">
        <v>0</v>
      </c>
      <c r="J96" s="20"/>
      <c r="K96" s="26">
        <v>0</v>
      </c>
      <c r="L96" s="88"/>
      <c r="M96" s="170"/>
      <c r="N96" s="168"/>
      <c r="O96" s="84"/>
      <c r="P96" s="84"/>
    </row>
    <row r="97" spans="1:16">
      <c r="A97" s="4">
        <v>44160</v>
      </c>
      <c r="B97" s="93">
        <v>202</v>
      </c>
      <c r="C97" s="45"/>
      <c r="D97" s="45"/>
      <c r="E97" s="45"/>
      <c r="F97" s="45"/>
      <c r="G97" s="45"/>
      <c r="H97" s="45"/>
      <c r="I97" s="61">
        <v>0</v>
      </c>
      <c r="J97" s="20"/>
      <c r="K97" s="26">
        <v>0</v>
      </c>
      <c r="L97" s="88"/>
      <c r="M97" s="170"/>
      <c r="N97" s="168"/>
      <c r="O97" s="84"/>
      <c r="P97" s="84"/>
    </row>
    <row r="98" spans="1:16">
      <c r="A98" s="4">
        <v>44161</v>
      </c>
      <c r="B98" s="93">
        <v>204</v>
      </c>
      <c r="C98" s="45"/>
      <c r="D98" s="45"/>
      <c r="E98" s="45"/>
      <c r="F98" s="45"/>
      <c r="G98" s="45"/>
      <c r="H98" s="45"/>
      <c r="I98" s="61">
        <v>0</v>
      </c>
      <c r="J98" s="20"/>
      <c r="K98" s="26">
        <v>0</v>
      </c>
      <c r="L98" s="88"/>
      <c r="M98" s="170"/>
      <c r="N98" s="168"/>
      <c r="O98" s="84"/>
      <c r="P98" s="84"/>
    </row>
    <row r="99" spans="1:16">
      <c r="A99" s="4">
        <v>44162</v>
      </c>
      <c r="B99" s="93">
        <v>213</v>
      </c>
      <c r="C99" s="45"/>
      <c r="D99" s="45"/>
      <c r="E99" s="45"/>
      <c r="F99" s="45"/>
      <c r="G99" s="45"/>
      <c r="H99" s="45"/>
      <c r="I99" s="61">
        <v>0</v>
      </c>
      <c r="J99" s="20"/>
      <c r="K99" s="26">
        <v>0</v>
      </c>
      <c r="L99" s="88"/>
      <c r="M99" s="170"/>
      <c r="N99" s="168"/>
      <c r="O99" s="84"/>
      <c r="P99" s="84"/>
    </row>
    <row r="100" spans="1:16">
      <c r="A100" s="4">
        <v>44163</v>
      </c>
      <c r="B100" s="93">
        <v>213</v>
      </c>
      <c r="C100" s="45"/>
      <c r="D100" s="45"/>
      <c r="E100" s="45"/>
      <c r="F100" s="45"/>
      <c r="G100" s="45"/>
      <c r="H100" s="45"/>
      <c r="I100" s="61">
        <v>0</v>
      </c>
      <c r="J100" s="20"/>
      <c r="K100" s="26">
        <v>0</v>
      </c>
      <c r="L100" s="88"/>
      <c r="M100" s="170"/>
      <c r="N100" s="168"/>
      <c r="O100" s="84"/>
      <c r="P100" s="84"/>
    </row>
    <row r="101" spans="1:16">
      <c r="A101" s="4">
        <v>44164</v>
      </c>
      <c r="B101" s="93">
        <v>232</v>
      </c>
      <c r="C101" s="45"/>
      <c r="D101" s="45"/>
      <c r="E101" s="45"/>
      <c r="F101" s="45"/>
      <c r="G101" s="45"/>
      <c r="H101" s="45"/>
      <c r="I101" s="61">
        <v>0</v>
      </c>
      <c r="J101" s="20"/>
      <c r="K101" s="26">
        <v>0</v>
      </c>
      <c r="L101" s="88"/>
      <c r="M101" s="170"/>
      <c r="N101" s="168"/>
      <c r="O101" s="84"/>
      <c r="P101" s="84"/>
    </row>
    <row r="102" spans="1:16">
      <c r="A102" s="4">
        <v>44165</v>
      </c>
      <c r="B102" s="93">
        <v>205</v>
      </c>
      <c r="C102" s="45"/>
      <c r="D102" s="45"/>
      <c r="E102" s="45"/>
      <c r="F102" s="45"/>
      <c r="G102" s="45"/>
      <c r="H102" s="45"/>
      <c r="I102" s="61">
        <v>0</v>
      </c>
      <c r="J102" s="20"/>
      <c r="K102" s="26">
        <v>0</v>
      </c>
      <c r="L102" s="88"/>
      <c r="M102" s="170"/>
      <c r="N102" s="168"/>
      <c r="O102" s="84"/>
      <c r="P102" s="84"/>
    </row>
    <row r="103" spans="1:16">
      <c r="A103" s="4">
        <v>44166</v>
      </c>
      <c r="B103" s="93">
        <v>207</v>
      </c>
      <c r="C103" s="45"/>
      <c r="D103" s="45"/>
      <c r="E103" s="45"/>
      <c r="F103" s="45"/>
      <c r="G103" s="45"/>
      <c r="H103" s="45"/>
      <c r="I103" s="61">
        <v>0</v>
      </c>
      <c r="J103" s="20"/>
      <c r="K103" s="26">
        <v>0</v>
      </c>
      <c r="L103" s="88"/>
      <c r="M103" s="170"/>
      <c r="N103" s="168"/>
      <c r="O103" s="84"/>
      <c r="P103" s="84"/>
    </row>
    <row r="104" spans="1:16">
      <c r="A104" s="4">
        <v>44167</v>
      </c>
      <c r="B104" s="93">
        <v>215</v>
      </c>
      <c r="C104" s="45"/>
      <c r="D104" s="45"/>
      <c r="E104" s="45"/>
      <c r="F104" s="45"/>
      <c r="G104" s="45"/>
      <c r="H104" s="45"/>
      <c r="I104" s="61">
        <v>0</v>
      </c>
      <c r="J104" s="20"/>
      <c r="K104" s="26">
        <v>0</v>
      </c>
      <c r="L104" s="88"/>
      <c r="M104" s="170"/>
      <c r="N104" s="168"/>
      <c r="O104" s="84"/>
      <c r="P104" s="84"/>
    </row>
    <row r="105" spans="1:16">
      <c r="A105" s="4">
        <v>44168</v>
      </c>
      <c r="B105" s="93">
        <v>202</v>
      </c>
      <c r="C105" s="45"/>
      <c r="D105" s="45"/>
      <c r="E105" s="45"/>
      <c r="F105" s="45"/>
      <c r="G105" s="45"/>
      <c r="H105" s="45"/>
      <c r="I105" s="61">
        <v>0</v>
      </c>
      <c r="J105" s="20"/>
      <c r="K105" s="26">
        <v>0</v>
      </c>
      <c r="L105" s="88"/>
      <c r="M105" s="170"/>
      <c r="N105" s="168"/>
      <c r="O105" s="84"/>
      <c r="P105" s="84"/>
    </row>
    <row r="106" spans="1:16">
      <c r="A106" s="4">
        <v>44169</v>
      </c>
      <c r="B106" s="93">
        <v>198</v>
      </c>
      <c r="C106" s="45"/>
      <c r="D106" s="45"/>
      <c r="E106" s="45"/>
      <c r="F106" s="45"/>
      <c r="G106" s="45"/>
      <c r="H106" s="45"/>
      <c r="I106" s="61">
        <v>0</v>
      </c>
      <c r="J106" s="20"/>
      <c r="K106" s="26">
        <v>0</v>
      </c>
      <c r="L106" s="88"/>
      <c r="M106" s="170"/>
      <c r="N106" s="168"/>
      <c r="O106" s="84"/>
      <c r="P106" s="84"/>
    </row>
    <row r="107" spans="1:16">
      <c r="A107" s="4">
        <v>44170</v>
      </c>
      <c r="B107" s="93">
        <v>211</v>
      </c>
      <c r="C107" s="45"/>
      <c r="D107" s="45"/>
      <c r="E107" s="45"/>
      <c r="F107" s="45"/>
      <c r="G107" s="45"/>
      <c r="H107" s="45"/>
      <c r="I107" s="61">
        <v>0</v>
      </c>
      <c r="J107" s="20"/>
      <c r="K107" s="26">
        <v>0</v>
      </c>
      <c r="L107" s="88"/>
      <c r="M107" s="170"/>
      <c r="N107" s="168"/>
      <c r="P107" s="84"/>
    </row>
    <row r="108" spans="1:16">
      <c r="A108" s="4">
        <v>44171</v>
      </c>
      <c r="B108" s="93">
        <v>214</v>
      </c>
      <c r="C108" s="45"/>
      <c r="D108" s="45"/>
      <c r="E108" s="45"/>
      <c r="F108" s="45"/>
      <c r="G108" s="45"/>
      <c r="H108" s="45"/>
      <c r="I108" s="61">
        <v>0</v>
      </c>
      <c r="J108" s="20"/>
      <c r="K108" s="26">
        <v>0</v>
      </c>
      <c r="L108" s="88"/>
      <c r="M108" s="170"/>
      <c r="N108" s="168"/>
      <c r="O108" s="84"/>
      <c r="P108" s="84"/>
    </row>
    <row r="109" spans="1:16">
      <c r="A109" s="4">
        <v>44172</v>
      </c>
      <c r="B109" s="93">
        <v>199</v>
      </c>
      <c r="C109" s="45"/>
      <c r="D109" s="45"/>
      <c r="E109" s="45"/>
      <c r="F109" s="45"/>
      <c r="G109" s="45"/>
      <c r="H109" s="45"/>
      <c r="I109" s="61">
        <v>0</v>
      </c>
      <c r="J109" s="20"/>
      <c r="K109" s="26">
        <v>0</v>
      </c>
      <c r="L109" s="88"/>
      <c r="M109" s="170"/>
      <c r="N109" s="168"/>
      <c r="O109" s="84"/>
      <c r="P109" s="84"/>
    </row>
    <row r="110" spans="1:16">
      <c r="A110" s="4">
        <v>44173</v>
      </c>
      <c r="B110" s="93">
        <v>201</v>
      </c>
      <c r="C110" s="45"/>
      <c r="D110" s="45"/>
      <c r="E110" s="45"/>
      <c r="F110" s="45"/>
      <c r="G110" s="45"/>
      <c r="H110" s="45"/>
      <c r="I110" s="61">
        <v>0</v>
      </c>
      <c r="J110" s="20"/>
      <c r="K110" s="26">
        <v>0</v>
      </c>
      <c r="L110" s="88"/>
      <c r="M110" s="170"/>
      <c r="N110" s="168"/>
      <c r="O110" s="84"/>
      <c r="P110" s="84"/>
    </row>
    <row r="111" spans="1:16">
      <c r="A111" s="4">
        <v>44174</v>
      </c>
      <c r="B111" s="93">
        <v>200</v>
      </c>
      <c r="C111" s="146">
        <v>23</v>
      </c>
      <c r="D111" s="146">
        <v>214</v>
      </c>
      <c r="E111" s="146">
        <v>1</v>
      </c>
      <c r="F111" s="146">
        <v>15</v>
      </c>
      <c r="G111" s="146">
        <v>6.9</v>
      </c>
      <c r="H111" s="146">
        <v>1.8</v>
      </c>
      <c r="I111" s="61">
        <v>0</v>
      </c>
      <c r="J111" s="20"/>
      <c r="K111" s="149">
        <v>0</v>
      </c>
      <c r="L111" s="88">
        <v>0.375</v>
      </c>
      <c r="M111" s="170" t="s">
        <v>75</v>
      </c>
      <c r="N111" s="168" t="s">
        <v>78</v>
      </c>
      <c r="O111" s="84" t="s">
        <v>78</v>
      </c>
      <c r="P111" s="84"/>
    </row>
    <row r="112" spans="1:16">
      <c r="A112" s="4">
        <v>44175</v>
      </c>
      <c r="B112" s="93">
        <v>211</v>
      </c>
      <c r="C112" s="45"/>
      <c r="D112" s="45"/>
      <c r="E112" s="45"/>
      <c r="F112" s="45"/>
      <c r="G112" s="45"/>
      <c r="H112" s="45"/>
      <c r="I112" s="61">
        <v>0</v>
      </c>
      <c r="J112" s="20"/>
      <c r="K112" s="26">
        <v>0</v>
      </c>
      <c r="L112" s="88"/>
      <c r="M112" s="170"/>
      <c r="N112" s="168"/>
      <c r="O112" s="84"/>
      <c r="P112" s="84"/>
    </row>
    <row r="113" spans="1:16">
      <c r="A113" s="4">
        <v>44176</v>
      </c>
      <c r="B113" s="93">
        <v>299</v>
      </c>
      <c r="C113" s="45"/>
      <c r="D113" s="45"/>
      <c r="E113" s="45"/>
      <c r="F113" s="45"/>
      <c r="G113" s="45"/>
      <c r="H113" s="45"/>
      <c r="I113" s="61">
        <v>0</v>
      </c>
      <c r="J113" s="20"/>
      <c r="K113" s="26">
        <v>0</v>
      </c>
      <c r="L113" s="88"/>
      <c r="M113" s="170"/>
      <c r="N113" s="168"/>
      <c r="O113" s="84"/>
      <c r="P113" s="84"/>
    </row>
    <row r="114" spans="1:16">
      <c r="A114" s="4">
        <v>44177</v>
      </c>
      <c r="B114" s="93">
        <v>893</v>
      </c>
      <c r="C114" s="45"/>
      <c r="D114" s="45"/>
      <c r="E114" s="45"/>
      <c r="F114" s="45"/>
      <c r="G114" s="45"/>
      <c r="H114" s="45"/>
      <c r="I114" s="61">
        <v>0</v>
      </c>
      <c r="J114" s="20"/>
      <c r="K114" s="26">
        <v>40</v>
      </c>
      <c r="L114" s="88"/>
      <c r="M114" s="170"/>
      <c r="N114" s="168"/>
      <c r="O114" s="84"/>
      <c r="P114" s="84"/>
    </row>
    <row r="115" spans="1:16">
      <c r="A115" s="4">
        <v>44178</v>
      </c>
      <c r="B115" s="93">
        <v>711</v>
      </c>
      <c r="C115" s="45"/>
      <c r="D115" s="45"/>
      <c r="E115" s="45"/>
      <c r="F115" s="45"/>
      <c r="G115" s="45"/>
      <c r="H115" s="45"/>
      <c r="I115" s="61">
        <v>0</v>
      </c>
      <c r="J115" s="20"/>
      <c r="K115" s="26">
        <v>0</v>
      </c>
      <c r="L115" s="88"/>
      <c r="M115" s="170"/>
      <c r="N115" s="168"/>
      <c r="O115" s="84"/>
      <c r="P115" s="84"/>
    </row>
    <row r="116" spans="1:16">
      <c r="A116" s="4">
        <v>44179</v>
      </c>
      <c r="B116" s="93">
        <v>1606</v>
      </c>
      <c r="C116" s="45"/>
      <c r="D116" s="45"/>
      <c r="E116" s="45"/>
      <c r="F116" s="45"/>
      <c r="G116" s="45"/>
      <c r="H116" s="45"/>
      <c r="I116" s="61">
        <v>0</v>
      </c>
      <c r="J116" s="20"/>
      <c r="K116" s="26">
        <v>65</v>
      </c>
      <c r="L116" s="88"/>
      <c r="M116" s="170"/>
      <c r="N116" s="168"/>
      <c r="O116" s="84"/>
      <c r="P116" s="84" t="s">
        <v>57</v>
      </c>
    </row>
    <row r="117" spans="1:16">
      <c r="A117" s="4">
        <v>44180</v>
      </c>
      <c r="B117" s="93">
        <v>1991</v>
      </c>
      <c r="C117" s="45"/>
      <c r="D117" s="45"/>
      <c r="E117" s="45"/>
      <c r="F117" s="45"/>
      <c r="G117" s="45"/>
      <c r="H117" s="45"/>
      <c r="I117" s="61">
        <v>0</v>
      </c>
      <c r="J117" s="20"/>
      <c r="K117" s="26">
        <v>0</v>
      </c>
      <c r="L117" s="88"/>
      <c r="M117" s="170"/>
      <c r="N117" s="168"/>
      <c r="O117" s="84"/>
      <c r="P117" s="84" t="s">
        <v>57</v>
      </c>
    </row>
    <row r="118" spans="1:16">
      <c r="A118" s="4">
        <v>44181</v>
      </c>
      <c r="B118" s="93">
        <v>1468</v>
      </c>
      <c r="C118" s="45"/>
      <c r="D118" s="45"/>
      <c r="E118" s="45"/>
      <c r="F118" s="45"/>
      <c r="G118" s="45"/>
      <c r="H118" s="45"/>
      <c r="I118" s="61">
        <v>0</v>
      </c>
      <c r="J118" s="20"/>
      <c r="K118" s="26">
        <v>85</v>
      </c>
      <c r="L118" s="88"/>
      <c r="M118" s="170"/>
      <c r="N118" s="168"/>
      <c r="O118" s="84"/>
      <c r="P118" s="84" t="s">
        <v>57</v>
      </c>
    </row>
    <row r="119" spans="1:16">
      <c r="A119" s="4">
        <v>44182</v>
      </c>
      <c r="B119" s="93">
        <v>2400</v>
      </c>
      <c r="C119" s="45"/>
      <c r="D119" s="45"/>
      <c r="E119" s="45"/>
      <c r="F119" s="45"/>
      <c r="G119" s="45"/>
      <c r="H119" s="45"/>
      <c r="I119" s="61">
        <v>0</v>
      </c>
      <c r="J119" s="20"/>
      <c r="K119" s="26">
        <v>205</v>
      </c>
      <c r="L119" s="88"/>
      <c r="M119" s="170"/>
      <c r="N119" s="168"/>
      <c r="O119" s="84"/>
      <c r="P119" s="84" t="s">
        <v>57</v>
      </c>
    </row>
    <row r="120" spans="1:16">
      <c r="A120" s="4">
        <v>44183</v>
      </c>
      <c r="B120" s="93">
        <v>431</v>
      </c>
      <c r="C120" s="45"/>
      <c r="D120" s="45"/>
      <c r="E120" s="45"/>
      <c r="F120" s="45"/>
      <c r="G120" s="45"/>
      <c r="H120" s="45"/>
      <c r="I120" s="61">
        <v>0</v>
      </c>
      <c r="J120" s="20"/>
      <c r="K120" s="26">
        <v>4</v>
      </c>
      <c r="L120" s="88"/>
      <c r="M120" s="170"/>
      <c r="N120" s="168"/>
      <c r="O120" s="84"/>
      <c r="P120" s="84"/>
    </row>
    <row r="121" spans="1:16">
      <c r="A121" s="4">
        <v>44184</v>
      </c>
      <c r="B121" s="93">
        <v>739</v>
      </c>
      <c r="C121" s="45"/>
      <c r="D121" s="45"/>
      <c r="E121" s="45"/>
      <c r="F121" s="45"/>
      <c r="G121" s="45"/>
      <c r="H121" s="45"/>
      <c r="I121" s="61">
        <v>0</v>
      </c>
      <c r="J121" s="20"/>
      <c r="K121" s="26">
        <v>0</v>
      </c>
      <c r="L121" s="88"/>
      <c r="M121" s="170"/>
      <c r="N121" s="168"/>
      <c r="O121" s="84"/>
      <c r="P121" s="84"/>
    </row>
    <row r="122" spans="1:16">
      <c r="A122" s="4">
        <v>44185</v>
      </c>
      <c r="B122" s="93">
        <v>906</v>
      </c>
      <c r="C122" s="45"/>
      <c r="D122" s="45"/>
      <c r="E122" s="45"/>
      <c r="F122" s="45"/>
      <c r="G122" s="45"/>
      <c r="H122" s="45"/>
      <c r="I122" s="61">
        <v>0</v>
      </c>
      <c r="J122" s="20"/>
      <c r="K122" s="26">
        <v>0</v>
      </c>
      <c r="L122" s="88"/>
      <c r="M122" s="170"/>
      <c r="N122" s="168"/>
      <c r="O122" s="84"/>
      <c r="P122" s="84"/>
    </row>
    <row r="123" spans="1:16">
      <c r="A123" s="4">
        <v>44186</v>
      </c>
      <c r="B123" s="140">
        <v>881</v>
      </c>
      <c r="C123" s="45"/>
      <c r="D123" s="45"/>
      <c r="E123" s="45"/>
      <c r="F123" s="45"/>
      <c r="G123" s="45"/>
      <c r="H123" s="45"/>
      <c r="I123" s="142">
        <v>0</v>
      </c>
      <c r="J123" s="20"/>
      <c r="K123" s="26">
        <v>42</v>
      </c>
      <c r="L123" s="88"/>
      <c r="M123" s="170"/>
      <c r="N123" s="168"/>
      <c r="O123" s="84"/>
      <c r="P123" s="84"/>
    </row>
    <row r="124" spans="1:16">
      <c r="A124" s="4">
        <v>44187</v>
      </c>
      <c r="B124" s="140">
        <v>615</v>
      </c>
      <c r="C124" s="45"/>
      <c r="D124" s="45"/>
      <c r="E124" s="45"/>
      <c r="F124" s="45"/>
      <c r="G124" s="45"/>
      <c r="H124" s="45"/>
      <c r="I124" s="142">
        <v>0</v>
      </c>
      <c r="J124" s="20"/>
      <c r="K124" s="147">
        <v>0</v>
      </c>
      <c r="L124" s="88"/>
      <c r="M124" s="170"/>
      <c r="N124" s="168"/>
      <c r="O124" s="84"/>
      <c r="P124" s="84"/>
    </row>
    <row r="125" spans="1:16">
      <c r="A125" s="4">
        <v>44188</v>
      </c>
      <c r="B125" s="140">
        <v>526</v>
      </c>
      <c r="C125" s="45"/>
      <c r="D125" s="45"/>
      <c r="E125" s="45"/>
      <c r="F125" s="45"/>
      <c r="G125" s="45"/>
      <c r="H125" s="45"/>
      <c r="I125" s="142">
        <v>0</v>
      </c>
      <c r="J125" s="20"/>
      <c r="K125" s="147">
        <v>0</v>
      </c>
      <c r="L125" s="88"/>
      <c r="M125" s="170"/>
      <c r="N125" s="168"/>
      <c r="O125" s="84"/>
      <c r="P125" s="84"/>
    </row>
    <row r="126" spans="1:16">
      <c r="A126" s="4">
        <v>44189</v>
      </c>
      <c r="B126" s="140">
        <v>425</v>
      </c>
      <c r="C126" s="45"/>
      <c r="D126" s="45"/>
      <c r="E126" s="45"/>
      <c r="F126" s="45"/>
      <c r="G126" s="45"/>
      <c r="H126" s="45"/>
      <c r="I126" s="142">
        <v>0</v>
      </c>
      <c r="J126" s="20"/>
      <c r="K126" s="147">
        <v>0</v>
      </c>
      <c r="L126" s="88"/>
      <c r="M126" s="170"/>
      <c r="N126" s="168"/>
      <c r="O126" s="84"/>
      <c r="P126" s="84"/>
    </row>
    <row r="127" spans="1:16">
      <c r="A127" s="4">
        <v>44190</v>
      </c>
      <c r="B127" s="140">
        <v>526</v>
      </c>
      <c r="C127" s="45"/>
      <c r="D127" s="45"/>
      <c r="E127" s="45"/>
      <c r="F127" s="45"/>
      <c r="G127" s="45"/>
      <c r="H127" s="45"/>
      <c r="I127" s="142">
        <v>0</v>
      </c>
      <c r="J127" s="20"/>
      <c r="K127" s="147">
        <v>0</v>
      </c>
      <c r="L127" s="88"/>
      <c r="M127" s="170"/>
      <c r="N127" s="168"/>
      <c r="O127" s="84"/>
      <c r="P127" s="84"/>
    </row>
    <row r="128" spans="1:16">
      <c r="A128" s="4">
        <v>44191</v>
      </c>
      <c r="B128" s="140">
        <v>438</v>
      </c>
      <c r="C128" s="45"/>
      <c r="D128" s="45"/>
      <c r="E128" s="45"/>
      <c r="F128" s="45"/>
      <c r="G128" s="45"/>
      <c r="H128" s="45"/>
      <c r="I128" s="142">
        <v>0</v>
      </c>
      <c r="J128" s="20"/>
      <c r="K128" s="147">
        <v>0</v>
      </c>
      <c r="L128" s="88"/>
      <c r="M128" s="170"/>
      <c r="N128" s="168"/>
      <c r="O128" s="84"/>
      <c r="P128" s="84"/>
    </row>
    <row r="129" spans="1:16">
      <c r="A129" s="4">
        <v>44192</v>
      </c>
      <c r="B129" s="140">
        <v>389</v>
      </c>
      <c r="C129" s="45"/>
      <c r="D129" s="45"/>
      <c r="E129" s="45"/>
      <c r="F129" s="45"/>
      <c r="G129" s="45"/>
      <c r="H129" s="45"/>
      <c r="I129" s="142">
        <v>0</v>
      </c>
      <c r="J129" s="20"/>
      <c r="K129" s="147">
        <v>0</v>
      </c>
      <c r="L129" s="88"/>
      <c r="M129" s="170"/>
      <c r="N129" s="168"/>
      <c r="O129" s="84"/>
      <c r="P129" s="84"/>
    </row>
    <row r="130" spans="1:16">
      <c r="A130" s="4">
        <v>44193</v>
      </c>
      <c r="B130" s="140">
        <v>353</v>
      </c>
      <c r="C130" s="45"/>
      <c r="D130" s="45"/>
      <c r="E130" s="45"/>
      <c r="F130" s="45"/>
      <c r="G130" s="45"/>
      <c r="H130" s="45"/>
      <c r="I130" s="142">
        <v>0</v>
      </c>
      <c r="J130" s="20"/>
      <c r="K130" s="147">
        <v>0</v>
      </c>
      <c r="L130" s="88"/>
      <c r="M130" s="170"/>
      <c r="N130" s="168"/>
      <c r="O130" s="84"/>
      <c r="P130" s="84"/>
    </row>
    <row r="131" spans="1:16">
      <c r="A131" s="4">
        <v>44194</v>
      </c>
      <c r="B131" s="140">
        <v>434</v>
      </c>
      <c r="C131" s="45"/>
      <c r="D131" s="45"/>
      <c r="E131" s="45"/>
      <c r="F131" s="45"/>
      <c r="G131" s="45"/>
      <c r="H131" s="45"/>
      <c r="I131" s="142">
        <v>0</v>
      </c>
      <c r="J131" s="20"/>
      <c r="K131" s="147">
        <v>0</v>
      </c>
      <c r="L131" s="88"/>
      <c r="M131" s="170"/>
      <c r="N131" s="168"/>
      <c r="O131" s="84"/>
      <c r="P131" s="84"/>
    </row>
    <row r="132" spans="1:16">
      <c r="A132" s="4">
        <v>44195</v>
      </c>
      <c r="B132" s="140">
        <v>1247</v>
      </c>
      <c r="C132" s="45"/>
      <c r="D132" s="45"/>
      <c r="E132" s="45"/>
      <c r="F132" s="45"/>
      <c r="G132" s="45"/>
      <c r="H132" s="45"/>
      <c r="I132" s="142">
        <v>0</v>
      </c>
      <c r="J132" s="20"/>
      <c r="K132" s="147">
        <v>0</v>
      </c>
      <c r="L132" s="88"/>
      <c r="M132" s="170"/>
      <c r="N132" s="168"/>
      <c r="O132" s="84"/>
      <c r="P132" s="84"/>
    </row>
    <row r="133" spans="1:16">
      <c r="A133" s="4">
        <v>44196</v>
      </c>
      <c r="B133" s="140">
        <v>611</v>
      </c>
      <c r="C133" s="45"/>
      <c r="D133" s="45"/>
      <c r="E133" s="45"/>
      <c r="F133" s="45"/>
      <c r="G133" s="45"/>
      <c r="H133" s="45"/>
      <c r="I133" s="142">
        <v>0</v>
      </c>
      <c r="J133" s="20"/>
      <c r="K133" s="147">
        <v>45</v>
      </c>
      <c r="L133" s="88"/>
      <c r="M133" s="170"/>
      <c r="N133" s="168"/>
      <c r="O133" s="84"/>
      <c r="P133" s="84"/>
    </row>
    <row r="134" spans="1:16">
      <c r="A134" s="4">
        <v>44197</v>
      </c>
      <c r="B134" s="140">
        <v>555</v>
      </c>
      <c r="C134" s="45"/>
      <c r="D134" s="45"/>
      <c r="E134" s="45"/>
      <c r="F134" s="45"/>
      <c r="G134" s="45"/>
      <c r="H134" s="45"/>
      <c r="I134" s="142">
        <v>0</v>
      </c>
      <c r="J134" s="20"/>
      <c r="K134" s="147">
        <v>0</v>
      </c>
      <c r="L134" s="88"/>
      <c r="M134" s="170"/>
      <c r="N134" s="168"/>
      <c r="O134" s="84"/>
      <c r="P134" s="84"/>
    </row>
    <row r="135" spans="1:16">
      <c r="A135" s="4">
        <v>44198</v>
      </c>
      <c r="B135" s="140">
        <v>749</v>
      </c>
      <c r="C135" s="45"/>
      <c r="D135" s="45"/>
      <c r="E135" s="45"/>
      <c r="F135" s="45"/>
      <c r="G135" s="45"/>
      <c r="H135" s="45"/>
      <c r="I135" s="142">
        <v>0</v>
      </c>
      <c r="J135" s="20"/>
      <c r="K135" s="147">
        <v>8</v>
      </c>
      <c r="L135" s="88"/>
      <c r="M135" s="170"/>
      <c r="N135" s="168"/>
      <c r="O135" s="84"/>
      <c r="P135" s="84"/>
    </row>
    <row r="136" spans="1:16">
      <c r="A136" s="4">
        <v>44199</v>
      </c>
      <c r="B136" s="140">
        <v>572</v>
      </c>
      <c r="C136" s="45"/>
      <c r="D136" s="45"/>
      <c r="E136" s="45"/>
      <c r="F136" s="45"/>
      <c r="G136" s="45"/>
      <c r="H136" s="45"/>
      <c r="I136" s="142">
        <v>0</v>
      </c>
      <c r="J136" s="20"/>
      <c r="K136" s="147">
        <v>3</v>
      </c>
      <c r="L136" s="88"/>
      <c r="M136" s="170"/>
      <c r="N136" s="168"/>
      <c r="O136" s="84"/>
      <c r="P136" s="84"/>
    </row>
    <row r="137" spans="1:16">
      <c r="A137" s="4">
        <v>44200</v>
      </c>
      <c r="B137" s="140">
        <v>451</v>
      </c>
      <c r="C137" s="45"/>
      <c r="D137" s="45"/>
      <c r="E137" s="45"/>
      <c r="F137" s="45"/>
      <c r="G137" s="45"/>
      <c r="H137" s="45"/>
      <c r="I137" s="142">
        <v>0</v>
      </c>
      <c r="J137" s="20"/>
      <c r="K137" s="147">
        <v>0</v>
      </c>
      <c r="L137" s="88"/>
      <c r="M137" s="170"/>
      <c r="N137" s="168"/>
      <c r="O137" s="84"/>
      <c r="P137" s="84"/>
    </row>
    <row r="138" spans="1:16">
      <c r="A138" s="4">
        <v>44201</v>
      </c>
      <c r="B138" s="140">
        <v>429</v>
      </c>
      <c r="C138" s="45"/>
      <c r="D138" s="45"/>
      <c r="E138" s="45"/>
      <c r="F138" s="45"/>
      <c r="G138" s="45"/>
      <c r="H138" s="45"/>
      <c r="I138" s="142">
        <v>0</v>
      </c>
      <c r="J138" s="20"/>
      <c r="K138" s="147">
        <v>0</v>
      </c>
      <c r="L138" s="88"/>
      <c r="M138" s="170"/>
      <c r="N138" s="168"/>
      <c r="O138" s="84"/>
      <c r="P138" s="84"/>
    </row>
    <row r="139" spans="1:16">
      <c r="A139" s="4">
        <v>44202</v>
      </c>
      <c r="B139" s="140">
        <v>495</v>
      </c>
      <c r="C139" s="45"/>
      <c r="D139" s="45"/>
      <c r="E139" s="45"/>
      <c r="F139" s="45"/>
      <c r="G139" s="45"/>
      <c r="H139" s="45"/>
      <c r="I139" s="142">
        <v>0</v>
      </c>
      <c r="J139" s="20"/>
      <c r="K139" s="147">
        <v>22</v>
      </c>
      <c r="L139" s="88"/>
      <c r="M139" s="170"/>
      <c r="N139" s="168"/>
      <c r="O139" s="84"/>
      <c r="P139" s="84"/>
    </row>
    <row r="140" spans="1:16">
      <c r="A140" s="4">
        <v>44203</v>
      </c>
      <c r="B140" s="140">
        <v>839</v>
      </c>
      <c r="C140" s="45"/>
      <c r="D140" s="45"/>
      <c r="E140" s="45"/>
      <c r="F140" s="45"/>
      <c r="G140" s="45"/>
      <c r="H140" s="45"/>
      <c r="I140" s="142">
        <v>0</v>
      </c>
      <c r="J140" s="20"/>
      <c r="K140" s="147">
        <v>0</v>
      </c>
      <c r="L140" s="88"/>
      <c r="M140" s="170"/>
      <c r="N140" s="168"/>
      <c r="O140" s="84"/>
      <c r="P140" s="84"/>
    </row>
    <row r="141" spans="1:16">
      <c r="A141" s="4">
        <v>44204</v>
      </c>
      <c r="B141" s="140">
        <v>923</v>
      </c>
      <c r="C141" s="45"/>
      <c r="D141" s="45"/>
      <c r="E141" s="45"/>
      <c r="F141" s="45"/>
      <c r="G141" s="45"/>
      <c r="H141" s="45"/>
      <c r="I141" s="142">
        <v>0</v>
      </c>
      <c r="J141" s="20"/>
      <c r="K141" s="147">
        <v>0</v>
      </c>
      <c r="L141" s="88"/>
      <c r="M141" s="170"/>
      <c r="N141" s="168"/>
      <c r="O141" s="84"/>
      <c r="P141" s="84"/>
    </row>
    <row r="142" spans="1:16">
      <c r="A142" s="4">
        <v>44205</v>
      </c>
      <c r="B142" s="140">
        <v>869</v>
      </c>
      <c r="C142" s="45"/>
      <c r="D142" s="45"/>
      <c r="E142" s="45"/>
      <c r="F142" s="45"/>
      <c r="G142" s="45"/>
      <c r="H142" s="45"/>
      <c r="I142" s="142">
        <v>0</v>
      </c>
      <c r="J142" s="20"/>
      <c r="K142" s="147">
        <v>0</v>
      </c>
      <c r="L142" s="88"/>
      <c r="M142" s="170"/>
      <c r="N142" s="168"/>
      <c r="O142" s="84"/>
      <c r="P142" s="84"/>
    </row>
    <row r="143" spans="1:16">
      <c r="A143" s="4">
        <v>44206</v>
      </c>
      <c r="B143" s="140">
        <v>589</v>
      </c>
      <c r="C143" s="45"/>
      <c r="D143" s="45"/>
      <c r="E143" s="45"/>
      <c r="F143" s="45"/>
      <c r="G143" s="45"/>
      <c r="H143" s="45"/>
      <c r="I143" s="142">
        <v>0</v>
      </c>
      <c r="J143" s="20"/>
      <c r="K143" s="147">
        <v>0</v>
      </c>
      <c r="L143" s="88"/>
      <c r="M143" s="170"/>
      <c r="N143" s="168"/>
      <c r="O143" s="84"/>
      <c r="P143" s="84"/>
    </row>
    <row r="144" spans="1:16">
      <c r="A144" s="4">
        <v>44207</v>
      </c>
      <c r="B144" s="140">
        <v>607</v>
      </c>
      <c r="C144" s="45"/>
      <c r="D144" s="45"/>
      <c r="E144" s="45"/>
      <c r="F144" s="45"/>
      <c r="G144" s="45"/>
      <c r="H144" s="45"/>
      <c r="I144" s="142">
        <v>0</v>
      </c>
      <c r="J144" s="20"/>
      <c r="K144" s="147">
        <v>0</v>
      </c>
      <c r="L144" s="88"/>
      <c r="M144" s="170"/>
      <c r="N144" s="168"/>
      <c r="O144" s="84"/>
      <c r="P144" s="84"/>
    </row>
    <row r="145" spans="1:16">
      <c r="A145" s="4">
        <v>44208</v>
      </c>
      <c r="B145" s="140">
        <v>412</v>
      </c>
      <c r="C145" s="146">
        <v>14</v>
      </c>
      <c r="D145" s="146">
        <v>1</v>
      </c>
      <c r="E145" s="146">
        <v>1</v>
      </c>
      <c r="F145" s="146">
        <v>19</v>
      </c>
      <c r="G145" s="146">
        <v>5</v>
      </c>
      <c r="H145" s="146">
        <v>1.4</v>
      </c>
      <c r="I145" s="142">
        <v>0</v>
      </c>
      <c r="J145" s="20"/>
      <c r="K145" s="149">
        <v>0</v>
      </c>
      <c r="L145" s="88" t="s">
        <v>59</v>
      </c>
      <c r="M145" s="170" t="s">
        <v>75</v>
      </c>
      <c r="N145" s="168" t="s">
        <v>78</v>
      </c>
      <c r="O145" s="84" t="s">
        <v>78</v>
      </c>
      <c r="P145" s="84"/>
    </row>
    <row r="146" spans="1:16">
      <c r="A146" s="4">
        <v>44209</v>
      </c>
      <c r="B146" s="140">
        <v>369</v>
      </c>
      <c r="C146" s="45"/>
      <c r="D146" s="45"/>
      <c r="E146" s="45"/>
      <c r="F146" s="45"/>
      <c r="G146" s="45"/>
      <c r="H146" s="45"/>
      <c r="I146" s="142">
        <v>0</v>
      </c>
      <c r="J146" s="20"/>
      <c r="K146" s="147">
        <v>0</v>
      </c>
      <c r="L146" s="88"/>
      <c r="M146" s="170"/>
      <c r="N146" s="168"/>
      <c r="O146" s="84"/>
      <c r="P146" s="84"/>
    </row>
    <row r="147" spans="1:16">
      <c r="A147" s="4">
        <v>44210</v>
      </c>
      <c r="B147" s="140">
        <v>336</v>
      </c>
      <c r="C147" s="45"/>
      <c r="D147" s="45"/>
      <c r="E147" s="45"/>
      <c r="F147" s="45"/>
      <c r="G147" s="45"/>
      <c r="H147" s="45"/>
      <c r="I147" s="142">
        <v>0</v>
      </c>
      <c r="J147" s="20"/>
      <c r="K147" s="147">
        <v>0</v>
      </c>
      <c r="L147" s="88"/>
      <c r="M147" s="170"/>
      <c r="N147" s="168"/>
      <c r="O147" s="84"/>
      <c r="P147" s="84"/>
    </row>
    <row r="148" spans="1:16">
      <c r="A148" s="4">
        <v>44211</v>
      </c>
      <c r="B148" s="140">
        <v>330</v>
      </c>
      <c r="C148" s="45"/>
      <c r="D148" s="45"/>
      <c r="E148" s="45"/>
      <c r="F148" s="45"/>
      <c r="G148" s="45"/>
      <c r="H148" s="45"/>
      <c r="I148" s="142">
        <v>0</v>
      </c>
      <c r="J148" s="20"/>
      <c r="K148" s="147">
        <v>0</v>
      </c>
      <c r="L148" s="88"/>
      <c r="M148" s="170"/>
      <c r="N148" s="168"/>
      <c r="O148" s="84"/>
      <c r="P148" s="84"/>
    </row>
    <row r="149" spans="1:16">
      <c r="A149" s="4">
        <v>44212</v>
      </c>
      <c r="B149" s="140">
        <v>351</v>
      </c>
      <c r="C149" s="45"/>
      <c r="D149" s="45"/>
      <c r="E149" s="45"/>
      <c r="F149" s="45"/>
      <c r="G149" s="45"/>
      <c r="H149" s="45"/>
      <c r="I149" s="142">
        <v>0</v>
      </c>
      <c r="J149" s="20"/>
      <c r="K149" s="147">
        <v>0</v>
      </c>
      <c r="L149" s="88"/>
      <c r="M149" s="170"/>
      <c r="N149" s="168"/>
      <c r="O149" s="84"/>
      <c r="P149" s="84"/>
    </row>
    <row r="150" spans="1:16">
      <c r="A150" s="4">
        <v>44213</v>
      </c>
      <c r="B150" s="140">
        <v>314</v>
      </c>
      <c r="C150" s="45"/>
      <c r="D150" s="45"/>
      <c r="E150" s="45"/>
      <c r="F150" s="45"/>
      <c r="G150" s="45"/>
      <c r="H150" s="45"/>
      <c r="I150" s="142">
        <v>0</v>
      </c>
      <c r="J150" s="20"/>
      <c r="K150" s="147">
        <v>0</v>
      </c>
      <c r="L150" s="88"/>
      <c r="M150" s="170"/>
      <c r="N150" s="168"/>
      <c r="O150" s="84"/>
      <c r="P150" s="84"/>
    </row>
    <row r="151" spans="1:16">
      <c r="A151" s="4">
        <v>44214</v>
      </c>
      <c r="B151" s="140">
        <v>426</v>
      </c>
      <c r="C151" s="45"/>
      <c r="D151" s="45"/>
      <c r="E151" s="45"/>
      <c r="F151" s="45"/>
      <c r="G151" s="45"/>
      <c r="H151" s="45"/>
      <c r="I151" s="142">
        <v>0</v>
      </c>
      <c r="J151" s="20"/>
      <c r="K151" s="148">
        <v>40</v>
      </c>
      <c r="L151" s="88"/>
      <c r="M151" s="170"/>
      <c r="N151" s="168"/>
      <c r="O151" s="84"/>
      <c r="P151" s="84"/>
    </row>
    <row r="152" spans="1:16">
      <c r="A152" s="4">
        <v>44215</v>
      </c>
      <c r="B152" s="140">
        <v>404</v>
      </c>
      <c r="C152" s="45"/>
      <c r="D152" s="45"/>
      <c r="E152" s="45"/>
      <c r="F152" s="45"/>
      <c r="G152" s="45"/>
      <c r="H152" s="45"/>
      <c r="I152" s="142">
        <v>0</v>
      </c>
      <c r="J152" s="20"/>
      <c r="K152" s="147">
        <v>0</v>
      </c>
      <c r="L152" s="88"/>
      <c r="M152" s="170"/>
      <c r="N152" s="168"/>
      <c r="O152" s="84"/>
      <c r="P152" s="84"/>
    </row>
    <row r="153" spans="1:16">
      <c r="A153" s="4">
        <v>44216</v>
      </c>
      <c r="B153" s="140">
        <v>341</v>
      </c>
      <c r="C153" s="45"/>
      <c r="D153" s="45"/>
      <c r="E153" s="45"/>
      <c r="F153" s="45"/>
      <c r="G153" s="45"/>
      <c r="H153" s="45"/>
      <c r="I153" s="142">
        <v>0</v>
      </c>
      <c r="J153" s="20"/>
      <c r="K153" s="148">
        <v>5</v>
      </c>
      <c r="L153" s="88"/>
      <c r="M153" s="170"/>
      <c r="N153" s="168"/>
      <c r="O153" s="84"/>
      <c r="P153" s="84"/>
    </row>
    <row r="154" spans="1:16">
      <c r="A154" s="4">
        <v>44217</v>
      </c>
      <c r="B154" s="140">
        <v>347</v>
      </c>
      <c r="C154" s="45"/>
      <c r="D154" s="45"/>
      <c r="E154" s="45"/>
      <c r="F154" s="45"/>
      <c r="G154" s="45"/>
      <c r="H154" s="45"/>
      <c r="I154" s="142">
        <v>0</v>
      </c>
      <c r="J154" s="20"/>
      <c r="K154" s="147">
        <v>0</v>
      </c>
      <c r="L154" s="88"/>
      <c r="M154" s="170"/>
      <c r="N154" s="167"/>
      <c r="O154" s="84"/>
      <c r="P154" s="84"/>
    </row>
    <row r="155" spans="1:16">
      <c r="A155" s="4">
        <v>44218</v>
      </c>
      <c r="B155" s="140">
        <v>336</v>
      </c>
      <c r="C155" s="45"/>
      <c r="D155" s="45"/>
      <c r="E155" s="45"/>
      <c r="F155" s="45"/>
      <c r="G155" s="45"/>
      <c r="H155" s="45"/>
      <c r="I155" s="142">
        <v>0</v>
      </c>
      <c r="J155" s="20"/>
      <c r="K155" s="147">
        <v>0</v>
      </c>
      <c r="L155" s="88"/>
      <c r="M155" s="170"/>
      <c r="N155" s="168"/>
      <c r="O155" s="84"/>
      <c r="P155" s="84"/>
    </row>
    <row r="156" spans="1:16">
      <c r="A156" s="4">
        <v>44219</v>
      </c>
      <c r="B156" s="140">
        <v>345</v>
      </c>
      <c r="C156" s="45"/>
      <c r="D156" s="45"/>
      <c r="E156" s="45"/>
      <c r="F156" s="45"/>
      <c r="G156" s="45"/>
      <c r="H156" s="45"/>
      <c r="I156" s="142">
        <v>0</v>
      </c>
      <c r="J156" s="20"/>
      <c r="K156" s="147">
        <v>0</v>
      </c>
      <c r="L156" s="88"/>
      <c r="M156" s="170"/>
      <c r="N156" s="168"/>
      <c r="O156" s="84"/>
      <c r="P156" s="84"/>
    </row>
    <row r="157" spans="1:16">
      <c r="A157" s="4">
        <v>44220</v>
      </c>
      <c r="B157" s="140">
        <v>326</v>
      </c>
      <c r="C157" s="45"/>
      <c r="D157" s="45"/>
      <c r="E157" s="45"/>
      <c r="F157" s="45"/>
      <c r="G157" s="45"/>
      <c r="H157" s="45"/>
      <c r="I157" s="142">
        <v>0</v>
      </c>
      <c r="J157" s="20"/>
      <c r="K157" s="150">
        <v>0</v>
      </c>
      <c r="L157" s="88"/>
      <c r="M157" s="170"/>
      <c r="N157" s="168"/>
      <c r="O157" s="84"/>
      <c r="P157" s="84"/>
    </row>
    <row r="158" spans="1:16">
      <c r="A158" s="4">
        <v>44221</v>
      </c>
      <c r="B158" s="185">
        <v>301</v>
      </c>
      <c r="C158" s="186"/>
      <c r="D158" s="186"/>
      <c r="E158" s="186"/>
      <c r="F158" s="186"/>
      <c r="G158" s="186"/>
      <c r="H158" s="187"/>
      <c r="I158" s="142">
        <v>0</v>
      </c>
      <c r="J158" s="158"/>
      <c r="K158" s="183">
        <v>0</v>
      </c>
      <c r="L158" s="88"/>
      <c r="M158" s="170"/>
      <c r="N158" s="168"/>
      <c r="O158" s="84"/>
      <c r="P158" s="84"/>
    </row>
    <row r="159" spans="1:16">
      <c r="A159" s="4">
        <v>44222</v>
      </c>
      <c r="B159" s="140">
        <v>291</v>
      </c>
      <c r="C159" s="45"/>
      <c r="D159" s="45"/>
      <c r="E159" s="45"/>
      <c r="F159" s="45"/>
      <c r="G159" s="45"/>
      <c r="H159" s="45"/>
      <c r="I159" s="142">
        <v>0</v>
      </c>
      <c r="J159" s="157"/>
      <c r="K159" s="151">
        <v>0</v>
      </c>
      <c r="L159" s="88"/>
      <c r="M159" s="170"/>
      <c r="N159" s="168"/>
      <c r="O159" s="84"/>
      <c r="P159" s="84"/>
    </row>
    <row r="160" spans="1:16">
      <c r="A160" s="4">
        <v>44223</v>
      </c>
      <c r="B160" s="140">
        <v>298</v>
      </c>
      <c r="C160" s="45"/>
      <c r="D160" s="45"/>
      <c r="E160" s="45"/>
      <c r="F160" s="45"/>
      <c r="G160" s="45"/>
      <c r="H160" s="45"/>
      <c r="I160" s="142">
        <v>0</v>
      </c>
      <c r="J160" s="20"/>
      <c r="K160" s="148">
        <v>0</v>
      </c>
      <c r="L160" s="88"/>
      <c r="M160" s="170"/>
      <c r="N160" s="168"/>
      <c r="O160" s="84"/>
      <c r="P160" s="84"/>
    </row>
    <row r="161" spans="1:16">
      <c r="A161" s="4">
        <v>44224</v>
      </c>
      <c r="B161" s="140">
        <v>287</v>
      </c>
      <c r="C161" s="45"/>
      <c r="D161" s="45"/>
      <c r="E161" s="45"/>
      <c r="F161" s="45"/>
      <c r="G161" s="45"/>
      <c r="H161" s="45"/>
      <c r="I161" s="142">
        <v>0</v>
      </c>
      <c r="J161" s="20"/>
      <c r="K161" s="148">
        <v>0</v>
      </c>
      <c r="L161" s="88"/>
      <c r="M161" s="170"/>
      <c r="N161" s="168"/>
      <c r="O161" s="84"/>
      <c r="P161" s="84"/>
    </row>
    <row r="162" spans="1:16">
      <c r="A162" s="4">
        <v>44225</v>
      </c>
      <c r="B162" s="140">
        <v>283</v>
      </c>
      <c r="C162" s="45"/>
      <c r="D162" s="45"/>
      <c r="E162" s="45"/>
      <c r="F162" s="45"/>
      <c r="G162" s="45"/>
      <c r="H162" s="45"/>
      <c r="I162" s="142">
        <v>0</v>
      </c>
      <c r="J162" s="20"/>
      <c r="K162" s="148">
        <v>0</v>
      </c>
      <c r="L162" s="88"/>
      <c r="M162" s="170"/>
      <c r="N162" s="168"/>
      <c r="O162" s="84"/>
      <c r="P162" s="84"/>
    </row>
    <row r="163" spans="1:16">
      <c r="A163" s="4">
        <v>44226</v>
      </c>
      <c r="B163" s="140">
        <v>276</v>
      </c>
      <c r="C163" s="45"/>
      <c r="D163" s="45"/>
      <c r="E163" s="45"/>
      <c r="F163" s="45"/>
      <c r="G163" s="45"/>
      <c r="H163" s="45"/>
      <c r="I163" s="142">
        <v>0</v>
      </c>
      <c r="J163" s="20"/>
      <c r="K163" s="148">
        <v>0</v>
      </c>
      <c r="L163" s="88"/>
      <c r="M163" s="170"/>
      <c r="N163" s="168"/>
      <c r="O163" s="84"/>
      <c r="P163" s="84"/>
    </row>
    <row r="164" spans="1:16">
      <c r="A164" s="4">
        <v>44227</v>
      </c>
      <c r="B164" s="140">
        <v>288</v>
      </c>
      <c r="C164" s="45"/>
      <c r="D164" s="45"/>
      <c r="E164" s="45"/>
      <c r="F164" s="45"/>
      <c r="G164" s="45"/>
      <c r="H164" s="45"/>
      <c r="I164" s="142">
        <v>0</v>
      </c>
      <c r="J164" s="20"/>
      <c r="K164" s="148">
        <v>0</v>
      </c>
      <c r="L164" s="88"/>
      <c r="M164" s="170"/>
      <c r="N164" s="168"/>
      <c r="O164" s="84"/>
      <c r="P164" s="84"/>
    </row>
    <row r="165" spans="1:16">
      <c r="A165" s="4">
        <v>44228</v>
      </c>
      <c r="B165" s="140">
        <v>265</v>
      </c>
      <c r="C165" s="45"/>
      <c r="D165" s="45"/>
      <c r="E165" s="45"/>
      <c r="F165" s="45"/>
      <c r="G165" s="45"/>
      <c r="H165" s="45"/>
      <c r="I165" s="142">
        <v>0</v>
      </c>
      <c r="J165" s="20"/>
      <c r="K165" s="148">
        <v>0</v>
      </c>
      <c r="L165" s="88"/>
      <c r="M165" s="170"/>
      <c r="N165" s="168"/>
      <c r="O165" s="84"/>
      <c r="P165" s="84"/>
    </row>
    <row r="166" spans="1:16">
      <c r="A166" s="4">
        <v>44229</v>
      </c>
      <c r="B166" s="140">
        <v>270</v>
      </c>
      <c r="C166" s="45"/>
      <c r="D166" s="45"/>
      <c r="E166" s="45"/>
      <c r="F166" s="45"/>
      <c r="G166" s="45"/>
      <c r="H166" s="45"/>
      <c r="I166" s="142">
        <v>0</v>
      </c>
      <c r="J166" s="20"/>
      <c r="K166" s="148">
        <v>0</v>
      </c>
      <c r="L166" s="88"/>
      <c r="M166" s="170"/>
      <c r="N166" s="168"/>
      <c r="O166" s="84"/>
      <c r="P166" s="84"/>
    </row>
    <row r="167" spans="1:16">
      <c r="A167" s="4">
        <v>44230</v>
      </c>
      <c r="B167" s="140">
        <v>298</v>
      </c>
      <c r="C167" s="45"/>
      <c r="D167" s="45"/>
      <c r="E167" s="45"/>
      <c r="F167" s="45"/>
      <c r="G167" s="45"/>
      <c r="H167" s="45"/>
      <c r="I167" s="142">
        <v>0</v>
      </c>
      <c r="J167" s="20"/>
      <c r="K167" s="148">
        <v>0</v>
      </c>
      <c r="L167" s="88"/>
      <c r="M167" s="170"/>
      <c r="N167" s="168"/>
      <c r="O167" s="84"/>
      <c r="P167" s="84"/>
    </row>
    <row r="168" spans="1:16">
      <c r="A168" s="4">
        <v>44231</v>
      </c>
      <c r="B168" s="140">
        <v>262</v>
      </c>
      <c r="C168" s="45"/>
      <c r="D168" s="45"/>
      <c r="E168" s="45"/>
      <c r="F168" s="45"/>
      <c r="G168" s="45"/>
      <c r="H168" s="45"/>
      <c r="I168" s="142">
        <v>0</v>
      </c>
      <c r="J168" s="20"/>
      <c r="K168" s="148">
        <v>0</v>
      </c>
      <c r="L168" s="88"/>
      <c r="M168" s="170"/>
      <c r="N168" s="168"/>
      <c r="O168" s="84"/>
      <c r="P168" s="84"/>
    </row>
    <row r="169" spans="1:16">
      <c r="A169" s="4">
        <v>44232</v>
      </c>
      <c r="B169" s="140">
        <v>260</v>
      </c>
      <c r="C169" s="176">
        <v>14</v>
      </c>
      <c r="D169" s="176">
        <v>1</v>
      </c>
      <c r="E169" s="176">
        <v>1</v>
      </c>
      <c r="F169" s="176">
        <v>59</v>
      </c>
      <c r="G169" s="176">
        <v>5</v>
      </c>
      <c r="H169" s="176">
        <v>1.3</v>
      </c>
      <c r="I169" s="142">
        <v>0</v>
      </c>
      <c r="J169" s="20"/>
      <c r="K169" s="148">
        <v>0</v>
      </c>
      <c r="L169" s="88" t="s">
        <v>79</v>
      </c>
      <c r="M169" s="170" t="s">
        <v>76</v>
      </c>
      <c r="N169" s="168" t="s">
        <v>80</v>
      </c>
      <c r="O169" s="84" t="s">
        <v>80</v>
      </c>
      <c r="P169" s="84"/>
    </row>
    <row r="170" spans="1:16">
      <c r="A170" s="4">
        <v>44233</v>
      </c>
      <c r="B170" s="140">
        <v>267</v>
      </c>
      <c r="C170" s="45"/>
      <c r="D170" s="45"/>
      <c r="E170" s="45"/>
      <c r="F170" s="45"/>
      <c r="G170" s="45"/>
      <c r="H170" s="45"/>
      <c r="I170" s="142">
        <v>0</v>
      </c>
      <c r="J170" s="20"/>
      <c r="K170" s="148">
        <v>0</v>
      </c>
      <c r="L170" s="88"/>
      <c r="M170" s="170"/>
      <c r="N170" s="168"/>
      <c r="O170" s="84"/>
      <c r="P170" s="84"/>
    </row>
    <row r="171" spans="1:16">
      <c r="A171" s="4">
        <v>44234</v>
      </c>
      <c r="B171" s="140">
        <v>268</v>
      </c>
      <c r="C171" s="45"/>
      <c r="D171" s="45"/>
      <c r="E171" s="45"/>
      <c r="F171" s="45"/>
      <c r="G171" s="45"/>
      <c r="H171" s="45"/>
      <c r="I171" s="142">
        <v>0</v>
      </c>
      <c r="J171" s="20"/>
      <c r="K171" s="148">
        <v>0</v>
      </c>
      <c r="L171" s="88"/>
      <c r="M171" s="170"/>
      <c r="N171" s="168"/>
      <c r="O171" s="84"/>
      <c r="P171" s="84"/>
    </row>
    <row r="172" spans="1:16">
      <c r="A172" s="4">
        <v>44235</v>
      </c>
      <c r="B172" s="140">
        <v>236</v>
      </c>
      <c r="C172" s="45"/>
      <c r="D172" s="45"/>
      <c r="E172" s="45"/>
      <c r="F172" s="45"/>
      <c r="G172" s="45"/>
      <c r="H172" s="45"/>
      <c r="I172" s="142">
        <v>0</v>
      </c>
      <c r="J172" s="20"/>
      <c r="K172" s="148">
        <v>0</v>
      </c>
      <c r="L172" s="88"/>
      <c r="M172" s="170"/>
      <c r="N172" s="168"/>
      <c r="O172" s="84"/>
      <c r="P172" s="84"/>
    </row>
    <row r="173" spans="1:16">
      <c r="A173" s="4">
        <v>44236</v>
      </c>
      <c r="B173" s="140">
        <v>249</v>
      </c>
      <c r="C173" s="45"/>
      <c r="D173" s="45"/>
      <c r="E173" s="45"/>
      <c r="F173" s="45"/>
      <c r="G173" s="45"/>
      <c r="H173" s="45"/>
      <c r="I173" s="142">
        <v>0</v>
      </c>
      <c r="J173" s="20"/>
      <c r="K173" s="148">
        <v>0</v>
      </c>
      <c r="L173" s="88"/>
      <c r="M173" s="170"/>
      <c r="N173" s="168"/>
      <c r="O173" s="84"/>
      <c r="P173" s="84"/>
    </row>
    <row r="174" spans="1:16">
      <c r="A174" s="4">
        <v>44237</v>
      </c>
      <c r="B174" s="140">
        <v>243</v>
      </c>
      <c r="C174" s="45"/>
      <c r="D174" s="45"/>
      <c r="E174" s="45"/>
      <c r="F174" s="45"/>
      <c r="G174" s="45"/>
      <c r="H174" s="45"/>
      <c r="I174" s="142">
        <v>0</v>
      </c>
      <c r="J174" s="20"/>
      <c r="K174" s="148">
        <v>5</v>
      </c>
      <c r="L174" s="88"/>
      <c r="M174" s="170"/>
      <c r="N174" s="168"/>
      <c r="O174" s="84"/>
      <c r="P174" s="84"/>
    </row>
    <row r="175" spans="1:16">
      <c r="A175" s="4">
        <v>44238</v>
      </c>
      <c r="B175" s="141">
        <v>248</v>
      </c>
      <c r="C175" s="45"/>
      <c r="D175" s="45"/>
      <c r="E175" s="45"/>
      <c r="F175" s="45"/>
      <c r="G175" s="45"/>
      <c r="H175" s="45"/>
      <c r="I175" s="142">
        <v>0</v>
      </c>
      <c r="J175" s="20"/>
      <c r="K175" s="152">
        <v>5</v>
      </c>
      <c r="L175" s="88"/>
      <c r="M175" s="170"/>
      <c r="N175" s="168"/>
      <c r="O175" s="84"/>
      <c r="P175" s="84"/>
    </row>
    <row r="176" spans="1:16">
      <c r="A176" s="4">
        <v>44239</v>
      </c>
      <c r="B176" s="141">
        <v>254</v>
      </c>
      <c r="C176" s="45"/>
      <c r="D176" s="45"/>
      <c r="E176" s="45"/>
      <c r="F176" s="45"/>
      <c r="G176" s="45"/>
      <c r="H176" s="45"/>
      <c r="I176" s="142">
        <v>0</v>
      </c>
      <c r="J176" s="20"/>
      <c r="K176" s="152">
        <v>0</v>
      </c>
      <c r="L176" s="88"/>
      <c r="M176" s="170"/>
      <c r="N176" s="168"/>
      <c r="O176" s="84"/>
      <c r="P176" s="84"/>
    </row>
    <row r="177" spans="1:16">
      <c r="A177" s="4">
        <v>44240</v>
      </c>
      <c r="B177" s="141">
        <v>261</v>
      </c>
      <c r="C177" s="45"/>
      <c r="D177" s="45"/>
      <c r="E177" s="45"/>
      <c r="F177" s="45"/>
      <c r="G177" s="45"/>
      <c r="H177" s="45"/>
      <c r="I177" s="142">
        <v>0</v>
      </c>
      <c r="J177" s="20"/>
      <c r="K177" s="152">
        <v>0</v>
      </c>
      <c r="L177" s="88"/>
      <c r="M177" s="170"/>
      <c r="N177" s="168"/>
      <c r="O177" s="84"/>
      <c r="P177" s="84"/>
    </row>
    <row r="178" spans="1:16">
      <c r="A178" s="4">
        <v>44241</v>
      </c>
      <c r="B178" s="141">
        <v>69</v>
      </c>
      <c r="C178" s="45"/>
      <c r="D178" s="45"/>
      <c r="E178" s="45"/>
      <c r="F178" s="45"/>
      <c r="G178" s="45"/>
      <c r="H178" s="45"/>
      <c r="I178" s="142">
        <v>0</v>
      </c>
      <c r="J178" s="20"/>
      <c r="K178" s="152">
        <v>0</v>
      </c>
      <c r="L178" s="88"/>
      <c r="M178" s="170"/>
      <c r="N178" s="168"/>
      <c r="O178" s="84"/>
      <c r="P178" s="84"/>
    </row>
    <row r="179" spans="1:16">
      <c r="A179" s="4">
        <v>44242</v>
      </c>
      <c r="B179" s="141">
        <v>268</v>
      </c>
      <c r="C179" s="45"/>
      <c r="D179" s="45"/>
      <c r="E179" s="45"/>
      <c r="F179" s="45"/>
      <c r="G179" s="45"/>
      <c r="H179" s="45"/>
      <c r="I179" s="142">
        <v>0</v>
      </c>
      <c r="J179" s="20"/>
      <c r="K179" s="152">
        <v>0</v>
      </c>
      <c r="L179" s="88"/>
      <c r="M179" s="170"/>
      <c r="N179" s="168"/>
      <c r="O179" s="84"/>
      <c r="P179" s="84"/>
    </row>
    <row r="180" spans="1:16">
      <c r="A180" s="4">
        <v>44243</v>
      </c>
      <c r="B180" s="141">
        <v>448</v>
      </c>
      <c r="C180" s="45"/>
      <c r="D180" s="45"/>
      <c r="E180" s="45"/>
      <c r="F180" s="45"/>
      <c r="G180" s="45"/>
      <c r="H180" s="45"/>
      <c r="I180" s="142">
        <v>0</v>
      </c>
      <c r="J180" s="20"/>
      <c r="K180" s="152">
        <v>0</v>
      </c>
      <c r="L180" s="88"/>
      <c r="M180" s="170"/>
      <c r="N180" s="168"/>
      <c r="O180" s="84"/>
      <c r="P180" s="84"/>
    </row>
    <row r="181" spans="1:16">
      <c r="A181" s="4">
        <v>44244</v>
      </c>
      <c r="B181" s="141">
        <v>550</v>
      </c>
      <c r="C181" s="45"/>
      <c r="D181" s="45"/>
      <c r="E181" s="45"/>
      <c r="F181" s="45"/>
      <c r="G181" s="45"/>
      <c r="H181" s="45"/>
      <c r="I181" s="142">
        <v>0</v>
      </c>
      <c r="J181" s="20"/>
      <c r="K181" s="152">
        <v>21</v>
      </c>
      <c r="L181" s="88"/>
      <c r="M181" s="170"/>
      <c r="N181" s="168"/>
      <c r="O181" s="84"/>
      <c r="P181" s="84"/>
    </row>
    <row r="182" spans="1:16">
      <c r="A182" s="4">
        <v>44245</v>
      </c>
      <c r="B182" s="141">
        <v>1402</v>
      </c>
      <c r="C182" s="45"/>
      <c r="D182" s="45"/>
      <c r="E182" s="45"/>
      <c r="F182" s="45"/>
      <c r="G182" s="45"/>
      <c r="H182" s="45"/>
      <c r="I182" s="142">
        <v>0</v>
      </c>
      <c r="J182" s="20"/>
      <c r="K182" s="152">
        <v>23</v>
      </c>
      <c r="L182" s="88"/>
      <c r="M182" s="170"/>
      <c r="N182" s="168"/>
      <c r="O182" s="84"/>
      <c r="P182" s="84"/>
    </row>
    <row r="183" spans="1:16">
      <c r="A183" s="4">
        <v>44246</v>
      </c>
      <c r="B183" s="141">
        <v>2267</v>
      </c>
      <c r="C183" s="45"/>
      <c r="D183" s="45"/>
      <c r="E183" s="45"/>
      <c r="F183" s="45"/>
      <c r="G183" s="45"/>
      <c r="H183" s="45"/>
      <c r="I183" s="142">
        <v>0</v>
      </c>
      <c r="J183" s="20"/>
      <c r="K183" s="152">
        <v>22</v>
      </c>
      <c r="L183" s="88"/>
      <c r="M183" s="170"/>
      <c r="N183" s="168"/>
      <c r="O183" s="84"/>
      <c r="P183" s="84"/>
    </row>
    <row r="184" spans="1:16">
      <c r="A184" s="4">
        <v>44247</v>
      </c>
      <c r="B184" s="141">
        <v>832</v>
      </c>
      <c r="C184" s="45"/>
      <c r="D184" s="45"/>
      <c r="E184" s="45"/>
      <c r="F184" s="45"/>
      <c r="G184" s="45"/>
      <c r="H184" s="45"/>
      <c r="I184" s="142">
        <v>0</v>
      </c>
      <c r="J184" s="20"/>
      <c r="K184" s="152">
        <v>20</v>
      </c>
      <c r="L184" s="88"/>
      <c r="M184" s="170"/>
      <c r="N184" s="168"/>
      <c r="O184" s="84"/>
      <c r="P184" s="84"/>
    </row>
    <row r="185" spans="1:16">
      <c r="A185" s="4">
        <v>44248</v>
      </c>
      <c r="B185" s="141">
        <v>684</v>
      </c>
      <c r="C185" s="45"/>
      <c r="D185" s="45"/>
      <c r="E185" s="181"/>
      <c r="F185" s="45"/>
      <c r="G185" s="45"/>
      <c r="H185" s="45"/>
      <c r="I185" s="142">
        <v>0</v>
      </c>
      <c r="J185" s="20"/>
      <c r="K185" s="152">
        <v>30</v>
      </c>
      <c r="L185" s="88"/>
      <c r="M185" s="170"/>
      <c r="N185" s="168"/>
      <c r="O185" s="84"/>
      <c r="P185" s="84"/>
    </row>
    <row r="186" spans="1:16">
      <c r="A186" s="4">
        <v>44249</v>
      </c>
      <c r="B186" s="141">
        <v>686</v>
      </c>
      <c r="C186" s="177"/>
      <c r="D186" s="180"/>
      <c r="E186" s="180"/>
      <c r="F186" s="180"/>
      <c r="G186" s="180"/>
      <c r="H186" s="178"/>
      <c r="I186" s="142">
        <v>0</v>
      </c>
      <c r="J186" s="159"/>
      <c r="K186" s="184">
        <v>0</v>
      </c>
      <c r="L186" s="88"/>
      <c r="M186" s="170"/>
      <c r="N186" s="168"/>
      <c r="O186" s="84"/>
      <c r="P186" s="84"/>
    </row>
    <row r="187" spans="1:16">
      <c r="A187" s="4">
        <v>44250</v>
      </c>
      <c r="B187" s="141">
        <v>707</v>
      </c>
      <c r="C187" s="45"/>
      <c r="D187" s="45"/>
      <c r="E187" s="182"/>
      <c r="F187" s="45"/>
      <c r="G187" s="45"/>
      <c r="H187" s="45"/>
      <c r="I187" s="144">
        <v>0</v>
      </c>
      <c r="J187" s="20"/>
      <c r="K187" s="152">
        <v>0</v>
      </c>
      <c r="L187" s="88"/>
      <c r="M187" s="170"/>
      <c r="N187" s="168"/>
      <c r="O187" s="84"/>
      <c r="P187" s="84"/>
    </row>
    <row r="188" spans="1:16">
      <c r="A188" s="4">
        <v>44251</v>
      </c>
      <c r="B188" s="141">
        <v>907</v>
      </c>
      <c r="C188" s="45"/>
      <c r="D188" s="45"/>
      <c r="E188" s="45"/>
      <c r="F188" s="45"/>
      <c r="G188" s="45"/>
      <c r="H188" s="45"/>
      <c r="I188" s="143">
        <v>0</v>
      </c>
      <c r="J188" s="20"/>
      <c r="K188" s="152">
        <v>0</v>
      </c>
      <c r="L188" s="88"/>
      <c r="M188" s="170"/>
      <c r="N188" s="168"/>
      <c r="O188" s="84"/>
      <c r="P188" s="84"/>
    </row>
    <row r="189" spans="1:16">
      <c r="A189" s="4">
        <v>44252</v>
      </c>
      <c r="B189" s="141">
        <v>1527</v>
      </c>
      <c r="C189" s="45"/>
      <c r="D189" s="45"/>
      <c r="E189" s="45"/>
      <c r="F189" s="45"/>
      <c r="G189" s="45"/>
      <c r="H189" s="45"/>
      <c r="I189" s="145">
        <v>0</v>
      </c>
      <c r="J189" s="20"/>
      <c r="K189" s="152">
        <v>0</v>
      </c>
      <c r="L189" s="88"/>
      <c r="M189" s="170"/>
      <c r="N189" s="168"/>
      <c r="O189" s="84"/>
      <c r="P189" s="84"/>
    </row>
    <row r="190" spans="1:16">
      <c r="A190" s="4">
        <v>44253</v>
      </c>
      <c r="B190" s="141">
        <v>1566</v>
      </c>
      <c r="C190" s="45"/>
      <c r="D190" s="45"/>
      <c r="E190" s="45"/>
      <c r="F190" s="45"/>
      <c r="G190" s="45"/>
      <c r="H190" s="45"/>
      <c r="I190" s="145">
        <v>0</v>
      </c>
      <c r="J190" s="20"/>
      <c r="K190" s="152">
        <v>40</v>
      </c>
      <c r="L190" s="88"/>
      <c r="M190" s="170"/>
      <c r="N190" s="168"/>
      <c r="O190" s="84"/>
      <c r="P190" s="84"/>
    </row>
    <row r="191" spans="1:16">
      <c r="A191" s="4">
        <v>44254</v>
      </c>
      <c r="B191" s="141">
        <v>855</v>
      </c>
      <c r="C191" s="45"/>
      <c r="D191" s="45"/>
      <c r="E191" s="45"/>
      <c r="F191" s="45"/>
      <c r="G191" s="45"/>
      <c r="H191" s="45"/>
      <c r="I191" s="145">
        <v>0</v>
      </c>
      <c r="J191" s="20"/>
      <c r="K191" s="152">
        <v>0</v>
      </c>
      <c r="L191" s="88"/>
      <c r="M191" s="170"/>
      <c r="N191" s="168"/>
      <c r="O191" s="84"/>
      <c r="P191" s="84"/>
    </row>
    <row r="192" spans="1:16">
      <c r="A192" s="4">
        <v>44255</v>
      </c>
      <c r="B192" s="141">
        <v>531</v>
      </c>
      <c r="C192" s="45"/>
      <c r="D192" s="45"/>
      <c r="E192" s="45"/>
      <c r="F192" s="45"/>
      <c r="G192" s="45"/>
      <c r="H192" s="45"/>
      <c r="I192" s="145">
        <v>0</v>
      </c>
      <c r="J192" s="20"/>
      <c r="K192" s="152">
        <v>0</v>
      </c>
      <c r="L192" s="88"/>
      <c r="M192" s="170"/>
      <c r="N192" s="168"/>
      <c r="O192" s="84"/>
      <c r="P192" s="84"/>
    </row>
    <row r="193" spans="1:16">
      <c r="A193" s="4">
        <v>44256</v>
      </c>
      <c r="B193" s="140">
        <v>546</v>
      </c>
      <c r="C193" s="45"/>
      <c r="D193" s="45"/>
      <c r="E193" s="45"/>
      <c r="F193" s="45"/>
      <c r="G193" s="45"/>
      <c r="H193" s="45"/>
      <c r="I193" s="145">
        <v>0</v>
      </c>
      <c r="J193" s="20"/>
      <c r="K193" s="148">
        <v>0</v>
      </c>
      <c r="L193" s="88"/>
      <c r="M193" s="170"/>
      <c r="N193" s="168"/>
      <c r="O193" s="84"/>
      <c r="P193" s="84"/>
    </row>
    <row r="194" spans="1:16">
      <c r="A194" s="4">
        <v>44257</v>
      </c>
      <c r="B194" s="140">
        <v>511</v>
      </c>
      <c r="C194" s="45"/>
      <c r="D194" s="45"/>
      <c r="E194" s="45"/>
      <c r="F194" s="45"/>
      <c r="G194" s="45"/>
      <c r="H194" s="45"/>
      <c r="I194" s="145">
        <v>0</v>
      </c>
      <c r="J194" s="160"/>
      <c r="K194" s="148">
        <v>0</v>
      </c>
      <c r="L194" s="88"/>
      <c r="M194" s="170"/>
      <c r="N194" s="168"/>
      <c r="O194" s="84"/>
      <c r="P194" s="84"/>
    </row>
    <row r="195" spans="1:16">
      <c r="A195" s="4">
        <v>44258</v>
      </c>
      <c r="B195" s="140">
        <v>473</v>
      </c>
      <c r="C195" s="146">
        <v>11</v>
      </c>
      <c r="D195" s="146">
        <v>11</v>
      </c>
      <c r="E195" s="146" t="s">
        <v>29</v>
      </c>
      <c r="F195" s="146">
        <v>9.6</v>
      </c>
      <c r="G195" s="146">
        <v>4.4000000000000004</v>
      </c>
      <c r="H195" s="146">
        <v>1.4</v>
      </c>
      <c r="I195" s="145">
        <v>0</v>
      </c>
      <c r="J195" s="155"/>
      <c r="K195" s="153">
        <v>0</v>
      </c>
      <c r="L195" s="88" t="s">
        <v>60</v>
      </c>
      <c r="M195" s="170" t="s">
        <v>75</v>
      </c>
      <c r="N195" s="168" t="s">
        <v>61</v>
      </c>
      <c r="O195" s="84" t="s">
        <v>61</v>
      </c>
      <c r="P195" s="84"/>
    </row>
    <row r="196" spans="1:16">
      <c r="A196" s="4">
        <v>44259</v>
      </c>
      <c r="B196" s="140">
        <v>1257</v>
      </c>
      <c r="C196" s="45"/>
      <c r="D196" s="45"/>
      <c r="E196" s="45"/>
      <c r="F196" s="45"/>
      <c r="G196" s="45"/>
      <c r="H196" s="45"/>
      <c r="I196" s="145">
        <v>0</v>
      </c>
      <c r="J196" s="157"/>
      <c r="K196" s="148">
        <v>0</v>
      </c>
      <c r="L196" s="88"/>
      <c r="M196" s="170"/>
      <c r="N196" s="168"/>
      <c r="O196" s="84"/>
      <c r="P196" s="84"/>
    </row>
    <row r="197" spans="1:16">
      <c r="A197" s="4">
        <v>44260</v>
      </c>
      <c r="B197" s="140">
        <v>684</v>
      </c>
      <c r="C197" s="45"/>
      <c r="D197" s="45"/>
      <c r="E197" s="45"/>
      <c r="F197" s="45"/>
      <c r="G197" s="45"/>
      <c r="H197" s="45"/>
      <c r="I197" s="145">
        <v>0</v>
      </c>
      <c r="J197" s="20"/>
      <c r="K197" s="148">
        <v>0</v>
      </c>
      <c r="L197" s="88"/>
      <c r="M197" s="170"/>
      <c r="N197" s="168"/>
      <c r="O197" s="84"/>
      <c r="P197" s="84"/>
    </row>
    <row r="198" spans="1:16">
      <c r="A198" s="4">
        <v>44261</v>
      </c>
      <c r="B198" s="140">
        <v>1287</v>
      </c>
      <c r="C198" s="45"/>
      <c r="D198" s="45"/>
      <c r="E198" s="45"/>
      <c r="F198" s="45"/>
      <c r="G198" s="45"/>
      <c r="H198" s="45"/>
      <c r="I198" s="145">
        <v>0</v>
      </c>
      <c r="J198" s="20"/>
      <c r="K198" s="148">
        <v>0</v>
      </c>
      <c r="L198" s="88"/>
      <c r="M198" s="170"/>
      <c r="N198" s="168"/>
      <c r="O198" s="84"/>
      <c r="P198" s="84"/>
    </row>
    <row r="199" spans="1:16">
      <c r="A199" s="4">
        <v>44262</v>
      </c>
      <c r="B199" s="140">
        <v>509</v>
      </c>
      <c r="C199" s="45"/>
      <c r="D199" s="45"/>
      <c r="E199" s="45"/>
      <c r="F199" s="45"/>
      <c r="G199" s="45"/>
      <c r="H199" s="45"/>
      <c r="I199" s="145">
        <v>0</v>
      </c>
      <c r="J199" s="20"/>
      <c r="K199" s="148">
        <v>0</v>
      </c>
      <c r="L199" s="88"/>
      <c r="M199" s="170"/>
      <c r="N199" s="168"/>
      <c r="O199" s="84"/>
      <c r="P199" s="84"/>
    </row>
    <row r="200" spans="1:16">
      <c r="A200" s="4">
        <v>44263</v>
      </c>
      <c r="B200" s="140">
        <v>526</v>
      </c>
      <c r="C200" s="45"/>
      <c r="D200" s="45"/>
      <c r="E200" s="45"/>
      <c r="F200" s="45"/>
      <c r="G200" s="45"/>
      <c r="H200" s="45"/>
      <c r="I200" s="145">
        <v>0</v>
      </c>
      <c r="J200" s="20"/>
      <c r="K200" s="148">
        <v>20</v>
      </c>
      <c r="L200" s="88"/>
      <c r="M200" s="170"/>
      <c r="N200" s="168"/>
      <c r="O200" s="84"/>
      <c r="P200" s="84"/>
    </row>
    <row r="201" spans="1:16">
      <c r="A201" s="4">
        <v>44264</v>
      </c>
      <c r="B201" s="140">
        <v>1374</v>
      </c>
      <c r="C201" s="45"/>
      <c r="D201" s="45"/>
      <c r="E201" s="45"/>
      <c r="F201" s="45"/>
      <c r="G201" s="45"/>
      <c r="H201" s="45"/>
      <c r="I201" s="145">
        <v>0</v>
      </c>
      <c r="J201" s="20"/>
      <c r="K201" s="148">
        <v>38</v>
      </c>
      <c r="L201" s="88"/>
      <c r="M201" s="170"/>
      <c r="N201" s="168"/>
      <c r="O201" s="84"/>
      <c r="P201" s="84"/>
    </row>
    <row r="202" spans="1:16">
      <c r="A202" s="4">
        <v>44265</v>
      </c>
      <c r="B202" s="140">
        <v>1512</v>
      </c>
      <c r="C202" s="45"/>
      <c r="D202" s="45"/>
      <c r="E202" s="45"/>
      <c r="F202" s="45"/>
      <c r="G202" s="45"/>
      <c r="H202" s="45"/>
      <c r="I202" s="145">
        <v>0</v>
      </c>
      <c r="J202" s="20"/>
      <c r="K202" s="148">
        <v>0</v>
      </c>
      <c r="L202" s="88"/>
      <c r="M202" s="170"/>
      <c r="N202" s="168"/>
      <c r="O202" s="84"/>
      <c r="P202" s="84"/>
    </row>
    <row r="203" spans="1:16">
      <c r="A203" s="4">
        <v>44266</v>
      </c>
      <c r="B203" s="140">
        <v>1570</v>
      </c>
      <c r="C203" s="45"/>
      <c r="D203" s="45"/>
      <c r="E203" s="45"/>
      <c r="F203" s="45"/>
      <c r="G203" s="45"/>
      <c r="H203" s="45"/>
      <c r="I203" s="145">
        <v>0</v>
      </c>
      <c r="J203" s="20"/>
      <c r="K203" s="148">
        <v>0</v>
      </c>
      <c r="L203" s="88"/>
      <c r="M203" s="170"/>
      <c r="N203" s="168"/>
      <c r="O203" s="84"/>
      <c r="P203" s="84"/>
    </row>
    <row r="204" spans="1:16">
      <c r="A204" s="4">
        <v>44267</v>
      </c>
      <c r="B204" s="140">
        <v>1979</v>
      </c>
      <c r="C204" s="45"/>
      <c r="D204" s="45"/>
      <c r="E204" s="45"/>
      <c r="F204" s="45"/>
      <c r="G204" s="45"/>
      <c r="H204" s="45"/>
      <c r="I204" s="145">
        <v>0</v>
      </c>
      <c r="J204" s="20"/>
      <c r="K204" s="148">
        <v>0</v>
      </c>
      <c r="L204" s="88"/>
      <c r="M204" s="170"/>
      <c r="N204" s="168"/>
      <c r="O204" s="84"/>
      <c r="P204" s="84"/>
    </row>
    <row r="205" spans="1:16">
      <c r="A205" s="4">
        <v>44268</v>
      </c>
      <c r="B205" s="140">
        <v>1190</v>
      </c>
      <c r="C205" s="45"/>
      <c r="D205" s="45"/>
      <c r="E205" s="45"/>
      <c r="F205" s="45"/>
      <c r="G205" s="45"/>
      <c r="H205" s="45"/>
      <c r="I205" s="145">
        <v>0</v>
      </c>
      <c r="J205" s="20"/>
      <c r="K205" s="148">
        <v>0</v>
      </c>
      <c r="L205" s="88"/>
      <c r="M205" s="170"/>
      <c r="N205" s="167"/>
      <c r="O205" s="84"/>
      <c r="P205" s="84"/>
    </row>
    <row r="206" spans="1:16">
      <c r="A206" s="4">
        <v>44269</v>
      </c>
      <c r="B206" s="140">
        <v>675</v>
      </c>
      <c r="C206" s="45"/>
      <c r="D206" s="45"/>
      <c r="E206" s="45"/>
      <c r="F206" s="45"/>
      <c r="G206" s="45"/>
      <c r="H206" s="45"/>
      <c r="I206" s="145">
        <v>0</v>
      </c>
      <c r="J206" s="20"/>
      <c r="K206" s="148">
        <v>0</v>
      </c>
      <c r="L206" s="88"/>
      <c r="M206" s="170"/>
      <c r="N206" s="168"/>
      <c r="O206" s="84"/>
      <c r="P206" s="84"/>
    </row>
    <row r="207" spans="1:16">
      <c r="A207" s="4">
        <v>44270</v>
      </c>
      <c r="B207" s="140">
        <v>715</v>
      </c>
      <c r="C207" s="45"/>
      <c r="D207" s="45"/>
      <c r="E207" s="45"/>
      <c r="F207" s="45"/>
      <c r="G207" s="45"/>
      <c r="H207" s="45"/>
      <c r="I207" s="145">
        <v>0</v>
      </c>
      <c r="J207" s="20"/>
      <c r="K207" s="148">
        <v>0</v>
      </c>
      <c r="L207" s="88"/>
      <c r="M207" s="170"/>
      <c r="N207" s="168"/>
      <c r="O207" s="84"/>
      <c r="P207" s="84"/>
    </row>
    <row r="208" spans="1:16">
      <c r="A208" s="4">
        <v>44271</v>
      </c>
      <c r="B208" s="140">
        <v>1129</v>
      </c>
      <c r="C208" s="45"/>
      <c r="D208" s="45"/>
      <c r="E208" s="45"/>
      <c r="F208" s="45"/>
      <c r="G208" s="45"/>
      <c r="H208" s="45"/>
      <c r="I208" s="145">
        <v>0</v>
      </c>
      <c r="J208" s="20"/>
      <c r="K208" s="148">
        <v>0</v>
      </c>
      <c r="L208" s="88"/>
      <c r="M208" s="170"/>
      <c r="N208" s="168"/>
      <c r="O208" s="84"/>
      <c r="P208" s="84"/>
    </row>
    <row r="209" spans="1:16">
      <c r="A209" s="4">
        <v>44272</v>
      </c>
      <c r="B209" s="140">
        <v>1119</v>
      </c>
      <c r="C209" s="45"/>
      <c r="D209" s="45"/>
      <c r="E209" s="45"/>
      <c r="F209" s="45"/>
      <c r="G209" s="45"/>
      <c r="H209" s="45"/>
      <c r="I209" s="145">
        <v>0</v>
      </c>
      <c r="J209" s="20"/>
      <c r="K209" s="148">
        <v>24</v>
      </c>
      <c r="L209" s="88"/>
      <c r="M209" s="170"/>
      <c r="N209" s="168"/>
      <c r="O209" s="84"/>
      <c r="P209" s="84"/>
    </row>
    <row r="210" spans="1:16">
      <c r="A210" s="4">
        <v>44273</v>
      </c>
      <c r="B210" s="140">
        <v>1404</v>
      </c>
      <c r="C210" s="45"/>
      <c r="D210" s="45"/>
      <c r="E210" s="45"/>
      <c r="F210" s="45"/>
      <c r="G210" s="45"/>
      <c r="H210" s="45"/>
      <c r="I210" s="145">
        <v>0</v>
      </c>
      <c r="J210" s="20"/>
      <c r="K210" s="148">
        <v>6</v>
      </c>
      <c r="L210" s="88"/>
      <c r="M210" s="170"/>
      <c r="N210" s="167"/>
      <c r="O210" s="84"/>
      <c r="P210" s="84"/>
    </row>
    <row r="211" spans="1:16">
      <c r="A211" s="4">
        <v>44274</v>
      </c>
      <c r="B211" s="140">
        <v>957</v>
      </c>
      <c r="C211" s="45"/>
      <c r="D211" s="45"/>
      <c r="E211" s="45"/>
      <c r="F211" s="45"/>
      <c r="G211" s="45"/>
      <c r="H211" s="45"/>
      <c r="I211" s="145">
        <v>0</v>
      </c>
      <c r="J211" s="20"/>
      <c r="K211" s="148">
        <v>0</v>
      </c>
      <c r="L211" s="88"/>
      <c r="M211" s="170"/>
      <c r="N211" s="168"/>
      <c r="O211" s="84"/>
      <c r="P211" s="84"/>
    </row>
    <row r="212" spans="1:16">
      <c r="A212" s="4">
        <v>44275</v>
      </c>
      <c r="B212" s="140">
        <v>986</v>
      </c>
      <c r="C212" s="45"/>
      <c r="D212" s="45"/>
      <c r="E212" s="45"/>
      <c r="F212" s="45"/>
      <c r="G212" s="45"/>
      <c r="H212" s="45"/>
      <c r="I212" s="145">
        <v>0</v>
      </c>
      <c r="J212" s="20"/>
      <c r="K212" s="148">
        <v>0</v>
      </c>
      <c r="L212" s="88"/>
      <c r="M212" s="170"/>
      <c r="N212" s="168"/>
      <c r="O212" s="84"/>
      <c r="P212" s="84"/>
    </row>
    <row r="213" spans="1:16">
      <c r="A213" s="4">
        <v>44276</v>
      </c>
      <c r="B213" s="140">
        <v>1757</v>
      </c>
      <c r="C213" s="45"/>
      <c r="D213" s="45"/>
      <c r="E213" s="45"/>
      <c r="F213" s="45"/>
      <c r="G213" s="45"/>
      <c r="H213" s="45"/>
      <c r="I213" s="145">
        <v>0</v>
      </c>
      <c r="J213" s="20"/>
      <c r="K213" s="148">
        <v>0</v>
      </c>
      <c r="L213" s="88"/>
      <c r="M213" s="170"/>
      <c r="N213" s="168"/>
      <c r="O213" s="84"/>
      <c r="P213" s="84"/>
    </row>
    <row r="214" spans="1:16">
      <c r="A214" s="4">
        <v>44277</v>
      </c>
      <c r="B214" s="140">
        <v>2112</v>
      </c>
      <c r="C214" s="45"/>
      <c r="D214" s="45"/>
      <c r="E214" s="45"/>
      <c r="F214" s="45"/>
      <c r="G214" s="45"/>
      <c r="H214" s="45"/>
      <c r="I214" s="145">
        <v>0</v>
      </c>
      <c r="J214" s="20"/>
      <c r="K214" s="148">
        <v>0</v>
      </c>
      <c r="L214" s="88"/>
      <c r="M214" s="170"/>
      <c r="N214" s="168"/>
      <c r="O214" s="84"/>
      <c r="P214" s="84"/>
    </row>
    <row r="215" spans="1:16">
      <c r="A215" s="4">
        <v>44278</v>
      </c>
      <c r="B215" s="140">
        <v>2067</v>
      </c>
      <c r="C215" s="45"/>
      <c r="D215" s="45"/>
      <c r="E215" s="45"/>
      <c r="F215" s="45"/>
      <c r="G215" s="45"/>
      <c r="H215" s="45"/>
      <c r="I215" s="145">
        <v>0</v>
      </c>
      <c r="J215" s="20"/>
      <c r="K215" s="148">
        <v>0</v>
      </c>
      <c r="L215" s="88"/>
      <c r="M215" s="170"/>
      <c r="N215" s="168"/>
      <c r="O215" s="84"/>
      <c r="P215" s="84"/>
    </row>
    <row r="216" spans="1:16">
      <c r="A216" s="4">
        <v>44279</v>
      </c>
      <c r="B216" s="140">
        <v>1821</v>
      </c>
      <c r="C216" s="45"/>
      <c r="D216" s="45"/>
      <c r="E216" s="45"/>
      <c r="F216" s="45"/>
      <c r="G216" s="45"/>
      <c r="H216" s="45"/>
      <c r="I216" s="145">
        <v>0</v>
      </c>
      <c r="J216" s="20"/>
      <c r="K216" s="148">
        <v>0</v>
      </c>
      <c r="L216" s="88"/>
      <c r="M216" s="170"/>
      <c r="N216" s="168"/>
      <c r="O216" s="84"/>
      <c r="P216" s="84"/>
    </row>
    <row r="217" spans="1:16">
      <c r="A217" s="4">
        <v>44280</v>
      </c>
      <c r="B217" s="140">
        <v>1873</v>
      </c>
      <c r="C217" s="45"/>
      <c r="D217" s="45"/>
      <c r="E217" s="45"/>
      <c r="F217" s="45"/>
      <c r="G217" s="45"/>
      <c r="H217" s="45"/>
      <c r="I217" s="145">
        <v>0</v>
      </c>
      <c r="J217" s="20"/>
      <c r="K217" s="148">
        <v>0</v>
      </c>
      <c r="L217" s="88"/>
      <c r="M217" s="170"/>
      <c r="N217" s="168"/>
      <c r="O217" s="84"/>
      <c r="P217" s="84"/>
    </row>
    <row r="218" spans="1:16">
      <c r="A218" s="4">
        <v>44281</v>
      </c>
      <c r="B218" s="140">
        <v>1203</v>
      </c>
      <c r="C218" s="45"/>
      <c r="D218" s="45"/>
      <c r="E218" s="45"/>
      <c r="F218" s="45"/>
      <c r="G218" s="45"/>
      <c r="H218" s="45"/>
      <c r="I218" s="145">
        <v>0</v>
      </c>
      <c r="J218" s="20"/>
      <c r="K218" s="148">
        <v>0</v>
      </c>
      <c r="L218" s="88"/>
      <c r="M218" s="170"/>
      <c r="N218" s="168"/>
      <c r="O218" s="84"/>
      <c r="P218" s="84"/>
    </row>
    <row r="219" spans="1:16">
      <c r="A219" s="4">
        <v>44282</v>
      </c>
      <c r="B219" s="140">
        <v>899</v>
      </c>
      <c r="C219" s="45"/>
      <c r="D219" s="45"/>
      <c r="E219" s="45"/>
      <c r="F219" s="45"/>
      <c r="G219" s="45"/>
      <c r="H219" s="45"/>
      <c r="I219" s="145">
        <v>0</v>
      </c>
      <c r="J219" s="20"/>
      <c r="K219" s="148">
        <v>0</v>
      </c>
      <c r="L219" s="88"/>
      <c r="M219" s="170"/>
      <c r="N219" s="167"/>
      <c r="O219" s="84"/>
      <c r="P219" s="84"/>
    </row>
    <row r="220" spans="1:16">
      <c r="A220" s="4">
        <v>44283</v>
      </c>
      <c r="B220" s="140">
        <v>573</v>
      </c>
      <c r="C220" s="45"/>
      <c r="D220" s="45"/>
      <c r="E220" s="45"/>
      <c r="F220" s="45"/>
      <c r="G220" s="45"/>
      <c r="H220" s="45"/>
      <c r="I220" s="145">
        <v>0</v>
      </c>
      <c r="J220" s="20"/>
      <c r="K220" s="148">
        <v>0</v>
      </c>
      <c r="L220" s="88"/>
      <c r="M220" s="170"/>
      <c r="N220" s="167"/>
      <c r="O220" s="84"/>
      <c r="P220" s="84"/>
    </row>
    <row r="221" spans="1:16">
      <c r="A221" s="4">
        <v>44284</v>
      </c>
      <c r="B221" s="140">
        <v>551</v>
      </c>
      <c r="C221" s="45"/>
      <c r="D221" s="45"/>
      <c r="E221" s="45"/>
      <c r="F221" s="45"/>
      <c r="G221" s="45"/>
      <c r="H221" s="45"/>
      <c r="I221" s="145">
        <v>0</v>
      </c>
      <c r="J221" s="20"/>
      <c r="K221" s="148">
        <v>0</v>
      </c>
      <c r="L221" s="88"/>
      <c r="M221" s="170"/>
      <c r="N221" s="167"/>
      <c r="O221" s="84"/>
      <c r="P221" s="84"/>
    </row>
    <row r="222" spans="1:16">
      <c r="A222" s="4">
        <v>44285</v>
      </c>
      <c r="B222" s="140">
        <v>577</v>
      </c>
      <c r="C222" s="45"/>
      <c r="D222" s="45"/>
      <c r="E222" s="45"/>
      <c r="F222" s="45"/>
      <c r="G222" s="45"/>
      <c r="H222" s="45"/>
      <c r="I222" s="145">
        <v>0</v>
      </c>
      <c r="J222" s="20"/>
      <c r="K222" s="148">
        <v>0</v>
      </c>
      <c r="L222" s="88"/>
      <c r="M222" s="170"/>
      <c r="N222" s="167"/>
      <c r="O222" s="84"/>
      <c r="P222" s="84"/>
    </row>
    <row r="223" spans="1:16">
      <c r="A223" s="4">
        <v>44286</v>
      </c>
      <c r="B223" s="140">
        <v>511</v>
      </c>
      <c r="C223" s="45"/>
      <c r="D223" s="45"/>
      <c r="E223" s="45"/>
      <c r="F223" s="45"/>
      <c r="G223" s="45"/>
      <c r="H223" s="45"/>
      <c r="I223" s="145">
        <v>0</v>
      </c>
      <c r="J223" s="20"/>
      <c r="K223" s="148">
        <v>0</v>
      </c>
      <c r="L223" s="88"/>
      <c r="M223" s="170"/>
      <c r="N223" s="167"/>
      <c r="O223" s="84"/>
      <c r="P223" s="84"/>
    </row>
    <row r="224" spans="1:16">
      <c r="A224" s="4">
        <v>44287</v>
      </c>
      <c r="B224" s="140">
        <v>829</v>
      </c>
      <c r="C224" s="45"/>
      <c r="D224" s="45"/>
      <c r="E224" s="45"/>
      <c r="F224" s="45"/>
      <c r="G224" s="45"/>
      <c r="H224" s="45"/>
      <c r="I224" s="145">
        <v>0</v>
      </c>
      <c r="J224" s="20"/>
      <c r="K224" s="148">
        <v>0</v>
      </c>
      <c r="L224" s="88"/>
      <c r="M224" s="170"/>
      <c r="N224" s="167"/>
      <c r="O224" s="84"/>
      <c r="P224" s="84"/>
    </row>
    <row r="225" spans="1:16">
      <c r="A225" s="4">
        <v>44288</v>
      </c>
      <c r="B225" s="140">
        <v>922</v>
      </c>
      <c r="C225" s="45"/>
      <c r="D225" s="45"/>
      <c r="E225" s="45"/>
      <c r="F225" s="45"/>
      <c r="G225" s="45"/>
      <c r="H225" s="45"/>
      <c r="I225" s="145">
        <v>0</v>
      </c>
      <c r="J225" s="20"/>
      <c r="K225" s="148">
        <v>0</v>
      </c>
      <c r="L225" s="88"/>
      <c r="M225" s="170"/>
      <c r="N225" s="167"/>
      <c r="O225" s="84"/>
      <c r="P225" s="84"/>
    </row>
    <row r="226" spans="1:16">
      <c r="A226" s="4">
        <v>44289</v>
      </c>
      <c r="B226" s="140">
        <v>950</v>
      </c>
      <c r="C226" s="45"/>
      <c r="D226" s="45"/>
      <c r="E226" s="45"/>
      <c r="F226" s="45"/>
      <c r="G226" s="45"/>
      <c r="H226" s="45"/>
      <c r="I226" s="145">
        <v>0</v>
      </c>
      <c r="J226" s="20"/>
      <c r="K226" s="148">
        <v>0</v>
      </c>
      <c r="L226" s="88"/>
      <c r="M226" s="170"/>
      <c r="N226" s="167"/>
      <c r="O226" s="84"/>
      <c r="P226" s="84"/>
    </row>
    <row r="227" spans="1:16">
      <c r="A227" s="4">
        <v>44290</v>
      </c>
      <c r="B227" s="140">
        <v>737</v>
      </c>
      <c r="C227" s="45"/>
      <c r="D227" s="45"/>
      <c r="E227" s="45"/>
      <c r="F227" s="45"/>
      <c r="G227" s="45"/>
      <c r="H227" s="45"/>
      <c r="I227" s="145">
        <v>0</v>
      </c>
      <c r="J227" s="20"/>
      <c r="K227" s="148">
        <v>0</v>
      </c>
      <c r="L227" s="88"/>
      <c r="M227" s="170"/>
      <c r="N227" s="167"/>
      <c r="O227" s="84"/>
      <c r="P227" s="84"/>
    </row>
    <row r="228" spans="1:16">
      <c r="A228" s="4">
        <v>44291</v>
      </c>
      <c r="B228" s="140">
        <v>1384</v>
      </c>
      <c r="C228" s="45"/>
      <c r="D228" s="45"/>
      <c r="E228" s="45"/>
      <c r="F228" s="45"/>
      <c r="G228" s="45"/>
      <c r="H228" s="45"/>
      <c r="I228" s="145">
        <v>0</v>
      </c>
      <c r="J228" s="20"/>
      <c r="K228" s="148">
        <v>0</v>
      </c>
      <c r="L228" s="88"/>
      <c r="M228" s="170"/>
      <c r="N228" s="167"/>
      <c r="O228" s="84"/>
      <c r="P228" s="84"/>
    </row>
    <row r="229" spans="1:16">
      <c r="A229" s="4">
        <v>44292</v>
      </c>
      <c r="B229" s="140">
        <v>2045</v>
      </c>
      <c r="C229" s="45"/>
      <c r="D229" s="45"/>
      <c r="E229" s="45"/>
      <c r="F229" s="45"/>
      <c r="G229" s="45"/>
      <c r="H229" s="45"/>
      <c r="I229" s="145">
        <v>0</v>
      </c>
      <c r="J229" s="20"/>
      <c r="K229" s="148">
        <v>0</v>
      </c>
      <c r="L229" s="88"/>
      <c r="M229" s="170"/>
      <c r="N229" s="167"/>
      <c r="O229" s="84"/>
      <c r="P229" s="84"/>
    </row>
    <row r="230" spans="1:16">
      <c r="A230" s="4">
        <v>44293</v>
      </c>
      <c r="B230" s="140">
        <v>2105</v>
      </c>
      <c r="C230" s="45"/>
      <c r="D230" s="45"/>
      <c r="E230" s="45"/>
      <c r="F230" s="45"/>
      <c r="G230" s="45"/>
      <c r="H230" s="45"/>
      <c r="I230" s="145">
        <v>0</v>
      </c>
      <c r="J230" s="20"/>
      <c r="K230" s="148">
        <v>0</v>
      </c>
      <c r="L230" s="88"/>
      <c r="M230" s="170"/>
      <c r="N230" s="167"/>
      <c r="O230" s="84"/>
      <c r="P230" s="84"/>
    </row>
    <row r="231" spans="1:16">
      <c r="A231" s="4">
        <v>44294</v>
      </c>
      <c r="B231" s="140">
        <v>2107</v>
      </c>
      <c r="C231" s="45"/>
      <c r="D231" s="45"/>
      <c r="E231" s="45"/>
      <c r="F231" s="45"/>
      <c r="G231" s="45"/>
      <c r="H231" s="45"/>
      <c r="I231" s="145">
        <v>0</v>
      </c>
      <c r="J231" s="20"/>
      <c r="K231" s="148">
        <v>0</v>
      </c>
      <c r="L231" s="88"/>
      <c r="M231" s="170"/>
      <c r="N231" s="167"/>
      <c r="O231" s="84"/>
      <c r="P231" s="84"/>
    </row>
    <row r="232" spans="1:16">
      <c r="A232" s="4">
        <v>44295</v>
      </c>
      <c r="B232" s="140">
        <v>1849</v>
      </c>
      <c r="C232" s="45"/>
      <c r="D232" s="45"/>
      <c r="E232" s="45"/>
      <c r="F232" s="45"/>
      <c r="G232" s="45"/>
      <c r="H232" s="45"/>
      <c r="I232" s="145">
        <v>0</v>
      </c>
      <c r="J232" s="20"/>
      <c r="K232" s="148">
        <v>0</v>
      </c>
      <c r="L232" s="88"/>
      <c r="M232" s="170"/>
      <c r="N232" s="167"/>
      <c r="O232" s="84"/>
      <c r="P232" s="84"/>
    </row>
    <row r="233" spans="1:16">
      <c r="A233" s="4">
        <v>44296</v>
      </c>
      <c r="B233" s="140">
        <v>1331</v>
      </c>
      <c r="C233" s="45"/>
      <c r="D233" s="45"/>
      <c r="E233" s="45"/>
      <c r="F233" s="45"/>
      <c r="G233" s="45"/>
      <c r="H233" s="45"/>
      <c r="I233" s="145">
        <v>0</v>
      </c>
      <c r="J233" s="20"/>
      <c r="K233" s="148">
        <v>0</v>
      </c>
      <c r="L233" s="88"/>
      <c r="M233" s="170"/>
      <c r="N233" s="167"/>
      <c r="O233" s="84"/>
      <c r="P233" s="84"/>
    </row>
    <row r="234" spans="1:16">
      <c r="A234" s="4">
        <v>44297</v>
      </c>
      <c r="B234" s="140">
        <v>720</v>
      </c>
      <c r="C234" s="45"/>
      <c r="D234" s="45"/>
      <c r="E234" s="45"/>
      <c r="F234" s="45"/>
      <c r="G234" s="45"/>
      <c r="H234" s="45"/>
      <c r="I234" s="145">
        <v>0</v>
      </c>
      <c r="J234" s="20"/>
      <c r="K234" s="148">
        <v>0</v>
      </c>
      <c r="L234" s="88"/>
      <c r="M234" s="170"/>
      <c r="N234" s="167"/>
      <c r="O234" s="84"/>
      <c r="P234" s="84"/>
    </row>
    <row r="235" spans="1:16">
      <c r="A235" s="4">
        <v>44298</v>
      </c>
      <c r="B235" s="140">
        <v>720</v>
      </c>
      <c r="C235" s="45"/>
      <c r="D235" s="45"/>
      <c r="E235" s="45"/>
      <c r="F235" s="45"/>
      <c r="G235" s="45"/>
      <c r="H235" s="45"/>
      <c r="I235" s="145">
        <v>0</v>
      </c>
      <c r="J235" s="20"/>
      <c r="K235" s="148">
        <v>0</v>
      </c>
      <c r="L235" s="88"/>
      <c r="M235" s="170"/>
      <c r="N235" s="167"/>
      <c r="O235" s="84"/>
      <c r="P235" s="84"/>
    </row>
    <row r="236" spans="1:16">
      <c r="A236" s="4">
        <v>44299</v>
      </c>
      <c r="B236" s="140">
        <v>610</v>
      </c>
      <c r="C236" s="45"/>
      <c r="D236" s="45"/>
      <c r="E236" s="45"/>
      <c r="F236" s="45"/>
      <c r="G236" s="45"/>
      <c r="H236" s="45"/>
      <c r="I236" s="145">
        <v>0</v>
      </c>
      <c r="J236" s="20"/>
      <c r="K236" s="148">
        <v>0</v>
      </c>
      <c r="L236" s="88"/>
      <c r="M236" s="170"/>
      <c r="N236" s="167"/>
      <c r="O236" s="84"/>
      <c r="P236" s="84"/>
    </row>
    <row r="237" spans="1:16">
      <c r="A237" s="4">
        <v>44300</v>
      </c>
      <c r="B237" s="140">
        <v>550</v>
      </c>
      <c r="C237" s="146">
        <v>8</v>
      </c>
      <c r="D237" s="146">
        <v>727</v>
      </c>
      <c r="E237" s="146" t="s">
        <v>29</v>
      </c>
      <c r="F237" s="146">
        <v>22</v>
      </c>
      <c r="G237" s="146">
        <v>4</v>
      </c>
      <c r="H237" s="146">
        <v>1.8</v>
      </c>
      <c r="I237" s="154">
        <v>0</v>
      </c>
      <c r="J237" s="158"/>
      <c r="K237" s="153">
        <v>0</v>
      </c>
      <c r="L237" s="88" t="s">
        <v>60</v>
      </c>
      <c r="M237" s="170" t="s">
        <v>76</v>
      </c>
      <c r="N237" s="167" t="s">
        <v>62</v>
      </c>
      <c r="O237" s="84" t="s">
        <v>63</v>
      </c>
      <c r="P237" s="84"/>
    </row>
    <row r="238" spans="1:16">
      <c r="A238" s="4">
        <v>44301</v>
      </c>
      <c r="B238" s="140">
        <v>572</v>
      </c>
      <c r="C238" s="45"/>
      <c r="D238" s="45"/>
      <c r="E238" s="45"/>
      <c r="F238" s="45"/>
      <c r="G238" s="45"/>
      <c r="H238" s="45"/>
      <c r="I238" s="145">
        <v>0</v>
      </c>
      <c r="J238" s="157"/>
      <c r="K238" s="148">
        <v>0</v>
      </c>
      <c r="L238" s="88"/>
      <c r="M238" s="170"/>
      <c r="N238" s="167"/>
      <c r="O238" s="84"/>
      <c r="P238" s="84"/>
    </row>
    <row r="239" spans="1:16">
      <c r="A239" s="4">
        <v>44302</v>
      </c>
      <c r="B239" s="140">
        <v>486</v>
      </c>
      <c r="C239" s="45"/>
      <c r="D239" s="45"/>
      <c r="E239" s="45"/>
      <c r="F239" s="45"/>
      <c r="G239" s="45"/>
      <c r="H239" s="45"/>
      <c r="I239" s="145">
        <v>0</v>
      </c>
      <c r="J239" s="20"/>
      <c r="K239" s="148">
        <v>0</v>
      </c>
      <c r="L239" s="88"/>
      <c r="M239" s="170"/>
      <c r="N239" s="167"/>
      <c r="O239" s="84"/>
      <c r="P239" s="84"/>
    </row>
    <row r="240" spans="1:16">
      <c r="A240" s="4">
        <v>44303</v>
      </c>
      <c r="B240" s="140">
        <v>460</v>
      </c>
      <c r="C240" s="45"/>
      <c r="D240" s="45"/>
      <c r="E240" s="45"/>
      <c r="F240" s="45"/>
      <c r="G240" s="45"/>
      <c r="H240" s="45"/>
      <c r="I240" s="145">
        <v>0</v>
      </c>
      <c r="J240" s="20"/>
      <c r="K240" s="148">
        <v>0</v>
      </c>
      <c r="L240" s="88"/>
      <c r="M240" s="170"/>
      <c r="N240" s="167"/>
      <c r="O240" s="84"/>
      <c r="P240" s="84"/>
    </row>
    <row r="241" spans="1:16">
      <c r="A241" s="4">
        <v>44304</v>
      </c>
      <c r="B241" s="140">
        <v>471</v>
      </c>
      <c r="C241" s="45"/>
      <c r="D241" s="45"/>
      <c r="E241" s="45"/>
      <c r="F241" s="45"/>
      <c r="G241" s="45"/>
      <c r="H241" s="45"/>
      <c r="I241" s="145">
        <v>0</v>
      </c>
      <c r="J241" s="20"/>
      <c r="K241" s="148">
        <v>0</v>
      </c>
      <c r="L241" s="88"/>
      <c r="M241" s="170"/>
      <c r="N241" s="167"/>
      <c r="O241" s="84"/>
      <c r="P241" s="84"/>
    </row>
    <row r="242" spans="1:16">
      <c r="A242" s="4">
        <v>44305</v>
      </c>
      <c r="B242" s="140">
        <v>438</v>
      </c>
      <c r="C242" s="45"/>
      <c r="D242" s="45"/>
      <c r="E242" s="45"/>
      <c r="F242" s="45"/>
      <c r="G242" s="45"/>
      <c r="H242" s="45"/>
      <c r="I242" s="145">
        <v>0</v>
      </c>
      <c r="J242" s="20"/>
      <c r="K242" s="148">
        <v>0</v>
      </c>
      <c r="L242" s="88"/>
      <c r="M242" s="170"/>
      <c r="N242" s="168"/>
      <c r="O242" s="84"/>
      <c r="P242" s="84"/>
    </row>
    <row r="243" spans="1:16">
      <c r="A243" s="4">
        <v>44306</v>
      </c>
      <c r="B243" s="140">
        <v>418</v>
      </c>
      <c r="C243" s="45"/>
      <c r="D243" s="45"/>
      <c r="E243" s="45"/>
      <c r="F243" s="45"/>
      <c r="G243" s="45"/>
      <c r="H243" s="45"/>
      <c r="I243" s="145">
        <v>0</v>
      </c>
      <c r="J243" s="20"/>
      <c r="K243" s="148">
        <v>0</v>
      </c>
      <c r="L243" s="88"/>
      <c r="M243" s="170"/>
      <c r="N243" s="168"/>
      <c r="O243" s="84"/>
      <c r="P243" s="84"/>
    </row>
    <row r="244" spans="1:16">
      <c r="A244" s="4">
        <v>44307</v>
      </c>
      <c r="B244" s="140">
        <v>386</v>
      </c>
      <c r="C244" s="45"/>
      <c r="D244" s="45"/>
      <c r="E244" s="45"/>
      <c r="F244" s="45"/>
      <c r="G244" s="45"/>
      <c r="H244" s="45"/>
      <c r="I244" s="145">
        <v>0</v>
      </c>
      <c r="J244" s="20"/>
      <c r="K244" s="148">
        <v>0</v>
      </c>
      <c r="L244" s="88"/>
      <c r="M244" s="170"/>
      <c r="N244" s="168"/>
      <c r="O244" s="84"/>
      <c r="P244" s="84"/>
    </row>
    <row r="245" spans="1:16">
      <c r="A245" s="4">
        <v>44308</v>
      </c>
      <c r="B245" s="140">
        <v>372</v>
      </c>
      <c r="C245" s="45"/>
      <c r="D245" s="45"/>
      <c r="E245" s="45"/>
      <c r="F245" s="45"/>
      <c r="G245" s="45"/>
      <c r="H245" s="45"/>
      <c r="I245" s="145">
        <v>0</v>
      </c>
      <c r="J245" s="20"/>
      <c r="K245" s="148">
        <v>0</v>
      </c>
      <c r="L245" s="88"/>
      <c r="M245" s="170"/>
      <c r="N245" s="168"/>
      <c r="O245" s="84"/>
      <c r="P245" s="84"/>
    </row>
    <row r="246" spans="1:16">
      <c r="A246" s="4">
        <v>44309</v>
      </c>
      <c r="B246" s="140">
        <v>364</v>
      </c>
      <c r="C246" s="45"/>
      <c r="D246" s="45"/>
      <c r="E246" s="45"/>
      <c r="F246" s="45"/>
      <c r="G246" s="45"/>
      <c r="H246" s="45"/>
      <c r="I246" s="145">
        <v>0</v>
      </c>
      <c r="J246" s="20"/>
      <c r="K246" s="148">
        <v>0</v>
      </c>
      <c r="L246" s="88"/>
      <c r="M246" s="170"/>
      <c r="N246" s="168"/>
      <c r="O246" s="84"/>
      <c r="P246" s="84"/>
    </row>
    <row r="247" spans="1:16">
      <c r="A247" s="4">
        <v>44310</v>
      </c>
      <c r="B247" s="140">
        <v>84</v>
      </c>
      <c r="C247" s="45"/>
      <c r="D247" s="45"/>
      <c r="E247" s="45"/>
      <c r="F247" s="45"/>
      <c r="G247" s="45"/>
      <c r="H247" s="45"/>
      <c r="I247" s="145">
        <v>0</v>
      </c>
      <c r="J247" s="20"/>
      <c r="K247" s="148">
        <v>0</v>
      </c>
      <c r="L247" s="88"/>
      <c r="M247" s="170"/>
      <c r="N247" s="167"/>
      <c r="O247" s="84"/>
      <c r="P247" s="84"/>
    </row>
    <row r="248" spans="1:16">
      <c r="A248" s="4">
        <v>44311</v>
      </c>
      <c r="B248" s="140">
        <v>351</v>
      </c>
      <c r="C248" s="45"/>
      <c r="D248" s="45"/>
      <c r="E248" s="45"/>
      <c r="F248" s="45"/>
      <c r="G248" s="45"/>
      <c r="H248" s="45"/>
      <c r="I248" s="145">
        <v>0</v>
      </c>
      <c r="J248" s="20"/>
      <c r="K248" s="148">
        <v>0</v>
      </c>
      <c r="L248" s="88"/>
      <c r="M248" s="170"/>
      <c r="N248" s="167"/>
      <c r="O248" s="84"/>
      <c r="P248" s="84"/>
    </row>
    <row r="249" spans="1:16">
      <c r="A249" s="4">
        <v>44312</v>
      </c>
      <c r="B249" s="140">
        <v>339</v>
      </c>
      <c r="C249" s="45"/>
      <c r="D249" s="45"/>
      <c r="E249" s="45"/>
      <c r="F249" s="45"/>
      <c r="G249" s="45"/>
      <c r="H249" s="45"/>
      <c r="I249" s="145">
        <v>0</v>
      </c>
      <c r="J249" s="20"/>
      <c r="K249" s="148">
        <v>0</v>
      </c>
      <c r="L249" s="88"/>
      <c r="M249" s="170"/>
      <c r="N249" s="167"/>
      <c r="O249" s="84"/>
      <c r="P249" s="84"/>
    </row>
    <row r="250" spans="1:16">
      <c r="A250" s="4">
        <v>44313</v>
      </c>
      <c r="B250" s="140">
        <v>340</v>
      </c>
      <c r="C250" s="45"/>
      <c r="D250" s="45"/>
      <c r="E250" s="45"/>
      <c r="F250" s="45"/>
      <c r="G250" s="45"/>
      <c r="H250" s="45"/>
      <c r="I250" s="145">
        <v>0</v>
      </c>
      <c r="J250" s="20"/>
      <c r="K250" s="148">
        <v>0</v>
      </c>
      <c r="L250" s="88"/>
      <c r="M250" s="170"/>
      <c r="N250" s="167"/>
      <c r="O250" s="84"/>
      <c r="P250" s="84"/>
    </row>
    <row r="251" spans="1:16">
      <c r="A251" s="4">
        <v>44314</v>
      </c>
      <c r="B251" s="140">
        <v>363</v>
      </c>
      <c r="C251" s="45"/>
      <c r="D251" s="45"/>
      <c r="E251" s="45"/>
      <c r="F251" s="45"/>
      <c r="G251" s="45"/>
      <c r="H251" s="45"/>
      <c r="I251" s="145">
        <v>0</v>
      </c>
      <c r="J251" s="20"/>
      <c r="K251" s="148">
        <v>0</v>
      </c>
      <c r="L251" s="88"/>
      <c r="M251" s="170"/>
      <c r="N251" s="167"/>
      <c r="O251" s="84"/>
      <c r="P251" s="84"/>
    </row>
    <row r="252" spans="1:16">
      <c r="A252" s="4">
        <v>44315</v>
      </c>
      <c r="B252" s="140">
        <v>370</v>
      </c>
      <c r="C252" s="45"/>
      <c r="D252" s="45"/>
      <c r="E252" s="45"/>
      <c r="F252" s="45"/>
      <c r="G252" s="45"/>
      <c r="H252" s="45"/>
      <c r="I252" s="145">
        <v>0</v>
      </c>
      <c r="J252" s="20"/>
      <c r="K252" s="148">
        <v>0</v>
      </c>
      <c r="L252" s="88"/>
      <c r="M252" s="170"/>
      <c r="N252" s="167"/>
      <c r="O252" s="84"/>
      <c r="P252" s="84"/>
    </row>
    <row r="253" spans="1:16">
      <c r="A253" s="4">
        <v>44316</v>
      </c>
      <c r="B253" s="140">
        <v>551</v>
      </c>
      <c r="C253" s="45"/>
      <c r="D253" s="45"/>
      <c r="E253" s="45"/>
      <c r="F253" s="45"/>
      <c r="G253" s="45"/>
      <c r="H253" s="45"/>
      <c r="I253" s="145">
        <v>0</v>
      </c>
      <c r="J253" s="20"/>
      <c r="K253" s="148">
        <v>0</v>
      </c>
      <c r="L253" s="88"/>
      <c r="M253" s="170"/>
      <c r="N253" s="167"/>
      <c r="O253" s="84"/>
      <c r="P253" s="84"/>
    </row>
    <row r="254" spans="1:16">
      <c r="A254" s="4">
        <v>44317</v>
      </c>
      <c r="B254" s="140">
        <v>762</v>
      </c>
      <c r="C254" s="45"/>
      <c r="D254" s="45"/>
      <c r="E254" s="45"/>
      <c r="F254" s="45"/>
      <c r="G254" s="45"/>
      <c r="H254" s="45"/>
      <c r="I254" s="145">
        <v>0</v>
      </c>
      <c r="J254" s="20"/>
      <c r="K254" s="148">
        <v>0</v>
      </c>
      <c r="L254" s="88"/>
      <c r="M254" s="170"/>
      <c r="N254" s="167"/>
      <c r="O254" s="84"/>
      <c r="P254" s="84"/>
    </row>
    <row r="255" spans="1:16">
      <c r="A255" s="4">
        <v>44318</v>
      </c>
      <c r="B255" s="140">
        <v>639</v>
      </c>
      <c r="C255" s="45"/>
      <c r="D255" s="45"/>
      <c r="E255" s="45"/>
      <c r="F255" s="45"/>
      <c r="G255" s="45"/>
      <c r="H255" s="45"/>
      <c r="I255" s="145">
        <v>0</v>
      </c>
      <c r="J255" s="20"/>
      <c r="K255" s="148">
        <v>0</v>
      </c>
      <c r="L255" s="88"/>
      <c r="M255" s="170"/>
      <c r="N255" s="167"/>
      <c r="O255" s="84"/>
      <c r="P255" s="84"/>
    </row>
    <row r="256" spans="1:16">
      <c r="A256" s="4">
        <v>44319</v>
      </c>
      <c r="B256" s="140">
        <v>639</v>
      </c>
      <c r="C256" s="45"/>
      <c r="D256" s="45"/>
      <c r="E256" s="45"/>
      <c r="F256" s="45"/>
      <c r="G256" s="45"/>
      <c r="H256" s="45"/>
      <c r="I256" s="145">
        <v>0</v>
      </c>
      <c r="J256" s="20"/>
      <c r="K256" s="148">
        <v>0</v>
      </c>
      <c r="L256" s="88"/>
      <c r="M256" s="170"/>
      <c r="N256" s="167"/>
      <c r="O256" s="84"/>
      <c r="P256" s="84"/>
    </row>
    <row r="257" spans="1:16">
      <c r="A257" s="4">
        <v>44320</v>
      </c>
      <c r="B257" s="140">
        <v>466</v>
      </c>
      <c r="C257" s="45"/>
      <c r="D257" s="45"/>
      <c r="E257" s="45"/>
      <c r="F257" s="45"/>
      <c r="G257" s="45"/>
      <c r="H257" s="45"/>
      <c r="I257" s="145">
        <v>0</v>
      </c>
      <c r="J257" s="20"/>
      <c r="K257" s="148">
        <v>0</v>
      </c>
      <c r="L257" s="88"/>
      <c r="M257" s="170"/>
      <c r="N257" s="167"/>
      <c r="O257" s="84"/>
      <c r="P257" s="84"/>
    </row>
    <row r="258" spans="1:16">
      <c r="A258" s="4">
        <v>44321</v>
      </c>
      <c r="B258" s="140">
        <v>635</v>
      </c>
      <c r="C258" s="45"/>
      <c r="D258" s="45"/>
      <c r="E258" s="45"/>
      <c r="F258" s="45"/>
      <c r="G258" s="45"/>
      <c r="H258" s="45"/>
      <c r="I258" s="145">
        <v>0</v>
      </c>
      <c r="J258" s="20"/>
      <c r="K258" s="148">
        <v>0</v>
      </c>
      <c r="L258" s="88"/>
      <c r="M258" s="170"/>
      <c r="N258" s="167"/>
      <c r="O258" s="84"/>
      <c r="P258" s="84"/>
    </row>
    <row r="259" spans="1:16">
      <c r="A259" s="4">
        <v>44322</v>
      </c>
      <c r="B259" s="140">
        <v>806</v>
      </c>
      <c r="C259" s="45"/>
      <c r="D259" s="45"/>
      <c r="E259" s="45"/>
      <c r="F259" s="45"/>
      <c r="G259" s="45"/>
      <c r="H259" s="45"/>
      <c r="I259" s="145">
        <v>0</v>
      </c>
      <c r="J259" s="20"/>
      <c r="K259" s="148">
        <v>0</v>
      </c>
      <c r="L259" s="88"/>
      <c r="M259" s="170"/>
      <c r="N259" s="167"/>
      <c r="O259" s="84"/>
      <c r="P259" s="84"/>
    </row>
    <row r="260" spans="1:16">
      <c r="A260" s="4">
        <v>44323</v>
      </c>
      <c r="B260" s="140">
        <v>1188</v>
      </c>
      <c r="C260" s="45"/>
      <c r="D260" s="45"/>
      <c r="E260" s="45"/>
      <c r="F260" s="45"/>
      <c r="G260" s="45"/>
      <c r="H260" s="45"/>
      <c r="I260" s="145">
        <v>0</v>
      </c>
      <c r="J260" s="20"/>
      <c r="K260" s="148">
        <v>0</v>
      </c>
      <c r="L260" s="88"/>
      <c r="M260" s="170"/>
      <c r="N260" s="167"/>
      <c r="O260" s="84"/>
      <c r="P260" s="84"/>
    </row>
    <row r="261" spans="1:16">
      <c r="A261" s="4">
        <v>44324</v>
      </c>
      <c r="B261" s="140">
        <v>669</v>
      </c>
      <c r="C261" s="45"/>
      <c r="D261" s="45"/>
      <c r="E261" s="45"/>
      <c r="F261" s="45"/>
      <c r="G261" s="45"/>
      <c r="H261" s="45"/>
      <c r="I261" s="145">
        <v>0</v>
      </c>
      <c r="J261" s="20"/>
      <c r="K261" s="148">
        <v>0</v>
      </c>
      <c r="L261" s="88"/>
      <c r="M261" s="170"/>
      <c r="N261" s="167"/>
      <c r="O261" s="84"/>
      <c r="P261" s="84"/>
    </row>
    <row r="262" spans="1:16">
      <c r="A262" s="4">
        <v>44325</v>
      </c>
      <c r="B262" s="140">
        <v>551</v>
      </c>
      <c r="C262" s="45"/>
      <c r="D262" s="45"/>
      <c r="E262" s="45"/>
      <c r="F262" s="45"/>
      <c r="G262" s="45"/>
      <c r="H262" s="45"/>
      <c r="I262" s="145">
        <v>0</v>
      </c>
      <c r="J262" s="20"/>
      <c r="K262" s="148">
        <v>0</v>
      </c>
      <c r="L262" s="88"/>
      <c r="M262" s="170"/>
      <c r="N262" s="167"/>
      <c r="O262" s="84"/>
      <c r="P262" s="84"/>
    </row>
    <row r="263" spans="1:16">
      <c r="A263" s="4">
        <v>44326</v>
      </c>
      <c r="B263" s="140">
        <v>524</v>
      </c>
      <c r="C263" s="45"/>
      <c r="D263" s="45"/>
      <c r="E263" s="45"/>
      <c r="F263" s="45"/>
      <c r="G263" s="45"/>
      <c r="H263" s="45"/>
      <c r="I263" s="145">
        <v>0</v>
      </c>
      <c r="J263" s="20"/>
      <c r="K263" s="148">
        <v>0</v>
      </c>
      <c r="L263" s="88"/>
      <c r="M263" s="170"/>
      <c r="N263" s="167"/>
      <c r="O263" s="84"/>
      <c r="P263" s="84"/>
    </row>
    <row r="264" spans="1:16">
      <c r="A264" s="4">
        <v>44327</v>
      </c>
      <c r="B264" s="140">
        <v>467</v>
      </c>
      <c r="C264" s="45"/>
      <c r="D264" s="45"/>
      <c r="E264" s="45"/>
      <c r="F264" s="45"/>
      <c r="G264" s="45"/>
      <c r="H264" s="45"/>
      <c r="I264" s="145">
        <v>0</v>
      </c>
      <c r="J264" s="20"/>
      <c r="K264" s="148">
        <v>0</v>
      </c>
      <c r="L264" s="88"/>
      <c r="M264" s="170"/>
      <c r="N264" s="167"/>
      <c r="O264" s="84"/>
      <c r="P264" s="84"/>
    </row>
    <row r="265" spans="1:16">
      <c r="A265" s="4">
        <v>44328</v>
      </c>
      <c r="B265" s="140">
        <v>445</v>
      </c>
      <c r="C265" s="146">
        <v>7</v>
      </c>
      <c r="D265" s="146">
        <v>43</v>
      </c>
      <c r="E265" s="146" t="s">
        <v>29</v>
      </c>
      <c r="F265" s="146">
        <v>23</v>
      </c>
      <c r="G265" s="146">
        <v>7.3</v>
      </c>
      <c r="H265" s="146">
        <v>2.4</v>
      </c>
      <c r="I265" s="145">
        <v>0</v>
      </c>
      <c r="J265" s="20"/>
      <c r="K265" s="153">
        <v>0</v>
      </c>
      <c r="L265" s="88" t="s">
        <v>65</v>
      </c>
      <c r="M265" s="170" t="s">
        <v>76</v>
      </c>
      <c r="N265" s="167" t="s">
        <v>66</v>
      </c>
      <c r="O265" s="84" t="s">
        <v>67</v>
      </c>
      <c r="P265" s="84"/>
    </row>
    <row r="266" spans="1:16">
      <c r="A266" s="4">
        <v>44329</v>
      </c>
      <c r="B266" s="140">
        <v>446</v>
      </c>
      <c r="C266" s="45"/>
      <c r="D266" s="45"/>
      <c r="E266" s="45"/>
      <c r="F266" s="45"/>
      <c r="G266" s="45"/>
      <c r="H266" s="45"/>
      <c r="I266" s="145">
        <v>0</v>
      </c>
      <c r="J266" s="20"/>
      <c r="K266" s="148">
        <v>0</v>
      </c>
      <c r="L266" s="88"/>
      <c r="M266" s="170"/>
      <c r="N266" s="167"/>
      <c r="O266" s="84"/>
      <c r="P266" s="84"/>
    </row>
    <row r="267" spans="1:16">
      <c r="A267" s="4">
        <v>44330</v>
      </c>
      <c r="B267" s="140">
        <v>411</v>
      </c>
      <c r="C267" s="45"/>
      <c r="D267" s="45"/>
      <c r="E267" s="45"/>
      <c r="F267" s="45"/>
      <c r="G267" s="45"/>
      <c r="H267" s="45"/>
      <c r="I267" s="145">
        <v>0</v>
      </c>
      <c r="J267" s="20"/>
      <c r="K267" s="148">
        <v>0</v>
      </c>
      <c r="L267" s="88"/>
      <c r="M267" s="170"/>
      <c r="N267" s="167"/>
      <c r="O267" s="84"/>
      <c r="P267" s="84"/>
    </row>
    <row r="268" spans="1:16">
      <c r="A268" s="4">
        <v>44331</v>
      </c>
      <c r="B268" s="140">
        <v>391</v>
      </c>
      <c r="C268" s="45"/>
      <c r="D268" s="45"/>
      <c r="E268" s="45"/>
      <c r="F268" s="45"/>
      <c r="G268" s="45"/>
      <c r="H268" s="45"/>
      <c r="I268" s="145">
        <v>0</v>
      </c>
      <c r="J268" s="20"/>
      <c r="K268" s="148">
        <v>0</v>
      </c>
      <c r="L268" s="88"/>
      <c r="M268" s="170"/>
      <c r="N268" s="167"/>
      <c r="O268" s="84"/>
      <c r="P268" s="84"/>
    </row>
    <row r="269" spans="1:16">
      <c r="A269" s="4">
        <v>44332</v>
      </c>
      <c r="B269" s="140">
        <v>390</v>
      </c>
      <c r="C269" s="45"/>
      <c r="D269" s="45"/>
      <c r="E269" s="45"/>
      <c r="F269" s="45"/>
      <c r="G269" s="45"/>
      <c r="H269" s="45"/>
      <c r="I269" s="145">
        <v>0</v>
      </c>
      <c r="J269" s="20"/>
      <c r="K269" s="148">
        <v>0</v>
      </c>
      <c r="L269" s="88"/>
      <c r="M269" s="170"/>
      <c r="N269" s="167"/>
      <c r="O269" s="84"/>
      <c r="P269" s="84"/>
    </row>
    <row r="270" spans="1:16">
      <c r="A270" s="4">
        <v>44333</v>
      </c>
      <c r="B270" s="140">
        <v>356</v>
      </c>
      <c r="C270" s="45"/>
      <c r="D270" s="45"/>
      <c r="E270" s="45"/>
      <c r="F270" s="45"/>
      <c r="G270" s="45"/>
      <c r="H270" s="45"/>
      <c r="I270" s="145">
        <v>0</v>
      </c>
      <c r="J270" s="20"/>
      <c r="K270" s="148">
        <v>0</v>
      </c>
      <c r="L270" s="88"/>
      <c r="M270" s="170"/>
      <c r="N270" s="167"/>
      <c r="O270" s="84"/>
      <c r="P270" s="84"/>
    </row>
    <row r="271" spans="1:16">
      <c r="A271" s="4">
        <v>44334</v>
      </c>
      <c r="B271" s="140">
        <v>333</v>
      </c>
      <c r="C271" s="45"/>
      <c r="D271" s="45"/>
      <c r="E271" s="45"/>
      <c r="F271" s="45"/>
      <c r="G271" s="45"/>
      <c r="H271" s="45"/>
      <c r="I271" s="145">
        <v>0</v>
      </c>
      <c r="J271" s="20"/>
      <c r="K271" s="148">
        <v>0</v>
      </c>
      <c r="L271" s="88"/>
      <c r="M271" s="170"/>
      <c r="N271" s="167"/>
      <c r="O271" s="84"/>
      <c r="P271" s="84"/>
    </row>
    <row r="272" spans="1:16">
      <c r="A272" s="4">
        <v>44335</v>
      </c>
      <c r="B272" s="140">
        <v>343</v>
      </c>
      <c r="C272" s="45"/>
      <c r="D272" s="45"/>
      <c r="E272" s="45"/>
      <c r="F272" s="45"/>
      <c r="G272" s="45"/>
      <c r="H272" s="45"/>
      <c r="I272" s="145">
        <v>0</v>
      </c>
      <c r="J272" s="20"/>
      <c r="K272" s="148">
        <v>0</v>
      </c>
      <c r="L272" s="88"/>
      <c r="M272" s="170"/>
      <c r="N272" s="167"/>
      <c r="O272" s="84"/>
      <c r="P272" s="84"/>
    </row>
    <row r="273" spans="1:16">
      <c r="A273" s="4">
        <v>44336</v>
      </c>
      <c r="B273" s="140">
        <v>349</v>
      </c>
      <c r="C273" s="45"/>
      <c r="D273" s="45"/>
      <c r="E273" s="45"/>
      <c r="F273" s="45"/>
      <c r="G273" s="45"/>
      <c r="H273" s="45"/>
      <c r="I273" s="145">
        <v>0</v>
      </c>
      <c r="J273" s="20"/>
      <c r="K273" s="148">
        <v>0</v>
      </c>
      <c r="L273" s="88"/>
      <c r="M273" s="170"/>
      <c r="N273" s="167"/>
      <c r="O273" s="84"/>
      <c r="P273" s="84"/>
    </row>
    <row r="274" spans="1:16">
      <c r="A274" s="4">
        <v>44337</v>
      </c>
      <c r="B274" s="140">
        <v>333</v>
      </c>
      <c r="C274" s="45"/>
      <c r="D274" s="45"/>
      <c r="E274" s="45"/>
      <c r="F274" s="45"/>
      <c r="G274" s="45"/>
      <c r="H274" s="45"/>
      <c r="I274" s="145">
        <v>0</v>
      </c>
      <c r="J274" s="20"/>
      <c r="K274" s="148">
        <v>0</v>
      </c>
      <c r="L274" s="88"/>
      <c r="M274" s="170"/>
      <c r="N274" s="167"/>
      <c r="O274" s="84"/>
      <c r="P274" s="84"/>
    </row>
    <row r="275" spans="1:16">
      <c r="A275" s="4">
        <v>44338</v>
      </c>
      <c r="B275" s="140">
        <v>327</v>
      </c>
      <c r="C275" s="45"/>
      <c r="D275" s="45"/>
      <c r="E275" s="45"/>
      <c r="F275" s="45"/>
      <c r="G275" s="45"/>
      <c r="H275" s="45"/>
      <c r="I275" s="145">
        <v>0</v>
      </c>
      <c r="J275" s="20"/>
      <c r="K275" s="148">
        <v>0</v>
      </c>
      <c r="L275" s="88"/>
      <c r="M275" s="170"/>
      <c r="N275" s="167"/>
      <c r="O275" s="84"/>
      <c r="P275" s="84"/>
    </row>
    <row r="276" spans="1:16">
      <c r="A276" s="4">
        <v>44339</v>
      </c>
      <c r="B276" s="140" t="s">
        <v>64</v>
      </c>
      <c r="C276" s="45"/>
      <c r="D276" s="45"/>
      <c r="E276" s="45"/>
      <c r="F276" s="45"/>
      <c r="G276" s="45"/>
      <c r="H276" s="45"/>
      <c r="I276" s="145">
        <v>0</v>
      </c>
      <c r="J276" s="20"/>
      <c r="K276" s="148">
        <v>0</v>
      </c>
      <c r="L276" s="88"/>
      <c r="M276" s="170"/>
      <c r="N276" s="167"/>
      <c r="O276" s="84"/>
      <c r="P276" s="84"/>
    </row>
    <row r="277" spans="1:16">
      <c r="A277" s="4">
        <v>44340</v>
      </c>
      <c r="B277" s="140">
        <v>598</v>
      </c>
      <c r="C277" s="45"/>
      <c r="D277" s="45"/>
      <c r="E277" s="45"/>
      <c r="F277" s="45"/>
      <c r="G277" s="45"/>
      <c r="H277" s="45"/>
      <c r="I277" s="145">
        <v>0</v>
      </c>
      <c r="J277" s="20"/>
      <c r="K277" s="148">
        <v>0</v>
      </c>
      <c r="L277" s="88"/>
      <c r="M277" s="170"/>
      <c r="N277" s="167"/>
      <c r="O277" s="84"/>
      <c r="P277" s="84"/>
    </row>
    <row r="278" spans="1:16">
      <c r="A278" s="4">
        <v>44341</v>
      </c>
      <c r="B278" s="140">
        <v>325</v>
      </c>
      <c r="C278" s="45"/>
      <c r="D278" s="45"/>
      <c r="E278" s="45"/>
      <c r="F278" s="45"/>
      <c r="G278" s="45"/>
      <c r="H278" s="45"/>
      <c r="I278" s="145">
        <v>0</v>
      </c>
      <c r="J278" s="20"/>
      <c r="K278" s="148">
        <v>0</v>
      </c>
      <c r="L278" s="88"/>
      <c r="M278" s="170"/>
      <c r="N278" s="167"/>
      <c r="O278" s="84"/>
      <c r="P278" s="84"/>
    </row>
    <row r="279" spans="1:16">
      <c r="A279" s="4">
        <v>44342</v>
      </c>
      <c r="B279" s="140">
        <v>328</v>
      </c>
      <c r="C279" s="45"/>
      <c r="D279" s="45"/>
      <c r="E279" s="45"/>
      <c r="F279" s="45"/>
      <c r="G279" s="45"/>
      <c r="H279" s="45"/>
      <c r="I279" s="145">
        <v>0</v>
      </c>
      <c r="J279" s="20"/>
      <c r="K279" s="148">
        <v>0</v>
      </c>
      <c r="L279" s="88"/>
      <c r="M279" s="170"/>
      <c r="N279" s="167"/>
      <c r="O279" s="84"/>
      <c r="P279" s="84"/>
    </row>
    <row r="280" spans="1:16">
      <c r="A280" s="4">
        <v>44343</v>
      </c>
      <c r="B280" s="140">
        <v>309</v>
      </c>
      <c r="C280" s="45"/>
      <c r="D280" s="45"/>
      <c r="E280" s="45"/>
      <c r="F280" s="45"/>
      <c r="G280" s="45"/>
      <c r="H280" s="45"/>
      <c r="I280" s="145">
        <v>0</v>
      </c>
      <c r="J280" s="20"/>
      <c r="K280" s="148">
        <v>0</v>
      </c>
      <c r="L280" s="88"/>
      <c r="M280" s="170"/>
      <c r="N280" s="167"/>
      <c r="O280" s="84"/>
      <c r="P280" s="84"/>
    </row>
    <row r="281" spans="1:16">
      <c r="A281" s="4">
        <v>44344</v>
      </c>
      <c r="B281" s="140">
        <v>311</v>
      </c>
      <c r="C281" s="45"/>
      <c r="D281" s="45"/>
      <c r="E281" s="45"/>
      <c r="F281" s="45"/>
      <c r="G281" s="45"/>
      <c r="H281" s="45"/>
      <c r="I281" s="145">
        <v>0</v>
      </c>
      <c r="J281" s="20"/>
      <c r="K281" s="148">
        <v>0</v>
      </c>
      <c r="L281" s="88"/>
      <c r="M281" s="170"/>
      <c r="N281" s="167"/>
      <c r="O281" s="84"/>
      <c r="P281" s="84"/>
    </row>
    <row r="282" spans="1:16">
      <c r="A282" s="4">
        <v>44345</v>
      </c>
      <c r="B282" s="140">
        <v>307</v>
      </c>
      <c r="C282" s="45"/>
      <c r="D282" s="45"/>
      <c r="E282" s="45"/>
      <c r="F282" s="45"/>
      <c r="G282" s="45"/>
      <c r="H282" s="45"/>
      <c r="I282" s="145">
        <v>0</v>
      </c>
      <c r="J282" s="20"/>
      <c r="K282" s="148">
        <v>0</v>
      </c>
      <c r="L282" s="88"/>
      <c r="M282" s="170"/>
      <c r="N282" s="167"/>
      <c r="O282" s="84"/>
      <c r="P282" s="84"/>
    </row>
    <row r="283" spans="1:16">
      <c r="A283" s="4">
        <v>44346</v>
      </c>
      <c r="B283" s="140">
        <v>305</v>
      </c>
      <c r="C283" s="45"/>
      <c r="D283" s="45"/>
      <c r="E283" s="45"/>
      <c r="F283" s="45"/>
      <c r="G283" s="45"/>
      <c r="H283" s="45"/>
      <c r="I283" s="145">
        <v>0</v>
      </c>
      <c r="J283" s="20"/>
      <c r="K283" s="148">
        <v>0</v>
      </c>
      <c r="L283" s="88"/>
      <c r="M283" s="170"/>
      <c r="N283" s="167"/>
      <c r="O283" s="84"/>
      <c r="P283" s="84"/>
    </row>
    <row r="284" spans="1:16">
      <c r="A284" s="4">
        <v>44347</v>
      </c>
      <c r="B284" s="140">
        <v>304</v>
      </c>
      <c r="C284" s="45"/>
      <c r="D284" s="45"/>
      <c r="E284" s="45"/>
      <c r="F284" s="45"/>
      <c r="G284" s="45"/>
      <c r="H284" s="45"/>
      <c r="I284" s="145">
        <v>0</v>
      </c>
      <c r="J284" s="20"/>
      <c r="K284" s="148">
        <v>0</v>
      </c>
      <c r="L284" s="88"/>
      <c r="M284" s="170"/>
      <c r="N284" s="167"/>
      <c r="O284" s="84"/>
      <c r="P284" s="84"/>
    </row>
    <row r="285" spans="1:16">
      <c r="A285" s="4">
        <v>44348</v>
      </c>
      <c r="B285" s="93">
        <v>297</v>
      </c>
      <c r="C285" s="45"/>
      <c r="D285" s="45"/>
      <c r="E285" s="45"/>
      <c r="F285" s="45"/>
      <c r="G285" s="45"/>
      <c r="H285" s="45"/>
      <c r="I285" s="145">
        <v>0</v>
      </c>
      <c r="J285" s="20"/>
      <c r="K285" s="26">
        <v>0</v>
      </c>
      <c r="L285" s="88"/>
      <c r="M285" s="170"/>
      <c r="N285" s="167"/>
      <c r="O285" s="84"/>
      <c r="P285" s="84"/>
    </row>
    <row r="286" spans="1:16">
      <c r="A286" s="4">
        <v>44349</v>
      </c>
      <c r="B286" s="93">
        <v>300</v>
      </c>
      <c r="C286" s="45"/>
      <c r="D286" s="45"/>
      <c r="E286" s="45"/>
      <c r="F286" s="45"/>
      <c r="G286" s="45"/>
      <c r="H286" s="45"/>
      <c r="I286" s="145">
        <v>0</v>
      </c>
      <c r="J286" s="20"/>
      <c r="K286" s="26">
        <v>0</v>
      </c>
      <c r="L286" s="88"/>
      <c r="M286" s="170"/>
      <c r="N286" s="167"/>
      <c r="O286" s="84"/>
      <c r="P286" s="84"/>
    </row>
    <row r="287" spans="1:16">
      <c r="A287" s="4">
        <v>44350</v>
      </c>
      <c r="B287" s="93">
        <v>299</v>
      </c>
      <c r="C287" s="45"/>
      <c r="D287" s="45"/>
      <c r="E287" s="45"/>
      <c r="F287" s="45"/>
      <c r="G287" s="45"/>
      <c r="H287" s="45"/>
      <c r="I287" s="145">
        <v>0</v>
      </c>
      <c r="J287" s="20"/>
      <c r="K287" s="26">
        <v>0</v>
      </c>
      <c r="L287" s="88"/>
      <c r="M287" s="170"/>
      <c r="N287" s="167"/>
      <c r="O287" s="84"/>
      <c r="P287" s="84"/>
    </row>
    <row r="288" spans="1:16">
      <c r="A288" s="4">
        <v>44351</v>
      </c>
      <c r="B288" s="93">
        <v>305</v>
      </c>
      <c r="C288" s="45"/>
      <c r="D288" s="45"/>
      <c r="E288" s="45"/>
      <c r="F288" s="45"/>
      <c r="G288" s="45"/>
      <c r="H288" s="45"/>
      <c r="I288" s="145">
        <v>0</v>
      </c>
      <c r="J288" s="20"/>
      <c r="K288" s="26">
        <v>0</v>
      </c>
      <c r="L288" s="88"/>
      <c r="M288" s="170"/>
      <c r="N288" s="167"/>
      <c r="O288" s="84"/>
      <c r="P288" s="84"/>
    </row>
    <row r="289" spans="1:16">
      <c r="A289" s="4">
        <v>44352</v>
      </c>
      <c r="B289" s="93">
        <v>299</v>
      </c>
      <c r="C289" s="45"/>
      <c r="D289" s="45"/>
      <c r="E289" s="45"/>
      <c r="F289" s="45"/>
      <c r="G289" s="45"/>
      <c r="H289" s="45"/>
      <c r="I289" s="145">
        <v>0</v>
      </c>
      <c r="J289" s="20"/>
      <c r="K289" s="26">
        <v>0</v>
      </c>
      <c r="L289" s="88"/>
      <c r="M289" s="170"/>
      <c r="N289" s="167"/>
      <c r="O289" s="84"/>
      <c r="P289" s="84"/>
    </row>
    <row r="290" spans="1:16">
      <c r="A290" s="4">
        <v>44353</v>
      </c>
      <c r="B290" s="93">
        <v>298</v>
      </c>
      <c r="C290" s="45"/>
      <c r="D290" s="45"/>
      <c r="E290" s="45"/>
      <c r="F290" s="45"/>
      <c r="G290" s="45"/>
      <c r="H290" s="45"/>
      <c r="I290" s="145">
        <v>0</v>
      </c>
      <c r="J290" s="20"/>
      <c r="K290" s="26">
        <v>0</v>
      </c>
      <c r="L290" s="88"/>
      <c r="M290" s="170"/>
      <c r="N290" s="167"/>
      <c r="O290" s="84"/>
      <c r="P290" s="84"/>
    </row>
    <row r="291" spans="1:16">
      <c r="A291" s="4">
        <v>44354</v>
      </c>
      <c r="B291" s="93">
        <v>302</v>
      </c>
      <c r="C291" s="45"/>
      <c r="D291" s="45"/>
      <c r="E291" s="45"/>
      <c r="F291" s="45"/>
      <c r="G291" s="45"/>
      <c r="H291" s="45"/>
      <c r="I291" s="145">
        <v>0</v>
      </c>
      <c r="J291" s="20"/>
      <c r="K291" s="26">
        <v>0</v>
      </c>
      <c r="L291" s="88"/>
      <c r="M291" s="170"/>
      <c r="N291" s="167"/>
      <c r="O291" s="84"/>
      <c r="P291" s="84"/>
    </row>
    <row r="292" spans="1:16">
      <c r="A292" s="4">
        <v>44355</v>
      </c>
      <c r="B292" s="93">
        <v>286</v>
      </c>
      <c r="C292" s="45"/>
      <c r="D292" s="45"/>
      <c r="E292" s="45"/>
      <c r="F292" s="45"/>
      <c r="G292" s="45"/>
      <c r="H292" s="45"/>
      <c r="I292" s="145">
        <v>0</v>
      </c>
      <c r="J292" s="20"/>
      <c r="K292" s="26">
        <v>0</v>
      </c>
      <c r="L292" s="88"/>
      <c r="M292" s="170"/>
      <c r="N292" s="167"/>
      <c r="O292" s="84"/>
      <c r="P292" s="84"/>
    </row>
    <row r="293" spans="1:16">
      <c r="A293" s="4">
        <v>44356</v>
      </c>
      <c r="B293" s="93">
        <v>291</v>
      </c>
      <c r="C293" s="146">
        <v>6</v>
      </c>
      <c r="D293" s="146">
        <v>236</v>
      </c>
      <c r="E293" s="146" t="s">
        <v>29</v>
      </c>
      <c r="F293" s="146">
        <v>25</v>
      </c>
      <c r="G293" s="146">
        <v>5.6</v>
      </c>
      <c r="H293" s="146">
        <v>2</v>
      </c>
      <c r="I293" s="145">
        <v>0</v>
      </c>
      <c r="J293" s="20"/>
      <c r="K293" s="149">
        <v>0</v>
      </c>
      <c r="L293" s="88">
        <v>0.33333333333333331</v>
      </c>
      <c r="M293" s="170" t="s">
        <v>76</v>
      </c>
      <c r="N293" s="167" t="s">
        <v>68</v>
      </c>
      <c r="O293" s="84" t="s">
        <v>69</v>
      </c>
      <c r="P293" s="84"/>
    </row>
    <row r="294" spans="1:16">
      <c r="A294" s="4">
        <v>44357</v>
      </c>
      <c r="B294" s="93">
        <v>294</v>
      </c>
      <c r="C294" s="45"/>
      <c r="D294" s="45"/>
      <c r="E294" s="45"/>
      <c r="F294" s="45"/>
      <c r="G294" s="45"/>
      <c r="H294" s="45"/>
      <c r="I294" s="145">
        <v>0</v>
      </c>
      <c r="J294" s="20"/>
      <c r="K294" s="26">
        <v>0</v>
      </c>
      <c r="L294" s="88"/>
      <c r="M294" s="170"/>
      <c r="N294" s="167"/>
      <c r="O294" s="84"/>
      <c r="P294" s="84"/>
    </row>
    <row r="295" spans="1:16">
      <c r="A295" s="4">
        <v>44358</v>
      </c>
      <c r="B295" s="93">
        <v>287</v>
      </c>
      <c r="C295" s="45"/>
      <c r="D295" s="45"/>
      <c r="E295" s="45"/>
      <c r="F295" s="45"/>
      <c r="G295" s="45"/>
      <c r="H295" s="45"/>
      <c r="I295" s="145">
        <v>0</v>
      </c>
      <c r="J295" s="20"/>
      <c r="K295" s="26">
        <v>0</v>
      </c>
      <c r="L295" s="88"/>
      <c r="M295" s="170"/>
      <c r="N295" s="167"/>
      <c r="O295" s="84"/>
      <c r="P295" s="84"/>
    </row>
    <row r="296" spans="1:16">
      <c r="A296" s="4">
        <v>44359</v>
      </c>
      <c r="B296" s="93">
        <v>290</v>
      </c>
      <c r="C296" s="45"/>
      <c r="D296" s="45"/>
      <c r="E296" s="45"/>
      <c r="F296" s="45"/>
      <c r="G296" s="45"/>
      <c r="H296" s="45"/>
      <c r="I296" s="145">
        <v>0</v>
      </c>
      <c r="J296" s="20"/>
      <c r="K296" s="26">
        <v>0</v>
      </c>
      <c r="L296" s="88"/>
      <c r="M296" s="170"/>
      <c r="N296" s="167"/>
      <c r="O296" s="84"/>
      <c r="P296" s="84"/>
    </row>
    <row r="297" spans="1:16">
      <c r="A297" s="4">
        <v>44360</v>
      </c>
      <c r="B297" s="93">
        <v>274</v>
      </c>
      <c r="C297" s="45"/>
      <c r="D297" s="45"/>
      <c r="E297" s="45"/>
      <c r="F297" s="45"/>
      <c r="G297" s="45"/>
      <c r="H297" s="45"/>
      <c r="I297" s="145">
        <v>0</v>
      </c>
      <c r="J297" s="20"/>
      <c r="K297" s="26">
        <v>0</v>
      </c>
      <c r="L297" s="88"/>
      <c r="M297" s="170"/>
      <c r="N297" s="167"/>
      <c r="O297" s="84"/>
      <c r="P297" s="84"/>
    </row>
    <row r="298" spans="1:16">
      <c r="A298" s="4">
        <v>44361</v>
      </c>
      <c r="B298" s="93">
        <v>282</v>
      </c>
      <c r="C298" s="45"/>
      <c r="D298" s="45"/>
      <c r="E298" s="45"/>
      <c r="F298" s="45"/>
      <c r="G298" s="45"/>
      <c r="H298" s="45"/>
      <c r="I298" s="145">
        <v>0</v>
      </c>
      <c r="J298" s="20"/>
      <c r="K298" s="26">
        <v>0</v>
      </c>
      <c r="L298" s="88"/>
      <c r="M298" s="170"/>
      <c r="N298" s="167"/>
      <c r="O298" s="84"/>
      <c r="P298" s="84"/>
    </row>
    <row r="299" spans="1:16">
      <c r="A299" s="4">
        <v>44362</v>
      </c>
      <c r="B299" s="93">
        <v>262</v>
      </c>
      <c r="C299" s="45"/>
      <c r="D299" s="45"/>
      <c r="E299" s="45"/>
      <c r="F299" s="45"/>
      <c r="G299" s="45"/>
      <c r="H299" s="45"/>
      <c r="I299" s="145">
        <v>0</v>
      </c>
      <c r="J299" s="20"/>
      <c r="K299" s="26">
        <v>0</v>
      </c>
      <c r="L299" s="88"/>
      <c r="M299" s="170"/>
      <c r="N299" s="167"/>
      <c r="O299" s="84"/>
      <c r="P299" s="84"/>
    </row>
    <row r="300" spans="1:16">
      <c r="A300" s="4">
        <v>44363</v>
      </c>
      <c r="B300" s="93">
        <v>264</v>
      </c>
      <c r="C300" s="45"/>
      <c r="D300" s="45"/>
      <c r="E300" s="45"/>
      <c r="F300" s="45"/>
      <c r="G300" s="45"/>
      <c r="H300" s="45"/>
      <c r="I300" s="145">
        <v>0</v>
      </c>
      <c r="J300" s="20"/>
      <c r="K300" s="26">
        <v>0</v>
      </c>
      <c r="L300" s="88"/>
      <c r="M300" s="170"/>
      <c r="N300" s="167"/>
      <c r="O300" s="84"/>
      <c r="P300" s="84"/>
    </row>
    <row r="301" spans="1:16">
      <c r="A301" s="4">
        <v>44364</v>
      </c>
      <c r="B301" s="93">
        <v>281</v>
      </c>
      <c r="C301" s="45"/>
      <c r="D301" s="45"/>
      <c r="E301" s="45"/>
      <c r="F301" s="45"/>
      <c r="G301" s="45"/>
      <c r="H301" s="45"/>
      <c r="I301" s="145">
        <v>0</v>
      </c>
      <c r="J301" s="20"/>
      <c r="K301" s="26">
        <v>0</v>
      </c>
      <c r="L301" s="88"/>
      <c r="M301" s="170"/>
      <c r="N301" s="167"/>
      <c r="O301" s="84"/>
      <c r="P301" s="84"/>
    </row>
    <row r="302" spans="1:16">
      <c r="A302" s="4">
        <v>44365</v>
      </c>
      <c r="B302" s="93">
        <v>257</v>
      </c>
      <c r="C302" s="45"/>
      <c r="D302" s="45"/>
      <c r="E302" s="45"/>
      <c r="F302" s="45"/>
      <c r="G302" s="45"/>
      <c r="H302" s="45"/>
      <c r="I302" s="145">
        <v>0</v>
      </c>
      <c r="J302" s="20"/>
      <c r="K302" s="26">
        <v>0</v>
      </c>
      <c r="L302" s="88"/>
      <c r="M302" s="170"/>
      <c r="N302" s="167"/>
      <c r="O302" s="84"/>
      <c r="P302" s="84"/>
    </row>
    <row r="303" spans="1:16">
      <c r="A303" s="4">
        <v>44366</v>
      </c>
      <c r="B303" s="93">
        <v>260</v>
      </c>
      <c r="C303" s="45"/>
      <c r="D303" s="45"/>
      <c r="E303" s="45"/>
      <c r="F303" s="45"/>
      <c r="G303" s="45"/>
      <c r="H303" s="45"/>
      <c r="I303" s="145">
        <v>0</v>
      </c>
      <c r="J303" s="20"/>
      <c r="K303" s="26">
        <v>0</v>
      </c>
      <c r="L303" s="88"/>
      <c r="M303" s="170"/>
      <c r="N303" s="167"/>
      <c r="O303" s="84"/>
      <c r="P303" s="84"/>
    </row>
    <row r="304" spans="1:16">
      <c r="A304" s="4">
        <v>44367</v>
      </c>
      <c r="B304" s="93">
        <v>280</v>
      </c>
      <c r="C304" s="45"/>
      <c r="D304" s="45"/>
      <c r="E304" s="45"/>
      <c r="F304" s="45"/>
      <c r="G304" s="45"/>
      <c r="H304" s="45"/>
      <c r="I304" s="145">
        <v>0</v>
      </c>
      <c r="J304" s="20"/>
      <c r="K304" s="26">
        <v>0</v>
      </c>
      <c r="L304" s="88"/>
      <c r="M304" s="170"/>
      <c r="N304" s="167"/>
      <c r="O304" s="84"/>
      <c r="P304" s="84"/>
    </row>
    <row r="305" spans="1:16">
      <c r="A305" s="4">
        <v>44368</v>
      </c>
      <c r="B305" s="93">
        <v>255</v>
      </c>
      <c r="C305" s="45"/>
      <c r="D305" s="45"/>
      <c r="E305" s="45"/>
      <c r="F305" s="45"/>
      <c r="G305" s="45"/>
      <c r="H305" s="45"/>
      <c r="I305" s="145">
        <v>0</v>
      </c>
      <c r="J305" s="20"/>
      <c r="K305" s="26">
        <v>0</v>
      </c>
      <c r="L305" s="88"/>
      <c r="M305" s="170"/>
      <c r="N305" s="167"/>
      <c r="O305" s="84"/>
      <c r="P305" s="84"/>
    </row>
    <row r="306" spans="1:16">
      <c r="A306" s="4">
        <v>44369</v>
      </c>
      <c r="B306" s="93">
        <v>252</v>
      </c>
      <c r="C306" s="45"/>
      <c r="D306" s="45"/>
      <c r="E306" s="45"/>
      <c r="F306" s="45"/>
      <c r="G306" s="45"/>
      <c r="H306" s="45"/>
      <c r="I306" s="145">
        <v>0</v>
      </c>
      <c r="J306" s="20"/>
      <c r="K306" s="26">
        <v>0</v>
      </c>
      <c r="L306" s="88"/>
      <c r="M306" s="170"/>
      <c r="N306" s="167"/>
      <c r="O306" s="84"/>
      <c r="P306" s="84"/>
    </row>
    <row r="307" spans="1:16">
      <c r="A307" s="4">
        <v>44370</v>
      </c>
      <c r="B307" s="93">
        <v>178</v>
      </c>
      <c r="C307" s="45"/>
      <c r="D307" s="45"/>
      <c r="E307" s="45"/>
      <c r="F307" s="45"/>
      <c r="G307" s="45"/>
      <c r="H307" s="45"/>
      <c r="I307" s="145">
        <v>0</v>
      </c>
      <c r="J307" s="20"/>
      <c r="K307" s="26">
        <v>0</v>
      </c>
      <c r="L307" s="88"/>
      <c r="M307" s="170"/>
      <c r="N307" s="167"/>
      <c r="O307" s="84"/>
      <c r="P307" s="84"/>
    </row>
    <row r="308" spans="1:16">
      <c r="A308" s="4">
        <v>44371</v>
      </c>
      <c r="B308" s="93">
        <v>248</v>
      </c>
      <c r="C308" s="45"/>
      <c r="D308" s="45"/>
      <c r="E308" s="45"/>
      <c r="F308" s="45"/>
      <c r="G308" s="45"/>
      <c r="H308" s="45"/>
      <c r="I308" s="145">
        <v>0</v>
      </c>
      <c r="J308" s="20"/>
      <c r="K308" s="26">
        <v>0</v>
      </c>
      <c r="L308" s="88"/>
      <c r="M308" s="170"/>
      <c r="N308" s="167"/>
      <c r="O308" s="84"/>
      <c r="P308" s="84"/>
    </row>
    <row r="309" spans="1:16">
      <c r="A309" s="4">
        <v>44372</v>
      </c>
      <c r="B309" s="93">
        <v>250</v>
      </c>
      <c r="C309" s="45"/>
      <c r="D309" s="45"/>
      <c r="E309" s="45"/>
      <c r="F309" s="45"/>
      <c r="G309" s="45"/>
      <c r="H309" s="45"/>
      <c r="I309" s="145">
        <v>0</v>
      </c>
      <c r="J309" s="20"/>
      <c r="K309" s="26">
        <v>0</v>
      </c>
      <c r="L309" s="88"/>
      <c r="M309" s="170"/>
      <c r="N309" s="167"/>
      <c r="O309" s="84"/>
      <c r="P309" s="84"/>
    </row>
    <row r="310" spans="1:16">
      <c r="A310" s="4">
        <v>44373</v>
      </c>
      <c r="B310" s="93">
        <v>272</v>
      </c>
      <c r="C310" s="45"/>
      <c r="D310" s="45"/>
      <c r="E310" s="45"/>
      <c r="F310" s="45"/>
      <c r="G310" s="45"/>
      <c r="H310" s="45"/>
      <c r="I310" s="145">
        <v>0</v>
      </c>
      <c r="J310" s="20"/>
      <c r="K310" s="26">
        <v>0</v>
      </c>
      <c r="L310" s="88"/>
      <c r="M310" s="170"/>
      <c r="N310" s="167"/>
      <c r="O310" s="84"/>
      <c r="P310" s="84"/>
    </row>
    <row r="311" spans="1:16">
      <c r="A311" s="4">
        <v>44374</v>
      </c>
      <c r="B311" s="93">
        <v>287</v>
      </c>
      <c r="C311" s="45"/>
      <c r="D311" s="45"/>
      <c r="E311" s="45"/>
      <c r="F311" s="45"/>
      <c r="G311" s="45"/>
      <c r="H311" s="45"/>
      <c r="I311" s="145">
        <v>0</v>
      </c>
      <c r="J311" s="20"/>
      <c r="K311" s="26">
        <v>0</v>
      </c>
      <c r="L311" s="88"/>
      <c r="M311" s="170"/>
      <c r="N311" s="167"/>
      <c r="O311" s="84"/>
      <c r="P311" s="84"/>
    </row>
    <row r="312" spans="1:16">
      <c r="A312" s="4">
        <v>44375</v>
      </c>
      <c r="B312" s="93">
        <v>268</v>
      </c>
      <c r="C312" s="45"/>
      <c r="D312" s="45"/>
      <c r="E312" s="45"/>
      <c r="F312" s="45"/>
      <c r="G312" s="45"/>
      <c r="H312" s="45"/>
      <c r="I312" s="145">
        <v>0</v>
      </c>
      <c r="J312" s="20"/>
      <c r="K312" s="26">
        <v>0</v>
      </c>
      <c r="L312" s="88"/>
      <c r="M312" s="170"/>
      <c r="N312" s="167"/>
      <c r="O312" s="84"/>
      <c r="P312" s="84"/>
    </row>
    <row r="313" spans="1:16">
      <c r="A313" s="4">
        <v>44376</v>
      </c>
      <c r="B313" s="93">
        <v>294</v>
      </c>
      <c r="C313" s="45"/>
      <c r="D313" s="45"/>
      <c r="E313" s="45"/>
      <c r="F313" s="45"/>
      <c r="G313" s="45"/>
      <c r="H313" s="45"/>
      <c r="I313" s="145">
        <v>0</v>
      </c>
      <c r="J313" s="20"/>
      <c r="K313" s="26">
        <v>0</v>
      </c>
      <c r="L313" s="88"/>
      <c r="M313" s="170"/>
      <c r="N313" s="167"/>
      <c r="O313" s="84"/>
      <c r="P313" s="84"/>
    </row>
    <row r="314" spans="1:16">
      <c r="A314" s="4">
        <v>44377</v>
      </c>
      <c r="B314" s="93">
        <v>285</v>
      </c>
      <c r="C314" s="45"/>
      <c r="D314" s="45"/>
      <c r="E314" s="45"/>
      <c r="F314" s="45"/>
      <c r="G314" s="45"/>
      <c r="H314" s="45"/>
      <c r="I314" s="145">
        <v>0</v>
      </c>
      <c r="J314" s="20"/>
      <c r="K314" s="26">
        <v>13</v>
      </c>
      <c r="L314" s="88"/>
      <c r="M314" s="170"/>
      <c r="N314" s="167"/>
      <c r="O314" s="84"/>
      <c r="P314" s="84"/>
    </row>
    <row r="315" spans="1:16">
      <c r="A315" s="4">
        <v>44378</v>
      </c>
      <c r="B315" s="93">
        <v>326</v>
      </c>
      <c r="C315" s="45"/>
      <c r="D315" s="45"/>
      <c r="E315" s="45"/>
      <c r="F315" s="45"/>
      <c r="G315" s="45"/>
      <c r="H315" s="45"/>
      <c r="I315" s="145">
        <v>0</v>
      </c>
      <c r="J315" s="20"/>
      <c r="K315" s="26">
        <v>20</v>
      </c>
      <c r="L315" s="88"/>
      <c r="M315" s="170"/>
      <c r="N315" s="167"/>
      <c r="O315" s="84"/>
      <c r="P315" s="84"/>
    </row>
    <row r="316" spans="1:16">
      <c r="A316" s="4">
        <v>44379</v>
      </c>
      <c r="B316" s="93">
        <v>487</v>
      </c>
      <c r="C316" s="45"/>
      <c r="D316" s="45"/>
      <c r="E316" s="45"/>
      <c r="F316" s="45"/>
      <c r="G316" s="45"/>
      <c r="H316" s="45"/>
      <c r="I316" s="145">
        <v>0</v>
      </c>
      <c r="J316" s="20"/>
      <c r="K316" s="26">
        <v>0</v>
      </c>
      <c r="L316" s="88"/>
      <c r="M316" s="170"/>
      <c r="N316" s="167"/>
      <c r="O316" s="84"/>
      <c r="P316" s="84"/>
    </row>
    <row r="317" spans="1:16">
      <c r="A317" s="4">
        <v>44380</v>
      </c>
      <c r="B317" s="93">
        <v>375</v>
      </c>
      <c r="C317" s="45"/>
      <c r="D317" s="45"/>
      <c r="E317" s="45"/>
      <c r="F317" s="45"/>
      <c r="G317" s="45"/>
      <c r="H317" s="45"/>
      <c r="I317" s="145">
        <v>0</v>
      </c>
      <c r="J317" s="20"/>
      <c r="K317" s="26">
        <v>0</v>
      </c>
      <c r="L317" s="88"/>
      <c r="M317" s="170"/>
      <c r="N317" s="167"/>
      <c r="O317" s="84"/>
      <c r="P317" s="84"/>
    </row>
    <row r="318" spans="1:16">
      <c r="A318" s="4">
        <v>44381</v>
      </c>
      <c r="B318" s="93">
        <v>351</v>
      </c>
      <c r="C318" s="45"/>
      <c r="D318" s="45"/>
      <c r="E318" s="45"/>
      <c r="F318" s="45"/>
      <c r="G318" s="45"/>
      <c r="H318" s="45"/>
      <c r="I318" s="145">
        <v>0</v>
      </c>
      <c r="J318" s="20"/>
      <c r="K318" s="26">
        <v>0</v>
      </c>
      <c r="L318" s="88"/>
      <c r="M318" s="170"/>
      <c r="N318" s="167"/>
      <c r="O318" s="84"/>
      <c r="P318" s="84"/>
    </row>
    <row r="319" spans="1:16">
      <c r="A319" s="4">
        <v>44382</v>
      </c>
      <c r="B319" s="93">
        <v>308</v>
      </c>
      <c r="C319" s="45"/>
      <c r="D319" s="45"/>
      <c r="E319" s="45"/>
      <c r="F319" s="45"/>
      <c r="G319" s="45"/>
      <c r="H319" s="45"/>
      <c r="I319" s="145">
        <v>0</v>
      </c>
      <c r="J319" s="20"/>
      <c r="K319" s="26">
        <v>0</v>
      </c>
      <c r="L319" s="88"/>
      <c r="M319" s="170"/>
      <c r="N319" s="167"/>
      <c r="O319" s="84"/>
      <c r="P319" s="84"/>
    </row>
    <row r="320" spans="1:16">
      <c r="A320" s="4">
        <v>44383</v>
      </c>
      <c r="B320" s="93">
        <v>290</v>
      </c>
      <c r="C320" s="45"/>
      <c r="D320" s="45"/>
      <c r="E320" s="45"/>
      <c r="F320" s="45"/>
      <c r="G320" s="45"/>
      <c r="H320" s="45"/>
      <c r="I320" s="145">
        <v>0</v>
      </c>
      <c r="J320" s="20"/>
      <c r="K320" s="26">
        <v>0</v>
      </c>
      <c r="L320" s="88"/>
      <c r="M320" s="170"/>
      <c r="N320" s="167"/>
      <c r="O320" s="84"/>
      <c r="P320" s="84"/>
    </row>
    <row r="321" spans="1:16">
      <c r="A321" s="4">
        <v>44384</v>
      </c>
      <c r="B321" s="93">
        <v>286</v>
      </c>
      <c r="C321" s="45"/>
      <c r="D321" s="45"/>
      <c r="E321" s="45"/>
      <c r="F321" s="45"/>
      <c r="G321" s="45"/>
      <c r="H321" s="45"/>
      <c r="I321" s="145">
        <v>0</v>
      </c>
      <c r="J321" s="20"/>
      <c r="K321" s="26">
        <v>0</v>
      </c>
      <c r="L321" s="88"/>
      <c r="M321" s="170"/>
      <c r="N321" s="167"/>
      <c r="O321" s="84"/>
      <c r="P321" s="84"/>
    </row>
    <row r="322" spans="1:16">
      <c r="A322" s="4">
        <v>44385</v>
      </c>
      <c r="B322" s="93">
        <v>272</v>
      </c>
      <c r="C322" s="45"/>
      <c r="D322" s="45"/>
      <c r="E322" s="45"/>
      <c r="F322" s="45"/>
      <c r="G322" s="45"/>
      <c r="H322" s="45"/>
      <c r="I322" s="145">
        <v>0</v>
      </c>
      <c r="J322" s="20"/>
      <c r="K322" s="26">
        <v>0</v>
      </c>
      <c r="L322" s="88"/>
      <c r="M322" s="170"/>
      <c r="N322" s="167"/>
      <c r="O322" s="84"/>
      <c r="P322" s="84"/>
    </row>
    <row r="323" spans="1:16">
      <c r="A323" s="4">
        <v>44386</v>
      </c>
      <c r="B323" s="93">
        <v>437</v>
      </c>
      <c r="C323" s="45"/>
      <c r="D323" s="45"/>
      <c r="E323" s="45"/>
      <c r="F323" s="45"/>
      <c r="G323" s="45"/>
      <c r="H323" s="45"/>
      <c r="I323" s="145">
        <v>0</v>
      </c>
      <c r="J323" s="20"/>
      <c r="K323" s="26">
        <v>0</v>
      </c>
      <c r="L323" s="88"/>
      <c r="M323" s="170"/>
      <c r="N323" s="169"/>
      <c r="O323" s="136"/>
      <c r="P323" s="84"/>
    </row>
    <row r="324" spans="1:16">
      <c r="A324" s="4">
        <v>44387</v>
      </c>
      <c r="B324" s="93">
        <v>382</v>
      </c>
      <c r="C324" s="45"/>
      <c r="D324" s="45"/>
      <c r="E324" s="45"/>
      <c r="F324" s="45"/>
      <c r="G324" s="45"/>
      <c r="H324" s="45"/>
      <c r="I324" s="145">
        <v>0</v>
      </c>
      <c r="J324" s="20"/>
      <c r="K324" s="26">
        <v>0</v>
      </c>
      <c r="L324" s="88"/>
      <c r="M324" s="170"/>
      <c r="N324" s="169"/>
      <c r="O324" s="136"/>
      <c r="P324" s="84"/>
    </row>
    <row r="325" spans="1:16">
      <c r="A325" s="4">
        <v>44388</v>
      </c>
      <c r="B325" s="93">
        <v>329</v>
      </c>
      <c r="C325" s="45"/>
      <c r="D325" s="45"/>
      <c r="E325" s="45"/>
      <c r="F325" s="45"/>
      <c r="G325" s="45"/>
      <c r="H325" s="45"/>
      <c r="I325" s="145">
        <v>0</v>
      </c>
      <c r="J325" s="20"/>
      <c r="K325" s="26">
        <v>0</v>
      </c>
      <c r="L325" s="88"/>
      <c r="M325" s="170"/>
      <c r="N325" s="167"/>
      <c r="O325" s="84"/>
      <c r="P325" s="84"/>
    </row>
    <row r="326" spans="1:16">
      <c r="A326" s="4">
        <v>44389</v>
      </c>
      <c r="B326" s="93">
        <v>303</v>
      </c>
      <c r="C326" s="45"/>
      <c r="D326" s="45"/>
      <c r="E326" s="45"/>
      <c r="F326" s="45"/>
      <c r="G326" s="45"/>
      <c r="H326" s="45"/>
      <c r="I326" s="145">
        <v>0</v>
      </c>
      <c r="J326" s="20"/>
      <c r="K326" s="26">
        <v>0</v>
      </c>
      <c r="L326" s="88"/>
      <c r="M326" s="170"/>
      <c r="N326" s="167"/>
      <c r="O326" s="84"/>
      <c r="P326" s="84"/>
    </row>
    <row r="327" spans="1:16">
      <c r="A327" s="4">
        <v>44390</v>
      </c>
      <c r="B327" s="93">
        <v>287</v>
      </c>
      <c r="C327" s="45"/>
      <c r="D327" s="45"/>
      <c r="E327" s="45"/>
      <c r="F327" s="45"/>
      <c r="G327" s="45"/>
      <c r="H327" s="45"/>
      <c r="I327" s="145">
        <v>0</v>
      </c>
      <c r="J327" s="20"/>
      <c r="K327" s="26">
        <v>0</v>
      </c>
      <c r="L327" s="88"/>
      <c r="M327" s="170"/>
      <c r="N327" s="167"/>
      <c r="O327" s="84"/>
      <c r="P327" s="84"/>
    </row>
    <row r="328" spans="1:16">
      <c r="A328" s="4">
        <v>44391</v>
      </c>
      <c r="B328" s="93">
        <v>285</v>
      </c>
      <c r="C328" s="146">
        <v>7</v>
      </c>
      <c r="D328" s="146">
        <v>35</v>
      </c>
      <c r="E328" s="146" t="s">
        <v>29</v>
      </c>
      <c r="F328" s="146">
        <v>19</v>
      </c>
      <c r="G328" s="146">
        <v>5.9</v>
      </c>
      <c r="H328" s="146">
        <v>3</v>
      </c>
      <c r="I328" s="145">
        <v>0</v>
      </c>
      <c r="J328" s="20"/>
      <c r="K328" s="149">
        <v>0</v>
      </c>
      <c r="L328" s="88" t="s">
        <v>44</v>
      </c>
      <c r="M328" s="170" t="s">
        <v>76</v>
      </c>
      <c r="N328" s="167" t="s">
        <v>70</v>
      </c>
      <c r="O328" s="84" t="s">
        <v>71</v>
      </c>
      <c r="P328" s="84"/>
    </row>
    <row r="329" spans="1:16">
      <c r="A329" s="4">
        <v>44392</v>
      </c>
      <c r="B329" s="93">
        <v>275</v>
      </c>
      <c r="C329" s="45"/>
      <c r="D329" s="45"/>
      <c r="E329" s="45"/>
      <c r="F329" s="45"/>
      <c r="G329" s="45"/>
      <c r="H329" s="45"/>
      <c r="I329" s="145">
        <v>0</v>
      </c>
      <c r="J329" s="20"/>
      <c r="K329" s="26">
        <v>0</v>
      </c>
      <c r="L329" s="88"/>
      <c r="M329" s="170"/>
      <c r="N329" s="167"/>
      <c r="O329" s="84"/>
      <c r="P329" s="84"/>
    </row>
    <row r="330" spans="1:16">
      <c r="A330" s="4">
        <v>44393</v>
      </c>
      <c r="B330" s="93">
        <v>282</v>
      </c>
      <c r="C330" s="45"/>
      <c r="D330" s="45"/>
      <c r="E330" s="45"/>
      <c r="F330" s="45"/>
      <c r="G330" s="45"/>
      <c r="H330" s="45"/>
      <c r="I330" s="145">
        <v>0</v>
      </c>
      <c r="J330" s="20"/>
      <c r="K330" s="26">
        <v>0</v>
      </c>
      <c r="L330" s="88"/>
      <c r="M330" s="170"/>
      <c r="N330" s="167"/>
      <c r="O330" s="84"/>
      <c r="P330" s="84"/>
    </row>
    <row r="331" spans="1:16">
      <c r="A331" s="4">
        <v>44394</v>
      </c>
      <c r="B331" s="93">
        <v>294</v>
      </c>
      <c r="C331" s="45"/>
      <c r="D331" s="45"/>
      <c r="E331" s="45"/>
      <c r="F331" s="45"/>
      <c r="G331" s="45"/>
      <c r="H331" s="45"/>
      <c r="I331" s="145">
        <v>0</v>
      </c>
      <c r="J331" s="20"/>
      <c r="K331" s="26">
        <v>0</v>
      </c>
      <c r="L331" s="88"/>
      <c r="M331" s="170"/>
      <c r="N331" s="167"/>
      <c r="O331" s="84"/>
      <c r="P331" s="84"/>
    </row>
    <row r="332" spans="1:16">
      <c r="A332" s="4">
        <v>44395</v>
      </c>
      <c r="B332" s="93">
        <v>280</v>
      </c>
      <c r="C332" s="45"/>
      <c r="D332" s="45"/>
      <c r="E332" s="45"/>
      <c r="F332" s="45"/>
      <c r="G332" s="45"/>
      <c r="H332" s="45"/>
      <c r="I332" s="145">
        <v>0</v>
      </c>
      <c r="J332" s="20"/>
      <c r="K332" s="26">
        <v>0</v>
      </c>
      <c r="L332" s="88"/>
      <c r="M332" s="170"/>
      <c r="N332" s="167"/>
      <c r="O332" s="84"/>
      <c r="P332" s="84"/>
    </row>
    <row r="333" spans="1:16">
      <c r="A333" s="4">
        <v>44396</v>
      </c>
      <c r="B333" s="93">
        <v>257</v>
      </c>
      <c r="C333" s="45"/>
      <c r="D333" s="45"/>
      <c r="E333" s="45"/>
      <c r="F333" s="45"/>
      <c r="G333" s="45"/>
      <c r="H333" s="45"/>
      <c r="I333" s="145">
        <v>0</v>
      </c>
      <c r="J333" s="20"/>
      <c r="K333" s="26">
        <v>0</v>
      </c>
      <c r="L333" s="88"/>
      <c r="M333" s="170"/>
      <c r="N333" s="167"/>
      <c r="O333" s="84"/>
      <c r="P333" s="84"/>
    </row>
    <row r="334" spans="1:16">
      <c r="A334" s="4">
        <v>44397</v>
      </c>
      <c r="B334" s="93">
        <v>266</v>
      </c>
      <c r="C334" s="45"/>
      <c r="D334" s="45"/>
      <c r="E334" s="45"/>
      <c r="F334" s="45"/>
      <c r="G334" s="45"/>
      <c r="H334" s="45"/>
      <c r="I334" s="145">
        <v>0</v>
      </c>
      <c r="J334" s="20"/>
      <c r="K334" s="26">
        <v>0</v>
      </c>
      <c r="L334" s="88"/>
      <c r="M334" s="170"/>
      <c r="N334" s="167"/>
      <c r="O334" s="84"/>
      <c r="P334" s="84"/>
    </row>
    <row r="335" spans="1:16">
      <c r="A335" s="4">
        <v>44398</v>
      </c>
      <c r="B335" s="93">
        <v>271</v>
      </c>
      <c r="C335" s="45"/>
      <c r="D335" s="45"/>
      <c r="E335" s="45"/>
      <c r="F335" s="45"/>
      <c r="G335" s="45"/>
      <c r="H335" s="45"/>
      <c r="I335" s="145">
        <v>0</v>
      </c>
      <c r="J335" s="20"/>
      <c r="K335" s="26">
        <v>0</v>
      </c>
      <c r="L335" s="88"/>
      <c r="M335" s="170"/>
      <c r="N335" s="167"/>
      <c r="O335" s="84"/>
      <c r="P335" s="84"/>
    </row>
    <row r="336" spans="1:16">
      <c r="A336" s="4">
        <v>44399</v>
      </c>
      <c r="B336" s="93">
        <f>'[1]Daily Input'!D330</f>
        <v>267</v>
      </c>
      <c r="C336" s="45"/>
      <c r="D336" s="45"/>
      <c r="E336" s="45"/>
      <c r="F336" s="45"/>
      <c r="G336" s="45"/>
      <c r="H336" s="45"/>
      <c r="I336" s="145">
        <v>0</v>
      </c>
      <c r="J336" s="20"/>
      <c r="K336" s="26">
        <f>'[1]Daily Input'!B330</f>
        <v>0</v>
      </c>
      <c r="L336" s="88"/>
      <c r="M336" s="170"/>
      <c r="N336" s="167"/>
      <c r="O336" s="84"/>
      <c r="P336" s="84"/>
    </row>
    <row r="337" spans="1:16">
      <c r="A337" s="4">
        <v>44400</v>
      </c>
      <c r="B337" s="93">
        <f>'[1]Daily Input'!D331</f>
        <v>241</v>
      </c>
      <c r="C337" s="45"/>
      <c r="D337" s="45"/>
      <c r="E337" s="45"/>
      <c r="F337" s="45"/>
      <c r="G337" s="45"/>
      <c r="H337" s="45"/>
      <c r="I337" s="145">
        <v>0</v>
      </c>
      <c r="J337" s="20"/>
      <c r="K337" s="26">
        <f>'[1]Daily Input'!B331</f>
        <v>0</v>
      </c>
      <c r="L337" s="88"/>
      <c r="M337" s="170"/>
      <c r="N337" s="167"/>
      <c r="O337" s="84"/>
      <c r="P337" s="84"/>
    </row>
    <row r="338" spans="1:16">
      <c r="A338" s="4">
        <v>44401</v>
      </c>
      <c r="B338" s="93">
        <f>'[1]Daily Input'!D332</f>
        <v>270</v>
      </c>
      <c r="C338" s="45"/>
      <c r="D338" s="45"/>
      <c r="E338" s="45"/>
      <c r="F338" s="45"/>
      <c r="G338" s="45"/>
      <c r="H338" s="45"/>
      <c r="I338" s="145">
        <v>0</v>
      </c>
      <c r="J338" s="20"/>
      <c r="K338" s="26">
        <f>'[1]Daily Input'!B332</f>
        <v>0</v>
      </c>
      <c r="L338" s="88"/>
      <c r="M338" s="170"/>
      <c r="N338" s="167"/>
      <c r="O338" s="84"/>
      <c r="P338" s="84"/>
    </row>
    <row r="339" spans="1:16">
      <c r="A339" s="4">
        <v>44402</v>
      </c>
      <c r="B339" s="93">
        <f>'[1]Daily Input'!D333</f>
        <v>275</v>
      </c>
      <c r="C339" s="45"/>
      <c r="D339" s="45"/>
      <c r="E339" s="45"/>
      <c r="F339" s="45"/>
      <c r="G339" s="45"/>
      <c r="H339" s="45"/>
      <c r="I339" s="145">
        <v>0</v>
      </c>
      <c r="J339" s="20"/>
      <c r="K339" s="26">
        <f>'[1]Daily Input'!B333</f>
        <v>0</v>
      </c>
      <c r="L339" s="88"/>
      <c r="M339" s="170"/>
      <c r="N339" s="167"/>
      <c r="O339" s="84"/>
      <c r="P339" s="84"/>
    </row>
    <row r="340" spans="1:16">
      <c r="A340" s="4">
        <v>44403</v>
      </c>
      <c r="B340" s="93">
        <f>'[1]Daily Input'!D334</f>
        <v>251</v>
      </c>
      <c r="C340" s="45"/>
      <c r="D340" s="45"/>
      <c r="E340" s="45"/>
      <c r="F340" s="45"/>
      <c r="G340" s="45"/>
      <c r="H340" s="45"/>
      <c r="I340" s="145">
        <v>0</v>
      </c>
      <c r="J340" s="20"/>
      <c r="K340" s="26">
        <f>'[1]Daily Input'!B334</f>
        <v>0</v>
      </c>
      <c r="L340" s="88"/>
      <c r="M340" s="170"/>
      <c r="N340" s="167"/>
      <c r="O340" s="84"/>
      <c r="P340" s="84"/>
    </row>
    <row r="341" spans="1:16">
      <c r="A341" s="4">
        <v>44404</v>
      </c>
      <c r="B341" s="93">
        <f>'[1]Daily Input'!D335</f>
        <v>257</v>
      </c>
      <c r="C341" s="45"/>
      <c r="D341" s="45"/>
      <c r="E341" s="45"/>
      <c r="F341" s="45"/>
      <c r="G341" s="45"/>
      <c r="H341" s="45"/>
      <c r="I341" s="145">
        <v>0</v>
      </c>
      <c r="J341" s="20"/>
      <c r="K341" s="26">
        <f>'[1]Daily Input'!B335</f>
        <v>0</v>
      </c>
      <c r="L341" s="88"/>
      <c r="M341" s="170"/>
      <c r="N341" s="167"/>
      <c r="O341" s="84"/>
      <c r="P341" s="84"/>
    </row>
    <row r="342" spans="1:16">
      <c r="A342" s="4">
        <v>44405</v>
      </c>
      <c r="B342" s="93">
        <f>'[1]Daily Input'!D336</f>
        <v>266</v>
      </c>
      <c r="C342" s="45"/>
      <c r="D342" s="45"/>
      <c r="E342" s="45"/>
      <c r="F342" s="45"/>
      <c r="G342" s="45"/>
      <c r="H342" s="45"/>
      <c r="I342" s="145">
        <v>0</v>
      </c>
      <c r="J342" s="20"/>
      <c r="K342" s="26">
        <f>'[1]Daily Input'!B336</f>
        <v>0</v>
      </c>
      <c r="L342" s="88"/>
      <c r="M342" s="170"/>
      <c r="N342" s="167"/>
      <c r="O342" s="84"/>
      <c r="P342" s="84"/>
    </row>
    <row r="343" spans="1:16">
      <c r="A343" s="4">
        <v>44406</v>
      </c>
      <c r="B343" s="93">
        <f>'[1]Daily Input'!D337</f>
        <v>254</v>
      </c>
      <c r="C343" s="45"/>
      <c r="D343" s="45"/>
      <c r="E343" s="45"/>
      <c r="F343" s="45"/>
      <c r="G343" s="45"/>
      <c r="H343" s="45"/>
      <c r="I343" s="145">
        <v>0</v>
      </c>
      <c r="J343" s="20"/>
      <c r="K343" s="26">
        <f>'[1]Daily Input'!B337</f>
        <v>0</v>
      </c>
      <c r="L343" s="88"/>
      <c r="M343" s="170"/>
      <c r="N343" s="167"/>
      <c r="O343" s="84"/>
      <c r="P343" s="84"/>
    </row>
    <row r="344" spans="1:16">
      <c r="A344" s="4">
        <v>44407</v>
      </c>
      <c r="B344" s="93">
        <f>'[1]Daily Input'!D338</f>
        <v>260</v>
      </c>
      <c r="C344" s="45"/>
      <c r="D344" s="45"/>
      <c r="E344" s="45"/>
      <c r="F344" s="45"/>
      <c r="G344" s="45"/>
      <c r="H344" s="45"/>
      <c r="I344" s="145">
        <v>0</v>
      </c>
      <c r="J344" s="20"/>
      <c r="K344" s="26">
        <f>'[1]Daily Input'!B338</f>
        <v>0</v>
      </c>
      <c r="L344" s="88"/>
      <c r="M344" s="170"/>
      <c r="N344" s="167"/>
      <c r="O344" s="84"/>
      <c r="P344" s="84"/>
    </row>
    <row r="345" spans="1:16">
      <c r="A345" s="4">
        <v>44408</v>
      </c>
      <c r="B345" s="93">
        <f>'[1]Daily Input'!D339</f>
        <v>265</v>
      </c>
      <c r="C345" s="45"/>
      <c r="D345" s="45"/>
      <c r="E345" s="45"/>
      <c r="F345" s="45"/>
      <c r="G345" s="45"/>
      <c r="H345" s="45"/>
      <c r="I345" s="145">
        <v>0</v>
      </c>
      <c r="J345" s="20"/>
      <c r="K345" s="26">
        <f>'[1]Daily Input'!B339</f>
        <v>0</v>
      </c>
      <c r="L345" s="88"/>
      <c r="M345" s="170"/>
      <c r="N345" s="167"/>
      <c r="O345" s="84"/>
      <c r="P345" s="84"/>
    </row>
    <row r="346" spans="1:16">
      <c r="A346" s="4">
        <v>44409</v>
      </c>
      <c r="B346" s="93">
        <f>'[1]Daily Input'!D340</f>
        <v>261</v>
      </c>
      <c r="C346" s="45"/>
      <c r="D346" s="45"/>
      <c r="E346" s="45"/>
      <c r="F346" s="45"/>
      <c r="G346" s="45"/>
      <c r="H346" s="45"/>
      <c r="I346" s="145">
        <v>0</v>
      </c>
      <c r="J346" s="20"/>
      <c r="K346" s="26">
        <f>'[1]Daily Input'!B340</f>
        <v>0</v>
      </c>
      <c r="L346" s="88"/>
      <c r="M346" s="170"/>
      <c r="N346" s="167"/>
      <c r="O346" s="84"/>
      <c r="P346" s="84"/>
    </row>
    <row r="347" spans="1:16">
      <c r="A347" s="4">
        <v>44410</v>
      </c>
      <c r="B347" s="93">
        <f>'[1]Daily Input'!D341</f>
        <v>236</v>
      </c>
      <c r="C347" s="45"/>
      <c r="D347" s="45"/>
      <c r="E347" s="45"/>
      <c r="F347" s="45"/>
      <c r="G347" s="45"/>
      <c r="H347" s="45"/>
      <c r="I347" s="145">
        <v>0</v>
      </c>
      <c r="J347" s="20"/>
      <c r="K347" s="26">
        <f>'[1]Daily Input'!B341</f>
        <v>0</v>
      </c>
      <c r="L347" s="88"/>
      <c r="M347" s="170"/>
      <c r="N347" s="167"/>
      <c r="O347" s="84"/>
      <c r="P347" s="84"/>
    </row>
    <row r="348" spans="1:16">
      <c r="A348" s="4">
        <v>44411</v>
      </c>
      <c r="B348" s="93">
        <f>'[1]Daily Input'!D342</f>
        <v>247</v>
      </c>
      <c r="C348" s="45"/>
      <c r="D348" s="45"/>
      <c r="E348" s="45"/>
      <c r="F348" s="45"/>
      <c r="G348" s="45"/>
      <c r="H348" s="45"/>
      <c r="I348" s="145">
        <v>0</v>
      </c>
      <c r="J348" s="20"/>
      <c r="K348" s="26">
        <f>'[1]Daily Input'!B342</f>
        <v>0</v>
      </c>
      <c r="L348" s="88"/>
      <c r="M348" s="170"/>
      <c r="N348" s="167"/>
      <c r="O348" s="84"/>
      <c r="P348" s="84"/>
    </row>
    <row r="349" spans="1:16">
      <c r="A349" s="4">
        <v>44412</v>
      </c>
      <c r="B349" s="93">
        <f>'[1]Daily Input'!D343</f>
        <v>243</v>
      </c>
      <c r="C349" s="146">
        <v>4</v>
      </c>
      <c r="D349" s="146">
        <v>113</v>
      </c>
      <c r="E349" s="146" t="s">
        <v>29</v>
      </c>
      <c r="F349" s="146">
        <v>7</v>
      </c>
      <c r="G349" s="146">
        <v>7.8</v>
      </c>
      <c r="H349" s="146">
        <v>4.2</v>
      </c>
      <c r="I349" s="145">
        <v>0</v>
      </c>
      <c r="J349" s="20"/>
      <c r="K349" s="149">
        <f>'[1]Daily Input'!B343</f>
        <v>0</v>
      </c>
      <c r="L349" s="88" t="s">
        <v>72</v>
      </c>
      <c r="M349" s="170" t="s">
        <v>75</v>
      </c>
      <c r="N349" s="167" t="s">
        <v>73</v>
      </c>
      <c r="O349" s="84" t="s">
        <v>71</v>
      </c>
      <c r="P349" s="84"/>
    </row>
    <row r="350" spans="1:16">
      <c r="A350" s="4">
        <v>44413</v>
      </c>
      <c r="B350" s="93">
        <f>'[1]Daily Input'!D344</f>
        <v>244</v>
      </c>
      <c r="C350" s="45"/>
      <c r="D350" s="45"/>
      <c r="E350" s="45"/>
      <c r="F350" s="45"/>
      <c r="G350" s="45"/>
      <c r="H350" s="45"/>
      <c r="I350" s="145">
        <v>0</v>
      </c>
      <c r="J350" s="20"/>
      <c r="K350" s="26">
        <f>'[1]Daily Input'!B344</f>
        <v>0</v>
      </c>
      <c r="L350" s="88"/>
      <c r="M350" s="170"/>
      <c r="N350" s="167"/>
      <c r="O350" s="84"/>
      <c r="P350" s="84"/>
    </row>
    <row r="351" spans="1:16">
      <c r="A351" s="4">
        <v>44414</v>
      </c>
      <c r="B351" s="93">
        <f>'[1]Daily Input'!D345</f>
        <v>244</v>
      </c>
      <c r="C351" s="45"/>
      <c r="D351" s="45"/>
      <c r="E351" s="45"/>
      <c r="F351" s="45"/>
      <c r="G351" s="45"/>
      <c r="H351" s="45"/>
      <c r="I351" s="145">
        <v>0</v>
      </c>
      <c r="J351" s="20"/>
      <c r="K351" s="26">
        <f>'[1]Daily Input'!B345</f>
        <v>0</v>
      </c>
      <c r="L351" s="88"/>
      <c r="M351" s="170"/>
      <c r="N351" s="169"/>
      <c r="O351" s="136"/>
      <c r="P351" s="84"/>
    </row>
    <row r="352" spans="1:16">
      <c r="A352" s="4">
        <v>44415</v>
      </c>
      <c r="B352" s="93">
        <f>'[1]Daily Input'!D346</f>
        <v>239</v>
      </c>
      <c r="C352" s="45"/>
      <c r="D352" s="45"/>
      <c r="E352" s="45"/>
      <c r="F352" s="45"/>
      <c r="G352" s="45"/>
      <c r="H352" s="45"/>
      <c r="I352" s="145">
        <v>0</v>
      </c>
      <c r="J352" s="20"/>
      <c r="K352" s="26">
        <f>'[1]Daily Input'!B346</f>
        <v>0</v>
      </c>
      <c r="L352" s="88"/>
      <c r="M352" s="170"/>
      <c r="N352" s="167"/>
      <c r="O352" s="84"/>
      <c r="P352" s="84"/>
    </row>
    <row r="353" spans="1:16">
      <c r="A353" s="4">
        <v>44416</v>
      </c>
      <c r="B353" s="93">
        <f>'[1]Daily Input'!D347</f>
        <v>273</v>
      </c>
      <c r="C353" s="45"/>
      <c r="D353" s="45"/>
      <c r="E353" s="45"/>
      <c r="F353" s="45"/>
      <c r="G353" s="45"/>
      <c r="H353" s="45"/>
      <c r="I353" s="145">
        <v>0</v>
      </c>
      <c r="J353" s="20"/>
      <c r="K353" s="26">
        <f>'[1]Daily Input'!B347</f>
        <v>0</v>
      </c>
      <c r="L353" s="88"/>
      <c r="M353" s="170"/>
      <c r="N353" s="167"/>
      <c r="O353" s="84"/>
      <c r="P353" s="84"/>
    </row>
    <row r="354" spans="1:16">
      <c r="A354" s="4">
        <v>44417</v>
      </c>
      <c r="B354" s="93">
        <f>'[1]Daily Input'!D348</f>
        <v>256</v>
      </c>
      <c r="C354" s="45"/>
      <c r="D354" s="45"/>
      <c r="E354" s="45"/>
      <c r="F354" s="45"/>
      <c r="G354" s="45"/>
      <c r="H354" s="45"/>
      <c r="I354" s="145">
        <v>0</v>
      </c>
      <c r="J354" s="20"/>
      <c r="K354" s="26">
        <f>'[1]Daily Input'!B348</f>
        <v>0</v>
      </c>
      <c r="L354" s="88"/>
      <c r="M354" s="170"/>
      <c r="N354" s="167"/>
      <c r="O354" s="84"/>
      <c r="P354" s="84"/>
    </row>
    <row r="355" spans="1:16">
      <c r="A355" s="4">
        <v>44418</v>
      </c>
      <c r="B355" s="93">
        <f>'[1]Daily Input'!D349</f>
        <v>258</v>
      </c>
      <c r="C355" s="45"/>
      <c r="D355" s="45"/>
      <c r="E355" s="45"/>
      <c r="F355" s="45"/>
      <c r="G355" s="45"/>
      <c r="H355" s="45"/>
      <c r="I355" s="145">
        <v>0</v>
      </c>
      <c r="J355" s="20"/>
      <c r="K355" s="26">
        <f>'[1]Daily Input'!B349</f>
        <v>0</v>
      </c>
      <c r="L355" s="88"/>
      <c r="M355" s="170"/>
      <c r="N355" s="167"/>
      <c r="O355" s="84"/>
      <c r="P355" s="84"/>
    </row>
    <row r="356" spans="1:16">
      <c r="A356" s="4">
        <v>44419</v>
      </c>
      <c r="B356" s="93">
        <f>'[1]Daily Input'!D350</f>
        <v>245</v>
      </c>
      <c r="C356" s="45"/>
      <c r="D356" s="45"/>
      <c r="E356" s="45"/>
      <c r="F356" s="45"/>
      <c r="G356" s="45"/>
      <c r="H356" s="45"/>
      <c r="I356" s="145">
        <v>0</v>
      </c>
      <c r="J356" s="20"/>
      <c r="K356" s="26">
        <f>'[1]Daily Input'!B350</f>
        <v>0</v>
      </c>
      <c r="L356" s="88"/>
      <c r="M356" s="170"/>
      <c r="N356" s="167"/>
      <c r="O356" s="84"/>
      <c r="P356" s="84"/>
    </row>
    <row r="357" spans="1:16">
      <c r="A357" s="4">
        <v>44420</v>
      </c>
      <c r="B357" s="140">
        <v>263</v>
      </c>
      <c r="C357" s="45"/>
      <c r="D357" s="45"/>
      <c r="E357" s="45"/>
      <c r="F357" s="45"/>
      <c r="G357" s="45"/>
      <c r="H357" s="45"/>
      <c r="I357" s="145">
        <v>0</v>
      </c>
      <c r="J357" s="20"/>
      <c r="K357" s="147">
        <f>'[1]Daily Input'!B351</f>
        <v>0</v>
      </c>
      <c r="L357" s="88"/>
      <c r="M357" s="170"/>
      <c r="N357" s="167"/>
      <c r="O357" s="84"/>
      <c r="P357" s="84"/>
    </row>
    <row r="358" spans="1:16">
      <c r="A358" s="4">
        <v>44421</v>
      </c>
      <c r="B358" s="140">
        <v>245</v>
      </c>
      <c r="C358" s="45"/>
      <c r="D358" s="45"/>
      <c r="E358" s="45"/>
      <c r="F358" s="45"/>
      <c r="G358" s="45"/>
      <c r="H358" s="45"/>
      <c r="I358" s="145">
        <v>0</v>
      </c>
      <c r="J358" s="20"/>
      <c r="K358" s="147">
        <f>'[1]Daily Input'!B352</f>
        <v>0</v>
      </c>
      <c r="L358" s="88"/>
      <c r="M358" s="170"/>
      <c r="N358" s="167"/>
      <c r="O358" s="84"/>
      <c r="P358" s="84"/>
    </row>
    <row r="359" spans="1:16">
      <c r="A359" s="4">
        <v>44422</v>
      </c>
      <c r="B359" s="140">
        <v>261</v>
      </c>
      <c r="C359" s="45"/>
      <c r="D359" s="45"/>
      <c r="E359" s="45"/>
      <c r="F359" s="45"/>
      <c r="G359" s="45"/>
      <c r="H359" s="45"/>
      <c r="I359" s="145">
        <v>0</v>
      </c>
      <c r="J359" s="20"/>
      <c r="K359" s="147">
        <f>'[1]Daily Input'!B353</f>
        <v>0</v>
      </c>
      <c r="L359" s="88"/>
      <c r="M359" s="170"/>
      <c r="N359" s="167"/>
      <c r="O359" s="84"/>
      <c r="P359" s="84"/>
    </row>
    <row r="360" spans="1:16">
      <c r="A360" s="4">
        <v>44423</v>
      </c>
      <c r="B360" s="140">
        <v>256</v>
      </c>
      <c r="C360" s="45"/>
      <c r="D360" s="45"/>
      <c r="E360" s="45"/>
      <c r="F360" s="45"/>
      <c r="G360" s="45"/>
      <c r="H360" s="45"/>
      <c r="I360" s="145">
        <v>0</v>
      </c>
      <c r="J360" s="20"/>
      <c r="K360" s="147">
        <f>'[1]Daily Input'!B354</f>
        <v>0</v>
      </c>
      <c r="L360" s="88"/>
      <c r="M360" s="170"/>
      <c r="N360" s="167"/>
      <c r="O360" s="84"/>
      <c r="P360" s="84"/>
    </row>
    <row r="361" spans="1:16">
      <c r="A361" s="4">
        <v>44424</v>
      </c>
      <c r="B361" s="140">
        <v>254</v>
      </c>
      <c r="C361" s="45"/>
      <c r="D361" s="45"/>
      <c r="E361" s="45"/>
      <c r="F361" s="45"/>
      <c r="G361" s="45"/>
      <c r="H361" s="45"/>
      <c r="I361" s="145">
        <v>0</v>
      </c>
      <c r="J361" s="20"/>
      <c r="K361" s="147">
        <f>'[1]Daily Input'!B355</f>
        <v>0</v>
      </c>
      <c r="L361" s="88"/>
      <c r="M361" s="170"/>
      <c r="N361" s="167"/>
      <c r="O361" s="84"/>
      <c r="P361" s="84"/>
    </row>
    <row r="362" spans="1:16">
      <c r="A362" s="4">
        <v>44425</v>
      </c>
      <c r="B362" s="140">
        <v>243</v>
      </c>
      <c r="C362" s="45"/>
      <c r="D362" s="45"/>
      <c r="E362" s="45"/>
      <c r="F362" s="45"/>
      <c r="G362" s="45"/>
      <c r="H362" s="45"/>
      <c r="I362" s="145">
        <v>0</v>
      </c>
      <c r="J362" s="20"/>
      <c r="K362" s="147">
        <f>'[1]Daily Input'!B356</f>
        <v>0</v>
      </c>
      <c r="L362" s="88"/>
      <c r="M362" s="170"/>
      <c r="N362" s="167"/>
      <c r="O362" s="84"/>
      <c r="P362" s="84"/>
    </row>
    <row r="363" spans="1:16">
      <c r="A363" s="4">
        <v>44426</v>
      </c>
      <c r="B363" s="140">
        <v>234</v>
      </c>
      <c r="C363" s="45"/>
      <c r="D363" s="45"/>
      <c r="E363" s="45"/>
      <c r="F363" s="45"/>
      <c r="G363" s="45"/>
      <c r="H363" s="45"/>
      <c r="I363" s="145">
        <v>0</v>
      </c>
      <c r="J363" s="20"/>
      <c r="K363" s="147">
        <f>'[1]Daily Input'!B357</f>
        <v>0</v>
      </c>
      <c r="L363" s="88"/>
      <c r="M363" s="170"/>
      <c r="N363" s="167"/>
      <c r="O363" s="84"/>
      <c r="P363" s="84"/>
    </row>
    <row r="364" spans="1:16">
      <c r="A364" s="4">
        <v>44427</v>
      </c>
      <c r="B364" s="140">
        <v>246</v>
      </c>
      <c r="C364" s="45"/>
      <c r="D364" s="45"/>
      <c r="E364" s="45"/>
      <c r="F364" s="45"/>
      <c r="G364" s="45"/>
      <c r="H364" s="45"/>
      <c r="I364" s="145">
        <v>0</v>
      </c>
      <c r="J364" s="20"/>
      <c r="K364" s="147">
        <f>'[1]Daily Input'!B358</f>
        <v>0</v>
      </c>
      <c r="L364" s="88"/>
      <c r="M364" s="170"/>
      <c r="N364" s="167"/>
      <c r="O364" s="84"/>
      <c r="P364" s="84"/>
    </row>
    <row r="365" spans="1:16">
      <c r="A365" s="4">
        <v>44428</v>
      </c>
      <c r="B365" s="140">
        <v>236</v>
      </c>
      <c r="C365" s="45"/>
      <c r="D365" s="45"/>
      <c r="E365" s="45"/>
      <c r="F365" s="45"/>
      <c r="G365" s="45"/>
      <c r="H365" s="45"/>
      <c r="I365" s="145">
        <v>0</v>
      </c>
      <c r="J365" s="20"/>
      <c r="K365" s="147">
        <f>'[1]Daily Input'!B359</f>
        <v>0</v>
      </c>
      <c r="L365" s="88"/>
      <c r="M365" s="170"/>
      <c r="N365" s="167"/>
      <c r="O365" s="84"/>
      <c r="P365" s="84"/>
    </row>
    <row r="366" spans="1:16">
      <c r="A366" s="4">
        <v>44429</v>
      </c>
      <c r="B366" s="140">
        <v>251</v>
      </c>
      <c r="C366" s="45"/>
      <c r="D366" s="45"/>
      <c r="E366" s="45"/>
      <c r="F366" s="45"/>
      <c r="G366" s="45"/>
      <c r="H366" s="45"/>
      <c r="I366" s="145">
        <v>0</v>
      </c>
      <c r="J366" s="20"/>
      <c r="K366" s="147">
        <f>'[1]Daily Input'!B360</f>
        <v>0</v>
      </c>
      <c r="L366" s="88"/>
      <c r="M366" s="170"/>
      <c r="N366" s="167"/>
      <c r="O366" s="84"/>
      <c r="P366" s="84"/>
    </row>
    <row r="367" spans="1:16">
      <c r="A367" s="4">
        <v>44430</v>
      </c>
      <c r="B367" s="140">
        <v>243</v>
      </c>
      <c r="C367" s="45"/>
      <c r="D367" s="45"/>
      <c r="E367" s="45"/>
      <c r="F367" s="45"/>
      <c r="G367" s="45"/>
      <c r="H367" s="45"/>
      <c r="I367" s="145">
        <v>0</v>
      </c>
      <c r="J367" s="20"/>
      <c r="K367" s="147">
        <f>'[1]Daily Input'!B361</f>
        <v>0</v>
      </c>
      <c r="L367" s="88"/>
      <c r="M367" s="170"/>
      <c r="N367" s="167"/>
      <c r="O367" s="84"/>
      <c r="P367" s="84"/>
    </row>
    <row r="368" spans="1:16">
      <c r="A368" s="4">
        <v>44431</v>
      </c>
      <c r="B368" s="140">
        <v>233</v>
      </c>
      <c r="C368" s="45"/>
      <c r="D368" s="45"/>
      <c r="E368" s="45"/>
      <c r="F368" s="45"/>
      <c r="G368" s="45"/>
      <c r="H368" s="45"/>
      <c r="I368" s="145">
        <v>0</v>
      </c>
      <c r="J368" s="20"/>
      <c r="K368" s="147">
        <f>'[1]Daily Input'!B362</f>
        <v>0</v>
      </c>
      <c r="L368" s="88"/>
      <c r="M368" s="170"/>
      <c r="N368" s="167"/>
      <c r="O368" s="84"/>
      <c r="P368" s="84"/>
    </row>
    <row r="369" spans="1:16">
      <c r="A369" s="4">
        <v>44432</v>
      </c>
      <c r="B369" s="140">
        <v>238</v>
      </c>
      <c r="C369" s="45"/>
      <c r="D369" s="45"/>
      <c r="E369" s="45"/>
      <c r="F369" s="45"/>
      <c r="G369" s="45"/>
      <c r="H369" s="45"/>
      <c r="I369" s="145">
        <v>0</v>
      </c>
      <c r="J369" s="20"/>
      <c r="K369" s="147">
        <f>'[1]Daily Input'!B363</f>
        <v>0</v>
      </c>
      <c r="L369" s="88"/>
      <c r="M369" s="170"/>
      <c r="N369" s="167"/>
      <c r="O369" s="84"/>
      <c r="P369" s="84"/>
    </row>
    <row r="370" spans="1:16">
      <c r="A370" s="4">
        <v>44433</v>
      </c>
      <c r="B370" s="140">
        <v>235</v>
      </c>
      <c r="C370" s="45"/>
      <c r="D370" s="45"/>
      <c r="E370" s="45"/>
      <c r="F370" s="45"/>
      <c r="G370" s="45"/>
      <c r="H370" s="45"/>
      <c r="I370" s="145">
        <v>0</v>
      </c>
      <c r="J370" s="20"/>
      <c r="K370" s="147">
        <f>'[1]Daily Input'!B364</f>
        <v>0</v>
      </c>
      <c r="L370" s="88"/>
      <c r="M370" s="170"/>
      <c r="N370" s="167"/>
      <c r="O370" s="84"/>
      <c r="P370" s="84"/>
    </row>
    <row r="371" spans="1:16">
      <c r="A371" s="4">
        <v>44434</v>
      </c>
      <c r="B371" s="140">
        <v>230</v>
      </c>
      <c r="C371" s="45"/>
      <c r="D371" s="45"/>
      <c r="E371" s="45"/>
      <c r="F371" s="45"/>
      <c r="G371" s="45"/>
      <c r="H371" s="45"/>
      <c r="I371" s="145">
        <v>0</v>
      </c>
      <c r="J371" s="20"/>
      <c r="K371" s="147">
        <f>'[1]Daily Input'!B365</f>
        <v>0</v>
      </c>
      <c r="L371" s="88"/>
      <c r="M371" s="170"/>
      <c r="N371" s="167"/>
      <c r="O371" s="84"/>
      <c r="P371" s="84"/>
    </row>
    <row r="372" spans="1:16">
      <c r="A372" s="4">
        <v>44435</v>
      </c>
      <c r="B372" s="140">
        <v>223</v>
      </c>
      <c r="C372" s="45"/>
      <c r="D372" s="45"/>
      <c r="E372" s="45"/>
      <c r="F372" s="45"/>
      <c r="G372" s="45"/>
      <c r="H372" s="45"/>
      <c r="I372" s="145">
        <v>0</v>
      </c>
      <c r="J372" s="20"/>
      <c r="K372" s="147">
        <f>'[1]Daily Input'!B366</f>
        <v>0</v>
      </c>
      <c r="L372" s="88"/>
      <c r="M372" s="170"/>
      <c r="N372" s="167"/>
      <c r="O372" s="84"/>
      <c r="P372" s="84"/>
    </row>
    <row r="373" spans="1:16">
      <c r="A373" s="4">
        <v>44436</v>
      </c>
      <c r="B373" s="140">
        <v>235</v>
      </c>
      <c r="C373" s="45"/>
      <c r="D373" s="45"/>
      <c r="E373" s="45"/>
      <c r="F373" s="45"/>
      <c r="G373" s="45"/>
      <c r="H373" s="45"/>
      <c r="I373" s="145">
        <v>0</v>
      </c>
      <c r="J373" s="20"/>
      <c r="K373" s="147">
        <f>'[1]Daily Input'!B367</f>
        <v>0</v>
      </c>
      <c r="L373" s="88"/>
      <c r="M373" s="170"/>
      <c r="N373" s="167"/>
      <c r="O373" s="84"/>
      <c r="P373" s="84"/>
    </row>
    <row r="374" spans="1:16">
      <c r="A374" s="4">
        <v>44437</v>
      </c>
      <c r="B374" s="140">
        <v>236</v>
      </c>
      <c r="C374" s="45"/>
      <c r="D374" s="45"/>
      <c r="E374" s="45"/>
      <c r="F374" s="45"/>
      <c r="G374" s="45"/>
      <c r="H374" s="45"/>
      <c r="I374" s="145">
        <v>0</v>
      </c>
      <c r="J374" s="20"/>
      <c r="K374" s="147">
        <f>'[1]Daily Input'!B368</f>
        <v>0</v>
      </c>
      <c r="L374" s="88"/>
      <c r="M374" s="170"/>
      <c r="N374" s="167"/>
      <c r="O374" s="84"/>
      <c r="P374" s="84"/>
    </row>
    <row r="375" spans="1:16">
      <c r="A375" s="4">
        <v>44438</v>
      </c>
      <c r="B375" s="140">
        <v>241</v>
      </c>
      <c r="C375" s="45"/>
      <c r="D375" s="45"/>
      <c r="E375" s="45"/>
      <c r="F375" s="45"/>
      <c r="G375" s="45"/>
      <c r="H375" s="45"/>
      <c r="I375" s="145">
        <v>0</v>
      </c>
      <c r="J375" s="20"/>
      <c r="K375" s="147">
        <f>'[1]Daily Input'!B369</f>
        <v>0</v>
      </c>
      <c r="L375" s="88"/>
      <c r="M375" s="170"/>
      <c r="N375" s="167"/>
      <c r="O375" s="84"/>
      <c r="P375" s="84"/>
    </row>
    <row r="376" spans="1:16">
      <c r="A376" s="4">
        <v>44439</v>
      </c>
      <c r="B376" s="140">
        <v>239</v>
      </c>
      <c r="C376" s="173"/>
      <c r="D376" s="174"/>
      <c r="E376" s="174"/>
      <c r="F376" s="174"/>
      <c r="G376" s="174"/>
      <c r="H376" s="175"/>
      <c r="I376" s="145">
        <v>0</v>
      </c>
      <c r="J376" s="40"/>
      <c r="K376" s="147">
        <f>'[1]Daily Input'!B370</f>
        <v>0</v>
      </c>
      <c r="L376" s="88"/>
      <c r="M376" s="171"/>
      <c r="N376" s="172"/>
      <c r="O376" s="102"/>
      <c r="P376" s="102"/>
    </row>
    <row r="377" spans="1:16" ht="15.75" thickBot="1">
      <c r="A377" s="64"/>
      <c r="B377" s="65"/>
      <c r="C377" s="65"/>
      <c r="D377" s="65"/>
      <c r="E377" s="65"/>
      <c r="F377" s="65"/>
      <c r="G377" s="65"/>
      <c r="H377" s="65"/>
      <c r="I377" s="65"/>
      <c r="J377" s="65"/>
      <c r="K377" s="66"/>
      <c r="L377" s="90"/>
      <c r="M377" s="90"/>
    </row>
    <row r="378" spans="1:16">
      <c r="A378" s="21" t="s">
        <v>8</v>
      </c>
      <c r="B378" s="29">
        <f t="shared" ref="B378:K378" si="0">MIN(B12:B376)</f>
        <v>69</v>
      </c>
      <c r="C378" s="32">
        <f t="shared" si="0"/>
        <v>4</v>
      </c>
      <c r="D378" s="32">
        <f t="shared" si="0"/>
        <v>1</v>
      </c>
      <c r="E378" s="32">
        <f t="shared" si="0"/>
        <v>1</v>
      </c>
      <c r="F378" s="32">
        <f t="shared" si="0"/>
        <v>7</v>
      </c>
      <c r="G378" s="32">
        <f t="shared" si="0"/>
        <v>3.7</v>
      </c>
      <c r="H378" s="32">
        <f t="shared" si="0"/>
        <v>1.3</v>
      </c>
      <c r="I378" s="32">
        <f t="shared" si="0"/>
        <v>0</v>
      </c>
      <c r="J378" s="32">
        <f t="shared" si="0"/>
        <v>0</v>
      </c>
      <c r="K378" s="29">
        <f t="shared" si="0"/>
        <v>0</v>
      </c>
      <c r="L378" s="90"/>
      <c r="M378" s="90"/>
    </row>
    <row r="379" spans="1:16">
      <c r="A379" s="22" t="s">
        <v>9</v>
      </c>
      <c r="B379" s="30">
        <f t="shared" ref="B379:K379" si="1">AVERAGE(B12:B376)</f>
        <v>463.9368131868132</v>
      </c>
      <c r="C379" s="40">
        <f t="shared" si="1"/>
        <v>9.9166666666666661</v>
      </c>
      <c r="D379" s="40">
        <f t="shared" si="1"/>
        <v>141.69999999999999</v>
      </c>
      <c r="E379" s="40">
        <f t="shared" si="1"/>
        <v>1</v>
      </c>
      <c r="F379" s="40">
        <f t="shared" si="1"/>
        <v>25.383333333333336</v>
      </c>
      <c r="G379" s="40">
        <f t="shared" si="1"/>
        <v>5.8999999999999995</v>
      </c>
      <c r="H379" s="40">
        <f t="shared" si="1"/>
        <v>1.9749999999999999</v>
      </c>
      <c r="I379" s="40">
        <f t="shared" si="1"/>
        <v>0</v>
      </c>
      <c r="J379" s="40" t="e">
        <f t="shared" si="1"/>
        <v>#DIV/0!</v>
      </c>
      <c r="K379" s="30">
        <f t="shared" si="1"/>
        <v>2.6849315068493151</v>
      </c>
      <c r="L379" s="89"/>
      <c r="M379" s="89"/>
    </row>
    <row r="380" spans="1:16" ht="15.75" thickBot="1">
      <c r="A380" s="23" t="s">
        <v>10</v>
      </c>
      <c r="B380" s="31">
        <f t="shared" ref="B380:K380" si="2">MAX(B12:B376)</f>
        <v>2400</v>
      </c>
      <c r="C380" s="33">
        <f t="shared" si="2"/>
        <v>23</v>
      </c>
      <c r="D380" s="33">
        <f t="shared" si="2"/>
        <v>727</v>
      </c>
      <c r="E380" s="33">
        <f t="shared" si="2"/>
        <v>1</v>
      </c>
      <c r="F380" s="33">
        <f t="shared" si="2"/>
        <v>59</v>
      </c>
      <c r="G380" s="33">
        <f t="shared" si="2"/>
        <v>9.3000000000000007</v>
      </c>
      <c r="H380" s="33">
        <f t="shared" si="2"/>
        <v>4.2</v>
      </c>
      <c r="I380" s="33">
        <f t="shared" si="2"/>
        <v>0</v>
      </c>
      <c r="J380" s="33">
        <f t="shared" si="2"/>
        <v>0</v>
      </c>
      <c r="K380" s="31">
        <f t="shared" si="2"/>
        <v>205</v>
      </c>
      <c r="L380" s="90"/>
      <c r="M380" s="90"/>
    </row>
    <row r="381" spans="1:16">
      <c r="A381" s="108" t="s">
        <v>48</v>
      </c>
      <c r="B381" s="86">
        <f>SUM(B12:B376)</f>
        <v>168873</v>
      </c>
      <c r="C381" s="17"/>
      <c r="D381" s="18"/>
      <c r="E381" s="17"/>
      <c r="F381" s="17"/>
      <c r="G381" s="17"/>
      <c r="H381" s="17"/>
      <c r="I381" s="24">
        <f>SUM(I$12:I$376)</f>
        <v>0</v>
      </c>
      <c r="J381" s="57"/>
      <c r="K381" s="58">
        <f>SUM(K$12:K$376)</f>
        <v>980</v>
      </c>
      <c r="L381" s="90"/>
      <c r="M381" s="90"/>
    </row>
    <row r="382" spans="1:16">
      <c r="A382" s="19" t="s">
        <v>11</v>
      </c>
      <c r="C382" s="109">
        <f>COUNT(C12:C376)</f>
        <v>12</v>
      </c>
      <c r="D382" s="18"/>
      <c r="E382" s="17"/>
      <c r="F382" s="17"/>
      <c r="G382" s="17"/>
      <c r="H382" s="17"/>
      <c r="I382" s="20"/>
      <c r="J382" s="20"/>
      <c r="L382" s="90"/>
      <c r="M382" s="90"/>
    </row>
    <row r="383" spans="1:16" ht="15.75" thickBot="1">
      <c r="L383" s="91"/>
      <c r="M383" s="91"/>
    </row>
    <row r="384" spans="1:16" ht="15.75" thickBot="1">
      <c r="A384" s="110" t="s">
        <v>49</v>
      </c>
      <c r="B384" s="111">
        <f>COUNTIF(B12:B376,"&gt;1296")</f>
        <v>24</v>
      </c>
      <c r="C384" s="111">
        <f>COUNTIF(C12:C376,"&gt;20")</f>
        <v>1</v>
      </c>
      <c r="D384" s="112"/>
      <c r="E384" s="111">
        <f>COUNTIF(E12:E376,"&gt;10")</f>
        <v>0</v>
      </c>
      <c r="F384" s="111">
        <f>COUNTIF(F12:F376,"&gt;30")</f>
        <v>2</v>
      </c>
      <c r="G384" s="112"/>
      <c r="H384" s="112"/>
      <c r="I384" s="112"/>
      <c r="J384" s="113">
        <f>COUNTIF(J12:J376,"&gt;2000")</f>
        <v>0</v>
      </c>
    </row>
  </sheetData>
  <protectedRanges>
    <protectedRange sqref="C12:H12 J12 C14:H15 J14:J46 J48:J81 J83:J376" name="Range1_1_1"/>
    <protectedRange sqref="K12:K376" name="Range1_3_1"/>
    <protectedRange sqref="C16:H19 C23:H46 C48:H81 C83:H377" name="Range1_2_1"/>
    <protectedRange sqref="B12:B376 I12 C13:J13 I14:I46 C47:J47 I48:I81 C82:J82 I83:I376" name="Range1_4_1_1_1"/>
    <protectedRange sqref="L12:M376" name="Range1_4"/>
  </protectedRanges>
  <mergeCells count="15">
    <mergeCell ref="O7:O9"/>
    <mergeCell ref="P7:P9"/>
    <mergeCell ref="A7:A9"/>
    <mergeCell ref="B7:B8"/>
    <mergeCell ref="C7:H7"/>
    <mergeCell ref="I7:I8"/>
    <mergeCell ref="L7:L9"/>
    <mergeCell ref="N7:N9"/>
    <mergeCell ref="M7:M9"/>
    <mergeCell ref="A6:P6"/>
    <mergeCell ref="A1:P1"/>
    <mergeCell ref="A2:P2"/>
    <mergeCell ref="A3:P3"/>
    <mergeCell ref="A4:P4"/>
    <mergeCell ref="A5:P5"/>
  </mergeCells>
  <conditionalFormatting sqref="B193:B284">
    <cfRule type="cellIs" dxfId="9" priority="3" stopIfTrue="1" operator="greaterThan">
      <formula>1296</formula>
    </cfRule>
  </conditionalFormatting>
  <conditionalFormatting sqref="B357:B376">
    <cfRule type="cellIs" dxfId="8" priority="1" stopIfTrue="1" operator="greaterThan">
      <formula>1296</formula>
    </cfRule>
  </conditionalFormatting>
  <conditionalFormatting sqref="C195:H195 J195:K195">
    <cfRule type="cellIs" dxfId="7" priority="5" stopIfTrue="1" operator="greaterThan">
      <formula>1296</formula>
    </cfRule>
  </conditionalFormatting>
  <hyperlinks>
    <hyperlink ref="A3" r:id="rId1" xr:uid="{ECB0D693-CC40-46F0-A350-2D8382887E46}"/>
  </hyperlink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65D7F-16D4-4C2B-8030-AB180F0D1FB2}">
  <dimension ref="A1:P917"/>
  <sheetViews>
    <sheetView workbookViewId="0">
      <pane ySplit="9" topLeftCell="A10" activePane="bottomLeft" state="frozen"/>
      <selection pane="bottomLeft" activeCell="A2" sqref="A2:P2"/>
    </sheetView>
  </sheetViews>
  <sheetFormatPr defaultRowHeight="15"/>
  <cols>
    <col min="1" max="1" width="30.28515625" customWidth="1"/>
    <col min="2" max="2" width="9.140625" style="206"/>
    <col min="9" max="9" width="13" style="206" customWidth="1"/>
    <col min="10" max="10" width="14" customWidth="1"/>
    <col min="11" max="11" width="9.140625" style="206"/>
    <col min="12" max="12" width="11.5703125" bestFit="1" customWidth="1"/>
    <col min="13" max="13" width="14.140625" customWidth="1"/>
    <col min="14" max="14" width="14.5703125" customWidth="1"/>
    <col min="15" max="15" width="11.42578125" customWidth="1"/>
    <col min="16" max="16" width="14.85546875" customWidth="1"/>
  </cols>
  <sheetData>
    <row r="1" spans="1:16" ht="18">
      <c r="A1" s="376" t="s">
        <v>102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</row>
    <row r="2" spans="1:16" ht="18.75">
      <c r="A2" s="378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</row>
    <row r="3" spans="1:16" ht="18.75">
      <c r="A3" s="387" t="s">
        <v>34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</row>
    <row r="4" spans="1:16" ht="18.75" customHeight="1">
      <c r="A4" s="387"/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</row>
    <row r="5" spans="1:16" ht="63.75">
      <c r="A5" s="379" t="s">
        <v>1</v>
      </c>
      <c r="B5" s="382" t="s">
        <v>19</v>
      </c>
      <c r="C5" s="348" t="s">
        <v>21</v>
      </c>
      <c r="D5" s="348"/>
      <c r="E5" s="348"/>
      <c r="F5" s="348"/>
      <c r="G5" s="348"/>
      <c r="H5" s="348"/>
      <c r="I5" s="339" t="s">
        <v>22</v>
      </c>
      <c r="J5" s="38" t="s">
        <v>23</v>
      </c>
      <c r="K5" s="25"/>
      <c r="L5" s="384" t="s">
        <v>40</v>
      </c>
      <c r="M5" s="361" t="s">
        <v>74</v>
      </c>
      <c r="N5" s="358" t="s">
        <v>35</v>
      </c>
      <c r="O5" s="364" t="s">
        <v>25</v>
      </c>
      <c r="P5" s="346" t="s">
        <v>41</v>
      </c>
    </row>
    <row r="6" spans="1:16" ht="38.25">
      <c r="A6" s="380"/>
      <c r="B6" s="383"/>
      <c r="C6" s="201" t="s">
        <v>3</v>
      </c>
      <c r="D6" s="162" t="s">
        <v>2</v>
      </c>
      <c r="E6" s="162" t="s">
        <v>15</v>
      </c>
      <c r="F6" s="162" t="s">
        <v>20</v>
      </c>
      <c r="G6" s="162" t="s">
        <v>30</v>
      </c>
      <c r="H6" s="207" t="s">
        <v>31</v>
      </c>
      <c r="I6" s="339"/>
      <c r="J6" s="211" t="s">
        <v>2</v>
      </c>
      <c r="K6" s="161" t="s">
        <v>12</v>
      </c>
      <c r="L6" s="385"/>
      <c r="M6" s="374"/>
      <c r="N6" s="359"/>
      <c r="O6" s="365"/>
      <c r="P6" s="356"/>
    </row>
    <row r="7" spans="1:16">
      <c r="A7" s="381"/>
      <c r="B7" s="8" t="s">
        <v>14</v>
      </c>
      <c r="C7" s="202" t="s">
        <v>4</v>
      </c>
      <c r="D7" s="9" t="s">
        <v>5</v>
      </c>
      <c r="E7" s="9" t="s">
        <v>4</v>
      </c>
      <c r="F7" s="10" t="s">
        <v>4</v>
      </c>
      <c r="G7" s="10" t="s">
        <v>4</v>
      </c>
      <c r="H7" s="208" t="s">
        <v>4</v>
      </c>
      <c r="I7" s="9" t="s">
        <v>14</v>
      </c>
      <c r="J7" s="212" t="s">
        <v>5</v>
      </c>
      <c r="K7" s="9" t="s">
        <v>13</v>
      </c>
      <c r="L7" s="386"/>
      <c r="M7" s="375"/>
      <c r="N7" s="360"/>
      <c r="O7" s="366"/>
      <c r="P7" s="357"/>
    </row>
    <row r="8" spans="1:16">
      <c r="A8" s="200" t="s">
        <v>6</v>
      </c>
      <c r="B8" s="14">
        <v>1296</v>
      </c>
      <c r="C8" s="203">
        <v>20</v>
      </c>
      <c r="D8" s="39" t="s">
        <v>0</v>
      </c>
      <c r="E8" s="13">
        <v>10</v>
      </c>
      <c r="F8" s="13">
        <v>30</v>
      </c>
      <c r="G8" s="28" t="s">
        <v>0</v>
      </c>
      <c r="H8" s="209" t="s">
        <v>0</v>
      </c>
      <c r="I8" s="14" t="s">
        <v>0</v>
      </c>
      <c r="J8" s="213">
        <v>2000</v>
      </c>
      <c r="K8" s="14" t="s">
        <v>0</v>
      </c>
      <c r="L8" s="221"/>
      <c r="M8" s="164"/>
      <c r="N8" s="95"/>
      <c r="O8" s="99"/>
      <c r="P8" s="99"/>
    </row>
    <row r="9" spans="1:16">
      <c r="A9" s="200" t="s">
        <v>7</v>
      </c>
      <c r="B9" s="12" t="s">
        <v>0</v>
      </c>
      <c r="C9" s="204" t="s">
        <v>0</v>
      </c>
      <c r="D9" s="28" t="s">
        <v>0</v>
      </c>
      <c r="E9" s="28" t="s">
        <v>0</v>
      </c>
      <c r="F9" s="28" t="s">
        <v>0</v>
      </c>
      <c r="G9" s="28" t="s">
        <v>0</v>
      </c>
      <c r="H9" s="209" t="s">
        <v>0</v>
      </c>
      <c r="I9" s="14" t="s">
        <v>0</v>
      </c>
      <c r="J9" s="214">
        <v>1000</v>
      </c>
      <c r="K9" s="14" t="s">
        <v>0</v>
      </c>
      <c r="L9" s="221"/>
      <c r="M9" s="165"/>
      <c r="N9" s="96"/>
      <c r="O9" s="100"/>
      <c r="P9" s="100"/>
    </row>
    <row r="10" spans="1:16">
      <c r="A10" s="4">
        <v>44440</v>
      </c>
      <c r="B10" s="142">
        <v>238</v>
      </c>
      <c r="C10" s="20"/>
      <c r="D10" s="44"/>
      <c r="E10" s="20"/>
      <c r="F10" s="20"/>
      <c r="G10" s="20"/>
      <c r="H10" s="20"/>
      <c r="I10" s="142">
        <v>0</v>
      </c>
      <c r="J10" s="20"/>
      <c r="K10" s="147">
        <v>0</v>
      </c>
      <c r="L10" s="222"/>
      <c r="M10" s="166"/>
      <c r="N10" s="107"/>
      <c r="O10" s="84"/>
      <c r="P10" s="84"/>
    </row>
    <row r="11" spans="1:16">
      <c r="A11" s="4">
        <v>44441</v>
      </c>
      <c r="B11" s="142">
        <v>246</v>
      </c>
      <c r="C11" s="190"/>
      <c r="D11" s="191"/>
      <c r="E11" s="191"/>
      <c r="F11" s="191"/>
      <c r="G11" s="191"/>
      <c r="H11" s="189"/>
      <c r="I11" s="142">
        <v>0</v>
      </c>
      <c r="J11" s="215"/>
      <c r="K11" s="183">
        <v>0</v>
      </c>
      <c r="L11" s="222"/>
      <c r="M11" s="170"/>
      <c r="N11" s="168"/>
      <c r="O11" s="84"/>
      <c r="P11" s="84"/>
    </row>
    <row r="12" spans="1:16">
      <c r="A12" s="4">
        <v>44442</v>
      </c>
      <c r="B12" s="142">
        <v>243</v>
      </c>
      <c r="C12" s="20"/>
      <c r="D12" s="44"/>
      <c r="E12" s="20"/>
      <c r="F12" s="20"/>
      <c r="G12" s="20"/>
      <c r="H12" s="20"/>
      <c r="I12" s="142">
        <v>0</v>
      </c>
      <c r="J12" s="216"/>
      <c r="K12" s="147">
        <v>0</v>
      </c>
      <c r="L12" s="222"/>
      <c r="M12" s="170"/>
      <c r="N12" s="168"/>
      <c r="O12" s="84"/>
      <c r="P12" s="84"/>
    </row>
    <row r="13" spans="1:16">
      <c r="A13" s="4">
        <v>44443</v>
      </c>
      <c r="B13" s="142">
        <v>257</v>
      </c>
      <c r="C13" s="20"/>
      <c r="D13" s="44"/>
      <c r="E13" s="20"/>
      <c r="F13" s="20"/>
      <c r="G13" s="20"/>
      <c r="H13" s="20"/>
      <c r="I13" s="142">
        <v>0</v>
      </c>
      <c r="J13" s="20"/>
      <c r="K13" s="147">
        <v>0</v>
      </c>
      <c r="L13" s="222"/>
      <c r="M13" s="170"/>
      <c r="N13" s="168"/>
      <c r="O13" s="84"/>
      <c r="P13" s="84"/>
    </row>
    <row r="14" spans="1:16">
      <c r="A14" s="4">
        <v>44444</v>
      </c>
      <c r="B14" s="142">
        <v>254</v>
      </c>
      <c r="C14" s="45"/>
      <c r="D14" s="45"/>
      <c r="E14" s="45"/>
      <c r="F14" s="45"/>
      <c r="G14" s="45"/>
      <c r="H14" s="45"/>
      <c r="I14" s="142">
        <v>0</v>
      </c>
      <c r="J14" s="20"/>
      <c r="K14" s="147">
        <v>0</v>
      </c>
      <c r="L14" s="222"/>
      <c r="M14" s="170"/>
      <c r="N14" s="168"/>
      <c r="O14" s="84"/>
      <c r="P14" s="84"/>
    </row>
    <row r="15" spans="1:16">
      <c r="A15" s="4">
        <v>44445</v>
      </c>
      <c r="B15" s="142">
        <v>221</v>
      </c>
      <c r="C15" s="45"/>
      <c r="D15" s="45"/>
      <c r="E15" s="45"/>
      <c r="F15" s="45"/>
      <c r="G15" s="45"/>
      <c r="H15" s="45"/>
      <c r="I15" s="142">
        <v>0</v>
      </c>
      <c r="J15" s="20"/>
      <c r="K15" s="147">
        <v>0</v>
      </c>
      <c r="L15" s="222"/>
      <c r="M15" s="170"/>
      <c r="N15" s="168"/>
      <c r="O15" s="84"/>
      <c r="P15" s="84"/>
    </row>
    <row r="16" spans="1:16">
      <c r="A16" s="4">
        <v>44446</v>
      </c>
      <c r="B16" s="142">
        <v>251</v>
      </c>
      <c r="C16" s="45"/>
      <c r="D16" s="45"/>
      <c r="E16" s="45"/>
      <c r="F16" s="45"/>
      <c r="G16" s="45"/>
      <c r="H16" s="45"/>
      <c r="I16" s="142">
        <v>0</v>
      </c>
      <c r="J16" s="20"/>
      <c r="K16" s="147">
        <v>0</v>
      </c>
      <c r="L16" s="222"/>
      <c r="M16" s="230"/>
      <c r="N16" s="168"/>
      <c r="O16" s="84"/>
      <c r="P16" s="84"/>
    </row>
    <row r="17" spans="1:16">
      <c r="A17" s="4">
        <v>44447</v>
      </c>
      <c r="B17" s="142">
        <v>236</v>
      </c>
      <c r="C17" s="146">
        <v>17</v>
      </c>
      <c r="D17" s="146">
        <v>125</v>
      </c>
      <c r="E17" s="37">
        <v>0.01</v>
      </c>
      <c r="F17" s="146">
        <v>44</v>
      </c>
      <c r="G17" s="146">
        <v>9.1</v>
      </c>
      <c r="H17" s="146">
        <v>4.3</v>
      </c>
      <c r="I17" s="142">
        <v>0</v>
      </c>
      <c r="J17" s="40"/>
      <c r="K17" s="147">
        <v>0</v>
      </c>
      <c r="L17" s="222">
        <v>0.375</v>
      </c>
      <c r="M17" s="232" t="s">
        <v>75</v>
      </c>
      <c r="N17" s="233" t="s">
        <v>81</v>
      </c>
      <c r="O17" s="234" t="s">
        <v>82</v>
      </c>
      <c r="P17" s="234"/>
    </row>
    <row r="18" spans="1:16">
      <c r="A18" s="4">
        <v>44448</v>
      </c>
      <c r="B18" s="142">
        <v>231</v>
      </c>
      <c r="C18" s="83"/>
      <c r="D18" s="83"/>
      <c r="E18" s="83"/>
      <c r="F18" s="83"/>
      <c r="G18" s="83"/>
      <c r="H18" s="83"/>
      <c r="I18" s="142">
        <v>0</v>
      </c>
      <c r="J18" s="20"/>
      <c r="K18" s="147">
        <v>0</v>
      </c>
      <c r="L18" s="222"/>
      <c r="M18" s="231"/>
      <c r="N18" s="168"/>
      <c r="O18" s="84"/>
      <c r="P18" s="84"/>
    </row>
    <row r="19" spans="1:16">
      <c r="A19" s="4">
        <v>44449</v>
      </c>
      <c r="B19" s="142">
        <v>238</v>
      </c>
      <c r="C19" s="83"/>
      <c r="D19" s="83"/>
      <c r="E19" s="83"/>
      <c r="F19" s="83"/>
      <c r="G19" s="83"/>
      <c r="H19" s="83"/>
      <c r="I19" s="142">
        <v>0</v>
      </c>
      <c r="J19" s="20"/>
      <c r="K19" s="147">
        <v>0</v>
      </c>
      <c r="L19" s="222"/>
      <c r="M19" s="170"/>
      <c r="N19" s="168"/>
      <c r="O19" s="84"/>
      <c r="P19" s="84"/>
    </row>
    <row r="20" spans="1:16">
      <c r="A20" s="4">
        <v>44450</v>
      </c>
      <c r="B20" s="140">
        <v>253</v>
      </c>
      <c r="I20" s="142">
        <v>0</v>
      </c>
      <c r="J20" s="20"/>
      <c r="K20" s="147">
        <v>0</v>
      </c>
      <c r="L20" s="222"/>
      <c r="M20" s="170"/>
      <c r="N20" s="168"/>
      <c r="O20" s="84"/>
      <c r="P20" s="84"/>
    </row>
    <row r="21" spans="1:16">
      <c r="A21" s="4">
        <v>44451</v>
      </c>
      <c r="B21" s="140">
        <v>246</v>
      </c>
      <c r="C21" s="45"/>
      <c r="D21" s="45"/>
      <c r="E21" s="45"/>
      <c r="F21" s="45"/>
      <c r="G21" s="45"/>
      <c r="H21" s="45"/>
      <c r="I21" s="142">
        <v>0</v>
      </c>
      <c r="J21" s="20"/>
      <c r="K21" s="147">
        <v>0</v>
      </c>
      <c r="L21" s="222"/>
      <c r="M21" s="170"/>
      <c r="N21" s="168"/>
      <c r="O21" s="84"/>
      <c r="P21" s="84"/>
    </row>
    <row r="22" spans="1:16">
      <c r="A22" s="4">
        <v>44452</v>
      </c>
      <c r="B22" s="140">
        <v>240</v>
      </c>
      <c r="C22" s="45"/>
      <c r="D22" s="45"/>
      <c r="E22" s="45"/>
      <c r="F22" s="45"/>
      <c r="G22" s="45"/>
      <c r="H22" s="45"/>
      <c r="I22" s="142">
        <v>0</v>
      </c>
      <c r="J22" s="20"/>
      <c r="K22" s="147">
        <v>0</v>
      </c>
      <c r="L22" s="222"/>
      <c r="M22" s="170"/>
      <c r="N22" s="168"/>
      <c r="O22" s="84"/>
      <c r="P22" s="84"/>
    </row>
    <row r="23" spans="1:16">
      <c r="A23" s="4">
        <v>44453</v>
      </c>
      <c r="B23" s="140">
        <v>242</v>
      </c>
      <c r="C23" s="45"/>
      <c r="D23" s="45"/>
      <c r="E23" s="45"/>
      <c r="F23" s="45"/>
      <c r="G23" s="45"/>
      <c r="H23" s="45"/>
      <c r="I23" s="142">
        <v>0</v>
      </c>
      <c r="J23" s="20"/>
      <c r="K23" s="147">
        <v>0</v>
      </c>
      <c r="L23" s="222"/>
      <c r="M23" s="170"/>
      <c r="N23" s="168"/>
      <c r="O23" s="84"/>
      <c r="P23" s="84"/>
    </row>
    <row r="24" spans="1:16">
      <c r="A24" s="4">
        <v>44454</v>
      </c>
      <c r="B24" s="140">
        <v>245</v>
      </c>
      <c r="C24" s="45"/>
      <c r="D24" s="45"/>
      <c r="E24" s="45"/>
      <c r="F24" s="45"/>
      <c r="G24" s="45"/>
      <c r="H24" s="45"/>
      <c r="I24" s="142">
        <v>0</v>
      </c>
      <c r="J24" s="20"/>
      <c r="K24" s="147">
        <v>0</v>
      </c>
      <c r="L24" s="222"/>
      <c r="M24" s="170"/>
      <c r="N24" s="168"/>
      <c r="O24" s="84"/>
      <c r="P24" s="84"/>
    </row>
    <row r="25" spans="1:16">
      <c r="A25" s="4">
        <v>44455</v>
      </c>
      <c r="B25" s="140">
        <v>243</v>
      </c>
      <c r="C25" s="45"/>
      <c r="D25" s="45"/>
      <c r="E25" s="45"/>
      <c r="F25" s="45"/>
      <c r="G25" s="45"/>
      <c r="H25" s="45"/>
      <c r="I25" s="142">
        <v>0</v>
      </c>
      <c r="J25" s="20"/>
      <c r="K25" s="147">
        <v>0</v>
      </c>
      <c r="L25" s="222"/>
      <c r="M25" s="170"/>
      <c r="N25" s="168"/>
      <c r="O25" s="84"/>
      <c r="P25" s="84"/>
    </row>
    <row r="26" spans="1:16">
      <c r="A26" s="4">
        <v>44456</v>
      </c>
      <c r="B26" s="140">
        <v>243</v>
      </c>
      <c r="C26" s="45"/>
      <c r="D26" s="45"/>
      <c r="E26" s="45"/>
      <c r="F26" s="45"/>
      <c r="G26" s="45"/>
      <c r="H26" s="45"/>
      <c r="I26" s="142">
        <v>0</v>
      </c>
      <c r="J26" s="20"/>
      <c r="K26" s="147">
        <v>0</v>
      </c>
      <c r="L26" s="222"/>
      <c r="M26" s="170"/>
      <c r="N26" s="168"/>
      <c r="O26" s="84"/>
      <c r="P26" s="84"/>
    </row>
    <row r="27" spans="1:16">
      <c r="A27" s="4">
        <v>44457</v>
      </c>
      <c r="B27" s="140">
        <v>249</v>
      </c>
      <c r="C27" s="20"/>
      <c r="D27" s="20"/>
      <c r="E27" s="20"/>
      <c r="F27" s="20"/>
      <c r="G27" s="20"/>
      <c r="H27" s="20"/>
      <c r="I27" s="142">
        <v>0</v>
      </c>
      <c r="J27" s="20"/>
      <c r="K27" s="147">
        <v>0</v>
      </c>
      <c r="L27" s="222"/>
      <c r="M27" s="170"/>
      <c r="N27" s="168"/>
      <c r="O27" s="84"/>
      <c r="P27" s="84"/>
    </row>
    <row r="28" spans="1:16">
      <c r="A28" s="4">
        <v>44458</v>
      </c>
      <c r="B28" s="140">
        <v>239</v>
      </c>
      <c r="C28" s="45"/>
      <c r="D28" s="45"/>
      <c r="E28" s="45"/>
      <c r="F28" s="45"/>
      <c r="G28" s="45"/>
      <c r="H28" s="45"/>
      <c r="I28" s="142">
        <v>0</v>
      </c>
      <c r="J28" s="20"/>
      <c r="K28" s="147">
        <v>0</v>
      </c>
      <c r="L28" s="222"/>
      <c r="M28" s="170"/>
      <c r="N28" s="168"/>
      <c r="O28" s="84"/>
      <c r="P28" s="84"/>
    </row>
    <row r="29" spans="1:16">
      <c r="A29" s="4">
        <v>44459</v>
      </c>
      <c r="B29" s="140">
        <v>258</v>
      </c>
      <c r="C29" s="45"/>
      <c r="D29" s="45"/>
      <c r="E29" s="45"/>
      <c r="F29" s="45"/>
      <c r="G29" s="45"/>
      <c r="H29" s="45"/>
      <c r="I29" s="142">
        <v>0</v>
      </c>
      <c r="J29" s="20"/>
      <c r="K29" s="147">
        <v>0</v>
      </c>
      <c r="L29" s="222"/>
      <c r="M29" s="170"/>
      <c r="N29" s="168"/>
      <c r="O29" s="84"/>
      <c r="P29" s="84"/>
    </row>
    <row r="30" spans="1:16">
      <c r="A30" s="4">
        <v>44460</v>
      </c>
      <c r="B30" s="140">
        <v>236</v>
      </c>
      <c r="C30" s="45"/>
      <c r="D30" s="45"/>
      <c r="E30" s="45"/>
      <c r="F30" s="45"/>
      <c r="G30" s="45"/>
      <c r="H30" s="45"/>
      <c r="I30" s="142">
        <v>0</v>
      </c>
      <c r="J30" s="20"/>
      <c r="K30" s="147">
        <v>10</v>
      </c>
      <c r="L30" s="222"/>
      <c r="M30" s="170"/>
      <c r="N30" s="168"/>
      <c r="O30" s="84"/>
      <c r="P30" s="84"/>
    </row>
    <row r="31" spans="1:16">
      <c r="A31" s="4">
        <v>44461</v>
      </c>
      <c r="B31" s="140">
        <v>233</v>
      </c>
      <c r="C31" s="45"/>
      <c r="D31" s="45"/>
      <c r="E31" s="45"/>
      <c r="F31" s="45"/>
      <c r="G31" s="45"/>
      <c r="H31" s="45"/>
      <c r="I31" s="142">
        <v>0</v>
      </c>
      <c r="J31" s="20"/>
      <c r="K31" s="147">
        <v>0</v>
      </c>
      <c r="L31" s="222"/>
      <c r="M31" s="170"/>
      <c r="N31" s="168"/>
      <c r="O31" s="84"/>
      <c r="P31" s="84"/>
    </row>
    <row r="32" spans="1:16">
      <c r="A32" s="4">
        <v>44462</v>
      </c>
      <c r="B32" s="140">
        <v>226</v>
      </c>
      <c r="C32" s="45"/>
      <c r="D32" s="45"/>
      <c r="E32" s="45"/>
      <c r="F32" s="45"/>
      <c r="G32" s="45"/>
      <c r="H32" s="45"/>
      <c r="I32" s="142">
        <v>0</v>
      </c>
      <c r="J32" s="20"/>
      <c r="K32" s="147">
        <v>0</v>
      </c>
      <c r="L32" s="222"/>
      <c r="M32" s="170"/>
      <c r="N32" s="168"/>
      <c r="O32" s="84"/>
      <c r="P32" s="84"/>
    </row>
    <row r="33" spans="1:16">
      <c r="A33" s="4">
        <v>44463</v>
      </c>
      <c r="B33" s="140">
        <v>228</v>
      </c>
      <c r="C33" s="45"/>
      <c r="D33" s="45"/>
      <c r="E33" s="45"/>
      <c r="F33" s="45"/>
      <c r="G33" s="45"/>
      <c r="H33" s="45"/>
      <c r="I33" s="142">
        <v>0</v>
      </c>
      <c r="J33" s="20"/>
      <c r="K33" s="147">
        <v>0</v>
      </c>
      <c r="L33" s="222"/>
      <c r="M33" s="170"/>
      <c r="N33" s="168"/>
      <c r="O33" s="84"/>
      <c r="P33" s="84"/>
    </row>
    <row r="34" spans="1:16">
      <c r="A34" s="4">
        <v>44464</v>
      </c>
      <c r="B34" s="140">
        <v>231</v>
      </c>
      <c r="C34" s="45"/>
      <c r="D34" s="45"/>
      <c r="E34" s="45"/>
      <c r="F34" s="45"/>
      <c r="G34" s="45"/>
      <c r="H34" s="45"/>
      <c r="I34" s="142">
        <v>0</v>
      </c>
      <c r="J34" s="20"/>
      <c r="K34" s="147">
        <v>0</v>
      </c>
      <c r="L34" s="222"/>
      <c r="M34" s="170"/>
      <c r="N34" s="168"/>
      <c r="O34" s="84"/>
      <c r="P34" s="84"/>
    </row>
    <row r="35" spans="1:16">
      <c r="A35" s="4">
        <v>44465</v>
      </c>
      <c r="B35" s="140">
        <v>233</v>
      </c>
      <c r="C35" s="45"/>
      <c r="D35" s="45"/>
      <c r="E35" s="45"/>
      <c r="F35" s="45"/>
      <c r="G35" s="45"/>
      <c r="H35" s="45"/>
      <c r="I35" s="142">
        <v>0</v>
      </c>
      <c r="J35" s="20"/>
      <c r="K35" s="147">
        <v>0</v>
      </c>
      <c r="L35" s="222"/>
      <c r="M35" s="170"/>
      <c r="N35" s="168"/>
      <c r="O35" s="84"/>
      <c r="P35" s="84"/>
    </row>
    <row r="36" spans="1:16">
      <c r="A36" s="4">
        <v>44466</v>
      </c>
      <c r="B36" s="140">
        <v>245</v>
      </c>
      <c r="C36" s="45"/>
      <c r="D36" s="45"/>
      <c r="E36" s="45"/>
      <c r="F36" s="45"/>
      <c r="G36" s="45"/>
      <c r="H36" s="45"/>
      <c r="I36" s="142">
        <v>0</v>
      </c>
      <c r="J36" s="20"/>
      <c r="K36" s="147">
        <v>10</v>
      </c>
      <c r="L36" s="222"/>
      <c r="M36" s="170"/>
      <c r="N36" s="168"/>
      <c r="O36" s="84"/>
      <c r="P36" s="84"/>
    </row>
    <row r="37" spans="1:16">
      <c r="A37" s="4">
        <v>44467</v>
      </c>
      <c r="B37" s="140">
        <v>225</v>
      </c>
      <c r="C37" s="45"/>
      <c r="D37" s="45"/>
      <c r="E37" s="45"/>
      <c r="F37" s="45"/>
      <c r="G37" s="45"/>
      <c r="H37" s="45"/>
      <c r="I37" s="142">
        <v>0</v>
      </c>
      <c r="J37" s="20"/>
      <c r="K37" s="147">
        <v>0</v>
      </c>
      <c r="L37" s="222"/>
      <c r="M37" s="170"/>
      <c r="N37" s="168"/>
      <c r="O37" s="84"/>
      <c r="P37" s="84"/>
    </row>
    <row r="38" spans="1:16">
      <c r="A38" s="4">
        <v>44468</v>
      </c>
      <c r="B38" s="140">
        <v>234</v>
      </c>
      <c r="C38" s="45"/>
      <c r="D38" s="45"/>
      <c r="E38" s="45"/>
      <c r="F38" s="45"/>
      <c r="G38" s="45"/>
      <c r="H38" s="45"/>
      <c r="I38" s="142">
        <v>0</v>
      </c>
      <c r="J38" s="20"/>
      <c r="K38" s="147">
        <v>0</v>
      </c>
      <c r="L38" s="222"/>
      <c r="M38" s="170"/>
      <c r="N38" s="168"/>
      <c r="O38" s="84"/>
      <c r="P38" s="84"/>
    </row>
    <row r="39" spans="1:16">
      <c r="A39" s="4">
        <v>44469</v>
      </c>
      <c r="B39" s="140">
        <v>282</v>
      </c>
      <c r="C39" s="45"/>
      <c r="D39" s="45"/>
      <c r="E39" s="45"/>
      <c r="F39" s="45"/>
      <c r="G39" s="45"/>
      <c r="H39" s="45"/>
      <c r="I39" s="142">
        <v>0</v>
      </c>
      <c r="J39" s="20"/>
      <c r="K39" s="147">
        <v>10</v>
      </c>
      <c r="L39" s="222"/>
      <c r="M39" s="170"/>
      <c r="N39" s="168"/>
      <c r="O39" s="84"/>
      <c r="P39" s="84"/>
    </row>
    <row r="40" spans="1:16">
      <c r="A40" s="4">
        <v>44470</v>
      </c>
      <c r="B40" s="140">
        <v>289</v>
      </c>
      <c r="C40" s="45"/>
      <c r="D40" s="45"/>
      <c r="E40" s="45"/>
      <c r="F40" s="45"/>
      <c r="G40" s="45"/>
      <c r="H40" s="45"/>
      <c r="I40" s="142">
        <v>0</v>
      </c>
      <c r="J40" s="20"/>
      <c r="K40" s="147">
        <v>5</v>
      </c>
      <c r="L40" s="222"/>
      <c r="M40" s="170"/>
      <c r="N40" s="167"/>
      <c r="O40" s="84"/>
      <c r="P40" s="84"/>
    </row>
    <row r="41" spans="1:16">
      <c r="A41" s="4">
        <v>44471</v>
      </c>
      <c r="B41" s="140">
        <v>255</v>
      </c>
      <c r="C41" s="45"/>
      <c r="D41" s="45"/>
      <c r="E41" s="45"/>
      <c r="F41" s="45"/>
      <c r="G41" s="45"/>
      <c r="H41" s="45"/>
      <c r="I41" s="142">
        <v>0</v>
      </c>
      <c r="J41" s="20"/>
      <c r="K41" s="147">
        <v>6</v>
      </c>
      <c r="L41" s="222"/>
      <c r="M41" s="170"/>
      <c r="N41" s="168"/>
      <c r="O41" s="84"/>
      <c r="P41" s="84"/>
    </row>
    <row r="42" spans="1:16">
      <c r="A42" s="4">
        <v>44472</v>
      </c>
      <c r="B42" s="140">
        <v>251</v>
      </c>
      <c r="C42" s="45"/>
      <c r="D42" s="45"/>
      <c r="E42" s="45"/>
      <c r="F42" s="45"/>
      <c r="G42" s="45"/>
      <c r="H42" s="45"/>
      <c r="I42" s="142">
        <v>0</v>
      </c>
      <c r="J42" s="20"/>
      <c r="K42" s="147">
        <v>0</v>
      </c>
      <c r="L42" s="222"/>
      <c r="M42" s="170"/>
      <c r="N42" s="168"/>
      <c r="O42" s="84"/>
      <c r="P42" s="84"/>
    </row>
    <row r="43" spans="1:16">
      <c r="A43" s="4">
        <v>44473</v>
      </c>
      <c r="B43" s="140">
        <v>241</v>
      </c>
      <c r="C43" s="45"/>
      <c r="D43" s="45"/>
      <c r="E43" s="45"/>
      <c r="F43" s="45"/>
      <c r="G43" s="45"/>
      <c r="H43" s="45"/>
      <c r="I43" s="142">
        <v>0</v>
      </c>
      <c r="J43" s="20"/>
      <c r="K43" s="147">
        <v>0</v>
      </c>
      <c r="L43" s="222"/>
      <c r="M43" s="170"/>
      <c r="N43" s="168"/>
      <c r="O43" s="84"/>
      <c r="P43" s="84"/>
    </row>
    <row r="44" spans="1:16">
      <c r="A44" s="4">
        <v>44474</v>
      </c>
      <c r="B44" s="140">
        <v>225</v>
      </c>
      <c r="C44" s="45"/>
      <c r="D44" s="45"/>
      <c r="E44" s="45"/>
      <c r="F44" s="45"/>
      <c r="G44" s="45"/>
      <c r="H44" s="45"/>
      <c r="I44" s="142">
        <v>0</v>
      </c>
      <c r="J44" s="20"/>
      <c r="K44" s="147">
        <v>0</v>
      </c>
      <c r="L44" s="222"/>
      <c r="M44" s="170"/>
      <c r="N44" s="168"/>
      <c r="O44" s="84"/>
      <c r="P44" s="84"/>
    </row>
    <row r="45" spans="1:16">
      <c r="A45" s="4">
        <v>44475</v>
      </c>
      <c r="B45" s="140">
        <v>235</v>
      </c>
      <c r="C45" s="192"/>
      <c r="D45" s="189"/>
      <c r="E45" s="191"/>
      <c r="F45" s="192"/>
      <c r="G45" s="191"/>
      <c r="H45" s="192"/>
      <c r="I45" s="142">
        <v>0</v>
      </c>
      <c r="J45" s="217"/>
      <c r="K45" s="183">
        <v>0</v>
      </c>
      <c r="L45" s="222"/>
      <c r="M45" s="170"/>
      <c r="N45" s="168"/>
      <c r="O45" s="84"/>
      <c r="P45" s="84"/>
    </row>
    <row r="46" spans="1:16">
      <c r="A46" s="4">
        <v>44476</v>
      </c>
      <c r="B46" s="140">
        <v>226</v>
      </c>
      <c r="C46" s="45"/>
      <c r="D46" s="45"/>
      <c r="E46" s="45"/>
      <c r="F46" s="45"/>
      <c r="G46" s="45"/>
      <c r="H46" s="45"/>
      <c r="I46" s="142">
        <v>0</v>
      </c>
      <c r="J46" s="216"/>
      <c r="K46" s="147">
        <v>0</v>
      </c>
      <c r="L46" s="222"/>
      <c r="M46" s="170"/>
      <c r="N46" s="168"/>
      <c r="O46" s="84"/>
      <c r="P46" s="84"/>
    </row>
    <row r="47" spans="1:16">
      <c r="A47" s="4">
        <v>44477</v>
      </c>
      <c r="B47" s="140">
        <v>234</v>
      </c>
      <c r="C47" s="45"/>
      <c r="D47" s="45"/>
      <c r="E47" s="45"/>
      <c r="F47" s="45"/>
      <c r="G47" s="45"/>
      <c r="H47" s="45"/>
      <c r="I47" s="142">
        <v>0</v>
      </c>
      <c r="J47" s="20"/>
      <c r="K47" s="147">
        <v>0</v>
      </c>
      <c r="L47" s="222"/>
      <c r="M47" s="170"/>
      <c r="N47" s="168"/>
      <c r="O47" s="84"/>
      <c r="P47" s="84"/>
    </row>
    <row r="48" spans="1:16">
      <c r="A48" s="4">
        <v>44478</v>
      </c>
      <c r="B48" s="140">
        <v>243</v>
      </c>
      <c r="C48" s="45"/>
      <c r="D48" s="45"/>
      <c r="E48" s="45"/>
      <c r="F48" s="45"/>
      <c r="G48" s="45"/>
      <c r="H48" s="45"/>
      <c r="I48" s="142">
        <v>0</v>
      </c>
      <c r="J48" s="20"/>
      <c r="K48" s="147">
        <v>0</v>
      </c>
      <c r="L48" s="222"/>
      <c r="M48" s="170"/>
      <c r="N48" s="168"/>
      <c r="O48" s="84"/>
      <c r="P48" s="84"/>
    </row>
    <row r="49" spans="1:16">
      <c r="A49" s="4">
        <v>44479</v>
      </c>
      <c r="B49" s="140">
        <v>241</v>
      </c>
      <c r="C49" s="45"/>
      <c r="D49" s="45"/>
      <c r="E49" s="45"/>
      <c r="F49" s="45"/>
      <c r="G49" s="45"/>
      <c r="H49" s="45"/>
      <c r="I49" s="142">
        <v>0</v>
      </c>
      <c r="J49" s="20"/>
      <c r="K49" s="147">
        <v>0</v>
      </c>
      <c r="L49" s="222"/>
      <c r="M49" s="170"/>
      <c r="N49" s="168"/>
      <c r="O49" s="84"/>
      <c r="P49" s="84"/>
    </row>
    <row r="50" spans="1:16">
      <c r="A50" s="4">
        <v>44480</v>
      </c>
      <c r="B50" s="140">
        <v>261</v>
      </c>
      <c r="C50" s="45"/>
      <c r="D50" s="45"/>
      <c r="E50" s="45"/>
      <c r="F50" s="45"/>
      <c r="G50" s="45"/>
      <c r="H50" s="45"/>
      <c r="I50" s="142">
        <v>0</v>
      </c>
      <c r="J50" s="20"/>
      <c r="K50" s="147">
        <v>0</v>
      </c>
      <c r="L50" s="222"/>
      <c r="M50" s="170"/>
      <c r="N50" s="168"/>
      <c r="O50" s="84"/>
      <c r="P50" s="84"/>
    </row>
    <row r="51" spans="1:16">
      <c r="A51" s="4">
        <v>44481</v>
      </c>
      <c r="B51" s="140">
        <v>753</v>
      </c>
      <c r="C51" s="45"/>
      <c r="D51" s="45"/>
      <c r="E51" s="45"/>
      <c r="F51" s="45"/>
      <c r="G51" s="45"/>
      <c r="H51" s="45"/>
      <c r="I51" s="142">
        <v>0</v>
      </c>
      <c r="J51" s="20"/>
      <c r="K51" s="150">
        <v>16</v>
      </c>
      <c r="L51" s="235"/>
      <c r="M51" s="230"/>
      <c r="N51" s="168"/>
      <c r="O51" s="84"/>
      <c r="P51" s="84"/>
    </row>
    <row r="52" spans="1:16">
      <c r="A52" s="4">
        <v>44482</v>
      </c>
      <c r="B52" s="140">
        <v>492</v>
      </c>
      <c r="C52" s="146">
        <v>4</v>
      </c>
      <c r="D52" s="146">
        <v>260</v>
      </c>
      <c r="E52" s="146">
        <v>0.01</v>
      </c>
      <c r="F52" s="146">
        <v>52</v>
      </c>
      <c r="G52" s="146">
        <v>5.7</v>
      </c>
      <c r="H52" s="146">
        <v>1.3</v>
      </c>
      <c r="I52" s="142">
        <v>0</v>
      </c>
      <c r="J52" s="40"/>
      <c r="K52" s="147">
        <v>40</v>
      </c>
      <c r="L52" s="88">
        <v>0.33333333333333331</v>
      </c>
      <c r="M52" s="232" t="s">
        <v>83</v>
      </c>
      <c r="N52" s="233" t="s">
        <v>84</v>
      </c>
      <c r="O52" s="234" t="s">
        <v>85</v>
      </c>
      <c r="P52" s="234"/>
    </row>
    <row r="53" spans="1:16">
      <c r="A53" s="4">
        <v>44483</v>
      </c>
      <c r="B53" s="140">
        <v>340</v>
      </c>
      <c r="C53" s="45"/>
      <c r="D53" s="45"/>
      <c r="E53" s="45"/>
      <c r="F53" s="45"/>
      <c r="G53" s="45"/>
      <c r="H53" s="45"/>
      <c r="I53" s="142">
        <v>0</v>
      </c>
      <c r="J53" s="20"/>
      <c r="K53" s="151">
        <v>0</v>
      </c>
      <c r="L53" s="236"/>
      <c r="M53" s="231"/>
      <c r="N53" s="168"/>
      <c r="O53" s="84"/>
      <c r="P53" s="84"/>
    </row>
    <row r="54" spans="1:16">
      <c r="A54" s="4">
        <v>44484</v>
      </c>
      <c r="B54" s="140">
        <v>281</v>
      </c>
      <c r="C54" s="45"/>
      <c r="D54" s="45"/>
      <c r="E54" s="45"/>
      <c r="F54" s="45"/>
      <c r="G54" s="45"/>
      <c r="H54" s="45"/>
      <c r="I54" s="142">
        <v>0</v>
      </c>
      <c r="J54" s="20"/>
      <c r="K54" s="147">
        <v>0</v>
      </c>
      <c r="L54" s="222"/>
      <c r="M54" s="170"/>
      <c r="N54" s="168"/>
      <c r="O54" s="84"/>
      <c r="P54" s="84"/>
    </row>
    <row r="55" spans="1:16">
      <c r="A55" s="4">
        <v>44485</v>
      </c>
      <c r="B55" s="140">
        <v>276</v>
      </c>
      <c r="C55" s="45"/>
      <c r="D55" s="45"/>
      <c r="E55" s="45"/>
      <c r="F55" s="45"/>
      <c r="G55" s="45"/>
      <c r="H55" s="45"/>
      <c r="I55" s="142">
        <v>0</v>
      </c>
      <c r="J55" s="20"/>
      <c r="K55" s="147">
        <v>0</v>
      </c>
      <c r="L55" s="222"/>
      <c r="M55" s="170"/>
      <c r="N55" s="168"/>
      <c r="O55" s="84"/>
      <c r="P55" s="84"/>
    </row>
    <row r="56" spans="1:16">
      <c r="A56" s="4">
        <v>44486</v>
      </c>
      <c r="B56" s="140">
        <v>265</v>
      </c>
      <c r="C56" s="45"/>
      <c r="D56" s="45"/>
      <c r="E56" s="45"/>
      <c r="F56" s="45"/>
      <c r="G56" s="45"/>
      <c r="H56" s="45"/>
      <c r="I56" s="142">
        <v>0</v>
      </c>
      <c r="J56" s="20"/>
      <c r="K56" s="147">
        <v>0</v>
      </c>
      <c r="L56" s="222"/>
      <c r="M56" s="170"/>
      <c r="N56" s="168"/>
      <c r="O56" s="84"/>
      <c r="P56" s="84"/>
    </row>
    <row r="57" spans="1:16">
      <c r="A57" s="4">
        <v>44487</v>
      </c>
      <c r="B57" s="140">
        <v>587</v>
      </c>
      <c r="C57" s="45"/>
      <c r="D57" s="45"/>
      <c r="E57" s="45"/>
      <c r="F57" s="45"/>
      <c r="G57" s="45"/>
      <c r="H57" s="45"/>
      <c r="I57" s="142">
        <v>0</v>
      </c>
      <c r="J57" s="20"/>
      <c r="K57" s="147">
        <v>0</v>
      </c>
      <c r="L57" s="222"/>
      <c r="M57" s="170"/>
      <c r="N57" s="168"/>
      <c r="O57" s="84"/>
      <c r="P57" s="84"/>
    </row>
    <row r="58" spans="1:16">
      <c r="A58" s="4">
        <v>44488</v>
      </c>
      <c r="B58" s="140">
        <v>431</v>
      </c>
      <c r="C58" s="45"/>
      <c r="D58" s="45"/>
      <c r="E58" s="45"/>
      <c r="F58" s="45"/>
      <c r="G58" s="45"/>
      <c r="H58" s="45"/>
      <c r="I58" s="142">
        <v>0</v>
      </c>
      <c r="J58" s="20"/>
      <c r="K58" s="147">
        <v>28</v>
      </c>
      <c r="L58" s="222"/>
      <c r="M58" s="170"/>
      <c r="N58" s="168"/>
      <c r="O58" s="84"/>
      <c r="P58" s="84"/>
    </row>
    <row r="59" spans="1:16">
      <c r="A59" s="4">
        <v>44489</v>
      </c>
      <c r="B59" s="140">
        <v>322</v>
      </c>
      <c r="C59" s="45"/>
      <c r="D59" s="45"/>
      <c r="E59" s="45"/>
      <c r="F59" s="45"/>
      <c r="G59" s="45"/>
      <c r="H59" s="45"/>
      <c r="I59" s="142">
        <v>0</v>
      </c>
      <c r="J59" s="20"/>
      <c r="K59" s="147">
        <v>5</v>
      </c>
      <c r="L59" s="222"/>
      <c r="M59" s="170"/>
      <c r="N59" s="168"/>
      <c r="O59" s="84"/>
      <c r="P59" s="84"/>
    </row>
    <row r="60" spans="1:16">
      <c r="A60" s="4">
        <v>44490</v>
      </c>
      <c r="B60" s="140">
        <v>403</v>
      </c>
      <c r="C60" s="45"/>
      <c r="D60" s="45"/>
      <c r="E60" s="45"/>
      <c r="F60" s="45"/>
      <c r="G60" s="45"/>
      <c r="H60" s="45"/>
      <c r="I60" s="142">
        <v>0</v>
      </c>
      <c r="J60" s="20"/>
      <c r="K60" s="147">
        <v>25</v>
      </c>
      <c r="L60" s="222"/>
      <c r="M60" s="170"/>
      <c r="N60" s="168"/>
      <c r="O60" s="84"/>
      <c r="P60" s="84"/>
    </row>
    <row r="61" spans="1:16">
      <c r="A61" s="4">
        <v>44491</v>
      </c>
      <c r="B61" s="140">
        <v>390</v>
      </c>
      <c r="C61" s="45"/>
      <c r="D61" s="45"/>
      <c r="E61" s="45"/>
      <c r="F61" s="45"/>
      <c r="G61" s="45"/>
      <c r="H61" s="45"/>
      <c r="I61" s="142">
        <v>0</v>
      </c>
      <c r="J61" s="20"/>
      <c r="K61" s="147">
        <v>0</v>
      </c>
      <c r="L61" s="222"/>
      <c r="M61" s="170"/>
      <c r="N61" s="168"/>
      <c r="O61" s="84"/>
      <c r="P61" s="84"/>
    </row>
    <row r="62" spans="1:16">
      <c r="A62" s="4">
        <v>44492</v>
      </c>
      <c r="B62" s="140">
        <v>359</v>
      </c>
      <c r="C62" s="45"/>
      <c r="D62" s="45"/>
      <c r="E62" s="45"/>
      <c r="F62" s="45"/>
      <c r="G62" s="45"/>
      <c r="H62" s="45"/>
      <c r="I62" s="142">
        <v>0</v>
      </c>
      <c r="J62" s="20"/>
      <c r="K62" s="147">
        <v>0</v>
      </c>
      <c r="L62" s="222"/>
      <c r="M62" s="170"/>
      <c r="N62" s="168"/>
      <c r="O62" s="84"/>
      <c r="P62" s="84"/>
    </row>
    <row r="63" spans="1:16">
      <c r="A63" s="4">
        <v>44493</v>
      </c>
      <c r="B63" s="140">
        <v>320</v>
      </c>
      <c r="C63" s="45"/>
      <c r="D63" s="45"/>
      <c r="E63" s="45"/>
      <c r="F63" s="45"/>
      <c r="G63" s="45"/>
      <c r="H63" s="45"/>
      <c r="I63" s="142">
        <v>0</v>
      </c>
      <c r="J63" s="20"/>
      <c r="K63" s="147">
        <v>0</v>
      </c>
      <c r="L63" s="222"/>
      <c r="M63" s="170"/>
      <c r="N63" s="168"/>
      <c r="O63" s="84"/>
      <c r="P63" s="84"/>
    </row>
    <row r="64" spans="1:16">
      <c r="A64" s="4">
        <v>44494</v>
      </c>
      <c r="B64" s="140">
        <v>271</v>
      </c>
      <c r="C64" s="45"/>
      <c r="D64" s="45"/>
      <c r="E64" s="45"/>
      <c r="F64" s="45"/>
      <c r="G64" s="45"/>
      <c r="H64" s="45"/>
      <c r="I64" s="142">
        <v>0</v>
      </c>
      <c r="J64" s="20"/>
      <c r="K64" s="147">
        <v>0</v>
      </c>
      <c r="L64" s="222"/>
      <c r="M64" s="170"/>
      <c r="N64" s="168"/>
      <c r="O64" s="84"/>
      <c r="P64" s="84"/>
    </row>
    <row r="65" spans="1:16">
      <c r="A65" s="4">
        <v>44495</v>
      </c>
      <c r="B65" s="140">
        <v>256</v>
      </c>
      <c r="C65" s="45"/>
      <c r="D65" s="45"/>
      <c r="E65" s="45"/>
      <c r="F65" s="45"/>
      <c r="G65" s="45"/>
      <c r="H65" s="45"/>
      <c r="I65" s="142">
        <v>0</v>
      </c>
      <c r="J65" s="20"/>
      <c r="K65" s="148">
        <v>0</v>
      </c>
      <c r="L65" s="222"/>
      <c r="M65" s="170"/>
      <c r="N65" s="168"/>
      <c r="O65" s="84"/>
      <c r="P65" s="84"/>
    </row>
    <row r="66" spans="1:16">
      <c r="A66" s="4">
        <v>44496</v>
      </c>
      <c r="B66" s="140">
        <v>104</v>
      </c>
      <c r="C66" s="45"/>
      <c r="D66" s="45"/>
      <c r="E66" s="45"/>
      <c r="F66" s="45"/>
      <c r="G66" s="45"/>
      <c r="H66" s="45"/>
      <c r="I66" s="142">
        <v>0</v>
      </c>
      <c r="J66" s="20"/>
      <c r="K66" s="148">
        <v>0</v>
      </c>
      <c r="L66" s="222"/>
      <c r="M66" s="170"/>
      <c r="N66" s="168"/>
      <c r="O66" s="84"/>
      <c r="P66" s="84"/>
    </row>
    <row r="67" spans="1:16">
      <c r="A67" s="4">
        <v>44497</v>
      </c>
      <c r="B67" s="140">
        <v>233</v>
      </c>
      <c r="C67" s="45"/>
      <c r="D67" s="45"/>
      <c r="E67" s="45"/>
      <c r="F67" s="45"/>
      <c r="G67" s="45"/>
      <c r="H67" s="45"/>
      <c r="I67" s="142">
        <v>0</v>
      </c>
      <c r="J67" s="20"/>
      <c r="K67" s="148">
        <v>0</v>
      </c>
      <c r="L67" s="222"/>
      <c r="M67" s="170"/>
      <c r="N67" s="168"/>
      <c r="O67" s="84"/>
      <c r="P67" s="84"/>
    </row>
    <row r="68" spans="1:16">
      <c r="A68" s="4">
        <v>44498</v>
      </c>
      <c r="B68" s="140">
        <v>222</v>
      </c>
      <c r="C68" s="45"/>
      <c r="D68" s="45"/>
      <c r="E68" s="45"/>
      <c r="F68" s="45"/>
      <c r="G68" s="45"/>
      <c r="H68" s="45"/>
      <c r="I68" s="142">
        <v>0</v>
      </c>
      <c r="J68" s="20"/>
      <c r="K68" s="148">
        <v>0</v>
      </c>
      <c r="L68" s="222"/>
      <c r="M68" s="170"/>
      <c r="N68" s="168"/>
      <c r="O68" s="84"/>
      <c r="P68" s="84"/>
    </row>
    <row r="69" spans="1:16">
      <c r="A69" s="4">
        <v>44499</v>
      </c>
      <c r="B69" s="140">
        <v>239</v>
      </c>
      <c r="C69" s="45"/>
      <c r="D69" s="45"/>
      <c r="E69" s="45"/>
      <c r="F69" s="45"/>
      <c r="G69" s="45"/>
      <c r="H69" s="45"/>
      <c r="I69" s="142">
        <v>0</v>
      </c>
      <c r="J69" s="20"/>
      <c r="K69" s="147">
        <v>0</v>
      </c>
      <c r="L69" s="222"/>
      <c r="M69" s="170"/>
      <c r="N69" s="168"/>
      <c r="O69" s="84"/>
      <c r="P69" s="84"/>
    </row>
    <row r="70" spans="1:16">
      <c r="A70" s="4">
        <v>44500</v>
      </c>
      <c r="B70" s="140">
        <v>219</v>
      </c>
      <c r="C70" s="45"/>
      <c r="D70" s="45"/>
      <c r="E70" s="45"/>
      <c r="F70" s="45"/>
      <c r="G70" s="45"/>
      <c r="H70" s="45"/>
      <c r="I70" s="142">
        <v>0</v>
      </c>
      <c r="J70" s="20"/>
      <c r="K70" s="147">
        <v>0</v>
      </c>
      <c r="L70" s="222"/>
      <c r="M70" s="170"/>
      <c r="N70" s="168"/>
      <c r="O70" s="84"/>
      <c r="P70" s="84"/>
    </row>
    <row r="71" spans="1:16">
      <c r="A71" s="4">
        <v>44501</v>
      </c>
      <c r="B71" s="140">
        <v>236</v>
      </c>
      <c r="C71" s="45"/>
      <c r="D71" s="45"/>
      <c r="E71" s="45"/>
      <c r="F71" s="45"/>
      <c r="G71" s="45"/>
      <c r="H71" s="45"/>
      <c r="I71" s="142">
        <v>0</v>
      </c>
      <c r="J71" s="20"/>
      <c r="K71" s="147">
        <v>0</v>
      </c>
      <c r="L71" s="222"/>
      <c r="M71" s="170"/>
      <c r="N71" s="168"/>
      <c r="O71" s="84"/>
      <c r="P71" s="84"/>
    </row>
    <row r="72" spans="1:16">
      <c r="A72" s="4">
        <v>44502</v>
      </c>
      <c r="B72" s="140">
        <v>222</v>
      </c>
      <c r="C72" s="45"/>
      <c r="D72" s="45"/>
      <c r="E72" s="45"/>
      <c r="F72" s="45"/>
      <c r="G72" s="45"/>
      <c r="H72" s="45"/>
      <c r="I72" s="142">
        <v>0</v>
      </c>
      <c r="J72" s="20"/>
      <c r="K72" s="147">
        <v>0</v>
      </c>
      <c r="L72" s="222"/>
      <c r="M72" s="170"/>
      <c r="N72" s="168"/>
      <c r="O72" s="84"/>
      <c r="P72" s="84"/>
    </row>
    <row r="73" spans="1:16">
      <c r="A73" s="4">
        <v>44503</v>
      </c>
      <c r="B73" s="140">
        <v>232</v>
      </c>
      <c r="C73" s="45"/>
      <c r="D73" s="45"/>
      <c r="E73" s="45"/>
      <c r="F73" s="45"/>
      <c r="G73" s="45"/>
      <c r="H73" s="45"/>
      <c r="I73" s="142">
        <v>0</v>
      </c>
      <c r="J73" s="20"/>
      <c r="K73" s="147">
        <v>0</v>
      </c>
      <c r="L73" s="222"/>
      <c r="M73" s="170"/>
      <c r="N73" s="168"/>
      <c r="O73" s="84"/>
      <c r="P73" s="84"/>
    </row>
    <row r="74" spans="1:16">
      <c r="A74" s="4">
        <v>44504</v>
      </c>
      <c r="B74" s="140">
        <v>222</v>
      </c>
      <c r="C74" s="45"/>
      <c r="D74" s="45"/>
      <c r="E74" s="45"/>
      <c r="F74" s="45"/>
      <c r="G74" s="45"/>
      <c r="H74" s="45"/>
      <c r="I74" s="142">
        <v>0</v>
      </c>
      <c r="J74" s="20"/>
      <c r="K74" s="147">
        <v>0</v>
      </c>
      <c r="L74" s="222"/>
      <c r="M74" s="170"/>
      <c r="N74" s="168"/>
      <c r="O74" s="84"/>
      <c r="P74" s="84"/>
    </row>
    <row r="75" spans="1:16">
      <c r="A75" s="4">
        <v>44505</v>
      </c>
      <c r="B75" s="140">
        <v>233</v>
      </c>
      <c r="C75" s="45"/>
      <c r="D75" s="45"/>
      <c r="E75" s="45"/>
      <c r="F75" s="45"/>
      <c r="G75" s="45"/>
      <c r="H75" s="45"/>
      <c r="I75" s="142">
        <v>0</v>
      </c>
      <c r="J75" s="20"/>
      <c r="K75" s="147">
        <v>0</v>
      </c>
      <c r="L75" s="222"/>
      <c r="M75" s="170"/>
      <c r="N75" s="168"/>
      <c r="O75" s="84"/>
      <c r="P75" s="84"/>
    </row>
    <row r="76" spans="1:16">
      <c r="A76" s="4">
        <v>44506</v>
      </c>
      <c r="B76" s="140">
        <v>237</v>
      </c>
      <c r="C76" s="45"/>
      <c r="D76" s="45"/>
      <c r="E76" s="45"/>
      <c r="F76" s="45"/>
      <c r="G76" s="45"/>
      <c r="H76" s="45"/>
      <c r="I76" s="142">
        <v>0</v>
      </c>
      <c r="J76" s="20"/>
      <c r="K76" s="147">
        <v>0</v>
      </c>
      <c r="L76" s="222"/>
      <c r="M76" s="170"/>
      <c r="N76" s="168"/>
      <c r="O76" s="84"/>
      <c r="P76" s="84"/>
    </row>
    <row r="77" spans="1:16">
      <c r="A77" s="4">
        <v>44507</v>
      </c>
      <c r="B77" s="140">
        <v>239</v>
      </c>
      <c r="C77" s="45"/>
      <c r="D77" s="45"/>
      <c r="E77" s="45"/>
      <c r="F77" s="45"/>
      <c r="G77" s="45"/>
      <c r="H77" s="45"/>
      <c r="I77" s="142">
        <v>0</v>
      </c>
      <c r="J77" s="20"/>
      <c r="K77" s="147">
        <v>0</v>
      </c>
      <c r="L77" s="222"/>
      <c r="M77" s="170"/>
      <c r="N77" s="168"/>
      <c r="O77" s="84"/>
      <c r="P77" s="84"/>
    </row>
    <row r="78" spans="1:16">
      <c r="A78" s="4">
        <v>44508</v>
      </c>
      <c r="B78" s="140">
        <v>282</v>
      </c>
      <c r="C78" s="45"/>
      <c r="D78" s="45"/>
      <c r="E78" s="45"/>
      <c r="F78" s="45"/>
      <c r="G78" s="45"/>
      <c r="H78" s="45"/>
      <c r="I78" s="142">
        <v>0</v>
      </c>
      <c r="J78" s="20"/>
      <c r="K78" s="147">
        <v>0</v>
      </c>
      <c r="L78" s="222"/>
      <c r="M78" s="170"/>
      <c r="N78" s="168"/>
      <c r="O78" s="84"/>
      <c r="P78" s="84"/>
    </row>
    <row r="79" spans="1:16">
      <c r="A79" s="4">
        <v>44509</v>
      </c>
      <c r="B79" s="140">
        <v>246</v>
      </c>
      <c r="C79" s="45"/>
      <c r="D79" s="45"/>
      <c r="E79" s="45"/>
      <c r="F79" s="45"/>
      <c r="G79" s="45"/>
      <c r="H79" s="45"/>
      <c r="I79" s="142">
        <v>0</v>
      </c>
      <c r="J79" s="20"/>
      <c r="K79" s="150">
        <v>0</v>
      </c>
      <c r="L79" s="235"/>
      <c r="M79" s="230"/>
      <c r="N79" s="168"/>
      <c r="O79" s="84"/>
      <c r="P79" s="84"/>
    </row>
    <row r="80" spans="1:16">
      <c r="A80" s="4">
        <v>44510</v>
      </c>
      <c r="B80" s="140">
        <v>279</v>
      </c>
      <c r="C80" s="143">
        <v>6</v>
      </c>
      <c r="D80" s="143">
        <v>0.01</v>
      </c>
      <c r="E80" s="143">
        <v>0.01</v>
      </c>
      <c r="F80" s="143">
        <v>23</v>
      </c>
      <c r="G80" s="143">
        <v>3.8</v>
      </c>
      <c r="H80" s="143">
        <v>0.81</v>
      </c>
      <c r="I80" s="142">
        <v>0</v>
      </c>
      <c r="J80" s="237"/>
      <c r="K80" s="183">
        <v>0</v>
      </c>
      <c r="L80" s="88">
        <v>0.39583333333333331</v>
      </c>
      <c r="M80" s="232" t="s">
        <v>75</v>
      </c>
      <c r="N80" s="233">
        <v>44516</v>
      </c>
      <c r="O80" s="234">
        <v>44516</v>
      </c>
      <c r="P80" s="234"/>
    </row>
    <row r="81" spans="1:16">
      <c r="A81" s="4">
        <v>44511</v>
      </c>
      <c r="B81" s="140">
        <v>766</v>
      </c>
      <c r="C81" s="45"/>
      <c r="D81" s="45"/>
      <c r="E81" s="45"/>
      <c r="F81" s="45"/>
      <c r="G81" s="45"/>
      <c r="H81" s="45"/>
      <c r="I81" s="142">
        <v>0</v>
      </c>
      <c r="J81" s="20"/>
      <c r="K81" s="151">
        <v>0</v>
      </c>
      <c r="L81" s="236"/>
      <c r="M81" s="231"/>
      <c r="N81" s="168"/>
      <c r="O81" s="84"/>
      <c r="P81" s="84"/>
    </row>
    <row r="82" spans="1:16">
      <c r="A82" s="4">
        <v>44512</v>
      </c>
      <c r="B82" s="140">
        <v>387</v>
      </c>
      <c r="C82" s="45"/>
      <c r="D82" s="45"/>
      <c r="E82" s="45"/>
      <c r="F82" s="45"/>
      <c r="G82" s="45"/>
      <c r="H82" s="45"/>
      <c r="I82" s="142">
        <v>0</v>
      </c>
      <c r="J82" s="20"/>
      <c r="K82" s="147">
        <v>0</v>
      </c>
      <c r="L82" s="222"/>
      <c r="M82" s="170"/>
      <c r="N82" s="168"/>
      <c r="O82" s="84"/>
      <c r="P82" s="84"/>
    </row>
    <row r="83" spans="1:16">
      <c r="A83" s="4">
        <v>44513</v>
      </c>
      <c r="B83" s="140">
        <v>299</v>
      </c>
      <c r="C83" s="45"/>
      <c r="D83" s="45"/>
      <c r="E83" s="45"/>
      <c r="F83" s="45"/>
      <c r="G83" s="45"/>
      <c r="H83" s="45"/>
      <c r="I83" s="142">
        <v>0</v>
      </c>
      <c r="J83" s="20"/>
      <c r="K83" s="147">
        <v>0</v>
      </c>
      <c r="L83" s="222"/>
      <c r="M83" s="170"/>
      <c r="N83" s="168"/>
      <c r="O83" s="84"/>
      <c r="P83" s="84"/>
    </row>
    <row r="84" spans="1:16">
      <c r="A84" s="4">
        <v>44514</v>
      </c>
      <c r="B84" s="140">
        <v>270</v>
      </c>
      <c r="C84" s="45"/>
      <c r="D84" s="45"/>
      <c r="E84" s="45"/>
      <c r="F84" s="45"/>
      <c r="G84" s="45"/>
      <c r="H84" s="45"/>
      <c r="I84" s="142">
        <v>0</v>
      </c>
      <c r="J84" s="20"/>
      <c r="K84" s="147">
        <v>0</v>
      </c>
      <c r="L84" s="222"/>
      <c r="M84" s="170"/>
      <c r="N84" s="168"/>
      <c r="O84" s="84"/>
      <c r="P84" s="84"/>
    </row>
    <row r="85" spans="1:16">
      <c r="A85" s="4">
        <v>44515</v>
      </c>
      <c r="B85" s="140">
        <v>259</v>
      </c>
      <c r="C85" s="45"/>
      <c r="D85" s="45"/>
      <c r="E85" s="45"/>
      <c r="F85" s="45"/>
      <c r="G85" s="45"/>
      <c r="H85" s="45"/>
      <c r="I85" s="142">
        <v>0</v>
      </c>
      <c r="J85" s="20"/>
      <c r="K85" s="147">
        <v>0</v>
      </c>
      <c r="L85" s="222"/>
      <c r="M85" s="170"/>
      <c r="N85" s="168"/>
      <c r="O85" s="84"/>
      <c r="P85" s="84"/>
    </row>
    <row r="86" spans="1:16">
      <c r="A86" s="4">
        <v>44516</v>
      </c>
      <c r="B86" s="140">
        <v>217</v>
      </c>
      <c r="C86" s="45"/>
      <c r="D86" s="45"/>
      <c r="E86" s="45"/>
      <c r="F86" s="45"/>
      <c r="G86" s="45"/>
      <c r="H86" s="45"/>
      <c r="I86" s="142">
        <v>0</v>
      </c>
      <c r="J86" s="20"/>
      <c r="K86" s="147">
        <v>0</v>
      </c>
      <c r="L86" s="222"/>
      <c r="M86" s="170"/>
      <c r="N86" s="168"/>
      <c r="O86" s="84"/>
      <c r="P86" s="84"/>
    </row>
    <row r="87" spans="1:16">
      <c r="A87" s="4">
        <v>44517</v>
      </c>
      <c r="B87" s="140">
        <v>263</v>
      </c>
      <c r="C87" s="45"/>
      <c r="D87" s="45"/>
      <c r="E87" s="45"/>
      <c r="F87" s="45"/>
      <c r="G87" s="45"/>
      <c r="H87" s="45"/>
      <c r="I87" s="142">
        <v>0</v>
      </c>
      <c r="J87" s="20"/>
      <c r="K87" s="147">
        <v>0</v>
      </c>
      <c r="L87" s="222"/>
      <c r="M87" s="170"/>
      <c r="N87" s="168"/>
      <c r="O87" s="84"/>
      <c r="P87" s="84"/>
    </row>
    <row r="88" spans="1:16">
      <c r="A88" s="4">
        <v>44518</v>
      </c>
      <c r="B88" s="140">
        <v>240</v>
      </c>
      <c r="C88" s="45"/>
      <c r="D88" s="45"/>
      <c r="E88" s="45"/>
      <c r="F88" s="45"/>
      <c r="G88" s="45"/>
      <c r="H88" s="45"/>
      <c r="I88" s="142">
        <v>0</v>
      </c>
      <c r="J88" s="20"/>
      <c r="K88" s="147">
        <v>0</v>
      </c>
      <c r="L88" s="222"/>
      <c r="M88" s="170"/>
      <c r="N88" s="168"/>
      <c r="O88" s="84"/>
      <c r="P88" s="84"/>
    </row>
    <row r="89" spans="1:16">
      <c r="A89" s="4">
        <v>44519</v>
      </c>
      <c r="B89" s="140">
        <v>234</v>
      </c>
      <c r="C89" s="45"/>
      <c r="D89" s="45"/>
      <c r="E89" s="45"/>
      <c r="F89" s="45"/>
      <c r="G89" s="45"/>
      <c r="H89" s="45"/>
      <c r="I89" s="142">
        <v>0</v>
      </c>
      <c r="J89" s="20"/>
      <c r="K89" s="147">
        <v>0</v>
      </c>
      <c r="L89" s="222"/>
      <c r="M89" s="170"/>
      <c r="N89" s="168"/>
      <c r="O89" s="84"/>
      <c r="P89" s="84"/>
    </row>
    <row r="90" spans="1:16">
      <c r="A90" s="4">
        <v>44520</v>
      </c>
      <c r="B90" s="140">
        <v>238</v>
      </c>
      <c r="C90" s="45"/>
      <c r="D90" s="45"/>
      <c r="E90" s="45"/>
      <c r="F90" s="45"/>
      <c r="G90" s="45"/>
      <c r="H90" s="45"/>
      <c r="I90" s="142">
        <v>0</v>
      </c>
      <c r="J90" s="20"/>
      <c r="K90" s="147">
        <v>0</v>
      </c>
      <c r="L90" s="222"/>
      <c r="M90" s="170"/>
      <c r="N90" s="168"/>
      <c r="O90" s="84"/>
      <c r="P90" s="84"/>
    </row>
    <row r="91" spans="1:16">
      <c r="A91" s="4">
        <v>44521</v>
      </c>
      <c r="B91" s="140">
        <v>325</v>
      </c>
      <c r="C91" s="45"/>
      <c r="D91" s="45"/>
      <c r="E91" s="45"/>
      <c r="F91" s="45"/>
      <c r="G91" s="45"/>
      <c r="H91" s="45"/>
      <c r="I91" s="142">
        <v>0</v>
      </c>
      <c r="J91" s="20"/>
      <c r="K91" s="147">
        <v>0</v>
      </c>
      <c r="L91" s="222"/>
      <c r="M91" s="170"/>
      <c r="N91" s="168"/>
      <c r="O91" s="84"/>
      <c r="P91" s="84"/>
    </row>
    <row r="92" spans="1:16">
      <c r="A92" s="4">
        <v>44522</v>
      </c>
      <c r="B92" s="140">
        <v>271</v>
      </c>
      <c r="C92" s="45"/>
      <c r="D92" s="45"/>
      <c r="E92" s="45"/>
      <c r="F92" s="45"/>
      <c r="G92" s="45"/>
      <c r="H92" s="45"/>
      <c r="I92" s="142">
        <v>0</v>
      </c>
      <c r="J92" s="20"/>
      <c r="K92" s="147">
        <v>23</v>
      </c>
      <c r="L92" s="222"/>
      <c r="M92" s="170"/>
      <c r="N92" s="168"/>
      <c r="O92" s="84"/>
      <c r="P92" s="84"/>
    </row>
    <row r="93" spans="1:16">
      <c r="A93" s="4">
        <v>44523</v>
      </c>
      <c r="B93" s="140">
        <v>327</v>
      </c>
      <c r="C93" s="45"/>
      <c r="D93" s="45"/>
      <c r="E93" s="45"/>
      <c r="F93" s="45"/>
      <c r="G93" s="45"/>
      <c r="H93" s="45"/>
      <c r="I93" s="142">
        <v>0</v>
      </c>
      <c r="J93" s="20"/>
      <c r="K93" s="147">
        <v>7</v>
      </c>
      <c r="L93" s="222"/>
      <c r="M93" s="170"/>
      <c r="N93" s="168"/>
      <c r="O93" s="84"/>
      <c r="P93" s="84"/>
    </row>
    <row r="94" spans="1:16">
      <c r="A94" s="4">
        <v>44524</v>
      </c>
      <c r="B94" s="140">
        <v>336</v>
      </c>
      <c r="C94" s="45"/>
      <c r="D94" s="45"/>
      <c r="E94" s="45"/>
      <c r="F94" s="45"/>
      <c r="G94" s="45"/>
      <c r="H94" s="45"/>
      <c r="I94" s="142">
        <v>0</v>
      </c>
      <c r="J94" s="20"/>
      <c r="K94" s="147">
        <v>15</v>
      </c>
      <c r="L94" s="222"/>
      <c r="M94" s="170"/>
      <c r="N94" s="168"/>
      <c r="O94" s="84"/>
      <c r="P94" s="84"/>
    </row>
    <row r="95" spans="1:16">
      <c r="A95" s="4">
        <v>44525</v>
      </c>
      <c r="B95" s="140">
        <v>420</v>
      </c>
      <c r="C95" s="45"/>
      <c r="D95" s="45"/>
      <c r="E95" s="45"/>
      <c r="F95" s="45"/>
      <c r="G95" s="45"/>
      <c r="H95" s="45"/>
      <c r="I95" s="142">
        <v>0</v>
      </c>
      <c r="J95" s="20"/>
      <c r="K95" s="147">
        <v>1</v>
      </c>
      <c r="L95" s="222"/>
      <c r="M95" s="170"/>
      <c r="N95" s="168"/>
      <c r="O95" s="84"/>
      <c r="P95" s="84"/>
    </row>
    <row r="96" spans="1:16">
      <c r="A96" s="4">
        <v>44526</v>
      </c>
      <c r="B96" s="140">
        <v>571</v>
      </c>
      <c r="C96" s="45"/>
      <c r="D96" s="45"/>
      <c r="E96" s="45"/>
      <c r="F96" s="45"/>
      <c r="G96" s="45"/>
      <c r="H96" s="45"/>
      <c r="I96" s="142">
        <v>0</v>
      </c>
      <c r="J96" s="20"/>
      <c r="K96" s="147">
        <v>0</v>
      </c>
      <c r="L96" s="222"/>
      <c r="M96" s="170"/>
      <c r="N96" s="168"/>
      <c r="O96" s="84"/>
      <c r="P96" s="84"/>
    </row>
    <row r="97" spans="1:16">
      <c r="A97" s="4">
        <v>44527</v>
      </c>
      <c r="B97" s="140">
        <v>522</v>
      </c>
      <c r="C97" s="45"/>
      <c r="D97" s="45"/>
      <c r="E97" s="45"/>
      <c r="F97" s="45"/>
      <c r="G97" s="45"/>
      <c r="H97" s="45"/>
      <c r="I97" s="142">
        <v>0</v>
      </c>
      <c r="J97" s="20"/>
      <c r="K97" s="147">
        <v>0</v>
      </c>
      <c r="L97" s="222"/>
      <c r="M97" s="170"/>
      <c r="N97" s="168"/>
      <c r="O97" s="84"/>
      <c r="P97" s="84"/>
    </row>
    <row r="98" spans="1:16">
      <c r="A98" s="4">
        <v>44528</v>
      </c>
      <c r="B98" s="140">
        <v>343</v>
      </c>
      <c r="C98" s="45"/>
      <c r="D98" s="45"/>
      <c r="E98" s="45"/>
      <c r="F98" s="45"/>
      <c r="G98" s="45"/>
      <c r="H98" s="45"/>
      <c r="I98" s="142">
        <v>0</v>
      </c>
      <c r="J98" s="20"/>
      <c r="K98" s="147">
        <v>0</v>
      </c>
      <c r="L98" s="222"/>
      <c r="M98" s="170"/>
      <c r="N98" s="168"/>
      <c r="O98" s="84"/>
      <c r="P98" s="84"/>
    </row>
    <row r="99" spans="1:16">
      <c r="A99" s="4">
        <v>44529</v>
      </c>
      <c r="B99" s="140">
        <v>295</v>
      </c>
      <c r="C99" s="45"/>
      <c r="D99" s="45"/>
      <c r="E99" s="45"/>
      <c r="F99" s="45"/>
      <c r="G99" s="45"/>
      <c r="H99" s="45"/>
      <c r="I99" s="142">
        <v>0</v>
      </c>
      <c r="J99" s="20"/>
      <c r="K99" s="147">
        <v>7</v>
      </c>
      <c r="L99" s="222"/>
      <c r="M99" s="170"/>
      <c r="N99" s="168"/>
      <c r="O99" s="84"/>
      <c r="P99" s="84"/>
    </row>
    <row r="100" spans="1:16">
      <c r="A100" s="4">
        <v>44530</v>
      </c>
      <c r="B100" s="140">
        <v>1030</v>
      </c>
      <c r="C100" s="45"/>
      <c r="D100" s="45"/>
      <c r="E100" s="45"/>
      <c r="F100" s="45"/>
      <c r="G100" s="45"/>
      <c r="H100" s="45"/>
      <c r="I100" s="142">
        <v>0</v>
      </c>
      <c r="J100" s="20"/>
      <c r="K100" s="147">
        <v>95</v>
      </c>
      <c r="L100" s="222"/>
      <c r="M100" s="170"/>
      <c r="N100" s="168"/>
      <c r="O100" s="84"/>
      <c r="P100" s="84"/>
    </row>
    <row r="101" spans="1:16">
      <c r="A101" s="4">
        <v>44531</v>
      </c>
      <c r="B101" s="140">
        <v>1928</v>
      </c>
      <c r="C101" s="45"/>
      <c r="D101" s="45"/>
      <c r="E101" s="45"/>
      <c r="F101" s="45"/>
      <c r="G101" s="45"/>
      <c r="H101" s="45"/>
      <c r="I101" s="142">
        <v>0</v>
      </c>
      <c r="J101" s="20"/>
      <c r="K101" s="147">
        <v>10</v>
      </c>
      <c r="L101" s="222"/>
      <c r="M101" s="170"/>
      <c r="N101" s="168"/>
      <c r="O101" s="84"/>
      <c r="P101" s="84"/>
    </row>
    <row r="102" spans="1:16">
      <c r="A102" s="4">
        <v>44532</v>
      </c>
      <c r="B102" s="140">
        <v>1003</v>
      </c>
      <c r="C102" s="45"/>
      <c r="D102" s="45"/>
      <c r="E102" s="45"/>
      <c r="F102" s="45"/>
      <c r="G102" s="45"/>
      <c r="H102" s="45"/>
      <c r="I102" s="142">
        <v>0</v>
      </c>
      <c r="J102" s="20"/>
      <c r="K102" s="147">
        <v>0</v>
      </c>
      <c r="L102" s="222"/>
      <c r="M102" s="170"/>
      <c r="N102" s="168"/>
      <c r="O102" s="84"/>
      <c r="P102" s="84"/>
    </row>
    <row r="103" spans="1:16">
      <c r="A103" s="4">
        <v>44533</v>
      </c>
      <c r="B103" s="140">
        <v>608</v>
      </c>
      <c r="C103" s="45"/>
      <c r="D103" s="45"/>
      <c r="E103" s="45"/>
      <c r="F103" s="45"/>
      <c r="G103" s="45"/>
      <c r="H103" s="45"/>
      <c r="I103" s="142">
        <v>0</v>
      </c>
      <c r="J103" s="20"/>
      <c r="K103" s="147">
        <v>0</v>
      </c>
      <c r="L103" s="222"/>
      <c r="M103" s="170"/>
      <c r="N103" s="168"/>
      <c r="O103" s="84"/>
      <c r="P103" s="84"/>
    </row>
    <row r="104" spans="1:16">
      <c r="A104" s="4">
        <v>44534</v>
      </c>
      <c r="B104" s="140">
        <v>810</v>
      </c>
      <c r="C104" s="45"/>
      <c r="D104" s="45"/>
      <c r="E104" s="45"/>
      <c r="F104" s="45"/>
      <c r="G104" s="45"/>
      <c r="H104" s="45"/>
      <c r="I104" s="142">
        <v>0</v>
      </c>
      <c r="J104" s="20"/>
      <c r="K104" s="147">
        <v>0</v>
      </c>
      <c r="L104" s="222"/>
      <c r="M104" s="170"/>
      <c r="N104" s="168"/>
      <c r="O104" s="84"/>
      <c r="P104" s="84"/>
    </row>
    <row r="105" spans="1:16">
      <c r="A105" s="4">
        <v>44535</v>
      </c>
      <c r="B105" s="140">
        <v>887</v>
      </c>
      <c r="C105" s="45"/>
      <c r="D105" s="45"/>
      <c r="E105" s="45"/>
      <c r="F105" s="45"/>
      <c r="G105" s="45"/>
      <c r="H105" s="45"/>
      <c r="I105" s="142">
        <v>0</v>
      </c>
      <c r="J105" s="20"/>
      <c r="K105" s="147">
        <v>0</v>
      </c>
      <c r="L105" s="222"/>
      <c r="M105" s="170"/>
      <c r="N105" s="168"/>
      <c r="O105" s="101"/>
      <c r="P105" s="84"/>
    </row>
    <row r="106" spans="1:16">
      <c r="A106" s="4">
        <v>44536</v>
      </c>
      <c r="B106" s="140">
        <v>842</v>
      </c>
      <c r="C106" s="45"/>
      <c r="D106" s="45"/>
      <c r="E106" s="45"/>
      <c r="F106" s="45"/>
      <c r="G106" s="45"/>
      <c r="H106" s="45"/>
      <c r="I106" s="142">
        <v>0</v>
      </c>
      <c r="J106" s="20"/>
      <c r="K106" s="147">
        <v>0</v>
      </c>
      <c r="L106" s="222"/>
      <c r="M106" s="170"/>
      <c r="N106" s="168"/>
      <c r="O106" s="84"/>
      <c r="P106" s="84"/>
    </row>
    <row r="107" spans="1:16">
      <c r="A107" s="4">
        <v>44537</v>
      </c>
      <c r="B107" s="140">
        <v>607</v>
      </c>
      <c r="C107" s="45"/>
      <c r="D107" s="45"/>
      <c r="E107" s="45"/>
      <c r="F107" s="45"/>
      <c r="G107" s="45"/>
      <c r="H107" s="45"/>
      <c r="I107" s="144">
        <v>0</v>
      </c>
      <c r="J107" s="20"/>
      <c r="K107" s="150">
        <v>0</v>
      </c>
      <c r="L107" s="235"/>
      <c r="M107" s="230"/>
      <c r="N107" s="168"/>
      <c r="O107" s="84"/>
      <c r="P107" s="84"/>
    </row>
    <row r="108" spans="1:16">
      <c r="A108" s="4">
        <v>44538</v>
      </c>
      <c r="B108" s="140">
        <v>677</v>
      </c>
      <c r="C108" s="146">
        <v>12</v>
      </c>
      <c r="D108" s="146">
        <v>105</v>
      </c>
      <c r="E108" s="146">
        <v>0.01</v>
      </c>
      <c r="F108" s="146">
        <v>50</v>
      </c>
      <c r="G108" s="146">
        <v>7.4</v>
      </c>
      <c r="H108" s="146">
        <v>1.7</v>
      </c>
      <c r="I108" s="142">
        <v>0</v>
      </c>
      <c r="J108" s="40"/>
      <c r="K108" s="147">
        <v>0</v>
      </c>
      <c r="L108" s="88">
        <v>0.375</v>
      </c>
      <c r="M108" s="232" t="s">
        <v>75</v>
      </c>
      <c r="N108" s="233">
        <v>44545</v>
      </c>
      <c r="O108" s="234">
        <v>44546</v>
      </c>
      <c r="P108" s="234"/>
    </row>
    <row r="109" spans="1:16">
      <c r="A109" s="4">
        <v>44539</v>
      </c>
      <c r="B109" s="140">
        <v>1308</v>
      </c>
      <c r="C109" s="238"/>
      <c r="D109" s="238"/>
      <c r="E109" s="238"/>
      <c r="F109" s="239"/>
      <c r="G109" s="210"/>
      <c r="H109" s="210"/>
      <c r="I109" s="145">
        <v>0</v>
      </c>
      <c r="J109" s="20"/>
      <c r="K109" s="240">
        <v>9</v>
      </c>
      <c r="L109" s="236"/>
      <c r="M109" s="231"/>
      <c r="N109" s="168"/>
      <c r="O109" s="84"/>
      <c r="P109" s="84"/>
    </row>
    <row r="110" spans="1:16">
      <c r="A110" s="4">
        <v>44540</v>
      </c>
      <c r="B110" s="140">
        <v>852</v>
      </c>
      <c r="C110" s="45"/>
      <c r="D110" s="45"/>
      <c r="E110" s="45"/>
      <c r="F110" s="45"/>
      <c r="G110" s="45"/>
      <c r="H110" s="45"/>
      <c r="I110" s="142">
        <v>0</v>
      </c>
      <c r="J110" s="20"/>
      <c r="K110" s="147">
        <v>0</v>
      </c>
      <c r="L110" s="222"/>
      <c r="M110" s="170"/>
      <c r="N110" s="168"/>
      <c r="O110" s="84"/>
      <c r="P110" s="84"/>
    </row>
    <row r="111" spans="1:16">
      <c r="A111" s="4">
        <v>44541</v>
      </c>
      <c r="B111" s="140">
        <v>550</v>
      </c>
      <c r="C111" s="45"/>
      <c r="D111" s="45"/>
      <c r="E111" s="45"/>
      <c r="F111" s="45"/>
      <c r="G111" s="45"/>
      <c r="H111" s="45"/>
      <c r="I111" s="142">
        <v>0</v>
      </c>
      <c r="J111" s="20"/>
      <c r="K111" s="147">
        <v>0</v>
      </c>
      <c r="L111" s="222"/>
      <c r="M111" s="170"/>
      <c r="N111" s="168"/>
      <c r="O111" s="84"/>
      <c r="P111" s="84"/>
    </row>
    <row r="112" spans="1:16">
      <c r="A112" s="4">
        <v>44542</v>
      </c>
      <c r="B112" s="140">
        <v>470</v>
      </c>
      <c r="C112" s="45"/>
      <c r="D112" s="45"/>
      <c r="E112" s="45"/>
      <c r="F112" s="45"/>
      <c r="G112" s="45"/>
      <c r="H112" s="45"/>
      <c r="I112" s="142">
        <v>0</v>
      </c>
      <c r="J112" s="20"/>
      <c r="K112" s="147">
        <v>0</v>
      </c>
      <c r="L112" s="222"/>
      <c r="M112" s="170"/>
      <c r="N112" s="168"/>
      <c r="O112" s="84"/>
      <c r="P112" s="84"/>
    </row>
    <row r="113" spans="1:16">
      <c r="A113" s="4">
        <v>44543</v>
      </c>
      <c r="B113" s="140">
        <v>414</v>
      </c>
      <c r="C113" s="45"/>
      <c r="D113" s="45"/>
      <c r="E113" s="45"/>
      <c r="F113" s="45"/>
      <c r="G113" s="45"/>
      <c r="H113" s="45"/>
      <c r="I113" s="142">
        <v>0</v>
      </c>
      <c r="J113" s="20"/>
      <c r="K113" s="147">
        <v>0</v>
      </c>
      <c r="L113" s="222"/>
      <c r="M113" s="170"/>
      <c r="N113" s="168"/>
      <c r="O113" s="84"/>
      <c r="P113" s="84"/>
    </row>
    <row r="114" spans="1:16">
      <c r="A114" s="4">
        <v>44544</v>
      </c>
      <c r="B114" s="140">
        <v>379</v>
      </c>
      <c r="C114" s="45"/>
      <c r="D114" s="45"/>
      <c r="E114" s="45"/>
      <c r="F114" s="45"/>
      <c r="G114" s="45"/>
      <c r="H114" s="45"/>
      <c r="I114" s="142">
        <v>0</v>
      </c>
      <c r="J114" s="20"/>
      <c r="K114" s="147">
        <v>0</v>
      </c>
      <c r="L114" s="222"/>
      <c r="M114" s="170"/>
      <c r="N114" s="168"/>
      <c r="O114" s="84"/>
      <c r="P114" s="84"/>
    </row>
    <row r="115" spans="1:16">
      <c r="A115" s="4">
        <v>44545</v>
      </c>
      <c r="B115" s="140">
        <v>357</v>
      </c>
      <c r="C115" s="45"/>
      <c r="D115" s="45"/>
      <c r="E115" s="45"/>
      <c r="F115" s="45"/>
      <c r="G115" s="45"/>
      <c r="H115" s="45"/>
      <c r="I115" s="142">
        <v>0</v>
      </c>
      <c r="J115" s="20"/>
      <c r="K115" s="147">
        <v>0</v>
      </c>
      <c r="L115" s="222"/>
      <c r="M115" s="170"/>
      <c r="N115" s="168"/>
      <c r="O115" s="84"/>
      <c r="P115" s="84"/>
    </row>
    <row r="116" spans="1:16">
      <c r="A116" s="4">
        <v>44546</v>
      </c>
      <c r="B116" s="140">
        <v>351</v>
      </c>
      <c r="C116" s="45"/>
      <c r="D116" s="45"/>
      <c r="E116" s="45"/>
      <c r="F116" s="45"/>
      <c r="G116" s="45"/>
      <c r="H116" s="45"/>
      <c r="I116" s="142">
        <v>0</v>
      </c>
      <c r="J116" s="20"/>
      <c r="K116" s="147">
        <v>0</v>
      </c>
      <c r="L116" s="222"/>
      <c r="M116" s="170"/>
      <c r="N116" s="168"/>
      <c r="O116" s="84"/>
      <c r="P116" s="84"/>
    </row>
    <row r="117" spans="1:16">
      <c r="A117" s="4">
        <v>44547</v>
      </c>
      <c r="B117" s="140">
        <v>334</v>
      </c>
      <c r="C117" s="45"/>
      <c r="D117" s="45"/>
      <c r="E117" s="45"/>
      <c r="F117" s="45"/>
      <c r="G117" s="45"/>
      <c r="H117" s="45"/>
      <c r="I117" s="142">
        <v>0</v>
      </c>
      <c r="J117" s="20"/>
      <c r="K117" s="147">
        <v>2</v>
      </c>
      <c r="L117" s="222"/>
      <c r="M117" s="170"/>
      <c r="N117" s="168"/>
      <c r="O117" s="84"/>
      <c r="P117" s="84"/>
    </row>
    <row r="118" spans="1:16">
      <c r="A118" s="4">
        <v>44548</v>
      </c>
      <c r="B118" s="140">
        <v>339</v>
      </c>
      <c r="C118" s="45"/>
      <c r="D118" s="45"/>
      <c r="E118" s="45"/>
      <c r="F118" s="45"/>
      <c r="G118" s="45"/>
      <c r="H118" s="45"/>
      <c r="I118" s="142">
        <v>0</v>
      </c>
      <c r="J118" s="20"/>
      <c r="K118" s="147">
        <v>3</v>
      </c>
      <c r="L118" s="222"/>
      <c r="M118" s="170"/>
      <c r="N118" s="168"/>
      <c r="O118" s="84"/>
      <c r="P118" s="84"/>
    </row>
    <row r="119" spans="1:16">
      <c r="A119" s="4">
        <v>44549</v>
      </c>
      <c r="B119" s="140">
        <v>324</v>
      </c>
      <c r="C119" s="45"/>
      <c r="D119" s="45"/>
      <c r="E119" s="45"/>
      <c r="F119" s="45"/>
      <c r="G119" s="45"/>
      <c r="H119" s="45"/>
      <c r="I119" s="142">
        <v>0</v>
      </c>
      <c r="J119" s="20"/>
      <c r="K119" s="147">
        <v>0</v>
      </c>
      <c r="L119" s="222"/>
      <c r="M119" s="170"/>
      <c r="N119" s="168"/>
      <c r="O119" s="84"/>
      <c r="P119" s="84"/>
    </row>
    <row r="120" spans="1:16">
      <c r="A120" s="4">
        <v>44550</v>
      </c>
      <c r="B120" s="140">
        <v>304</v>
      </c>
      <c r="C120" s="45"/>
      <c r="D120" s="45"/>
      <c r="E120" s="45"/>
      <c r="F120" s="45"/>
      <c r="G120" s="45"/>
      <c r="H120" s="45"/>
      <c r="I120" s="142">
        <v>0</v>
      </c>
      <c r="J120" s="20"/>
      <c r="K120" s="147">
        <v>0</v>
      </c>
      <c r="L120" s="222"/>
      <c r="M120" s="170"/>
      <c r="N120" s="168"/>
      <c r="O120" s="84"/>
      <c r="P120" s="84"/>
    </row>
    <row r="121" spans="1:16">
      <c r="A121" s="4">
        <v>44551</v>
      </c>
      <c r="B121" s="140">
        <v>282</v>
      </c>
      <c r="C121" s="45"/>
      <c r="D121" s="45"/>
      <c r="E121" s="45"/>
      <c r="F121" s="45"/>
      <c r="G121" s="45"/>
      <c r="H121" s="45"/>
      <c r="I121" s="142">
        <v>0</v>
      </c>
      <c r="J121" s="20"/>
      <c r="K121" s="147">
        <v>0</v>
      </c>
      <c r="L121" s="222"/>
      <c r="M121" s="170"/>
      <c r="N121" s="168"/>
      <c r="O121" s="84"/>
      <c r="P121" s="84"/>
    </row>
    <row r="122" spans="1:16">
      <c r="A122" s="4">
        <v>44552</v>
      </c>
      <c r="B122" s="140">
        <v>305</v>
      </c>
      <c r="C122" s="45"/>
      <c r="D122" s="45"/>
      <c r="E122" s="45"/>
      <c r="F122" s="45"/>
      <c r="G122" s="45"/>
      <c r="H122" s="45"/>
      <c r="I122" s="142">
        <v>0</v>
      </c>
      <c r="J122" s="20"/>
      <c r="K122" s="147">
        <v>0</v>
      </c>
      <c r="L122" s="222"/>
      <c r="M122" s="170"/>
      <c r="N122" s="168"/>
      <c r="O122" s="84"/>
      <c r="P122" s="84"/>
    </row>
    <row r="123" spans="1:16">
      <c r="A123" s="4">
        <v>44553</v>
      </c>
      <c r="B123" s="140">
        <v>313</v>
      </c>
      <c r="C123" s="45"/>
      <c r="D123" s="45"/>
      <c r="E123" s="45"/>
      <c r="F123" s="45"/>
      <c r="G123" s="45"/>
      <c r="H123" s="45"/>
      <c r="I123" s="142">
        <v>0</v>
      </c>
      <c r="J123" s="20"/>
      <c r="K123" s="147">
        <v>0</v>
      </c>
      <c r="L123" s="222"/>
      <c r="M123" s="170"/>
      <c r="N123" s="168"/>
      <c r="O123" s="84"/>
      <c r="P123" s="84"/>
    </row>
    <row r="124" spans="1:16">
      <c r="A124" s="4">
        <v>44554</v>
      </c>
      <c r="B124" s="140">
        <v>294</v>
      </c>
      <c r="C124" s="45"/>
      <c r="D124" s="45"/>
      <c r="E124" s="45"/>
      <c r="F124" s="45"/>
      <c r="G124" s="45"/>
      <c r="H124" s="45"/>
      <c r="I124" s="142">
        <v>0</v>
      </c>
      <c r="J124" s="20"/>
      <c r="K124" s="147">
        <v>4</v>
      </c>
      <c r="L124" s="222"/>
      <c r="M124" s="170"/>
      <c r="N124" s="168"/>
      <c r="O124" s="84"/>
      <c r="P124" s="84"/>
    </row>
    <row r="125" spans="1:16">
      <c r="A125" s="4">
        <v>44555</v>
      </c>
      <c r="B125" s="140">
        <v>281</v>
      </c>
      <c r="C125" s="45"/>
      <c r="D125" s="45"/>
      <c r="E125" s="45"/>
      <c r="F125" s="45"/>
      <c r="G125" s="45"/>
      <c r="H125" s="45"/>
      <c r="I125" s="142">
        <v>0</v>
      </c>
      <c r="J125" s="20"/>
      <c r="K125" s="147">
        <v>0</v>
      </c>
      <c r="L125" s="222"/>
      <c r="M125" s="170"/>
      <c r="N125" s="168"/>
      <c r="O125" s="84"/>
      <c r="P125" s="84"/>
    </row>
    <row r="126" spans="1:16">
      <c r="A126" s="4">
        <v>44556</v>
      </c>
      <c r="B126" s="140">
        <v>215</v>
      </c>
      <c r="C126" s="45"/>
      <c r="D126" s="45"/>
      <c r="E126" s="45"/>
      <c r="F126" s="45"/>
      <c r="G126" s="45"/>
      <c r="H126" s="45"/>
      <c r="I126" s="142">
        <v>0</v>
      </c>
      <c r="J126" s="20"/>
      <c r="K126" s="147">
        <v>0</v>
      </c>
      <c r="L126" s="222"/>
      <c r="M126" s="170"/>
      <c r="N126" s="168"/>
      <c r="O126" s="84"/>
      <c r="P126" s="84"/>
    </row>
    <row r="127" spans="1:16">
      <c r="A127" s="4">
        <v>44557</v>
      </c>
      <c r="B127" s="140">
        <v>371</v>
      </c>
      <c r="C127" s="45"/>
      <c r="D127" s="45"/>
      <c r="E127" s="45"/>
      <c r="F127" s="45"/>
      <c r="G127" s="45"/>
      <c r="H127" s="45"/>
      <c r="I127" s="142">
        <v>0</v>
      </c>
      <c r="J127" s="20"/>
      <c r="K127" s="147">
        <v>50</v>
      </c>
      <c r="L127" s="222"/>
      <c r="M127" s="170"/>
      <c r="N127" s="168"/>
      <c r="O127" s="84"/>
      <c r="P127" s="84"/>
    </row>
    <row r="128" spans="1:16">
      <c r="A128" s="4">
        <v>44558</v>
      </c>
      <c r="B128" s="140">
        <v>946</v>
      </c>
      <c r="C128" s="45"/>
      <c r="D128" s="45"/>
      <c r="E128" s="45"/>
      <c r="F128" s="45"/>
      <c r="G128" s="45"/>
      <c r="H128" s="45"/>
      <c r="I128" s="142">
        <v>0</v>
      </c>
      <c r="J128" s="20"/>
      <c r="K128" s="147">
        <v>8</v>
      </c>
      <c r="L128" s="222"/>
      <c r="M128" s="170"/>
      <c r="N128" s="168"/>
      <c r="O128" s="84"/>
      <c r="P128" s="84"/>
    </row>
    <row r="129" spans="1:16">
      <c r="A129" s="4">
        <v>44559</v>
      </c>
      <c r="B129" s="140">
        <v>485</v>
      </c>
      <c r="C129" s="45"/>
      <c r="D129" s="45"/>
      <c r="E129" s="45"/>
      <c r="F129" s="45"/>
      <c r="G129" s="45"/>
      <c r="H129" s="45"/>
      <c r="I129" s="142">
        <v>0</v>
      </c>
      <c r="J129" s="20"/>
      <c r="K129" s="147">
        <v>0</v>
      </c>
      <c r="L129" s="222"/>
      <c r="M129" s="170"/>
      <c r="N129" s="168"/>
      <c r="O129" s="84"/>
      <c r="P129" s="84"/>
    </row>
    <row r="130" spans="1:16">
      <c r="A130" s="4">
        <v>44560</v>
      </c>
      <c r="B130" s="140">
        <v>403</v>
      </c>
      <c r="C130" s="45"/>
      <c r="D130" s="45"/>
      <c r="E130" s="45"/>
      <c r="F130" s="45"/>
      <c r="G130" s="45"/>
      <c r="H130" s="45"/>
      <c r="I130" s="142">
        <v>0</v>
      </c>
      <c r="J130" s="20"/>
      <c r="K130" s="147">
        <v>0</v>
      </c>
      <c r="L130" s="222"/>
      <c r="M130" s="170"/>
      <c r="N130" s="168"/>
      <c r="O130" s="84"/>
      <c r="P130" s="84"/>
    </row>
    <row r="131" spans="1:16">
      <c r="A131" s="4">
        <v>44561</v>
      </c>
      <c r="B131" s="140">
        <v>389</v>
      </c>
      <c r="C131" s="45"/>
      <c r="D131" s="45"/>
      <c r="E131" s="45"/>
      <c r="F131" s="45"/>
      <c r="G131" s="45"/>
      <c r="H131" s="45"/>
      <c r="I131" s="142">
        <v>0</v>
      </c>
      <c r="J131" s="20"/>
      <c r="K131" s="147">
        <v>0</v>
      </c>
      <c r="L131" s="222"/>
      <c r="M131" s="170"/>
      <c r="N131" s="168"/>
      <c r="O131" s="84"/>
      <c r="P131" s="84"/>
    </row>
    <row r="132" spans="1:16">
      <c r="A132" s="4">
        <v>44562</v>
      </c>
      <c r="B132" s="140">
        <v>456</v>
      </c>
      <c r="C132" s="45"/>
      <c r="D132" s="45"/>
      <c r="E132" s="45"/>
      <c r="F132" s="45"/>
      <c r="G132" s="45"/>
      <c r="H132" s="45"/>
      <c r="I132" s="142">
        <v>0</v>
      </c>
      <c r="J132" s="20"/>
      <c r="K132" s="147">
        <v>0</v>
      </c>
      <c r="L132" s="222"/>
      <c r="M132" s="170"/>
      <c r="N132" s="168"/>
      <c r="O132" s="84"/>
      <c r="P132" s="84"/>
    </row>
    <row r="133" spans="1:16">
      <c r="A133" s="4">
        <v>44563</v>
      </c>
      <c r="B133" s="140">
        <v>369</v>
      </c>
      <c r="C133" s="45"/>
      <c r="D133" s="45"/>
      <c r="E133" s="45"/>
      <c r="F133" s="45"/>
      <c r="G133" s="45"/>
      <c r="H133" s="45"/>
      <c r="I133" s="142">
        <v>0</v>
      </c>
      <c r="J133" s="20"/>
      <c r="K133" s="147">
        <v>0</v>
      </c>
      <c r="L133" s="222"/>
      <c r="M133" s="170"/>
      <c r="N133" s="168"/>
      <c r="O133" s="84"/>
      <c r="P133" s="84"/>
    </row>
    <row r="134" spans="1:16">
      <c r="A134" s="4">
        <v>44564</v>
      </c>
      <c r="B134" s="140">
        <v>384</v>
      </c>
      <c r="C134" s="45"/>
      <c r="D134" s="45"/>
      <c r="E134" s="45"/>
      <c r="F134" s="45"/>
      <c r="G134" s="45"/>
      <c r="H134" s="45"/>
      <c r="I134" s="142">
        <v>0</v>
      </c>
      <c r="J134" s="20"/>
      <c r="K134" s="147">
        <v>20</v>
      </c>
      <c r="L134" s="222"/>
      <c r="M134" s="170"/>
      <c r="N134" s="168"/>
      <c r="O134" s="84"/>
      <c r="P134" s="84"/>
    </row>
    <row r="135" spans="1:16">
      <c r="A135" s="4">
        <v>44565</v>
      </c>
      <c r="B135" s="140">
        <v>434</v>
      </c>
      <c r="C135" s="45"/>
      <c r="D135" s="45"/>
      <c r="E135" s="45"/>
      <c r="F135" s="45"/>
      <c r="G135" s="45"/>
      <c r="H135" s="45"/>
      <c r="I135" s="142">
        <v>0</v>
      </c>
      <c r="J135" s="20"/>
      <c r="K135" s="147">
        <v>15</v>
      </c>
      <c r="L135" s="222"/>
      <c r="M135" s="230"/>
      <c r="N135" s="168"/>
      <c r="O135" s="84"/>
      <c r="P135" s="84"/>
    </row>
    <row r="136" spans="1:16">
      <c r="A136" s="4">
        <v>44566</v>
      </c>
      <c r="B136" s="140">
        <v>603</v>
      </c>
      <c r="C136" s="146">
        <v>15</v>
      </c>
      <c r="D136" s="146">
        <v>2</v>
      </c>
      <c r="E136" s="146">
        <v>1</v>
      </c>
      <c r="F136" s="146">
        <v>45</v>
      </c>
      <c r="G136" s="146">
        <v>4</v>
      </c>
      <c r="H136" s="146">
        <v>1.6</v>
      </c>
      <c r="I136" s="142">
        <v>0</v>
      </c>
      <c r="J136" s="20"/>
      <c r="K136" s="147">
        <v>0</v>
      </c>
      <c r="L136" s="222" t="s">
        <v>86</v>
      </c>
      <c r="M136" s="232" t="s">
        <v>75</v>
      </c>
      <c r="N136" s="233" t="s">
        <v>87</v>
      </c>
      <c r="O136" s="234" t="s">
        <v>88</v>
      </c>
      <c r="P136" s="234"/>
    </row>
    <row r="137" spans="1:16">
      <c r="A137" s="4">
        <v>44567</v>
      </c>
      <c r="B137" s="140">
        <v>564</v>
      </c>
      <c r="C137" s="45"/>
      <c r="D137" s="45"/>
      <c r="E137" s="45"/>
      <c r="F137" s="45"/>
      <c r="G137" s="45"/>
      <c r="H137" s="45"/>
      <c r="I137" s="142">
        <v>0</v>
      </c>
      <c r="J137" s="20"/>
      <c r="K137" s="147">
        <v>2</v>
      </c>
      <c r="L137" s="222"/>
      <c r="M137" s="231"/>
      <c r="N137" s="168"/>
      <c r="O137" s="84"/>
      <c r="P137" s="84"/>
    </row>
    <row r="138" spans="1:16">
      <c r="A138" s="4">
        <v>44568</v>
      </c>
      <c r="B138" s="140">
        <v>426</v>
      </c>
      <c r="C138" s="45"/>
      <c r="D138" s="45"/>
      <c r="E138" s="45"/>
      <c r="F138" s="45"/>
      <c r="G138" s="45"/>
      <c r="H138" s="45"/>
      <c r="I138" s="142">
        <v>0</v>
      </c>
      <c r="J138" s="20"/>
      <c r="K138" s="147">
        <v>3</v>
      </c>
      <c r="L138" s="222"/>
      <c r="M138" s="170"/>
      <c r="N138" s="168"/>
      <c r="O138" s="84"/>
      <c r="P138" s="84"/>
    </row>
    <row r="139" spans="1:16">
      <c r="A139" s="4">
        <v>44569</v>
      </c>
      <c r="B139" s="140">
        <v>379</v>
      </c>
      <c r="C139" s="45"/>
      <c r="D139" s="45"/>
      <c r="E139" s="45"/>
      <c r="F139" s="45"/>
      <c r="G139" s="45"/>
      <c r="H139" s="45"/>
      <c r="I139" s="142">
        <v>0</v>
      </c>
      <c r="J139" s="20"/>
      <c r="K139" s="147">
        <v>0</v>
      </c>
      <c r="L139" s="222"/>
      <c r="M139" s="170"/>
      <c r="N139" s="168"/>
      <c r="O139" s="84"/>
      <c r="P139" s="84"/>
    </row>
    <row r="140" spans="1:16">
      <c r="A140" s="4">
        <v>44570</v>
      </c>
      <c r="B140" s="140">
        <v>394</v>
      </c>
      <c r="C140" s="45"/>
      <c r="D140" s="45"/>
      <c r="E140" s="45"/>
      <c r="F140" s="45"/>
      <c r="G140" s="45"/>
      <c r="H140" s="45"/>
      <c r="I140" s="142">
        <v>0</v>
      </c>
      <c r="J140" s="20"/>
      <c r="K140" s="147">
        <v>0</v>
      </c>
      <c r="L140" s="222"/>
      <c r="M140" s="170"/>
      <c r="N140" s="168"/>
      <c r="O140" s="84"/>
      <c r="P140" s="84"/>
    </row>
    <row r="141" spans="1:16">
      <c r="A141" s="4">
        <v>44571</v>
      </c>
      <c r="B141" s="140">
        <v>383</v>
      </c>
      <c r="C141" s="45"/>
      <c r="D141" s="45"/>
      <c r="E141" s="45"/>
      <c r="F141" s="45"/>
      <c r="G141" s="45"/>
      <c r="H141" s="45"/>
      <c r="I141" s="142">
        <v>0</v>
      </c>
      <c r="J141" s="20"/>
      <c r="K141" s="147">
        <v>6</v>
      </c>
      <c r="L141" s="222"/>
      <c r="M141" s="170"/>
      <c r="N141" s="168"/>
      <c r="O141" s="84"/>
      <c r="P141" s="84"/>
    </row>
    <row r="142" spans="1:16">
      <c r="A142" s="4">
        <v>44572</v>
      </c>
      <c r="B142" s="140">
        <v>327</v>
      </c>
      <c r="C142" s="45"/>
      <c r="D142" s="45"/>
      <c r="E142" s="45"/>
      <c r="F142" s="45"/>
      <c r="G142" s="45"/>
      <c r="H142" s="45"/>
      <c r="I142" s="142">
        <v>0</v>
      </c>
      <c r="J142" s="20"/>
      <c r="K142" s="147">
        <v>0</v>
      </c>
      <c r="L142" s="222"/>
      <c r="M142" s="170"/>
      <c r="N142" s="168"/>
      <c r="O142" s="84"/>
      <c r="P142" s="84"/>
    </row>
    <row r="143" spans="1:16">
      <c r="A143" s="4">
        <v>44573</v>
      </c>
      <c r="B143" s="140">
        <v>306</v>
      </c>
      <c r="C143" s="198"/>
      <c r="D143" s="180"/>
      <c r="E143" s="197"/>
      <c r="F143" s="197"/>
      <c r="G143" s="197"/>
      <c r="H143" s="198"/>
      <c r="I143" s="142">
        <v>0</v>
      </c>
      <c r="J143" s="20"/>
      <c r="K143" s="183">
        <v>0</v>
      </c>
      <c r="L143" s="222"/>
      <c r="M143" s="170"/>
      <c r="N143" s="168"/>
      <c r="O143" s="84"/>
      <c r="P143" s="84"/>
    </row>
    <row r="144" spans="1:16">
      <c r="A144" s="4">
        <v>44574</v>
      </c>
      <c r="B144" s="140">
        <v>290</v>
      </c>
      <c r="C144" s="45"/>
      <c r="D144" s="45"/>
      <c r="E144" s="45"/>
      <c r="F144" s="45"/>
      <c r="G144" s="45"/>
      <c r="H144" s="45"/>
      <c r="I144" s="142">
        <v>0</v>
      </c>
      <c r="J144" s="20"/>
      <c r="K144" s="147">
        <v>0</v>
      </c>
      <c r="L144" s="222"/>
      <c r="M144" s="170"/>
      <c r="N144" s="168"/>
      <c r="O144" s="84"/>
      <c r="P144" s="84"/>
    </row>
    <row r="145" spans="1:16">
      <c r="A145" s="4">
        <v>44575</v>
      </c>
      <c r="B145" s="140">
        <v>301</v>
      </c>
      <c r="C145" s="45"/>
      <c r="D145" s="45"/>
      <c r="E145" s="45"/>
      <c r="F145" s="45"/>
      <c r="G145" s="45"/>
      <c r="H145" s="45"/>
      <c r="I145" s="142">
        <v>0</v>
      </c>
      <c r="J145" s="20"/>
      <c r="K145" s="147">
        <v>0</v>
      </c>
      <c r="L145" s="222"/>
      <c r="M145" s="170"/>
      <c r="N145" s="168"/>
      <c r="O145" s="84"/>
      <c r="P145" s="84"/>
    </row>
    <row r="146" spans="1:16">
      <c r="A146" s="4">
        <v>44576</v>
      </c>
      <c r="B146" s="140">
        <v>294</v>
      </c>
      <c r="C146" s="45"/>
      <c r="D146" s="45"/>
      <c r="E146" s="45"/>
      <c r="F146" s="45"/>
      <c r="G146" s="45"/>
      <c r="H146" s="45"/>
      <c r="I146" s="142">
        <v>0</v>
      </c>
      <c r="J146" s="20"/>
      <c r="K146" s="147">
        <v>0</v>
      </c>
      <c r="L146" s="222"/>
      <c r="M146" s="170"/>
      <c r="N146" s="168"/>
      <c r="O146" s="84"/>
      <c r="P146" s="84"/>
    </row>
    <row r="147" spans="1:16">
      <c r="A147" s="4">
        <v>44577</v>
      </c>
      <c r="B147" s="140">
        <v>361</v>
      </c>
      <c r="C147" s="45"/>
      <c r="D147" s="45"/>
      <c r="E147" s="45"/>
      <c r="F147" s="45"/>
      <c r="G147" s="45"/>
      <c r="H147" s="45"/>
      <c r="I147" s="142">
        <v>0</v>
      </c>
      <c r="J147" s="20"/>
      <c r="K147" s="147">
        <v>0</v>
      </c>
      <c r="L147" s="222"/>
      <c r="M147" s="170"/>
      <c r="N147" s="168"/>
      <c r="O147" s="84"/>
      <c r="P147" s="84"/>
    </row>
    <row r="148" spans="1:16">
      <c r="A148" s="4">
        <v>44578</v>
      </c>
      <c r="B148" s="140">
        <v>293</v>
      </c>
      <c r="C148" s="45"/>
      <c r="D148" s="45"/>
      <c r="E148" s="45"/>
      <c r="F148" s="45"/>
      <c r="G148" s="45"/>
      <c r="H148" s="45"/>
      <c r="I148" s="142">
        <v>0</v>
      </c>
      <c r="J148" s="20"/>
      <c r="K148" s="147">
        <v>15</v>
      </c>
      <c r="L148" s="222"/>
      <c r="M148" s="170"/>
      <c r="N148" s="168"/>
      <c r="O148" s="84"/>
      <c r="P148" s="84"/>
    </row>
    <row r="149" spans="1:16">
      <c r="A149" s="4">
        <v>44579</v>
      </c>
      <c r="B149" s="140">
        <v>287</v>
      </c>
      <c r="C149" s="45"/>
      <c r="D149" s="45"/>
      <c r="E149" s="45"/>
      <c r="F149" s="45"/>
      <c r="G149" s="45"/>
      <c r="H149" s="45"/>
      <c r="I149" s="142">
        <v>0</v>
      </c>
      <c r="J149" s="20"/>
      <c r="K149" s="148">
        <v>0</v>
      </c>
      <c r="L149" s="222"/>
      <c r="M149" s="170"/>
      <c r="N149" s="168"/>
      <c r="O149" s="84"/>
      <c r="P149" s="84"/>
    </row>
    <row r="150" spans="1:16">
      <c r="A150" s="4">
        <v>44580</v>
      </c>
      <c r="B150" s="140">
        <v>318</v>
      </c>
      <c r="C150" s="45"/>
      <c r="D150" s="45"/>
      <c r="E150" s="45"/>
      <c r="F150" s="45"/>
      <c r="G150" s="45"/>
      <c r="H150" s="45"/>
      <c r="I150" s="142">
        <v>0</v>
      </c>
      <c r="J150" s="20"/>
      <c r="K150" s="147">
        <v>18</v>
      </c>
      <c r="L150" s="222"/>
      <c r="M150" s="170"/>
      <c r="N150" s="168"/>
      <c r="O150" s="84"/>
      <c r="P150" s="84"/>
    </row>
    <row r="151" spans="1:16">
      <c r="A151" s="4">
        <v>44581</v>
      </c>
      <c r="B151" s="140">
        <v>1256</v>
      </c>
      <c r="C151" s="45"/>
      <c r="D151" s="45"/>
      <c r="E151" s="45"/>
      <c r="F151" s="45"/>
      <c r="G151" s="45"/>
      <c r="H151" s="45"/>
      <c r="I151" s="142">
        <v>0</v>
      </c>
      <c r="J151" s="20"/>
      <c r="K151" s="148">
        <v>56</v>
      </c>
      <c r="L151" s="222"/>
      <c r="M151" s="170"/>
      <c r="N151" s="168"/>
      <c r="O151" s="84"/>
      <c r="P151" s="84"/>
    </row>
    <row r="152" spans="1:16">
      <c r="A152" s="4">
        <v>44582</v>
      </c>
      <c r="B152" s="140">
        <v>1229</v>
      </c>
      <c r="C152" s="45"/>
      <c r="D152" s="45"/>
      <c r="E152" s="45"/>
      <c r="F152" s="45"/>
      <c r="G152" s="45"/>
      <c r="H152" s="45"/>
      <c r="I152" s="142">
        <v>0</v>
      </c>
      <c r="J152" s="20"/>
      <c r="K152" s="147">
        <v>8</v>
      </c>
      <c r="L152" s="222"/>
      <c r="M152" s="170"/>
      <c r="N152" s="167"/>
      <c r="O152" s="84"/>
      <c r="P152" s="84"/>
    </row>
    <row r="153" spans="1:16">
      <c r="A153" s="4">
        <v>44583</v>
      </c>
      <c r="B153" s="140">
        <v>847</v>
      </c>
      <c r="C153" s="45"/>
      <c r="D153" s="45"/>
      <c r="E153" s="45"/>
      <c r="F153" s="45"/>
      <c r="G153" s="45"/>
      <c r="H153" s="45"/>
      <c r="I153" s="142">
        <v>0</v>
      </c>
      <c r="J153" s="20"/>
      <c r="K153" s="147">
        <v>0</v>
      </c>
      <c r="L153" s="222"/>
      <c r="M153" s="170"/>
      <c r="N153" s="168"/>
      <c r="O153" s="84"/>
      <c r="P153" s="84"/>
    </row>
    <row r="154" spans="1:16">
      <c r="A154" s="4">
        <v>44584</v>
      </c>
      <c r="B154" s="140">
        <v>524</v>
      </c>
      <c r="C154" s="45"/>
      <c r="D154" s="45"/>
      <c r="E154" s="45"/>
      <c r="F154" s="45"/>
      <c r="G154" s="45"/>
      <c r="H154" s="45"/>
      <c r="I154" s="142">
        <v>0</v>
      </c>
      <c r="J154" s="20"/>
      <c r="K154" s="147">
        <v>0</v>
      </c>
      <c r="L154" s="222"/>
      <c r="M154" s="170"/>
      <c r="N154" s="168"/>
      <c r="O154" s="84"/>
      <c r="P154" s="84"/>
    </row>
    <row r="155" spans="1:16">
      <c r="A155" s="4">
        <v>44585</v>
      </c>
      <c r="B155" s="140">
        <v>486</v>
      </c>
      <c r="C155" s="45"/>
      <c r="D155" s="45"/>
      <c r="E155" s="45"/>
      <c r="F155" s="45"/>
      <c r="G155" s="45"/>
      <c r="H155" s="45"/>
      <c r="I155" s="142">
        <v>0</v>
      </c>
      <c r="J155" s="20"/>
      <c r="K155" s="147">
        <v>6</v>
      </c>
      <c r="L155" s="222"/>
      <c r="M155" s="170"/>
      <c r="N155" s="168"/>
      <c r="O155" s="84"/>
      <c r="P155" s="84"/>
    </row>
    <row r="156" spans="1:16">
      <c r="A156" s="4">
        <v>44586</v>
      </c>
      <c r="B156" s="140">
        <v>439</v>
      </c>
      <c r="C156" s="205"/>
      <c r="D156" s="186"/>
      <c r="E156" s="186"/>
      <c r="F156" s="186"/>
      <c r="G156" s="186"/>
      <c r="H156" s="187"/>
      <c r="I156" s="142">
        <v>0</v>
      </c>
      <c r="J156" s="218"/>
      <c r="K156" s="183">
        <v>0</v>
      </c>
      <c r="L156" s="222"/>
      <c r="M156" s="170"/>
      <c r="N156" s="168"/>
      <c r="O156" s="84"/>
      <c r="P156" s="84"/>
    </row>
    <row r="157" spans="1:16">
      <c r="A157" s="4">
        <v>44587</v>
      </c>
      <c r="B157" s="140">
        <v>498</v>
      </c>
      <c r="C157" s="45"/>
      <c r="D157" s="45"/>
      <c r="E157" s="45"/>
      <c r="F157" s="45"/>
      <c r="G157" s="45"/>
      <c r="H157" s="45"/>
      <c r="I157" s="142">
        <v>0</v>
      </c>
      <c r="J157" s="216"/>
      <c r="K157" s="147">
        <v>9</v>
      </c>
      <c r="L157" s="222"/>
      <c r="M157" s="170"/>
      <c r="N157" s="168"/>
      <c r="O157" s="84"/>
      <c r="P157" s="84"/>
    </row>
    <row r="158" spans="1:16">
      <c r="A158" s="4">
        <v>44588</v>
      </c>
      <c r="B158" s="140">
        <v>418</v>
      </c>
      <c r="C158" s="45"/>
      <c r="D158" s="45"/>
      <c r="E158" s="45"/>
      <c r="F158" s="45"/>
      <c r="G158" s="45"/>
      <c r="H158" s="45"/>
      <c r="I158" s="142">
        <v>0</v>
      </c>
      <c r="J158" s="20"/>
      <c r="K158" s="148">
        <v>0</v>
      </c>
      <c r="L158" s="222"/>
      <c r="M158" s="170"/>
      <c r="N158" s="168"/>
      <c r="O158" s="84"/>
      <c r="P158" s="84"/>
    </row>
    <row r="159" spans="1:16">
      <c r="A159" s="4">
        <v>44589</v>
      </c>
      <c r="B159" s="140">
        <v>594</v>
      </c>
      <c r="C159" s="45"/>
      <c r="D159" s="45"/>
      <c r="E159" s="45"/>
      <c r="F159" s="45"/>
      <c r="G159" s="45"/>
      <c r="H159" s="45"/>
      <c r="I159" s="142">
        <v>0</v>
      </c>
      <c r="J159" s="20"/>
      <c r="K159" s="148">
        <v>0</v>
      </c>
      <c r="L159" s="222"/>
      <c r="M159" s="170"/>
      <c r="N159" s="168"/>
      <c r="O159" s="84"/>
      <c r="P159" s="84"/>
    </row>
    <row r="160" spans="1:16">
      <c r="A160" s="4">
        <v>44590</v>
      </c>
      <c r="B160" s="140">
        <v>528</v>
      </c>
      <c r="C160" s="45"/>
      <c r="D160" s="45"/>
      <c r="E160" s="45"/>
      <c r="F160" s="45"/>
      <c r="G160" s="45"/>
      <c r="H160" s="45"/>
      <c r="I160" s="142">
        <v>0</v>
      </c>
      <c r="J160" s="20"/>
      <c r="K160" s="148">
        <v>0</v>
      </c>
      <c r="L160" s="222"/>
      <c r="M160" s="170"/>
      <c r="N160" s="168"/>
      <c r="O160" s="84"/>
      <c r="P160" s="84"/>
    </row>
    <row r="161" spans="1:16">
      <c r="A161" s="4">
        <v>44591</v>
      </c>
      <c r="B161" s="140">
        <v>431</v>
      </c>
      <c r="C161" s="45"/>
      <c r="D161" s="45"/>
      <c r="E161" s="45"/>
      <c r="F161" s="45"/>
      <c r="G161" s="45"/>
      <c r="H161" s="45"/>
      <c r="I161" s="142">
        <v>0</v>
      </c>
      <c r="J161" s="20"/>
      <c r="K161" s="148">
        <v>0</v>
      </c>
      <c r="L161" s="222"/>
      <c r="M161" s="170"/>
      <c r="N161" s="168"/>
      <c r="O161" s="84"/>
      <c r="P161" s="84"/>
    </row>
    <row r="162" spans="1:16">
      <c r="A162" s="4">
        <v>44592</v>
      </c>
      <c r="B162" s="140">
        <v>389</v>
      </c>
      <c r="C162" s="45"/>
      <c r="D162" s="45"/>
      <c r="E162" s="45"/>
      <c r="F162" s="45"/>
      <c r="G162" s="45"/>
      <c r="H162" s="45"/>
      <c r="I162" s="142">
        <v>0</v>
      </c>
      <c r="J162" s="20"/>
      <c r="K162" s="148">
        <v>0</v>
      </c>
      <c r="L162" s="222"/>
      <c r="M162" s="170"/>
      <c r="N162" s="168"/>
      <c r="O162" s="84"/>
      <c r="P162" s="84"/>
    </row>
    <row r="163" spans="1:16">
      <c r="A163" s="4">
        <v>44593</v>
      </c>
      <c r="B163" s="140">
        <v>384</v>
      </c>
      <c r="C163" s="45"/>
      <c r="D163" s="45"/>
      <c r="E163" s="45"/>
      <c r="F163" s="45"/>
      <c r="G163" s="45"/>
      <c r="H163" s="45"/>
      <c r="I163" s="142">
        <v>0</v>
      </c>
      <c r="J163" s="242"/>
      <c r="K163" s="241">
        <v>8</v>
      </c>
      <c r="L163" s="235"/>
      <c r="M163" s="230"/>
      <c r="N163" s="168"/>
      <c r="O163" s="84"/>
      <c r="P163" s="84"/>
    </row>
    <row r="164" spans="1:16">
      <c r="A164" s="4">
        <v>44594</v>
      </c>
      <c r="B164" s="140">
        <v>671</v>
      </c>
      <c r="C164" s="146">
        <v>6</v>
      </c>
      <c r="D164" s="146">
        <v>19</v>
      </c>
      <c r="E164" s="146">
        <v>2</v>
      </c>
      <c r="F164" s="146">
        <v>17</v>
      </c>
      <c r="G164" s="146">
        <v>2.8</v>
      </c>
      <c r="H164" s="146">
        <v>2.2000000000000002</v>
      </c>
      <c r="I164" s="142">
        <v>0</v>
      </c>
      <c r="J164" s="243"/>
      <c r="K164" s="148">
        <v>46</v>
      </c>
      <c r="L164" s="88"/>
      <c r="M164" s="232" t="s">
        <v>89</v>
      </c>
      <c r="N164" s="233" t="s">
        <v>90</v>
      </c>
      <c r="O164" s="234" t="s">
        <v>91</v>
      </c>
      <c r="P164" s="234"/>
    </row>
    <row r="165" spans="1:16">
      <c r="A165" s="4">
        <v>44595</v>
      </c>
      <c r="B165" s="140">
        <v>1913</v>
      </c>
      <c r="C165" s="45"/>
      <c r="D165" s="45"/>
      <c r="E165" s="45"/>
      <c r="F165" s="45"/>
      <c r="G165" s="45"/>
      <c r="H165" s="45"/>
      <c r="I165" s="142">
        <v>0</v>
      </c>
      <c r="J165" s="20"/>
      <c r="K165" s="74">
        <v>50</v>
      </c>
      <c r="L165" s="236"/>
      <c r="M165" s="231"/>
      <c r="N165" s="168"/>
      <c r="O165" s="84"/>
      <c r="P165" s="84"/>
    </row>
    <row r="166" spans="1:16">
      <c r="A166" s="4">
        <v>44596</v>
      </c>
      <c r="B166" s="140">
        <v>1610</v>
      </c>
      <c r="C166" s="194"/>
      <c r="D166" s="194"/>
      <c r="E166" s="194"/>
      <c r="F166" s="194"/>
      <c r="G166" s="193"/>
      <c r="H166" s="194"/>
      <c r="I166" s="142">
        <v>0</v>
      </c>
      <c r="J166" s="20"/>
      <c r="K166" s="148">
        <v>7</v>
      </c>
      <c r="L166" s="222"/>
      <c r="M166" s="170"/>
      <c r="N166" s="168"/>
      <c r="O166" s="84"/>
      <c r="P166" s="84"/>
    </row>
    <row r="167" spans="1:16">
      <c r="A167" s="4">
        <v>44597</v>
      </c>
      <c r="B167" s="140">
        <v>889</v>
      </c>
      <c r="C167" s="197"/>
      <c r="D167" s="198"/>
      <c r="E167" s="179"/>
      <c r="F167" s="180"/>
      <c r="G167" s="180"/>
      <c r="H167" s="210"/>
      <c r="I167" s="142">
        <v>0</v>
      </c>
      <c r="J167" s="20"/>
      <c r="K167" s="148">
        <v>0</v>
      </c>
      <c r="L167" s="222"/>
      <c r="M167" s="170"/>
      <c r="N167" s="168"/>
      <c r="O167" s="84"/>
      <c r="P167" s="84"/>
    </row>
    <row r="168" spans="1:16">
      <c r="A168" s="4">
        <v>44598</v>
      </c>
      <c r="B168" s="140">
        <v>727</v>
      </c>
      <c r="C168" s="45"/>
      <c r="D168" s="45"/>
      <c r="E168" s="45"/>
      <c r="F168" s="45"/>
      <c r="G168" s="45"/>
      <c r="H168" s="45"/>
      <c r="I168" s="142">
        <v>0</v>
      </c>
      <c r="J168" s="20"/>
      <c r="K168" s="148">
        <v>9</v>
      </c>
      <c r="L168" s="222"/>
      <c r="M168" s="170"/>
      <c r="N168" s="168"/>
      <c r="O168" s="84"/>
      <c r="P168" s="84"/>
    </row>
    <row r="169" spans="1:16">
      <c r="A169" s="4">
        <v>44599</v>
      </c>
      <c r="B169" s="140">
        <v>620</v>
      </c>
      <c r="C169" s="45"/>
      <c r="D169" s="45"/>
      <c r="E169" s="45"/>
      <c r="F169" s="45"/>
      <c r="G169" s="45"/>
      <c r="H169" s="45"/>
      <c r="I169" s="142">
        <v>0</v>
      </c>
      <c r="J169" s="20"/>
      <c r="K169" s="148">
        <v>0</v>
      </c>
      <c r="L169" s="222"/>
      <c r="M169" s="170"/>
      <c r="N169" s="168"/>
      <c r="O169" s="84"/>
      <c r="P169" s="84"/>
    </row>
    <row r="170" spans="1:16">
      <c r="A170" s="4">
        <v>44600</v>
      </c>
      <c r="B170" s="140">
        <v>550</v>
      </c>
      <c r="C170" s="45"/>
      <c r="D170" s="45"/>
      <c r="E170" s="45"/>
      <c r="F170" s="45"/>
      <c r="G170" s="45"/>
      <c r="H170" s="45"/>
      <c r="I170" s="142">
        <v>0</v>
      </c>
      <c r="J170" s="20"/>
      <c r="K170" s="148">
        <v>5</v>
      </c>
      <c r="L170" s="222"/>
      <c r="M170" s="170"/>
      <c r="N170" s="168"/>
      <c r="O170" s="84"/>
      <c r="P170" s="84"/>
    </row>
    <row r="171" spans="1:16">
      <c r="A171" s="4">
        <v>44601</v>
      </c>
      <c r="B171" s="140">
        <v>488</v>
      </c>
      <c r="C171" s="45"/>
      <c r="D171" s="45"/>
      <c r="E171" s="45"/>
      <c r="F171" s="45"/>
      <c r="G171" s="45"/>
      <c r="H171" s="45"/>
      <c r="I171" s="142">
        <v>0</v>
      </c>
      <c r="J171" s="20"/>
      <c r="K171" s="148">
        <v>0</v>
      </c>
      <c r="L171" s="222"/>
      <c r="M171" s="170"/>
      <c r="N171" s="168"/>
      <c r="O171" s="84"/>
      <c r="P171" s="84"/>
    </row>
    <row r="172" spans="1:16">
      <c r="A172" s="4">
        <v>44602</v>
      </c>
      <c r="B172" s="140">
        <v>444</v>
      </c>
      <c r="C172" s="45"/>
      <c r="D172" s="45"/>
      <c r="E172" s="45"/>
      <c r="F172" s="45"/>
      <c r="G172" s="45"/>
      <c r="H172" s="45"/>
      <c r="I172" s="142">
        <v>0</v>
      </c>
      <c r="J172" s="20"/>
      <c r="K172" s="148">
        <v>0</v>
      </c>
      <c r="L172" s="222"/>
      <c r="M172" s="170"/>
      <c r="N172" s="168"/>
      <c r="O172" s="84"/>
      <c r="P172" s="84"/>
    </row>
    <row r="173" spans="1:16">
      <c r="A173" s="4">
        <v>44603</v>
      </c>
      <c r="B173" s="140">
        <v>429</v>
      </c>
      <c r="C173" s="45"/>
      <c r="D173" s="45"/>
      <c r="E173" s="45"/>
      <c r="F173" s="45"/>
      <c r="G173" s="45"/>
      <c r="H173" s="45"/>
      <c r="I173" s="142">
        <v>0</v>
      </c>
      <c r="J173" s="20"/>
      <c r="K173" s="148" cm="1">
        <f t="array" aca="1" ref="K173" ca="1">K173:K289</f>
        <v>0</v>
      </c>
      <c r="L173" s="222"/>
      <c r="M173" s="170"/>
      <c r="N173" s="168"/>
      <c r="O173" s="84"/>
      <c r="P173" s="84"/>
    </row>
    <row r="174" spans="1:16">
      <c r="A174" s="4">
        <v>44604</v>
      </c>
      <c r="B174" s="140">
        <v>414</v>
      </c>
      <c r="C174" s="45"/>
      <c r="D174" s="45"/>
      <c r="E174" s="45"/>
      <c r="F174" s="45"/>
      <c r="G174" s="45"/>
      <c r="H174" s="45"/>
      <c r="I174" s="142">
        <v>0</v>
      </c>
      <c r="J174" s="20"/>
      <c r="K174" s="148">
        <v>2</v>
      </c>
      <c r="L174" s="222"/>
      <c r="M174" s="170"/>
      <c r="N174" s="168"/>
      <c r="O174" s="84"/>
      <c r="P174" s="84"/>
    </row>
    <row r="175" spans="1:16">
      <c r="A175" s="4">
        <v>44605</v>
      </c>
      <c r="B175" s="140">
        <v>387</v>
      </c>
      <c r="C175" s="45"/>
      <c r="D175" s="45"/>
      <c r="E175" s="45"/>
      <c r="F175" s="45"/>
      <c r="G175" s="45"/>
      <c r="H175" s="45"/>
      <c r="I175" s="142">
        <v>0</v>
      </c>
      <c r="J175" s="20"/>
      <c r="K175" s="148"/>
      <c r="L175" s="222"/>
      <c r="M175" s="170"/>
      <c r="N175" s="168"/>
      <c r="O175" s="84"/>
      <c r="P175" s="84"/>
    </row>
    <row r="176" spans="1:16">
      <c r="A176" s="4">
        <v>44606</v>
      </c>
      <c r="B176" s="140">
        <v>377</v>
      </c>
      <c r="C176" s="45"/>
      <c r="D176" s="45"/>
      <c r="E176" s="45"/>
      <c r="F176" s="45"/>
      <c r="G176" s="45"/>
      <c r="H176" s="45"/>
      <c r="I176" s="142">
        <v>0</v>
      </c>
      <c r="J176" s="20"/>
      <c r="K176" s="148"/>
      <c r="L176" s="222"/>
      <c r="M176" s="170"/>
      <c r="N176" s="168"/>
      <c r="O176" s="84"/>
      <c r="P176" s="84"/>
    </row>
    <row r="177" spans="1:16">
      <c r="A177" s="4">
        <v>44607</v>
      </c>
      <c r="B177" s="140">
        <v>382</v>
      </c>
      <c r="C177" s="45"/>
      <c r="D177" s="45"/>
      <c r="E177" s="45"/>
      <c r="F177" s="45"/>
      <c r="G177" s="45"/>
      <c r="H177" s="45"/>
      <c r="I177" s="142">
        <v>0</v>
      </c>
      <c r="J177" s="20"/>
      <c r="K177" s="148">
        <v>9</v>
      </c>
      <c r="L177" s="222"/>
      <c r="M177" s="170"/>
      <c r="N177" s="168"/>
      <c r="O177" s="84"/>
      <c r="P177" s="84"/>
    </row>
    <row r="178" spans="1:16">
      <c r="A178" s="4">
        <v>44608</v>
      </c>
      <c r="B178" s="140">
        <v>369</v>
      </c>
      <c r="C178" s="45"/>
      <c r="D178" s="45"/>
      <c r="E178" s="45"/>
      <c r="F178" s="45"/>
      <c r="G178" s="45"/>
      <c r="H178" s="45"/>
      <c r="I178" s="142">
        <v>0</v>
      </c>
      <c r="J178" s="20"/>
      <c r="K178" s="148"/>
      <c r="L178" s="222"/>
      <c r="M178" s="170"/>
      <c r="N178" s="168"/>
      <c r="O178" s="84"/>
      <c r="P178" s="84"/>
    </row>
    <row r="179" spans="1:16">
      <c r="A179" s="4">
        <v>44609</v>
      </c>
      <c r="B179" s="140">
        <v>365</v>
      </c>
      <c r="C179" s="45"/>
      <c r="D179" s="45"/>
      <c r="E179" s="45"/>
      <c r="F179" s="45"/>
      <c r="G179" s="45"/>
      <c r="H179" s="45"/>
      <c r="I179" s="142">
        <v>0</v>
      </c>
      <c r="J179" s="20"/>
      <c r="K179" s="148"/>
      <c r="L179" s="222"/>
      <c r="M179" s="170"/>
      <c r="N179" s="168"/>
      <c r="O179" s="84"/>
      <c r="P179" s="84"/>
    </row>
    <row r="180" spans="1:16">
      <c r="A180" s="4">
        <v>44610</v>
      </c>
      <c r="B180" s="140">
        <v>375</v>
      </c>
      <c r="C180" s="45"/>
      <c r="D180" s="45"/>
      <c r="E180" s="45"/>
      <c r="F180" s="45"/>
      <c r="G180" s="45"/>
      <c r="H180" s="45"/>
      <c r="I180" s="142">
        <v>0</v>
      </c>
      <c r="J180" s="20"/>
      <c r="K180" s="148"/>
      <c r="L180" s="222"/>
      <c r="M180" s="170"/>
      <c r="N180" s="168"/>
      <c r="O180" s="84"/>
      <c r="P180" s="84"/>
    </row>
    <row r="181" spans="1:16">
      <c r="A181" s="4">
        <v>44611</v>
      </c>
      <c r="B181" s="140">
        <v>355</v>
      </c>
      <c r="C181" s="45"/>
      <c r="D181" s="45"/>
      <c r="E181" s="45"/>
      <c r="F181" s="45"/>
      <c r="G181" s="45"/>
      <c r="H181" s="45"/>
      <c r="I181" s="142">
        <v>0</v>
      </c>
      <c r="J181" s="20"/>
      <c r="K181" s="148">
        <v>12</v>
      </c>
      <c r="L181" s="222"/>
      <c r="M181" s="170"/>
      <c r="N181" s="168"/>
      <c r="O181" s="84"/>
      <c r="P181" s="84"/>
    </row>
    <row r="182" spans="1:16">
      <c r="A182" s="4">
        <v>44612</v>
      </c>
      <c r="B182" s="140">
        <v>338</v>
      </c>
      <c r="C182" s="45"/>
      <c r="D182" s="45"/>
      <c r="E182" s="45"/>
      <c r="F182" s="45"/>
      <c r="G182" s="45"/>
      <c r="H182" s="45"/>
      <c r="I182" s="142">
        <v>0</v>
      </c>
      <c r="J182" s="20"/>
      <c r="K182" s="148"/>
      <c r="L182" s="222"/>
      <c r="M182" s="170"/>
      <c r="N182" s="168"/>
      <c r="O182" s="84"/>
      <c r="P182" s="84"/>
    </row>
    <row r="183" spans="1:16">
      <c r="A183" s="4">
        <v>44613</v>
      </c>
      <c r="B183" s="140">
        <v>330</v>
      </c>
      <c r="C183" s="45"/>
      <c r="D183" s="45"/>
      <c r="E183" s="181"/>
      <c r="F183" s="45"/>
      <c r="G183" s="45"/>
      <c r="H183" s="45"/>
      <c r="I183" s="142">
        <v>0</v>
      </c>
      <c r="J183" s="20"/>
      <c r="K183" s="148">
        <v>4</v>
      </c>
      <c r="L183" s="222"/>
      <c r="M183" s="170"/>
      <c r="N183" s="168"/>
      <c r="O183" s="84"/>
      <c r="P183" s="84"/>
    </row>
    <row r="184" spans="1:16">
      <c r="A184" s="4">
        <v>44614</v>
      </c>
      <c r="B184" s="140">
        <v>329</v>
      </c>
      <c r="C184" s="198"/>
      <c r="D184" s="180"/>
      <c r="E184" s="180"/>
      <c r="F184" s="180"/>
      <c r="G184" s="180"/>
      <c r="H184" s="179"/>
      <c r="I184" s="142">
        <v>0</v>
      </c>
      <c r="J184" s="219"/>
      <c r="K184" s="148">
        <v>2</v>
      </c>
      <c r="L184" s="222"/>
      <c r="M184" s="170"/>
      <c r="N184" s="168"/>
      <c r="O184" s="84"/>
      <c r="P184" s="84"/>
    </row>
    <row r="185" spans="1:16">
      <c r="A185" s="4">
        <v>44615</v>
      </c>
      <c r="B185" s="140">
        <v>1374</v>
      </c>
      <c r="C185" s="45"/>
      <c r="D185" s="45"/>
      <c r="E185" s="182"/>
      <c r="F185" s="45"/>
      <c r="G185" s="45"/>
      <c r="H185" s="45"/>
      <c r="I185" s="142">
        <v>0</v>
      </c>
      <c r="J185" s="20"/>
      <c r="K185" s="148"/>
      <c r="L185" s="222"/>
      <c r="M185" s="170"/>
      <c r="N185" s="168"/>
      <c r="O185" s="84"/>
      <c r="P185" s="84"/>
    </row>
    <row r="186" spans="1:16">
      <c r="A186" s="4">
        <v>44616</v>
      </c>
      <c r="B186" s="140">
        <v>2171</v>
      </c>
      <c r="C186" s="45"/>
      <c r="D186" s="45"/>
      <c r="E186" s="45"/>
      <c r="F186" s="45"/>
      <c r="G186" s="45"/>
      <c r="H186" s="45"/>
      <c r="I186" s="143">
        <v>0</v>
      </c>
      <c r="J186" s="20"/>
      <c r="K186" s="148">
        <v>10</v>
      </c>
      <c r="L186" s="222"/>
      <c r="M186" s="170"/>
      <c r="N186" s="168"/>
      <c r="O186" s="84"/>
      <c r="P186" s="84"/>
    </row>
    <row r="187" spans="1:16">
      <c r="A187" s="4">
        <v>44617</v>
      </c>
      <c r="B187" s="140">
        <v>1812</v>
      </c>
      <c r="C187" s="45"/>
      <c r="D187" s="45"/>
      <c r="E187" s="45"/>
      <c r="F187" s="45"/>
      <c r="G187" s="45"/>
      <c r="H187" s="45"/>
      <c r="I187" s="142">
        <v>0</v>
      </c>
      <c r="J187" s="20"/>
      <c r="K187" s="148"/>
      <c r="L187" s="222"/>
      <c r="M187" s="170"/>
      <c r="N187" s="168"/>
      <c r="O187" s="84"/>
      <c r="P187" s="84"/>
    </row>
    <row r="188" spans="1:16">
      <c r="A188" s="4">
        <v>44618</v>
      </c>
      <c r="B188" s="140">
        <v>1873</v>
      </c>
      <c r="C188" s="45"/>
      <c r="D188" s="45"/>
      <c r="E188" s="45"/>
      <c r="F188" s="45"/>
      <c r="G188" s="45"/>
      <c r="H188" s="45"/>
      <c r="I188" s="142">
        <v>0</v>
      </c>
      <c r="J188" s="20"/>
      <c r="K188" s="148"/>
      <c r="L188" s="222"/>
      <c r="M188" s="170"/>
      <c r="N188" s="168"/>
      <c r="O188" s="84"/>
      <c r="P188" s="84"/>
    </row>
    <row r="189" spans="1:16">
      <c r="A189" s="4">
        <v>44619</v>
      </c>
      <c r="B189" s="140">
        <v>2034</v>
      </c>
      <c r="C189" s="45"/>
      <c r="D189" s="45"/>
      <c r="E189" s="45"/>
      <c r="F189" s="45"/>
      <c r="G189" s="45"/>
      <c r="H189" s="45"/>
      <c r="I189" s="142">
        <v>0</v>
      </c>
      <c r="J189" s="20"/>
      <c r="K189" s="148"/>
      <c r="L189" s="222"/>
      <c r="M189" s="170"/>
      <c r="N189" s="168"/>
      <c r="O189" s="84"/>
      <c r="P189" s="84"/>
    </row>
    <row r="190" spans="1:16">
      <c r="A190" s="4">
        <v>44620</v>
      </c>
      <c r="B190" s="140">
        <v>1933</v>
      </c>
      <c r="C190" s="45"/>
      <c r="D190" s="45"/>
      <c r="E190" s="45"/>
      <c r="F190" s="45"/>
      <c r="G190" s="45"/>
      <c r="H190" s="45"/>
      <c r="I190" s="142">
        <v>0</v>
      </c>
      <c r="J190" s="20"/>
      <c r="K190" s="148"/>
      <c r="L190" s="222"/>
      <c r="M190" s="170"/>
      <c r="N190" s="168"/>
      <c r="O190" s="84"/>
      <c r="P190" s="84"/>
    </row>
    <row r="191" spans="1:16">
      <c r="A191" s="4">
        <v>44621</v>
      </c>
      <c r="B191" s="140">
        <v>0</v>
      </c>
      <c r="C191" s="45"/>
      <c r="D191" s="45"/>
      <c r="E191" s="45"/>
      <c r="F191" s="45"/>
      <c r="G191" s="45"/>
      <c r="H191" s="45"/>
      <c r="I191" s="142">
        <v>0</v>
      </c>
      <c r="J191" s="20"/>
      <c r="K191" s="148"/>
      <c r="L191" s="222"/>
      <c r="M191" s="170"/>
      <c r="N191" s="168"/>
      <c r="O191" s="84"/>
      <c r="P191" s="84"/>
    </row>
    <row r="192" spans="1:16">
      <c r="A192" s="4">
        <v>44622</v>
      </c>
      <c r="B192" s="140">
        <v>0</v>
      </c>
      <c r="C192" s="45"/>
      <c r="D192" s="45"/>
      <c r="E192" s="45"/>
      <c r="F192" s="45"/>
      <c r="G192" s="45"/>
      <c r="H192" s="45"/>
      <c r="I192" s="142">
        <v>0</v>
      </c>
      <c r="J192" s="220"/>
      <c r="K192" s="148"/>
      <c r="L192" s="222"/>
      <c r="M192" s="170"/>
      <c r="N192" s="168"/>
      <c r="O192" s="84"/>
      <c r="P192" s="84"/>
    </row>
    <row r="193" spans="1:16">
      <c r="A193" s="4">
        <v>44623</v>
      </c>
      <c r="B193" s="140">
        <v>0</v>
      </c>
      <c r="C193" s="198"/>
      <c r="D193" s="180"/>
      <c r="E193" s="180"/>
      <c r="F193" s="180"/>
      <c r="G193" s="197"/>
      <c r="H193" s="198"/>
      <c r="I193" s="142">
        <v>0</v>
      </c>
      <c r="J193" s="155"/>
      <c r="K193" s="148"/>
      <c r="L193" s="222"/>
      <c r="M193" s="170"/>
      <c r="N193" s="168"/>
      <c r="O193" s="84"/>
      <c r="P193" s="84"/>
    </row>
    <row r="194" spans="1:16">
      <c r="A194" s="4">
        <v>44624</v>
      </c>
      <c r="B194" s="140">
        <v>0</v>
      </c>
      <c r="C194" s="45"/>
      <c r="D194" s="45"/>
      <c r="E194" s="45"/>
      <c r="F194" s="45"/>
      <c r="G194" s="45"/>
      <c r="H194" s="45"/>
      <c r="I194" s="142">
        <v>0</v>
      </c>
      <c r="J194" s="216"/>
      <c r="K194" s="148"/>
      <c r="L194" s="222"/>
      <c r="M194" s="170"/>
      <c r="N194" s="168"/>
      <c r="O194" s="84"/>
      <c r="P194" s="84"/>
    </row>
    <row r="195" spans="1:16">
      <c r="A195" s="4">
        <v>44625</v>
      </c>
      <c r="B195" s="140">
        <v>0</v>
      </c>
      <c r="C195" s="45"/>
      <c r="D195" s="45"/>
      <c r="E195" s="45"/>
      <c r="F195" s="45"/>
      <c r="G195" s="45"/>
      <c r="H195" s="45"/>
      <c r="I195" s="142">
        <v>0</v>
      </c>
      <c r="J195" s="20"/>
      <c r="K195" s="148"/>
      <c r="L195" s="222"/>
      <c r="M195" s="170"/>
      <c r="N195" s="168"/>
      <c r="O195" s="84"/>
      <c r="P195" s="84"/>
    </row>
    <row r="196" spans="1:16">
      <c r="A196" s="4">
        <v>44626</v>
      </c>
      <c r="B196" s="140">
        <v>0</v>
      </c>
      <c r="C196" s="45"/>
      <c r="D196" s="45"/>
      <c r="E196" s="45"/>
      <c r="F196" s="45"/>
      <c r="G196" s="45"/>
      <c r="H196" s="45"/>
      <c r="I196" s="142">
        <v>0</v>
      </c>
      <c r="J196" s="20"/>
      <c r="K196" s="148">
        <v>70</v>
      </c>
      <c r="L196" s="222"/>
      <c r="M196" s="170"/>
      <c r="N196" s="168"/>
      <c r="O196" s="84"/>
      <c r="P196" s="84"/>
    </row>
    <row r="197" spans="1:16">
      <c r="A197" s="4">
        <v>44627</v>
      </c>
      <c r="B197" s="140">
        <v>0</v>
      </c>
      <c r="C197" s="45"/>
      <c r="D197" s="45"/>
      <c r="E197" s="45"/>
      <c r="F197" s="45"/>
      <c r="G197" s="45"/>
      <c r="H197" s="45"/>
      <c r="I197" s="142">
        <v>0</v>
      </c>
      <c r="J197" s="20"/>
      <c r="K197" s="148">
        <v>40</v>
      </c>
      <c r="L197" s="222"/>
      <c r="M197" s="170"/>
      <c r="N197" s="168"/>
      <c r="O197" s="84"/>
      <c r="P197" s="84"/>
    </row>
    <row r="198" spans="1:16">
      <c r="A198" s="4">
        <v>44628</v>
      </c>
      <c r="B198" s="140">
        <v>3446</v>
      </c>
      <c r="C198" s="45"/>
      <c r="D198" s="45"/>
      <c r="E198" s="45"/>
      <c r="F198" s="45"/>
      <c r="G198" s="45"/>
      <c r="H198" s="45"/>
      <c r="I198" s="142">
        <v>0</v>
      </c>
      <c r="J198" s="20"/>
      <c r="K198" s="148"/>
      <c r="L198" s="222"/>
      <c r="M198" s="170"/>
      <c r="N198" s="168"/>
      <c r="O198" s="84"/>
      <c r="P198" s="84"/>
    </row>
    <row r="199" spans="1:16">
      <c r="A199" s="4">
        <v>44629</v>
      </c>
      <c r="B199" s="140">
        <v>1990</v>
      </c>
      <c r="C199" s="146">
        <v>5</v>
      </c>
      <c r="D199" s="146">
        <v>200</v>
      </c>
      <c r="E199" s="146" t="s">
        <v>29</v>
      </c>
      <c r="F199" s="146">
        <v>41</v>
      </c>
      <c r="G199" s="146">
        <v>1.4</v>
      </c>
      <c r="H199" s="146">
        <v>0.94</v>
      </c>
      <c r="I199" s="142">
        <v>0</v>
      </c>
      <c r="J199" s="20"/>
      <c r="K199" s="148">
        <v>10</v>
      </c>
      <c r="L199" s="222" t="s">
        <v>92</v>
      </c>
      <c r="M199" s="170" t="s">
        <v>75</v>
      </c>
      <c r="N199" s="168">
        <v>44629</v>
      </c>
      <c r="O199" s="84">
        <v>44701</v>
      </c>
      <c r="P199" s="84"/>
    </row>
    <row r="200" spans="1:16">
      <c r="A200" s="4">
        <v>44630</v>
      </c>
      <c r="B200" s="140">
        <v>1942</v>
      </c>
      <c r="C200" s="45"/>
      <c r="D200" s="45"/>
      <c r="E200" s="45"/>
      <c r="F200" s="45"/>
      <c r="G200" s="45"/>
      <c r="H200" s="45"/>
      <c r="I200" s="142">
        <v>0</v>
      </c>
      <c r="J200" s="20"/>
      <c r="K200" s="148"/>
      <c r="L200" s="222"/>
      <c r="M200" s="170"/>
      <c r="N200" s="168"/>
      <c r="O200" s="84"/>
      <c r="P200" s="84"/>
    </row>
    <row r="201" spans="1:16">
      <c r="A201" s="4">
        <v>44631</v>
      </c>
      <c r="B201" s="140">
        <v>1854</v>
      </c>
      <c r="C201" s="45"/>
      <c r="D201" s="45"/>
      <c r="E201" s="45"/>
      <c r="F201" s="45"/>
      <c r="G201" s="45"/>
      <c r="H201" s="45"/>
      <c r="I201" s="142">
        <v>0</v>
      </c>
      <c r="J201" s="20"/>
      <c r="K201" s="148">
        <v>9</v>
      </c>
      <c r="L201" s="222"/>
      <c r="M201" s="170"/>
      <c r="N201" s="168"/>
      <c r="O201" s="84"/>
      <c r="P201" s="84"/>
    </row>
    <row r="202" spans="1:16">
      <c r="A202" s="4">
        <v>44632</v>
      </c>
      <c r="B202" s="140">
        <v>1086</v>
      </c>
      <c r="C202" s="45"/>
      <c r="D202" s="45"/>
      <c r="E202" s="45"/>
      <c r="F202" s="45"/>
      <c r="G202" s="45"/>
      <c r="H202" s="45"/>
      <c r="I202" s="142">
        <v>0</v>
      </c>
      <c r="J202" s="20"/>
      <c r="K202" s="148" cm="1">
        <f t="array" aca="1" ref="K202" ca="1">K202:K290</f>
        <v>0</v>
      </c>
      <c r="L202" s="222"/>
      <c r="M202" s="170"/>
      <c r="N202" s="168"/>
      <c r="O202" s="84"/>
      <c r="P202" s="84"/>
    </row>
    <row r="203" spans="1:16">
      <c r="A203" s="4">
        <v>44633</v>
      </c>
      <c r="B203" s="140">
        <v>1025</v>
      </c>
      <c r="C203" s="45"/>
      <c r="D203" s="45"/>
      <c r="E203" s="45"/>
      <c r="F203" s="45"/>
      <c r="G203" s="45"/>
      <c r="H203" s="45"/>
      <c r="I203" s="142">
        <v>0</v>
      </c>
      <c r="J203" s="20"/>
      <c r="K203" s="148"/>
      <c r="L203" s="222"/>
      <c r="M203" s="170"/>
      <c r="N203" s="167"/>
      <c r="O203" s="84"/>
      <c r="P203" s="84"/>
    </row>
    <row r="204" spans="1:16">
      <c r="A204" s="4">
        <v>44634</v>
      </c>
      <c r="B204" s="140">
        <v>898</v>
      </c>
      <c r="C204" s="45"/>
      <c r="D204" s="45"/>
      <c r="E204" s="45"/>
      <c r="F204" s="45"/>
      <c r="G204" s="45"/>
      <c r="H204" s="45"/>
      <c r="I204" s="142">
        <v>0</v>
      </c>
      <c r="J204" s="20"/>
      <c r="K204" s="148">
        <v>10</v>
      </c>
      <c r="L204" s="222"/>
      <c r="M204" s="170"/>
      <c r="N204" s="168"/>
      <c r="O204" s="84"/>
      <c r="P204" s="84"/>
    </row>
    <row r="205" spans="1:16">
      <c r="A205" s="4">
        <v>44635</v>
      </c>
      <c r="B205" s="140">
        <v>725</v>
      </c>
      <c r="C205" s="45"/>
      <c r="D205" s="45"/>
      <c r="E205" s="45"/>
      <c r="F205" s="45"/>
      <c r="G205" s="45"/>
      <c r="H205" s="45"/>
      <c r="I205" s="142">
        <v>0</v>
      </c>
      <c r="J205" s="20"/>
      <c r="K205" s="148"/>
      <c r="L205" s="222"/>
      <c r="M205" s="170"/>
      <c r="N205" s="168"/>
      <c r="O205" s="84"/>
      <c r="P205" s="84"/>
    </row>
    <row r="206" spans="1:16">
      <c r="A206" s="4">
        <v>44636</v>
      </c>
      <c r="B206" s="140">
        <v>653</v>
      </c>
      <c r="C206" s="45"/>
      <c r="D206" s="45"/>
      <c r="E206" s="45"/>
      <c r="F206" s="45"/>
      <c r="G206" s="45"/>
      <c r="H206" s="45"/>
      <c r="I206" s="142">
        <v>0</v>
      </c>
      <c r="J206" s="20"/>
      <c r="K206" s="148"/>
      <c r="L206" s="222"/>
      <c r="M206" s="170"/>
      <c r="N206" s="168"/>
      <c r="O206" s="84"/>
      <c r="P206" s="84"/>
    </row>
    <row r="207" spans="1:16">
      <c r="A207" s="4">
        <v>44637</v>
      </c>
      <c r="B207" s="140">
        <v>618</v>
      </c>
      <c r="C207" s="45"/>
      <c r="D207" s="45"/>
      <c r="E207" s="45"/>
      <c r="F207" s="45"/>
      <c r="G207" s="45"/>
      <c r="H207" s="45"/>
      <c r="I207" s="142">
        <v>0</v>
      </c>
      <c r="J207" s="20"/>
      <c r="K207" s="148">
        <v>7</v>
      </c>
      <c r="L207" s="222"/>
      <c r="M207" s="170"/>
      <c r="N207" s="168"/>
      <c r="O207" s="84"/>
      <c r="P207" s="84"/>
    </row>
    <row r="208" spans="1:16">
      <c r="A208" s="4">
        <v>44638</v>
      </c>
      <c r="B208" s="140">
        <v>593</v>
      </c>
      <c r="C208" s="45"/>
      <c r="D208" s="45"/>
      <c r="E208" s="45"/>
      <c r="F208" s="45"/>
      <c r="G208" s="45"/>
      <c r="H208" s="45"/>
      <c r="I208" s="142">
        <v>0</v>
      </c>
      <c r="J208" s="20"/>
      <c r="K208" s="148">
        <v>3</v>
      </c>
      <c r="L208" s="222"/>
      <c r="M208" s="170"/>
      <c r="N208" s="167"/>
      <c r="O208" s="84"/>
      <c r="P208" s="84"/>
    </row>
    <row r="209" spans="1:16">
      <c r="A209" s="4">
        <v>44639</v>
      </c>
      <c r="B209" s="140">
        <v>556</v>
      </c>
      <c r="C209" s="45"/>
      <c r="D209" s="45"/>
      <c r="E209" s="45"/>
      <c r="F209" s="45"/>
      <c r="G209" s="45"/>
      <c r="H209" s="45"/>
      <c r="I209" s="142">
        <v>0</v>
      </c>
      <c r="J209" s="20"/>
      <c r="K209" s="148"/>
      <c r="L209" s="222"/>
      <c r="M209" s="170"/>
      <c r="N209" s="168"/>
      <c r="O209" s="84"/>
      <c r="P209" s="84"/>
    </row>
    <row r="210" spans="1:16">
      <c r="A210" s="4">
        <v>44640</v>
      </c>
      <c r="B210" s="140">
        <v>504</v>
      </c>
      <c r="C210" s="45"/>
      <c r="D210" s="45"/>
      <c r="E210" s="45"/>
      <c r="F210" s="45"/>
      <c r="G210" s="45"/>
      <c r="H210" s="45"/>
      <c r="I210" s="142">
        <v>0</v>
      </c>
      <c r="J210" s="20"/>
      <c r="K210" s="148"/>
      <c r="L210" s="222"/>
      <c r="M210" s="170"/>
      <c r="N210" s="168"/>
      <c r="O210" s="84"/>
      <c r="P210" s="84"/>
    </row>
    <row r="211" spans="1:16">
      <c r="A211" s="4">
        <v>44641</v>
      </c>
      <c r="B211" s="140">
        <v>474</v>
      </c>
      <c r="C211" s="45"/>
      <c r="D211" s="45"/>
      <c r="E211" s="45"/>
      <c r="F211" s="45"/>
      <c r="G211" s="45"/>
      <c r="H211" s="45"/>
      <c r="I211" s="142">
        <v>0</v>
      </c>
      <c r="J211" s="20"/>
      <c r="K211" s="148"/>
      <c r="L211" s="222"/>
      <c r="M211" s="170"/>
      <c r="N211" s="168"/>
      <c r="O211" s="84"/>
      <c r="P211" s="84"/>
    </row>
    <row r="212" spans="1:16">
      <c r="A212" s="4">
        <v>44642</v>
      </c>
      <c r="B212" s="140">
        <v>446</v>
      </c>
      <c r="C212" s="45"/>
      <c r="D212" s="45"/>
      <c r="E212" s="45"/>
      <c r="F212" s="45"/>
      <c r="G212" s="45"/>
      <c r="H212" s="45"/>
      <c r="I212" s="142">
        <v>0</v>
      </c>
      <c r="J212" s="20"/>
      <c r="K212" s="148"/>
      <c r="L212" s="222"/>
      <c r="M212" s="170"/>
      <c r="N212" s="168"/>
      <c r="O212" s="84"/>
      <c r="P212" s="84"/>
    </row>
    <row r="213" spans="1:16">
      <c r="A213" s="4">
        <v>44643</v>
      </c>
      <c r="B213" s="140">
        <v>421</v>
      </c>
      <c r="C213" s="45"/>
      <c r="D213" s="45"/>
      <c r="E213" s="45"/>
      <c r="F213" s="45"/>
      <c r="G213" s="45"/>
      <c r="H213" s="45"/>
      <c r="I213" s="142">
        <v>0</v>
      </c>
      <c r="J213" s="20"/>
      <c r="K213" s="148"/>
      <c r="L213" s="222"/>
      <c r="M213" s="170"/>
      <c r="N213" s="168"/>
      <c r="O213" s="84"/>
      <c r="P213" s="84"/>
    </row>
    <row r="214" spans="1:16">
      <c r="A214" s="4">
        <v>44644</v>
      </c>
      <c r="B214" s="140">
        <v>579</v>
      </c>
      <c r="C214" s="45"/>
      <c r="D214" s="45"/>
      <c r="E214" s="45"/>
      <c r="F214" s="45"/>
      <c r="G214" s="45"/>
      <c r="H214" s="45"/>
      <c r="I214" s="142">
        <v>0</v>
      </c>
      <c r="J214" s="20"/>
      <c r="K214" s="148">
        <v>26</v>
      </c>
      <c r="L214" s="222"/>
      <c r="M214" s="170"/>
      <c r="N214" s="168"/>
      <c r="O214" s="84"/>
      <c r="P214" s="84"/>
    </row>
    <row r="215" spans="1:16">
      <c r="A215" s="4">
        <v>44645</v>
      </c>
      <c r="B215" s="140">
        <v>709</v>
      </c>
      <c r="C215" s="45"/>
      <c r="D215" s="45"/>
      <c r="E215" s="45"/>
      <c r="F215" s="45"/>
      <c r="G215" s="45"/>
      <c r="H215" s="45"/>
      <c r="I215" s="142">
        <v>0</v>
      </c>
      <c r="J215" s="20"/>
      <c r="K215" s="148">
        <v>15</v>
      </c>
      <c r="L215" s="222"/>
      <c r="M215" s="170"/>
      <c r="N215" s="168"/>
      <c r="O215" s="84"/>
      <c r="P215" s="84"/>
    </row>
    <row r="216" spans="1:16">
      <c r="A216" s="4">
        <v>44646</v>
      </c>
      <c r="B216" s="140">
        <v>1396</v>
      </c>
      <c r="C216" s="45"/>
      <c r="D216" s="45"/>
      <c r="E216" s="45"/>
      <c r="F216" s="45"/>
      <c r="G216" s="45"/>
      <c r="H216" s="45"/>
      <c r="I216" s="142">
        <v>0</v>
      </c>
      <c r="J216" s="20"/>
      <c r="K216" s="148"/>
      <c r="L216" s="222"/>
      <c r="M216" s="170"/>
      <c r="N216" s="168"/>
      <c r="O216" s="84"/>
      <c r="P216" s="84"/>
    </row>
    <row r="217" spans="1:16">
      <c r="A217" s="4">
        <v>44647</v>
      </c>
      <c r="B217" s="140">
        <v>1997</v>
      </c>
      <c r="C217" s="45"/>
      <c r="D217" s="45"/>
      <c r="E217" s="45"/>
      <c r="F217" s="45"/>
      <c r="G217" s="45"/>
      <c r="H217" s="45"/>
      <c r="I217" s="142">
        <v>0</v>
      </c>
      <c r="J217" s="20"/>
      <c r="K217" s="148">
        <v>85</v>
      </c>
      <c r="L217" s="222"/>
      <c r="M217" s="170"/>
      <c r="N217" s="167"/>
      <c r="O217" s="84"/>
      <c r="P217" s="84"/>
    </row>
    <row r="218" spans="1:16">
      <c r="A218" s="4">
        <v>44648</v>
      </c>
      <c r="B218" s="140">
        <v>1970</v>
      </c>
      <c r="C218" s="45"/>
      <c r="D218" s="45"/>
      <c r="E218" s="45"/>
      <c r="F218" s="45"/>
      <c r="G218" s="45"/>
      <c r="H218" s="45"/>
      <c r="I218" s="142">
        <v>0</v>
      </c>
      <c r="J218" s="20"/>
      <c r="K218" s="148">
        <v>100</v>
      </c>
      <c r="L218" s="222"/>
      <c r="M218" s="170"/>
      <c r="N218" s="167"/>
      <c r="O218" s="84"/>
      <c r="P218" s="84"/>
    </row>
    <row r="219" spans="1:16">
      <c r="A219" s="4">
        <v>44649</v>
      </c>
      <c r="B219" s="140">
        <v>2076</v>
      </c>
      <c r="C219" s="45"/>
      <c r="D219" s="45"/>
      <c r="E219" s="45"/>
      <c r="F219" s="45"/>
      <c r="G219" s="45"/>
      <c r="H219" s="45"/>
      <c r="I219" s="142">
        <v>0</v>
      </c>
      <c r="J219" s="20"/>
      <c r="K219" s="148">
        <v>200</v>
      </c>
      <c r="L219" s="222"/>
      <c r="M219" s="170"/>
      <c r="N219" s="167"/>
      <c r="O219" s="84"/>
      <c r="P219" s="84"/>
    </row>
    <row r="220" spans="1:16">
      <c r="A220" s="4">
        <v>44650</v>
      </c>
      <c r="B220" s="140">
        <v>1444</v>
      </c>
      <c r="C220" s="45"/>
      <c r="D220" s="45"/>
      <c r="E220" s="45"/>
      <c r="F220" s="45"/>
      <c r="G220" s="45"/>
      <c r="H220" s="45"/>
      <c r="I220" s="142">
        <v>0</v>
      </c>
      <c r="J220" s="20"/>
      <c r="K220" s="148"/>
      <c r="L220" s="222"/>
      <c r="M220" s="170"/>
      <c r="N220" s="167"/>
      <c r="O220" s="84"/>
      <c r="P220" s="84"/>
    </row>
    <row r="221" spans="1:16">
      <c r="A221" s="4">
        <v>44651</v>
      </c>
      <c r="B221" s="140">
        <v>1951</v>
      </c>
      <c r="C221" s="45"/>
      <c r="D221" s="45"/>
      <c r="E221" s="45"/>
      <c r="F221" s="45"/>
      <c r="G221" s="45"/>
      <c r="H221" s="45"/>
      <c r="I221" s="142">
        <v>0</v>
      </c>
      <c r="J221" s="20"/>
      <c r="K221" s="148"/>
      <c r="L221" s="222"/>
      <c r="M221" s="170"/>
      <c r="N221" s="167"/>
      <c r="O221" s="84"/>
      <c r="P221" s="84"/>
    </row>
    <row r="222" spans="1:16">
      <c r="A222" s="4">
        <v>44652</v>
      </c>
      <c r="B222" s="140">
        <v>2059</v>
      </c>
      <c r="C222" s="45"/>
      <c r="D222" s="45"/>
      <c r="E222" s="45"/>
      <c r="F222" s="45"/>
      <c r="G222" s="45"/>
      <c r="H222" s="45"/>
      <c r="I222" s="142">
        <v>0</v>
      </c>
      <c r="J222" s="20"/>
      <c r="K222" s="148"/>
      <c r="L222" s="222"/>
      <c r="M222" s="170"/>
      <c r="N222" s="167"/>
      <c r="O222" s="84"/>
      <c r="P222" s="84"/>
    </row>
    <row r="223" spans="1:16">
      <c r="A223" s="4">
        <v>44653</v>
      </c>
      <c r="B223" s="140">
        <v>2050</v>
      </c>
      <c r="C223" s="45"/>
      <c r="D223" s="45"/>
      <c r="E223" s="45"/>
      <c r="F223" s="45"/>
      <c r="G223" s="45"/>
      <c r="H223" s="45"/>
      <c r="I223" s="142">
        <v>0</v>
      </c>
      <c r="J223" s="20"/>
      <c r="K223" s="148">
        <v>20</v>
      </c>
      <c r="L223" s="222"/>
      <c r="M223" s="170"/>
      <c r="N223" s="167"/>
      <c r="O223" s="84"/>
      <c r="P223" s="84"/>
    </row>
    <row r="224" spans="1:16">
      <c r="A224" s="4">
        <v>44654</v>
      </c>
      <c r="B224" s="140">
        <v>1940</v>
      </c>
      <c r="C224" s="45"/>
      <c r="D224" s="45"/>
      <c r="E224" s="45"/>
      <c r="F224" s="45"/>
      <c r="G224" s="45"/>
      <c r="H224" s="45"/>
      <c r="I224" s="142">
        <v>0</v>
      </c>
      <c r="J224" s="20"/>
      <c r="K224" s="148">
        <v>15</v>
      </c>
      <c r="L224" s="222"/>
      <c r="M224" s="170"/>
      <c r="N224" s="167"/>
      <c r="O224" s="84"/>
      <c r="P224" s="84"/>
    </row>
    <row r="225" spans="1:16">
      <c r="A225" s="4">
        <v>44655</v>
      </c>
      <c r="B225" s="140">
        <v>2004</v>
      </c>
      <c r="C225" s="45"/>
      <c r="D225" s="45"/>
      <c r="E225" s="45"/>
      <c r="F225" s="45"/>
      <c r="G225" s="45"/>
      <c r="H225" s="45"/>
      <c r="I225" s="142">
        <v>0</v>
      </c>
      <c r="J225" s="20"/>
      <c r="K225" s="148"/>
      <c r="L225" s="222"/>
      <c r="M225" s="170"/>
      <c r="N225" s="167"/>
      <c r="O225" s="84"/>
      <c r="P225" s="84"/>
    </row>
    <row r="226" spans="1:16">
      <c r="A226" s="4">
        <v>44656</v>
      </c>
      <c r="B226" s="140">
        <v>2008</v>
      </c>
      <c r="C226" s="45"/>
      <c r="D226" s="45"/>
      <c r="E226" s="45"/>
      <c r="F226" s="45"/>
      <c r="G226" s="45"/>
      <c r="H226" s="45"/>
      <c r="I226" s="142">
        <v>0</v>
      </c>
      <c r="J226" s="20"/>
      <c r="K226" s="148"/>
      <c r="L226" s="222"/>
      <c r="M226" s="170"/>
      <c r="N226" s="167"/>
      <c r="O226" s="84"/>
      <c r="P226" s="84"/>
    </row>
    <row r="227" spans="1:16">
      <c r="A227" s="4">
        <v>44657</v>
      </c>
      <c r="B227" s="140">
        <v>2027</v>
      </c>
      <c r="C227" s="146">
        <v>6</v>
      </c>
      <c r="D227" s="146">
        <v>920</v>
      </c>
      <c r="E227" s="146" t="s">
        <v>29</v>
      </c>
      <c r="F227" s="146">
        <v>16</v>
      </c>
      <c r="G227" s="146">
        <v>2.2999999999999998</v>
      </c>
      <c r="H227" s="146">
        <v>0.85</v>
      </c>
      <c r="I227" s="142">
        <v>0</v>
      </c>
      <c r="J227" s="20"/>
      <c r="K227" s="148">
        <v>15</v>
      </c>
      <c r="L227" s="222" t="s">
        <v>95</v>
      </c>
      <c r="M227" s="170" t="s">
        <v>75</v>
      </c>
      <c r="N227" s="167">
        <v>44706</v>
      </c>
      <c r="O227" s="84">
        <v>44720</v>
      </c>
      <c r="P227" s="84"/>
    </row>
    <row r="228" spans="1:16">
      <c r="A228" s="4">
        <v>44658</v>
      </c>
      <c r="B228" s="140">
        <v>1430</v>
      </c>
      <c r="C228" s="45"/>
      <c r="D228" s="45"/>
      <c r="E228" s="45"/>
      <c r="F228" s="45"/>
      <c r="G228" s="45"/>
      <c r="H228" s="45"/>
      <c r="I228" s="142">
        <v>0</v>
      </c>
      <c r="J228" s="20"/>
      <c r="K228" s="148">
        <v>7</v>
      </c>
      <c r="L228" s="222"/>
      <c r="M228" s="170"/>
      <c r="N228" s="167"/>
      <c r="O228" s="84"/>
      <c r="P228" s="84"/>
    </row>
    <row r="229" spans="1:16">
      <c r="A229" s="4">
        <v>44659</v>
      </c>
      <c r="B229" s="140">
        <v>1053</v>
      </c>
      <c r="C229" s="45"/>
      <c r="D229" s="45"/>
      <c r="E229" s="45"/>
      <c r="F229" s="45"/>
      <c r="G229" s="45"/>
      <c r="H229" s="45"/>
      <c r="I229" s="142">
        <v>0</v>
      </c>
      <c r="J229" s="20"/>
      <c r="K229" s="148">
        <v>22</v>
      </c>
      <c r="L229" s="222"/>
      <c r="M229" s="170"/>
      <c r="N229" s="167"/>
      <c r="O229" s="84"/>
      <c r="P229" s="84"/>
    </row>
    <row r="230" spans="1:16">
      <c r="A230" s="4">
        <v>44660</v>
      </c>
      <c r="B230" s="140">
        <v>1360</v>
      </c>
      <c r="C230" s="45"/>
      <c r="D230" s="45"/>
      <c r="E230" s="45"/>
      <c r="F230" s="45"/>
      <c r="G230" s="45"/>
      <c r="H230" s="45"/>
      <c r="I230" s="142">
        <v>0</v>
      </c>
      <c r="J230" s="20"/>
      <c r="K230" s="148"/>
      <c r="L230" s="222"/>
      <c r="M230" s="170"/>
      <c r="N230" s="167"/>
      <c r="O230" s="84"/>
      <c r="P230" s="84"/>
    </row>
    <row r="231" spans="1:16">
      <c r="A231" s="4">
        <v>44661</v>
      </c>
      <c r="B231" s="140">
        <v>949</v>
      </c>
      <c r="C231" s="45"/>
      <c r="D231" s="45"/>
      <c r="E231" s="45"/>
      <c r="F231" s="45"/>
      <c r="G231" s="45"/>
      <c r="H231" s="45"/>
      <c r="I231" s="142">
        <v>0</v>
      </c>
      <c r="J231" s="20"/>
      <c r="K231" s="148"/>
      <c r="L231" s="222"/>
      <c r="M231" s="170"/>
      <c r="N231" s="167"/>
      <c r="O231" s="84"/>
      <c r="P231" s="84"/>
    </row>
    <row r="232" spans="1:16">
      <c r="A232" s="4">
        <v>44662</v>
      </c>
      <c r="B232" s="140">
        <v>756</v>
      </c>
      <c r="C232" s="45"/>
      <c r="D232" s="45"/>
      <c r="E232" s="45"/>
      <c r="F232" s="45"/>
      <c r="G232" s="45"/>
      <c r="H232" s="45"/>
      <c r="I232" s="142">
        <v>0</v>
      </c>
      <c r="J232" s="20"/>
      <c r="K232" s="148">
        <v>10</v>
      </c>
      <c r="L232" s="222"/>
      <c r="M232" s="170"/>
      <c r="N232" s="167"/>
      <c r="O232" s="84"/>
      <c r="P232" s="84"/>
    </row>
    <row r="233" spans="1:16">
      <c r="A233" s="4">
        <v>44663</v>
      </c>
      <c r="B233" s="140">
        <v>626</v>
      </c>
      <c r="C233" s="45"/>
      <c r="D233" s="45"/>
      <c r="E233" s="45"/>
      <c r="F233" s="45"/>
      <c r="G233" s="45"/>
      <c r="H233" s="45"/>
      <c r="I233" s="142">
        <v>0</v>
      </c>
      <c r="J233" s="20"/>
      <c r="K233" s="148"/>
      <c r="L233" s="222"/>
      <c r="M233" s="170"/>
      <c r="N233" s="167"/>
      <c r="O233" s="84"/>
      <c r="P233" s="84"/>
    </row>
    <row r="234" spans="1:16">
      <c r="A234" s="4">
        <v>44664</v>
      </c>
      <c r="B234" s="140">
        <v>698</v>
      </c>
      <c r="C234" s="45"/>
      <c r="D234" s="45"/>
      <c r="E234" s="45"/>
      <c r="F234" s="45"/>
      <c r="G234" s="45"/>
      <c r="H234" s="45"/>
      <c r="I234" s="142">
        <v>0</v>
      </c>
      <c r="J234" s="20"/>
      <c r="K234" s="148">
        <v>5</v>
      </c>
      <c r="L234" s="222"/>
      <c r="M234" s="170"/>
      <c r="N234" s="167"/>
      <c r="O234" s="84"/>
      <c r="P234" s="84"/>
    </row>
    <row r="235" spans="1:16">
      <c r="A235" s="4">
        <v>44665</v>
      </c>
      <c r="B235" s="140">
        <v>788</v>
      </c>
      <c r="C235" s="198"/>
      <c r="D235" s="180"/>
      <c r="E235" s="198"/>
      <c r="F235" s="180"/>
      <c r="G235" s="180"/>
      <c r="H235" s="179"/>
      <c r="I235" s="143">
        <v>0</v>
      </c>
      <c r="J235" s="218"/>
      <c r="K235" s="148">
        <v>12</v>
      </c>
      <c r="L235" s="222"/>
      <c r="M235" s="170"/>
      <c r="N235" s="167"/>
      <c r="O235" s="84"/>
      <c r="P235" s="84"/>
    </row>
    <row r="236" spans="1:16">
      <c r="A236" s="4">
        <v>44666</v>
      </c>
      <c r="B236" s="140">
        <v>696</v>
      </c>
      <c r="C236" s="45"/>
      <c r="D236" s="45"/>
      <c r="E236" s="45"/>
      <c r="F236" s="45"/>
      <c r="G236" s="45"/>
      <c r="H236" s="45"/>
      <c r="I236" s="142">
        <v>0</v>
      </c>
      <c r="J236" s="216"/>
      <c r="K236" s="148">
        <v>4</v>
      </c>
      <c r="L236" s="222"/>
      <c r="M236" s="170"/>
      <c r="N236" s="167"/>
      <c r="O236" s="84"/>
      <c r="P236" s="84"/>
    </row>
    <row r="237" spans="1:16">
      <c r="A237" s="4">
        <v>44667</v>
      </c>
      <c r="B237" s="140">
        <v>612</v>
      </c>
      <c r="C237" s="45"/>
      <c r="D237" s="45"/>
      <c r="E237" s="45"/>
      <c r="F237" s="45"/>
      <c r="G237" s="45"/>
      <c r="H237" s="45"/>
      <c r="I237" s="142">
        <v>0</v>
      </c>
      <c r="J237" s="20"/>
      <c r="K237" s="148"/>
      <c r="L237" s="222"/>
      <c r="M237" s="170"/>
      <c r="N237" s="167"/>
      <c r="O237" s="84"/>
      <c r="P237" s="84"/>
    </row>
    <row r="238" spans="1:16">
      <c r="A238" s="4">
        <v>44668</v>
      </c>
      <c r="B238" s="140">
        <v>617</v>
      </c>
      <c r="C238" s="45"/>
      <c r="D238" s="45"/>
      <c r="E238" s="45"/>
      <c r="F238" s="45"/>
      <c r="G238" s="45"/>
      <c r="H238" s="45"/>
      <c r="I238" s="142">
        <v>0</v>
      </c>
      <c r="J238" s="20"/>
      <c r="K238" s="148"/>
      <c r="L238" s="222"/>
      <c r="M238" s="170"/>
      <c r="N238" s="167"/>
      <c r="O238" s="84"/>
      <c r="P238" s="84"/>
    </row>
    <row r="239" spans="1:16">
      <c r="A239" s="4">
        <v>44669</v>
      </c>
      <c r="B239" s="140">
        <v>546</v>
      </c>
      <c r="C239" s="45"/>
      <c r="D239" s="45"/>
      <c r="E239" s="45"/>
      <c r="F239" s="45"/>
      <c r="G239" s="45"/>
      <c r="H239" s="45"/>
      <c r="I239" s="142">
        <v>0</v>
      </c>
      <c r="J239" s="20"/>
      <c r="K239" s="148"/>
      <c r="L239" s="222"/>
      <c r="M239" s="170"/>
      <c r="N239" s="167"/>
      <c r="O239" s="84"/>
      <c r="P239" s="84"/>
    </row>
    <row r="240" spans="1:16">
      <c r="A240" s="4">
        <v>44670</v>
      </c>
      <c r="B240" s="140">
        <v>501</v>
      </c>
      <c r="C240" s="45"/>
      <c r="D240" s="45"/>
      <c r="E240" s="45"/>
      <c r="F240" s="45"/>
      <c r="G240" s="45"/>
      <c r="H240" s="45"/>
      <c r="I240" s="142">
        <v>0</v>
      </c>
      <c r="J240" s="20"/>
      <c r="K240" s="148"/>
      <c r="L240" s="222"/>
      <c r="M240" s="170"/>
      <c r="N240" s="168"/>
      <c r="O240" s="84"/>
      <c r="P240" s="84"/>
    </row>
    <row r="241" spans="1:16">
      <c r="A241" s="4">
        <v>44671</v>
      </c>
      <c r="B241" s="140">
        <v>472</v>
      </c>
      <c r="C241" s="45"/>
      <c r="D241" s="45"/>
      <c r="E241" s="45"/>
      <c r="F241" s="45"/>
      <c r="G241" s="45"/>
      <c r="H241" s="45"/>
      <c r="I241" s="142">
        <v>0</v>
      </c>
      <c r="J241" s="20"/>
      <c r="K241" s="148"/>
      <c r="L241" s="222"/>
      <c r="M241" s="170"/>
      <c r="N241" s="168"/>
      <c r="O241" s="84"/>
      <c r="P241" s="84"/>
    </row>
    <row r="242" spans="1:16">
      <c r="A242" s="4">
        <v>44672</v>
      </c>
      <c r="B242" s="140">
        <v>435</v>
      </c>
      <c r="C242" s="45"/>
      <c r="D242" s="45"/>
      <c r="E242" s="45"/>
      <c r="F242" s="45"/>
      <c r="G242" s="45"/>
      <c r="H242" s="45"/>
      <c r="I242" s="142">
        <v>0</v>
      </c>
      <c r="J242" s="20"/>
      <c r="K242" s="148"/>
      <c r="L242" s="222"/>
      <c r="M242" s="170"/>
      <c r="N242" s="168"/>
      <c r="O242" s="84"/>
      <c r="P242" s="84"/>
    </row>
    <row r="243" spans="1:16">
      <c r="A243" s="4">
        <v>44673</v>
      </c>
      <c r="B243" s="140">
        <v>657</v>
      </c>
      <c r="C243" s="45"/>
      <c r="D243" s="45"/>
      <c r="E243" s="45"/>
      <c r="F243" s="45"/>
      <c r="G243" s="45"/>
      <c r="H243" s="45"/>
      <c r="I243" s="142">
        <v>0</v>
      </c>
      <c r="J243" s="20"/>
      <c r="K243" s="148"/>
      <c r="L243" s="222"/>
      <c r="M243" s="170"/>
      <c r="N243" s="168"/>
      <c r="O243" s="84"/>
      <c r="P243" s="84"/>
    </row>
    <row r="244" spans="1:16">
      <c r="A244" s="4">
        <v>44674</v>
      </c>
      <c r="B244" s="140">
        <v>925</v>
      </c>
      <c r="C244" s="45"/>
      <c r="D244" s="45"/>
      <c r="E244" s="45"/>
      <c r="F244" s="45"/>
      <c r="G244" s="45"/>
      <c r="H244" s="45"/>
      <c r="I244" s="142">
        <v>0</v>
      </c>
      <c r="J244" s="20"/>
      <c r="K244" s="148">
        <v>30</v>
      </c>
      <c r="L244" s="222"/>
      <c r="M244" s="170"/>
      <c r="N244" s="168"/>
      <c r="O244" s="84"/>
      <c r="P244" s="84"/>
    </row>
    <row r="245" spans="1:16">
      <c r="A245" s="4">
        <v>44675</v>
      </c>
      <c r="B245" s="140">
        <v>879</v>
      </c>
      <c r="C245" s="45"/>
      <c r="D245" s="45"/>
      <c r="E245" s="45"/>
      <c r="F245" s="45"/>
      <c r="G245" s="45"/>
      <c r="H245" s="45"/>
      <c r="I245" s="142">
        <v>0</v>
      </c>
      <c r="J245" s="20"/>
      <c r="K245" s="148"/>
      <c r="L245" s="222"/>
      <c r="M245" s="170"/>
      <c r="N245" s="167"/>
      <c r="O245" s="84"/>
      <c r="P245" s="84"/>
    </row>
    <row r="246" spans="1:16">
      <c r="A246" s="4">
        <v>44676</v>
      </c>
      <c r="B246" s="140">
        <v>680</v>
      </c>
      <c r="C246" s="45"/>
      <c r="D246" s="45"/>
      <c r="E246" s="45"/>
      <c r="F246" s="45"/>
      <c r="G246" s="45"/>
      <c r="H246" s="45"/>
      <c r="I246" s="142">
        <v>0</v>
      </c>
      <c r="J246" s="20"/>
      <c r="K246" s="148">
        <v>10</v>
      </c>
      <c r="L246" s="222"/>
      <c r="M246" s="170"/>
      <c r="N246" s="167"/>
      <c r="O246" s="84"/>
      <c r="P246" s="84"/>
    </row>
    <row r="247" spans="1:16">
      <c r="A247" s="4">
        <v>44677</v>
      </c>
      <c r="B247" s="140">
        <v>565</v>
      </c>
      <c r="C247" s="45"/>
      <c r="D247" s="45"/>
      <c r="E247" s="45"/>
      <c r="F247" s="45"/>
      <c r="G247" s="45"/>
      <c r="H247" s="45"/>
      <c r="I247" s="142">
        <v>0</v>
      </c>
      <c r="J247" s="20"/>
      <c r="K247" s="148">
        <v>3</v>
      </c>
      <c r="L247" s="222"/>
      <c r="M247" s="170"/>
      <c r="N247" s="167"/>
      <c r="O247" s="84"/>
      <c r="P247" s="84"/>
    </row>
    <row r="248" spans="1:16">
      <c r="A248" s="4">
        <v>44678</v>
      </c>
      <c r="B248" s="140">
        <v>508</v>
      </c>
      <c r="C248" s="146">
        <v>12</v>
      </c>
      <c r="D248" s="146">
        <v>41</v>
      </c>
      <c r="E248" s="146" t="s">
        <v>29</v>
      </c>
      <c r="F248" s="146">
        <v>36</v>
      </c>
      <c r="G248" s="146">
        <v>5.3</v>
      </c>
      <c r="H248" s="146">
        <v>0.73</v>
      </c>
      <c r="I248" s="142">
        <v>0</v>
      </c>
      <c r="J248" s="20"/>
      <c r="K248" s="148"/>
      <c r="L248" s="222" t="s">
        <v>93</v>
      </c>
      <c r="M248" s="170" t="s">
        <v>75</v>
      </c>
      <c r="N248" s="167">
        <v>44720</v>
      </c>
      <c r="O248" s="84">
        <v>44720</v>
      </c>
      <c r="P248" s="84"/>
    </row>
    <row r="249" spans="1:16">
      <c r="A249" s="4">
        <v>44679</v>
      </c>
      <c r="B249" s="140">
        <v>487</v>
      </c>
      <c r="C249" s="45"/>
      <c r="D249" s="45"/>
      <c r="E249" s="45"/>
      <c r="F249" s="45"/>
      <c r="G249" s="45"/>
      <c r="H249" s="45"/>
      <c r="I249" s="142">
        <v>0</v>
      </c>
      <c r="J249" s="20"/>
      <c r="K249" s="148"/>
      <c r="L249" s="222"/>
      <c r="M249" s="170"/>
      <c r="N249" s="167"/>
      <c r="O249" s="84"/>
      <c r="P249" s="84"/>
    </row>
    <row r="250" spans="1:16">
      <c r="A250" s="4">
        <v>44680</v>
      </c>
      <c r="B250" s="140">
        <v>484</v>
      </c>
      <c r="C250" s="45"/>
      <c r="D250" s="45"/>
      <c r="E250" s="45"/>
      <c r="F250" s="45"/>
      <c r="G250" s="45"/>
      <c r="H250" s="45"/>
      <c r="I250" s="142">
        <v>0</v>
      </c>
      <c r="J250" s="20"/>
      <c r="K250" s="148">
        <v>8</v>
      </c>
      <c r="L250" s="222"/>
      <c r="M250" s="170"/>
      <c r="N250" s="167"/>
      <c r="O250" s="84"/>
      <c r="P250" s="84"/>
    </row>
    <row r="251" spans="1:16">
      <c r="A251" s="4">
        <v>44681</v>
      </c>
      <c r="B251" s="140">
        <v>459</v>
      </c>
      <c r="C251" s="45"/>
      <c r="D251" s="45"/>
      <c r="E251" s="45"/>
      <c r="F251" s="45"/>
      <c r="G251" s="45"/>
      <c r="H251" s="45"/>
      <c r="I251" s="142">
        <v>0</v>
      </c>
      <c r="J251" s="20"/>
      <c r="K251" s="148">
        <v>3</v>
      </c>
      <c r="L251" s="222"/>
      <c r="M251" s="170"/>
      <c r="N251" s="167"/>
      <c r="O251" s="84"/>
      <c r="P251" s="84"/>
    </row>
    <row r="252" spans="1:16">
      <c r="A252" s="4">
        <v>44682</v>
      </c>
      <c r="B252" s="140">
        <v>729</v>
      </c>
      <c r="C252" s="45"/>
      <c r="D252" s="45"/>
      <c r="E252" s="45"/>
      <c r="F252" s="45"/>
      <c r="G252" s="45"/>
      <c r="H252" s="45"/>
      <c r="I252" s="142">
        <v>0</v>
      </c>
      <c r="J252" s="20"/>
      <c r="K252" s="148">
        <v>20</v>
      </c>
      <c r="L252" s="222"/>
      <c r="M252" s="170"/>
      <c r="N252" s="167"/>
      <c r="O252" s="84"/>
      <c r="P252" s="84"/>
    </row>
    <row r="253" spans="1:16">
      <c r="A253" s="4">
        <v>44683</v>
      </c>
      <c r="B253" s="140">
        <v>750</v>
      </c>
      <c r="C253" s="45"/>
      <c r="D253" s="45"/>
      <c r="E253" s="45"/>
      <c r="F253" s="45"/>
      <c r="G253" s="45"/>
      <c r="H253" s="45"/>
      <c r="I253" s="142">
        <v>0</v>
      </c>
      <c r="J253" s="20"/>
      <c r="K253" s="148"/>
      <c r="L253" s="222"/>
      <c r="M253" s="170"/>
      <c r="N253" s="167"/>
      <c r="O253" s="84"/>
      <c r="P253" s="84"/>
    </row>
    <row r="254" spans="1:16">
      <c r="A254" s="4">
        <v>44684</v>
      </c>
      <c r="B254" s="140">
        <v>667</v>
      </c>
      <c r="C254" s="45"/>
      <c r="D254" s="45"/>
      <c r="E254" s="45"/>
      <c r="F254" s="45"/>
      <c r="G254" s="45"/>
      <c r="H254" s="45"/>
      <c r="I254" s="142">
        <v>0</v>
      </c>
      <c r="J254" s="20"/>
      <c r="K254" s="148">
        <v>7</v>
      </c>
      <c r="L254" s="222"/>
      <c r="M254" s="170"/>
      <c r="N254" s="167"/>
      <c r="O254" s="84"/>
      <c r="P254" s="84"/>
    </row>
    <row r="255" spans="1:16">
      <c r="A255" s="4">
        <v>44685</v>
      </c>
      <c r="B255" s="140">
        <v>648</v>
      </c>
      <c r="C255" s="45"/>
      <c r="D255" s="45"/>
      <c r="E255" s="45"/>
      <c r="F255" s="45"/>
      <c r="G255" s="45"/>
      <c r="H255" s="45"/>
      <c r="I255" s="142">
        <v>0</v>
      </c>
      <c r="J255" s="20"/>
      <c r="K255" s="148"/>
      <c r="L255" s="222"/>
      <c r="M255" s="170"/>
      <c r="N255" s="167"/>
      <c r="O255" s="84"/>
      <c r="P255" s="84"/>
    </row>
    <row r="256" spans="1:16">
      <c r="A256" s="4">
        <v>44686</v>
      </c>
      <c r="B256" s="140">
        <v>548</v>
      </c>
      <c r="C256" s="45"/>
      <c r="D256" s="45"/>
      <c r="E256" s="45"/>
      <c r="F256" s="45"/>
      <c r="G256" s="45"/>
      <c r="H256" s="45"/>
      <c r="I256" s="142">
        <v>0</v>
      </c>
      <c r="J256" s="20"/>
      <c r="K256" s="148"/>
      <c r="L256" s="222"/>
      <c r="M256" s="170"/>
      <c r="N256" s="167"/>
      <c r="O256" s="84"/>
      <c r="P256" s="84"/>
    </row>
    <row r="257" spans="1:16">
      <c r="A257" s="4">
        <v>44687</v>
      </c>
      <c r="B257" s="140">
        <v>590</v>
      </c>
      <c r="C257" s="45"/>
      <c r="D257" s="45"/>
      <c r="E257" s="45"/>
      <c r="F257" s="45"/>
      <c r="G257" s="45"/>
      <c r="H257" s="45"/>
      <c r="I257" s="142">
        <v>0</v>
      </c>
      <c r="J257" s="20"/>
      <c r="K257" s="148"/>
      <c r="L257" s="222"/>
      <c r="M257" s="170"/>
      <c r="N257" s="167"/>
      <c r="O257" s="84"/>
      <c r="P257" s="84"/>
    </row>
    <row r="258" spans="1:16">
      <c r="A258" s="4">
        <v>44688</v>
      </c>
      <c r="B258" s="140">
        <v>699</v>
      </c>
      <c r="C258" s="45"/>
      <c r="D258" s="45"/>
      <c r="E258" s="45"/>
      <c r="F258" s="45"/>
      <c r="G258" s="45"/>
      <c r="H258" s="45"/>
      <c r="I258" s="142">
        <v>0</v>
      </c>
      <c r="J258" s="20"/>
      <c r="K258" s="148"/>
      <c r="L258" s="222"/>
      <c r="M258" s="170"/>
      <c r="N258" s="167"/>
      <c r="O258" s="84"/>
      <c r="P258" s="84"/>
    </row>
    <row r="259" spans="1:16">
      <c r="A259" s="4">
        <v>44689</v>
      </c>
      <c r="B259" s="140">
        <v>1049</v>
      </c>
      <c r="C259" s="45"/>
      <c r="D259" s="45"/>
      <c r="E259" s="45"/>
      <c r="F259" s="45"/>
      <c r="G259" s="45"/>
      <c r="H259" s="45"/>
      <c r="I259" s="142">
        <v>0</v>
      </c>
      <c r="J259" s="20"/>
      <c r="K259" s="148"/>
      <c r="L259" s="222"/>
      <c r="M259" s="170"/>
      <c r="N259" s="167"/>
      <c r="O259" s="84"/>
      <c r="P259" s="84"/>
    </row>
    <row r="260" spans="1:16">
      <c r="A260" s="4">
        <v>44690</v>
      </c>
      <c r="B260" s="140">
        <v>643</v>
      </c>
      <c r="C260" s="45"/>
      <c r="D260" s="45"/>
      <c r="E260" s="45"/>
      <c r="F260" s="45"/>
      <c r="G260" s="45"/>
      <c r="H260" s="45"/>
      <c r="I260" s="142">
        <v>0</v>
      </c>
      <c r="J260" s="20"/>
      <c r="K260" s="148"/>
      <c r="L260" s="222"/>
      <c r="M260" s="170"/>
      <c r="N260" s="167"/>
      <c r="O260" s="84"/>
      <c r="P260" s="84"/>
    </row>
    <row r="261" spans="1:16">
      <c r="A261" s="4">
        <v>44691</v>
      </c>
      <c r="B261" s="140">
        <v>636</v>
      </c>
      <c r="C261" s="45"/>
      <c r="D261" s="45"/>
      <c r="E261" s="45"/>
      <c r="F261" s="45"/>
      <c r="G261" s="45"/>
      <c r="H261" s="45"/>
      <c r="I261" s="142">
        <v>0</v>
      </c>
      <c r="J261" s="20"/>
      <c r="K261" s="148"/>
      <c r="L261" s="222"/>
      <c r="M261" s="170"/>
      <c r="N261" s="167"/>
      <c r="O261" s="84"/>
      <c r="P261" s="84"/>
    </row>
    <row r="262" spans="1:16">
      <c r="A262" s="4">
        <v>44692</v>
      </c>
      <c r="B262" s="140">
        <v>630</v>
      </c>
      <c r="C262" s="45"/>
      <c r="D262" s="45"/>
      <c r="E262" s="45"/>
      <c r="F262" s="45"/>
      <c r="G262" s="45"/>
      <c r="H262" s="45"/>
      <c r="I262" s="142">
        <v>0</v>
      </c>
      <c r="J262" s="20"/>
      <c r="K262" s="148"/>
      <c r="L262" s="222"/>
      <c r="M262" s="170"/>
      <c r="N262" s="167"/>
      <c r="O262" s="84"/>
      <c r="P262" s="84"/>
    </row>
    <row r="263" spans="1:16">
      <c r="A263" s="4">
        <v>44693</v>
      </c>
      <c r="B263" s="140">
        <v>701</v>
      </c>
      <c r="C263" s="197"/>
      <c r="D263" s="197"/>
      <c r="E263" s="197"/>
      <c r="F263" s="180"/>
      <c r="G263" s="180"/>
      <c r="H263" s="179"/>
      <c r="I263" s="142">
        <v>0</v>
      </c>
      <c r="J263" s="20"/>
      <c r="K263" s="148">
        <v>6</v>
      </c>
      <c r="L263" s="222"/>
      <c r="M263" s="170"/>
      <c r="N263" s="167"/>
      <c r="O263" s="84"/>
      <c r="P263" s="84"/>
    </row>
    <row r="264" spans="1:16">
      <c r="A264" s="4">
        <v>44694</v>
      </c>
      <c r="B264" s="140">
        <v>617</v>
      </c>
      <c r="C264" s="45"/>
      <c r="D264" s="45"/>
      <c r="E264" s="45"/>
      <c r="F264" s="45"/>
      <c r="G264" s="45"/>
      <c r="H264" s="45"/>
      <c r="I264" s="142">
        <v>0</v>
      </c>
      <c r="J264" s="20"/>
      <c r="K264" s="148">
        <v>2</v>
      </c>
      <c r="L264" s="222"/>
      <c r="M264" s="170"/>
      <c r="N264" s="167"/>
      <c r="O264" s="84"/>
      <c r="P264" s="84"/>
    </row>
    <row r="265" spans="1:16">
      <c r="A265" s="4">
        <v>44695</v>
      </c>
      <c r="B265" s="140">
        <v>1000</v>
      </c>
      <c r="C265" s="45"/>
      <c r="D265" s="45"/>
      <c r="E265" s="45"/>
      <c r="F265" s="45"/>
      <c r="G265" s="45"/>
      <c r="H265" s="45"/>
      <c r="I265" s="142">
        <v>0</v>
      </c>
      <c r="J265" s="20"/>
      <c r="K265" s="148">
        <v>13</v>
      </c>
      <c r="L265" s="222"/>
      <c r="M265" s="170"/>
      <c r="N265" s="167"/>
      <c r="O265" s="84"/>
      <c r="P265" s="84"/>
    </row>
    <row r="266" spans="1:16">
      <c r="A266" s="4">
        <v>44696</v>
      </c>
      <c r="B266" s="140">
        <v>1557</v>
      </c>
      <c r="C266" s="45"/>
      <c r="D266" s="45"/>
      <c r="E266" s="45"/>
      <c r="F266" s="45"/>
      <c r="G266" s="45"/>
      <c r="H266" s="45"/>
      <c r="I266" s="142">
        <v>0</v>
      </c>
      <c r="J266" s="20"/>
      <c r="K266" s="148">
        <v>28</v>
      </c>
      <c r="L266" s="222"/>
      <c r="M266" s="170"/>
      <c r="N266" s="167"/>
      <c r="O266" s="84"/>
      <c r="P266" s="84"/>
    </row>
    <row r="267" spans="1:16">
      <c r="A267" s="4">
        <v>44697</v>
      </c>
      <c r="B267" s="140">
        <v>886</v>
      </c>
      <c r="C267" s="45"/>
      <c r="D267" s="45"/>
      <c r="E267" s="45"/>
      <c r="F267" s="45"/>
      <c r="G267" s="45"/>
      <c r="H267" s="45"/>
      <c r="I267" s="142">
        <v>0</v>
      </c>
      <c r="J267" s="20"/>
      <c r="K267" s="148"/>
      <c r="L267" s="222"/>
      <c r="M267" s="170"/>
      <c r="N267" s="167"/>
      <c r="O267" s="84"/>
      <c r="P267" s="84"/>
    </row>
    <row r="268" spans="1:16">
      <c r="A268" s="4">
        <v>44698</v>
      </c>
      <c r="B268" s="140">
        <v>690</v>
      </c>
      <c r="C268" s="45"/>
      <c r="D268" s="45"/>
      <c r="E268" s="45"/>
      <c r="F268" s="45"/>
      <c r="G268" s="45"/>
      <c r="H268" s="45"/>
      <c r="I268" s="142">
        <v>0</v>
      </c>
      <c r="J268" s="20"/>
      <c r="K268" s="148"/>
      <c r="L268" s="222"/>
      <c r="M268" s="170"/>
      <c r="N268" s="167"/>
      <c r="O268" s="84"/>
      <c r="P268" s="84"/>
    </row>
    <row r="269" spans="1:16">
      <c r="A269" s="4">
        <v>44699</v>
      </c>
      <c r="B269" s="140">
        <v>591</v>
      </c>
      <c r="C269" s="45"/>
      <c r="D269" s="45"/>
      <c r="E269" s="45"/>
      <c r="F269" s="45"/>
      <c r="G269" s="45"/>
      <c r="H269" s="45"/>
      <c r="I269" s="142">
        <v>0</v>
      </c>
      <c r="J269" s="20"/>
      <c r="K269" s="148"/>
      <c r="L269" s="222"/>
      <c r="M269" s="170"/>
      <c r="N269" s="167"/>
      <c r="O269" s="84"/>
      <c r="P269" s="84"/>
    </row>
    <row r="270" spans="1:16">
      <c r="A270" s="4">
        <v>44700</v>
      </c>
      <c r="B270" s="140">
        <v>526</v>
      </c>
      <c r="C270" s="45"/>
      <c r="D270" s="45"/>
      <c r="E270" s="45"/>
      <c r="F270" s="45"/>
      <c r="G270" s="45"/>
      <c r="H270" s="45"/>
      <c r="I270" s="142">
        <v>0</v>
      </c>
      <c r="J270" s="20"/>
      <c r="K270" s="148"/>
      <c r="L270" s="222"/>
      <c r="M270" s="170"/>
      <c r="N270" s="167"/>
      <c r="O270" s="84"/>
      <c r="P270" s="84"/>
    </row>
    <row r="271" spans="1:16">
      <c r="A271" s="4">
        <v>44701</v>
      </c>
      <c r="B271" s="140">
        <v>508</v>
      </c>
      <c r="C271" s="45"/>
      <c r="D271" s="45"/>
      <c r="E271" s="45"/>
      <c r="F271" s="45"/>
      <c r="G271" s="45"/>
      <c r="H271" s="45"/>
      <c r="I271" s="142">
        <v>0</v>
      </c>
      <c r="J271" s="20"/>
      <c r="K271" s="148">
        <v>4</v>
      </c>
      <c r="L271" s="222"/>
      <c r="M271" s="170"/>
      <c r="N271" s="167"/>
      <c r="O271" s="84"/>
      <c r="P271" s="84"/>
    </row>
    <row r="272" spans="1:16">
      <c r="A272" s="4">
        <v>44702</v>
      </c>
      <c r="B272" s="140">
        <v>1808</v>
      </c>
      <c r="C272" s="45"/>
      <c r="D272" s="45"/>
      <c r="E272" s="45"/>
      <c r="F272" s="45"/>
      <c r="G272" s="45"/>
      <c r="H272" s="45"/>
      <c r="I272" s="142">
        <v>0</v>
      </c>
      <c r="J272" s="20"/>
      <c r="K272" s="148">
        <v>32</v>
      </c>
      <c r="L272" s="222"/>
      <c r="M272" s="170"/>
      <c r="N272" s="167"/>
      <c r="O272" s="84"/>
      <c r="P272" s="84"/>
    </row>
    <row r="273" spans="1:16">
      <c r="A273" s="4">
        <v>44703</v>
      </c>
      <c r="B273" s="140">
        <v>2018</v>
      </c>
      <c r="C273" s="45"/>
      <c r="D273" s="45"/>
      <c r="E273" s="45"/>
      <c r="F273" s="45"/>
      <c r="G273" s="45"/>
      <c r="H273" s="45"/>
      <c r="I273" s="142">
        <v>0</v>
      </c>
      <c r="J273" s="20"/>
      <c r="K273" s="148"/>
      <c r="L273" s="222"/>
      <c r="M273" s="170"/>
      <c r="N273" s="167"/>
      <c r="O273" s="84"/>
      <c r="P273" s="84"/>
    </row>
    <row r="274" spans="1:16">
      <c r="A274" s="4">
        <v>44704</v>
      </c>
      <c r="B274" s="140">
        <v>2020</v>
      </c>
      <c r="C274" s="45"/>
      <c r="D274" s="45"/>
      <c r="E274" s="45"/>
      <c r="F274" s="45"/>
      <c r="G274" s="45"/>
      <c r="H274" s="45"/>
      <c r="I274" s="142">
        <v>0</v>
      </c>
      <c r="J274" s="20"/>
      <c r="K274" s="148">
        <v>80</v>
      </c>
      <c r="L274" s="222"/>
      <c r="M274" s="170"/>
      <c r="N274" s="167"/>
      <c r="O274" s="84"/>
      <c r="P274" s="84"/>
    </row>
    <row r="275" spans="1:16">
      <c r="A275" s="4">
        <v>44705</v>
      </c>
      <c r="B275" s="140">
        <v>1918</v>
      </c>
      <c r="C275" s="45"/>
      <c r="D275" s="45"/>
      <c r="E275" s="45"/>
      <c r="F275" s="45"/>
      <c r="G275" s="45"/>
      <c r="H275" s="45"/>
      <c r="I275" s="142">
        <v>0</v>
      </c>
      <c r="J275" s="20"/>
      <c r="K275" s="148">
        <v>20</v>
      </c>
      <c r="L275" s="222"/>
      <c r="M275" s="170"/>
      <c r="N275" s="167"/>
      <c r="O275" s="84"/>
      <c r="P275" s="84"/>
    </row>
    <row r="276" spans="1:16">
      <c r="A276" s="4">
        <v>44706</v>
      </c>
      <c r="B276" s="140">
        <v>1828</v>
      </c>
      <c r="C276" s="146">
        <v>5</v>
      </c>
      <c r="D276" s="146">
        <v>2400</v>
      </c>
      <c r="E276" s="244" t="s">
        <v>29</v>
      </c>
      <c r="F276" s="146">
        <v>18</v>
      </c>
      <c r="G276" s="146">
        <v>6.2</v>
      </c>
      <c r="H276" s="146">
        <v>0.73</v>
      </c>
      <c r="I276" s="142">
        <v>0</v>
      </c>
      <c r="J276" s="20"/>
      <c r="K276" s="148">
        <v>23</v>
      </c>
      <c r="L276" s="222" t="s">
        <v>94</v>
      </c>
      <c r="M276" s="170" t="s">
        <v>75</v>
      </c>
      <c r="N276" s="167">
        <v>44733</v>
      </c>
      <c r="O276" s="84">
        <v>44735</v>
      </c>
      <c r="P276" s="84"/>
    </row>
    <row r="277" spans="1:16">
      <c r="A277" s="4">
        <v>44707</v>
      </c>
      <c r="B277" s="140">
        <v>1304</v>
      </c>
      <c r="C277" s="45"/>
      <c r="D277" s="45"/>
      <c r="E277" s="45"/>
      <c r="F277" s="45"/>
      <c r="G277" s="45"/>
      <c r="H277" s="45"/>
      <c r="I277" s="142">
        <v>0</v>
      </c>
      <c r="J277" s="20"/>
      <c r="K277" s="148">
        <v>10</v>
      </c>
      <c r="L277" s="222"/>
      <c r="M277" s="170"/>
      <c r="N277" s="167"/>
      <c r="O277" s="84"/>
      <c r="P277" s="84"/>
    </row>
    <row r="278" spans="1:16">
      <c r="A278" s="4">
        <v>44708</v>
      </c>
      <c r="B278" s="140">
        <v>1044</v>
      </c>
      <c r="C278" s="45"/>
      <c r="D278" s="45"/>
      <c r="E278" s="45"/>
      <c r="F278" s="45"/>
      <c r="G278" s="45"/>
      <c r="H278" s="45"/>
      <c r="I278" s="142">
        <v>0</v>
      </c>
      <c r="J278" s="20"/>
      <c r="K278" s="148">
        <v>6</v>
      </c>
      <c r="L278" s="222"/>
      <c r="M278" s="170"/>
      <c r="N278" s="167"/>
      <c r="O278" s="84"/>
      <c r="P278" s="84"/>
    </row>
    <row r="279" spans="1:16">
      <c r="A279" s="4">
        <v>44709</v>
      </c>
      <c r="B279" s="140">
        <v>897</v>
      </c>
      <c r="C279" s="45"/>
      <c r="D279" s="45"/>
      <c r="E279" s="45"/>
      <c r="F279" s="45"/>
      <c r="G279" s="45"/>
      <c r="H279" s="45"/>
      <c r="I279" s="142">
        <v>0</v>
      </c>
      <c r="J279" s="20"/>
      <c r="K279" s="148"/>
      <c r="L279" s="222"/>
      <c r="M279" s="170"/>
      <c r="N279" s="167"/>
      <c r="O279" s="84"/>
      <c r="P279" s="84"/>
    </row>
    <row r="280" spans="1:16">
      <c r="A280" s="4">
        <v>44710</v>
      </c>
      <c r="B280" s="140">
        <v>865</v>
      </c>
      <c r="C280" s="45"/>
      <c r="D280" s="45"/>
      <c r="E280" s="45"/>
      <c r="F280" s="45"/>
      <c r="G280" s="45"/>
      <c r="H280" s="45"/>
      <c r="I280" s="142">
        <v>0</v>
      </c>
      <c r="J280" s="20"/>
      <c r="K280" s="148">
        <v>8</v>
      </c>
      <c r="L280" s="222"/>
      <c r="M280" s="170"/>
      <c r="N280" s="167"/>
      <c r="O280" s="84"/>
      <c r="P280" s="84"/>
    </row>
    <row r="281" spans="1:16">
      <c r="A281" s="4">
        <v>44711</v>
      </c>
      <c r="B281" s="140">
        <v>691</v>
      </c>
      <c r="C281" s="45"/>
      <c r="D281" s="45"/>
      <c r="E281" s="45"/>
      <c r="F281" s="45"/>
      <c r="G281" s="45"/>
      <c r="H281" s="45"/>
      <c r="I281" s="142">
        <v>0</v>
      </c>
      <c r="J281" s="20"/>
      <c r="K281" s="148"/>
      <c r="L281" s="222"/>
      <c r="M281" s="170"/>
      <c r="N281" s="167"/>
      <c r="O281" s="84"/>
      <c r="P281" s="84"/>
    </row>
    <row r="282" spans="1:16">
      <c r="A282" s="4">
        <v>44712</v>
      </c>
      <c r="B282" s="140">
        <v>605</v>
      </c>
      <c r="C282" s="45"/>
      <c r="D282" s="45"/>
      <c r="E282" s="45"/>
      <c r="F282" s="45"/>
      <c r="G282" s="45"/>
      <c r="H282" s="45"/>
      <c r="I282" s="142">
        <v>0</v>
      </c>
      <c r="J282" s="20"/>
      <c r="K282" s="148"/>
      <c r="L282" s="222"/>
      <c r="M282" s="170"/>
      <c r="N282" s="167"/>
      <c r="O282" s="84"/>
      <c r="P282" s="84"/>
    </row>
    <row r="283" spans="1:16">
      <c r="A283" s="4">
        <v>44713</v>
      </c>
      <c r="B283" s="140">
        <v>546</v>
      </c>
      <c r="C283" s="45"/>
      <c r="D283" s="45"/>
      <c r="E283" s="45"/>
      <c r="F283" s="45"/>
      <c r="G283" s="45"/>
      <c r="H283" s="45"/>
      <c r="I283" s="142">
        <v>0</v>
      </c>
      <c r="J283" s="20"/>
      <c r="K283" s="148"/>
      <c r="L283" s="222"/>
      <c r="M283" s="170"/>
      <c r="N283" s="167"/>
      <c r="O283" s="84"/>
      <c r="P283" s="84"/>
    </row>
    <row r="284" spans="1:16">
      <c r="A284" s="4">
        <v>44714</v>
      </c>
      <c r="B284" s="140">
        <v>498</v>
      </c>
      <c r="C284" s="45"/>
      <c r="D284" s="45"/>
      <c r="E284" s="45"/>
      <c r="F284" s="45"/>
      <c r="G284" s="45"/>
      <c r="H284" s="45"/>
      <c r="I284" s="142">
        <v>0</v>
      </c>
      <c r="J284" s="20"/>
      <c r="K284" s="148"/>
      <c r="L284" s="222"/>
      <c r="M284" s="170"/>
      <c r="N284" s="167"/>
      <c r="O284" s="84"/>
      <c r="P284" s="84"/>
    </row>
    <row r="285" spans="1:16">
      <c r="A285" s="4">
        <v>44715</v>
      </c>
      <c r="B285" s="140">
        <v>680</v>
      </c>
      <c r="C285" s="45"/>
      <c r="D285" s="45"/>
      <c r="E285" s="45"/>
      <c r="F285" s="45"/>
      <c r="G285" s="45"/>
      <c r="H285" s="45"/>
      <c r="I285" s="142">
        <v>0</v>
      </c>
      <c r="J285" s="20"/>
      <c r="K285" s="148">
        <v>15</v>
      </c>
      <c r="L285" s="222"/>
      <c r="M285" s="170"/>
      <c r="N285" s="167"/>
      <c r="O285" s="84"/>
      <c r="P285" s="84"/>
    </row>
    <row r="286" spans="1:16">
      <c r="A286" s="4">
        <v>44716</v>
      </c>
      <c r="B286" s="140">
        <v>679</v>
      </c>
      <c r="C286" s="45"/>
      <c r="D286" s="45"/>
      <c r="E286" s="45"/>
      <c r="F286" s="45"/>
      <c r="G286" s="45"/>
      <c r="H286" s="45"/>
      <c r="I286" s="142">
        <v>0</v>
      </c>
      <c r="J286" s="20"/>
      <c r="K286" s="148"/>
      <c r="L286" s="222"/>
      <c r="M286" s="170"/>
      <c r="N286" s="167"/>
      <c r="O286" s="84"/>
      <c r="P286" s="84"/>
    </row>
    <row r="287" spans="1:16">
      <c r="A287" s="4">
        <v>44717</v>
      </c>
      <c r="B287" s="140">
        <v>578</v>
      </c>
      <c r="C287" s="45"/>
      <c r="D287" s="45"/>
      <c r="E287" s="45"/>
      <c r="F287" s="45"/>
      <c r="G287" s="45"/>
      <c r="H287" s="45"/>
      <c r="I287" s="142">
        <v>0</v>
      </c>
      <c r="J287" s="20"/>
      <c r="K287" s="148"/>
      <c r="L287" s="222"/>
      <c r="M287" s="170"/>
      <c r="N287" s="167"/>
      <c r="O287" s="84"/>
      <c r="P287" s="84"/>
    </row>
    <row r="288" spans="1:16">
      <c r="A288" s="4">
        <v>44718</v>
      </c>
      <c r="B288" s="140">
        <v>505</v>
      </c>
      <c r="C288" s="45"/>
      <c r="D288" s="45"/>
      <c r="E288" s="45"/>
      <c r="F288" s="45"/>
      <c r="G288" s="45"/>
      <c r="H288" s="45"/>
      <c r="I288" s="142">
        <v>0</v>
      </c>
      <c r="J288" s="20"/>
      <c r="K288" s="148"/>
      <c r="L288" s="222"/>
      <c r="M288" s="170"/>
      <c r="N288" s="167"/>
      <c r="O288" s="84"/>
      <c r="P288" s="84"/>
    </row>
    <row r="289" spans="1:16">
      <c r="A289" s="4">
        <v>44719</v>
      </c>
      <c r="B289" s="140">
        <v>453</v>
      </c>
      <c r="C289" s="45"/>
      <c r="D289" s="45"/>
      <c r="E289" s="45"/>
      <c r="F289" s="45"/>
      <c r="G289" s="45"/>
      <c r="H289" s="45"/>
      <c r="I289" s="142">
        <v>0</v>
      </c>
      <c r="J289" s="20"/>
      <c r="K289" s="148"/>
      <c r="L289" s="222"/>
      <c r="M289" s="170"/>
      <c r="N289" s="167"/>
      <c r="O289" s="84"/>
      <c r="P289" s="84"/>
    </row>
    <row r="290" spans="1:16">
      <c r="A290" s="4">
        <v>44720</v>
      </c>
      <c r="B290" s="140">
        <v>436</v>
      </c>
      <c r="C290" s="181"/>
      <c r="D290" s="181"/>
      <c r="E290" s="181"/>
      <c r="F290" s="181"/>
      <c r="G290" s="181"/>
      <c r="H290" s="181"/>
      <c r="I290" s="142">
        <v>0</v>
      </c>
      <c r="J290" s="20"/>
      <c r="K290" s="148"/>
      <c r="L290" s="222"/>
      <c r="M290" s="170"/>
      <c r="N290" s="167"/>
      <c r="O290" s="84"/>
      <c r="P290" s="84"/>
    </row>
    <row r="291" spans="1:16">
      <c r="A291" s="4">
        <v>44721</v>
      </c>
      <c r="B291" s="140">
        <v>415</v>
      </c>
      <c r="C291" s="199"/>
      <c r="D291" s="179"/>
      <c r="E291" s="180"/>
      <c r="F291" s="180"/>
      <c r="G291" s="197"/>
      <c r="H291" s="199"/>
      <c r="I291" s="142">
        <v>0</v>
      </c>
      <c r="J291" s="20"/>
      <c r="K291" s="183"/>
      <c r="L291" s="222"/>
      <c r="M291" s="170"/>
      <c r="N291" s="167"/>
      <c r="O291" s="84"/>
      <c r="P291" s="84"/>
    </row>
    <row r="292" spans="1:16">
      <c r="A292" s="4">
        <v>44722</v>
      </c>
      <c r="B292" s="140">
        <v>398</v>
      </c>
      <c r="C292" s="182"/>
      <c r="D292" s="182"/>
      <c r="E292" s="182"/>
      <c r="F292" s="45"/>
      <c r="G292" s="196"/>
      <c r="H292" s="195"/>
      <c r="I292" s="142">
        <v>0</v>
      </c>
      <c r="J292" s="20"/>
      <c r="K292" s="147"/>
      <c r="L292" s="222"/>
      <c r="M292" s="170"/>
      <c r="N292" s="167"/>
      <c r="O292" s="84"/>
      <c r="P292" s="84"/>
    </row>
    <row r="293" spans="1:16">
      <c r="A293" s="4">
        <v>44723</v>
      </c>
      <c r="B293" s="140">
        <v>401</v>
      </c>
      <c r="C293" s="45"/>
      <c r="D293" s="45"/>
      <c r="E293" s="45"/>
      <c r="F293" s="45"/>
      <c r="G293" s="45"/>
      <c r="H293" s="45"/>
      <c r="I293" s="142">
        <v>0</v>
      </c>
      <c r="J293" s="20"/>
      <c r="K293" s="147"/>
      <c r="L293" s="222"/>
      <c r="M293" s="170"/>
      <c r="N293" s="167"/>
      <c r="O293" s="84"/>
      <c r="P293" s="84"/>
    </row>
    <row r="294" spans="1:16">
      <c r="A294" s="4">
        <v>44724</v>
      </c>
      <c r="B294" s="140">
        <v>403</v>
      </c>
      <c r="C294" s="45"/>
      <c r="D294" s="45"/>
      <c r="E294" s="45"/>
      <c r="F294" s="45"/>
      <c r="G294" s="45"/>
      <c r="H294" s="45"/>
      <c r="I294" s="142">
        <v>0</v>
      </c>
      <c r="J294" s="20"/>
      <c r="K294" s="147"/>
      <c r="L294" s="222"/>
      <c r="M294" s="170"/>
      <c r="N294" s="167"/>
      <c r="O294" s="84"/>
      <c r="P294" s="84"/>
    </row>
    <row r="295" spans="1:16">
      <c r="A295" s="4">
        <v>44725</v>
      </c>
      <c r="B295" s="140">
        <v>398</v>
      </c>
      <c r="C295" s="45"/>
      <c r="D295" s="45"/>
      <c r="E295" s="45"/>
      <c r="F295" s="45"/>
      <c r="G295" s="45"/>
      <c r="H295" s="45"/>
      <c r="I295" s="142">
        <v>0</v>
      </c>
      <c r="J295" s="20"/>
      <c r="K295" s="147"/>
      <c r="L295" s="222"/>
      <c r="M295" s="170"/>
      <c r="N295" s="167"/>
      <c r="O295" s="84"/>
      <c r="P295" s="84"/>
    </row>
    <row r="296" spans="1:16">
      <c r="A296" s="4">
        <v>44726</v>
      </c>
      <c r="B296" s="140">
        <v>381</v>
      </c>
      <c r="C296" s="45"/>
      <c r="D296" s="45"/>
      <c r="E296" s="45"/>
      <c r="F296" s="45"/>
      <c r="G296" s="45"/>
      <c r="H296" s="45"/>
      <c r="I296" s="142">
        <v>0</v>
      </c>
      <c r="J296" s="20"/>
      <c r="K296" s="147"/>
      <c r="L296" s="222"/>
      <c r="M296" s="170"/>
      <c r="N296" s="167"/>
      <c r="O296" s="84"/>
      <c r="P296" s="84"/>
    </row>
    <row r="297" spans="1:16">
      <c r="A297" s="4">
        <v>44727</v>
      </c>
      <c r="B297" s="140">
        <v>362</v>
      </c>
      <c r="C297" s="45"/>
      <c r="D297" s="45"/>
      <c r="E297" s="45"/>
      <c r="F297" s="45"/>
      <c r="G297" s="45"/>
      <c r="H297" s="45"/>
      <c r="I297" s="142">
        <v>0</v>
      </c>
      <c r="J297" s="20"/>
      <c r="K297" s="147"/>
      <c r="L297" s="222"/>
      <c r="M297" s="170"/>
      <c r="N297" s="167"/>
      <c r="O297" s="84"/>
      <c r="P297" s="84"/>
    </row>
    <row r="298" spans="1:16">
      <c r="A298" s="4">
        <v>44728</v>
      </c>
      <c r="B298" s="140">
        <v>352</v>
      </c>
      <c r="C298" s="45"/>
      <c r="D298" s="45"/>
      <c r="E298" s="45"/>
      <c r="F298" s="45"/>
      <c r="G298" s="45"/>
      <c r="H298" s="45"/>
      <c r="I298" s="142">
        <v>0</v>
      </c>
      <c r="J298" s="20"/>
      <c r="K298" s="147"/>
      <c r="L298" s="222"/>
      <c r="M298" s="170"/>
      <c r="N298" s="167"/>
      <c r="O298" s="84"/>
      <c r="P298" s="84"/>
    </row>
    <row r="299" spans="1:16">
      <c r="A299" s="4">
        <v>44729</v>
      </c>
      <c r="B299" s="140">
        <v>346</v>
      </c>
      <c r="C299" s="45"/>
      <c r="D299" s="45"/>
      <c r="E299" s="45"/>
      <c r="F299" s="45"/>
      <c r="G299" s="45"/>
      <c r="H299" s="45"/>
      <c r="I299" s="142">
        <v>0</v>
      </c>
      <c r="J299" s="20"/>
      <c r="K299" s="147"/>
      <c r="L299" s="222"/>
      <c r="M299" s="170"/>
      <c r="N299" s="167"/>
      <c r="O299" s="84"/>
      <c r="P299" s="84"/>
    </row>
    <row r="300" spans="1:16">
      <c r="A300" s="4">
        <v>44730</v>
      </c>
      <c r="B300" s="140">
        <v>343</v>
      </c>
      <c r="C300" s="45"/>
      <c r="D300" s="45"/>
      <c r="E300" s="45"/>
      <c r="F300" s="45"/>
      <c r="G300" s="45"/>
      <c r="H300" s="45"/>
      <c r="I300" s="142">
        <v>0</v>
      </c>
      <c r="J300" s="20"/>
      <c r="K300" s="147"/>
      <c r="L300" s="222"/>
      <c r="M300" s="170"/>
      <c r="N300" s="167"/>
      <c r="O300" s="84"/>
      <c r="P300" s="84"/>
    </row>
    <row r="301" spans="1:16">
      <c r="A301" s="4">
        <v>44731</v>
      </c>
      <c r="B301" s="140">
        <v>342</v>
      </c>
      <c r="C301" s="45"/>
      <c r="D301" s="45"/>
      <c r="E301" s="45"/>
      <c r="F301" s="45"/>
      <c r="G301" s="45"/>
      <c r="H301" s="45"/>
      <c r="I301" s="142">
        <v>0</v>
      </c>
      <c r="J301" s="20"/>
      <c r="K301" s="147"/>
      <c r="L301" s="222"/>
      <c r="M301" s="170"/>
      <c r="N301" s="167"/>
      <c r="O301" s="84"/>
      <c r="P301" s="84"/>
    </row>
    <row r="302" spans="1:16">
      <c r="A302" s="4">
        <v>44732</v>
      </c>
      <c r="B302" s="140">
        <v>322</v>
      </c>
      <c r="C302" s="45"/>
      <c r="D302" s="45"/>
      <c r="E302" s="45"/>
      <c r="F302" s="45"/>
      <c r="G302" s="45"/>
      <c r="H302" s="45"/>
      <c r="I302" s="142">
        <v>0</v>
      </c>
      <c r="J302" s="20"/>
      <c r="K302" s="147"/>
      <c r="L302" s="222"/>
      <c r="M302" s="170"/>
      <c r="N302" s="167"/>
      <c r="O302" s="84"/>
      <c r="P302" s="84"/>
    </row>
    <row r="303" spans="1:16">
      <c r="A303" s="4">
        <v>44733</v>
      </c>
      <c r="B303" s="140">
        <v>334</v>
      </c>
      <c r="C303" s="45"/>
      <c r="D303" s="45"/>
      <c r="E303" s="45"/>
      <c r="F303" s="45"/>
      <c r="G303" s="45"/>
      <c r="H303" s="45"/>
      <c r="I303" s="142">
        <v>0</v>
      </c>
      <c r="J303" s="20"/>
      <c r="K303" s="147"/>
      <c r="L303" s="222"/>
      <c r="M303" s="170"/>
      <c r="N303" s="167"/>
      <c r="O303" s="84"/>
      <c r="P303" s="84"/>
    </row>
    <row r="304" spans="1:16">
      <c r="A304" s="4">
        <v>44734</v>
      </c>
      <c r="B304" s="140">
        <v>331</v>
      </c>
      <c r="C304" s="146">
        <v>11</v>
      </c>
      <c r="D304" s="146"/>
      <c r="E304" s="244" t="s">
        <v>29</v>
      </c>
      <c r="F304" s="146">
        <v>27</v>
      </c>
      <c r="G304" s="146">
        <v>6.5</v>
      </c>
      <c r="H304" s="146">
        <v>0.81</v>
      </c>
      <c r="I304" s="142">
        <v>0</v>
      </c>
      <c r="J304" s="20"/>
      <c r="K304" s="148"/>
      <c r="L304" s="222" t="s">
        <v>96</v>
      </c>
      <c r="M304" s="170" t="s">
        <v>75</v>
      </c>
      <c r="N304" s="167">
        <v>44743</v>
      </c>
      <c r="O304" s="84">
        <v>44754</v>
      </c>
      <c r="P304" s="84"/>
    </row>
    <row r="305" spans="1:16">
      <c r="A305" s="4">
        <v>44735</v>
      </c>
      <c r="B305" s="140">
        <v>316</v>
      </c>
      <c r="C305" s="45"/>
      <c r="D305" s="45"/>
      <c r="E305" s="45"/>
      <c r="F305" s="45"/>
      <c r="G305" s="45"/>
      <c r="H305" s="45"/>
      <c r="I305" s="142">
        <v>0</v>
      </c>
      <c r="J305" s="20"/>
      <c r="K305" s="147"/>
      <c r="L305" s="222"/>
      <c r="M305" s="170"/>
      <c r="N305" s="167"/>
      <c r="O305" s="84"/>
      <c r="P305" s="84"/>
    </row>
    <row r="306" spans="1:16">
      <c r="A306" s="4">
        <v>44736</v>
      </c>
      <c r="B306" s="140">
        <v>318</v>
      </c>
      <c r="C306" s="45"/>
      <c r="D306" s="45"/>
      <c r="E306" s="45"/>
      <c r="F306" s="45"/>
      <c r="G306" s="45"/>
      <c r="H306" s="45"/>
      <c r="I306" s="142">
        <v>0</v>
      </c>
      <c r="J306" s="20"/>
      <c r="K306" s="147"/>
      <c r="L306" s="222"/>
      <c r="M306" s="170"/>
      <c r="N306" s="167"/>
      <c r="O306" s="84"/>
      <c r="P306" s="84"/>
    </row>
    <row r="307" spans="1:16">
      <c r="A307" s="4">
        <v>44737</v>
      </c>
      <c r="B307" s="140">
        <v>309</v>
      </c>
      <c r="C307" s="45"/>
      <c r="D307" s="45"/>
      <c r="E307" s="45"/>
      <c r="F307" s="45"/>
      <c r="G307" s="45"/>
      <c r="H307" s="45"/>
      <c r="I307" s="142">
        <v>0</v>
      </c>
      <c r="J307" s="20"/>
      <c r="K307" s="147"/>
      <c r="L307" s="222"/>
      <c r="M307" s="170"/>
      <c r="N307" s="167"/>
      <c r="O307" s="84"/>
      <c r="P307" s="84"/>
    </row>
    <row r="308" spans="1:16">
      <c r="A308" s="4">
        <v>44738</v>
      </c>
      <c r="B308" s="140">
        <v>309</v>
      </c>
      <c r="C308" s="45"/>
      <c r="D308" s="45"/>
      <c r="E308" s="45"/>
      <c r="F308" s="45"/>
      <c r="G308" s="45"/>
      <c r="H308" s="45"/>
      <c r="I308" s="142">
        <v>0</v>
      </c>
      <c r="J308" s="20"/>
      <c r="K308" s="147"/>
      <c r="L308" s="222"/>
      <c r="M308" s="170"/>
      <c r="N308" s="167"/>
      <c r="O308" s="84"/>
      <c r="P308" s="84"/>
    </row>
    <row r="309" spans="1:16">
      <c r="A309" s="4">
        <v>44739</v>
      </c>
      <c r="B309" s="140">
        <v>303</v>
      </c>
      <c r="C309" s="45"/>
      <c r="D309" s="45"/>
      <c r="E309" s="45"/>
      <c r="F309" s="45"/>
      <c r="G309" s="45"/>
      <c r="H309" s="45"/>
      <c r="I309" s="142">
        <v>0</v>
      </c>
      <c r="J309" s="20"/>
      <c r="K309" s="147"/>
      <c r="L309" s="222"/>
      <c r="M309" s="170"/>
      <c r="N309" s="167"/>
      <c r="O309" s="84"/>
      <c r="P309" s="84"/>
    </row>
    <row r="310" spans="1:16">
      <c r="A310" s="4">
        <v>44740</v>
      </c>
      <c r="B310" s="140">
        <v>300</v>
      </c>
      <c r="C310" s="45"/>
      <c r="D310" s="45"/>
      <c r="E310" s="45"/>
      <c r="F310" s="45"/>
      <c r="G310" s="45"/>
      <c r="H310" s="45"/>
      <c r="I310" s="142">
        <v>0</v>
      </c>
      <c r="J310" s="20"/>
      <c r="K310" s="147"/>
      <c r="L310" s="222"/>
      <c r="M310" s="170"/>
      <c r="N310" s="167"/>
      <c r="O310" s="84"/>
      <c r="P310" s="84"/>
    </row>
    <row r="311" spans="1:16">
      <c r="A311" s="4">
        <v>44741</v>
      </c>
      <c r="B311" s="140">
        <v>305</v>
      </c>
      <c r="C311" s="45"/>
      <c r="D311" s="45"/>
      <c r="E311" s="45"/>
      <c r="F311" s="45"/>
      <c r="G311" s="45"/>
      <c r="H311" s="45"/>
      <c r="I311" s="142">
        <v>0</v>
      </c>
      <c r="J311" s="20"/>
      <c r="K311" s="147"/>
      <c r="L311" s="222"/>
      <c r="M311" s="170"/>
      <c r="N311" s="167"/>
      <c r="O311" s="84"/>
      <c r="P311" s="84"/>
    </row>
    <row r="312" spans="1:16">
      <c r="A312" s="4">
        <v>44742</v>
      </c>
      <c r="B312" s="140">
        <v>301</v>
      </c>
      <c r="C312" s="45"/>
      <c r="D312" s="45"/>
      <c r="E312" s="45"/>
      <c r="F312" s="45"/>
      <c r="G312" s="45"/>
      <c r="H312" s="45"/>
      <c r="I312" s="142">
        <v>0</v>
      </c>
      <c r="J312" s="20"/>
      <c r="K312" s="147"/>
      <c r="L312" s="222"/>
      <c r="M312" s="170"/>
      <c r="N312" s="167"/>
      <c r="O312" s="84"/>
      <c r="P312" s="84"/>
    </row>
    <row r="313" spans="1:16">
      <c r="A313" s="4">
        <v>44743</v>
      </c>
      <c r="B313" s="140">
        <v>325</v>
      </c>
      <c r="C313" s="45"/>
      <c r="D313" s="45"/>
      <c r="E313" s="45"/>
      <c r="F313" s="45"/>
      <c r="G313" s="45"/>
      <c r="H313" s="45"/>
      <c r="I313" s="142">
        <v>0</v>
      </c>
      <c r="J313" s="20"/>
      <c r="K313" s="147"/>
      <c r="L313" s="222"/>
      <c r="M313" s="170"/>
      <c r="N313" s="167"/>
      <c r="O313" s="84"/>
      <c r="P313" s="84"/>
    </row>
    <row r="314" spans="1:16">
      <c r="A314" s="4">
        <v>44744</v>
      </c>
      <c r="B314" s="140">
        <v>545</v>
      </c>
      <c r="C314" s="45"/>
      <c r="D314" s="45"/>
      <c r="E314" s="45"/>
      <c r="F314" s="45"/>
      <c r="G314" s="45"/>
      <c r="H314" s="45"/>
      <c r="I314" s="142">
        <v>0</v>
      </c>
      <c r="J314" s="20"/>
      <c r="K314" s="147">
        <v>23</v>
      </c>
      <c r="L314" s="222"/>
      <c r="M314" s="170"/>
      <c r="N314" s="167"/>
      <c r="O314" s="84"/>
      <c r="P314" s="84"/>
    </row>
    <row r="315" spans="1:16">
      <c r="A315" s="4">
        <v>44745</v>
      </c>
      <c r="B315" s="140">
        <v>458</v>
      </c>
      <c r="C315" s="45"/>
      <c r="D315" s="45"/>
      <c r="E315" s="45"/>
      <c r="F315" s="45"/>
      <c r="G315" s="45"/>
      <c r="H315" s="45"/>
      <c r="I315" s="142">
        <v>0</v>
      </c>
      <c r="J315" s="20"/>
      <c r="K315" s="147">
        <v>5</v>
      </c>
      <c r="L315" s="222"/>
      <c r="M315" s="170"/>
      <c r="N315" s="167"/>
      <c r="O315" s="84"/>
      <c r="P315" s="84"/>
    </row>
    <row r="316" spans="1:16">
      <c r="A316" s="4">
        <v>44746</v>
      </c>
      <c r="B316" s="140">
        <v>375</v>
      </c>
      <c r="C316" s="45"/>
      <c r="D316" s="45"/>
      <c r="E316" s="45"/>
      <c r="F316" s="45"/>
      <c r="G316" s="45"/>
      <c r="H316" s="45"/>
      <c r="I316" s="142">
        <v>0</v>
      </c>
      <c r="J316" s="20"/>
      <c r="K316" s="147">
        <v>15</v>
      </c>
      <c r="L316" s="222"/>
      <c r="M316" s="170"/>
      <c r="N316" s="167"/>
      <c r="O316" s="84"/>
      <c r="P316" s="84"/>
    </row>
    <row r="317" spans="1:16">
      <c r="A317" s="4">
        <v>44747</v>
      </c>
      <c r="B317" s="140">
        <v>938</v>
      </c>
      <c r="C317" s="45"/>
      <c r="D317" s="45"/>
      <c r="E317" s="45"/>
      <c r="F317" s="45"/>
      <c r="G317" s="45"/>
      <c r="H317" s="45"/>
      <c r="I317" s="142">
        <v>0</v>
      </c>
      <c r="J317" s="20"/>
      <c r="K317" s="147">
        <v>30</v>
      </c>
      <c r="L317" s="222"/>
      <c r="M317" s="170"/>
      <c r="N317" s="167"/>
      <c r="O317" s="84"/>
      <c r="P317" s="84"/>
    </row>
    <row r="318" spans="1:16">
      <c r="A318" s="4">
        <v>44748</v>
      </c>
      <c r="B318" s="140">
        <v>1388</v>
      </c>
      <c r="C318" s="45"/>
      <c r="D318" s="45"/>
      <c r="E318" s="45"/>
      <c r="F318" s="45"/>
      <c r="G318" s="45"/>
      <c r="H318" s="45"/>
      <c r="I318" s="142">
        <v>0</v>
      </c>
      <c r="J318" s="20"/>
      <c r="K318" s="147">
        <v>10</v>
      </c>
      <c r="L318" s="222"/>
      <c r="M318" s="170"/>
      <c r="N318" s="167"/>
      <c r="O318" s="84"/>
      <c r="P318" s="84"/>
    </row>
    <row r="319" spans="1:16">
      <c r="A319" s="4">
        <v>44749</v>
      </c>
      <c r="B319" s="140">
        <v>734</v>
      </c>
      <c r="C319" s="45"/>
      <c r="D319" s="45"/>
      <c r="E319" s="45"/>
      <c r="F319" s="45"/>
      <c r="G319" s="45"/>
      <c r="H319" s="45"/>
      <c r="I319" s="142">
        <v>0</v>
      </c>
      <c r="J319" s="20"/>
      <c r="K319" s="147"/>
      <c r="L319" s="222"/>
      <c r="M319" s="170"/>
      <c r="N319" s="167"/>
      <c r="O319" s="84"/>
      <c r="P319" s="84"/>
    </row>
    <row r="320" spans="1:16">
      <c r="A320" s="4">
        <v>44750</v>
      </c>
      <c r="B320" s="140">
        <v>566</v>
      </c>
      <c r="C320" s="45"/>
      <c r="D320" s="45"/>
      <c r="E320" s="45"/>
      <c r="F320" s="45"/>
      <c r="G320" s="45"/>
      <c r="H320" s="45"/>
      <c r="I320" s="142">
        <v>0</v>
      </c>
      <c r="J320" s="20"/>
      <c r="K320" s="147">
        <v>4</v>
      </c>
      <c r="L320" s="222"/>
      <c r="M320" s="170"/>
      <c r="N320" s="167"/>
      <c r="O320" s="84"/>
      <c r="P320" s="84"/>
    </row>
    <row r="321" spans="1:16">
      <c r="A321" s="4">
        <v>44751</v>
      </c>
      <c r="B321" s="140">
        <v>477</v>
      </c>
      <c r="C321" s="45"/>
      <c r="D321" s="45"/>
      <c r="E321" s="45"/>
      <c r="F321" s="45"/>
      <c r="G321" s="45"/>
      <c r="H321" s="45"/>
      <c r="I321" s="142">
        <v>0</v>
      </c>
      <c r="J321" s="20"/>
      <c r="K321" s="147"/>
      <c r="L321" s="222"/>
      <c r="M321" s="170"/>
      <c r="N321" s="169"/>
      <c r="O321" s="136"/>
      <c r="P321" s="84"/>
    </row>
    <row r="322" spans="1:16">
      <c r="A322" s="4">
        <v>44752</v>
      </c>
      <c r="B322" s="140">
        <v>434</v>
      </c>
      <c r="C322" s="45"/>
      <c r="D322" s="45"/>
      <c r="E322" s="45"/>
      <c r="F322" s="45"/>
      <c r="G322" s="45"/>
      <c r="H322" s="45"/>
      <c r="I322" s="142">
        <v>0</v>
      </c>
      <c r="J322" s="20"/>
      <c r="K322" s="147"/>
      <c r="L322" s="222"/>
      <c r="M322" s="170"/>
      <c r="N322" s="169"/>
      <c r="O322" s="136"/>
      <c r="P322" s="84"/>
    </row>
    <row r="323" spans="1:16">
      <c r="A323" s="4">
        <v>44753</v>
      </c>
      <c r="B323" s="140">
        <v>394</v>
      </c>
      <c r="C323" s="45"/>
      <c r="D323" s="45"/>
      <c r="E323" s="45"/>
      <c r="F323" s="45"/>
      <c r="G323" s="45"/>
      <c r="H323" s="45"/>
      <c r="I323" s="142">
        <v>0</v>
      </c>
      <c r="J323" s="20"/>
      <c r="K323" s="147"/>
      <c r="L323" s="222"/>
      <c r="M323" s="170"/>
      <c r="N323" s="167"/>
      <c r="O323" s="84"/>
      <c r="P323" s="84"/>
    </row>
    <row r="324" spans="1:16">
      <c r="A324" s="4">
        <v>44754</v>
      </c>
      <c r="B324" s="140">
        <v>380</v>
      </c>
      <c r="C324" s="45"/>
      <c r="D324" s="45"/>
      <c r="E324" s="45"/>
      <c r="F324" s="45"/>
      <c r="G324" s="45"/>
      <c r="H324" s="45"/>
      <c r="I324" s="142">
        <v>0</v>
      </c>
      <c r="J324" s="20"/>
      <c r="K324" s="147"/>
      <c r="L324" s="222"/>
      <c r="M324" s="170"/>
      <c r="N324" s="167"/>
      <c r="O324" s="84"/>
      <c r="P324" s="84"/>
    </row>
    <row r="325" spans="1:16">
      <c r="A325" s="4">
        <v>44755</v>
      </c>
      <c r="B325" s="140">
        <v>378</v>
      </c>
      <c r="C325" s="45"/>
      <c r="D325" s="45"/>
      <c r="E325" s="45"/>
      <c r="F325" s="45"/>
      <c r="G325" s="45"/>
      <c r="H325" s="181"/>
      <c r="I325" s="142">
        <v>0</v>
      </c>
      <c r="J325" s="20"/>
      <c r="K325" s="147"/>
      <c r="L325" s="222"/>
      <c r="M325" s="170"/>
      <c r="N325" s="167"/>
      <c r="O325" s="84"/>
      <c r="P325" s="84"/>
    </row>
    <row r="326" spans="1:16">
      <c r="A326" s="4">
        <v>44756</v>
      </c>
      <c r="B326" s="140">
        <v>351</v>
      </c>
      <c r="C326" s="197"/>
      <c r="D326" s="198"/>
      <c r="E326" s="180"/>
      <c r="F326" s="180"/>
      <c r="G326" s="180"/>
      <c r="H326" s="210"/>
      <c r="I326" s="142">
        <v>0</v>
      </c>
      <c r="J326" s="20"/>
      <c r="K326" s="183"/>
      <c r="L326" s="222"/>
      <c r="M326" s="170"/>
      <c r="N326" s="167"/>
      <c r="O326" s="84"/>
      <c r="P326" s="84"/>
    </row>
    <row r="327" spans="1:16">
      <c r="A327" s="4">
        <v>44757</v>
      </c>
      <c r="B327" s="140">
        <v>341</v>
      </c>
      <c r="C327" s="45"/>
      <c r="D327" s="45"/>
      <c r="E327" s="45"/>
      <c r="F327" s="45"/>
      <c r="G327" s="45"/>
      <c r="H327" s="45"/>
      <c r="I327" s="142">
        <v>0</v>
      </c>
      <c r="J327" s="20"/>
      <c r="K327" s="147"/>
      <c r="L327" s="222"/>
      <c r="M327" s="170"/>
      <c r="N327" s="167"/>
      <c r="O327" s="84"/>
      <c r="P327" s="84"/>
    </row>
    <row r="328" spans="1:16">
      <c r="A328" s="4">
        <v>44758</v>
      </c>
      <c r="B328" s="140">
        <v>332</v>
      </c>
      <c r="C328" s="45"/>
      <c r="D328" s="45"/>
      <c r="E328" s="45"/>
      <c r="F328" s="45"/>
      <c r="G328" s="45"/>
      <c r="H328" s="45"/>
      <c r="I328" s="142">
        <v>0</v>
      </c>
      <c r="J328" s="20"/>
      <c r="K328" s="147"/>
      <c r="L328" s="222"/>
      <c r="M328" s="170"/>
      <c r="N328" s="167"/>
      <c r="O328" s="84"/>
      <c r="P328" s="84"/>
    </row>
    <row r="329" spans="1:16">
      <c r="A329" s="4">
        <v>44759</v>
      </c>
      <c r="B329" s="140">
        <v>330</v>
      </c>
      <c r="C329" s="45"/>
      <c r="D329" s="45"/>
      <c r="E329" s="45"/>
      <c r="F329" s="45"/>
      <c r="G329" s="45"/>
      <c r="H329" s="45"/>
      <c r="I329" s="142">
        <v>0</v>
      </c>
      <c r="J329" s="20"/>
      <c r="K329" s="147"/>
      <c r="L329" s="222"/>
      <c r="M329" s="170"/>
      <c r="N329" s="167"/>
      <c r="O329" s="84"/>
      <c r="P329" s="84"/>
    </row>
    <row r="330" spans="1:16">
      <c r="A330" s="4">
        <v>44760</v>
      </c>
      <c r="B330" s="140">
        <v>314</v>
      </c>
      <c r="C330" s="45"/>
      <c r="D330" s="45"/>
      <c r="E330" s="45"/>
      <c r="F330" s="45"/>
      <c r="G330" s="45"/>
      <c r="H330" s="45"/>
      <c r="I330" s="142">
        <v>0</v>
      </c>
      <c r="J330" s="20"/>
      <c r="K330" s="147"/>
      <c r="L330" s="222"/>
      <c r="M330" s="170"/>
      <c r="N330" s="167"/>
      <c r="O330" s="84"/>
      <c r="P330" s="84"/>
    </row>
    <row r="331" spans="1:16">
      <c r="A331" s="4">
        <v>44761</v>
      </c>
      <c r="B331" s="140">
        <v>314</v>
      </c>
      <c r="C331" s="146">
        <v>5</v>
      </c>
      <c r="D331" s="146"/>
      <c r="E331" s="244">
        <v>2</v>
      </c>
      <c r="F331" s="146">
        <v>25</v>
      </c>
      <c r="G331" s="146">
        <v>9.3000000000000007</v>
      </c>
      <c r="H331" s="146">
        <v>0.94</v>
      </c>
      <c r="I331" s="142">
        <v>0</v>
      </c>
      <c r="J331" s="20"/>
      <c r="K331" s="147"/>
      <c r="L331" s="222" t="s">
        <v>97</v>
      </c>
      <c r="M331" s="170" t="s">
        <v>75</v>
      </c>
      <c r="N331" s="167">
        <v>44774</v>
      </c>
      <c r="O331" s="84">
        <v>44774</v>
      </c>
      <c r="P331" s="84"/>
    </row>
    <row r="332" spans="1:16">
      <c r="A332" s="4">
        <v>44762</v>
      </c>
      <c r="B332" s="140">
        <v>386</v>
      </c>
      <c r="C332" s="45"/>
      <c r="D332" s="45"/>
      <c r="E332" s="45"/>
      <c r="F332" s="45"/>
      <c r="G332" s="45"/>
      <c r="H332" s="45"/>
      <c r="I332" s="142">
        <v>0</v>
      </c>
      <c r="J332" s="20"/>
      <c r="K332" s="147"/>
      <c r="L332" s="222"/>
      <c r="M332" s="170"/>
      <c r="N332" s="167"/>
      <c r="O332" s="84"/>
      <c r="P332" s="84"/>
    </row>
    <row r="333" spans="1:16">
      <c r="A333" s="4">
        <v>44763</v>
      </c>
      <c r="B333" s="140">
        <v>521</v>
      </c>
      <c r="C333" s="45"/>
      <c r="D333" s="45"/>
      <c r="E333" s="45"/>
      <c r="F333" s="45"/>
      <c r="G333" s="45"/>
      <c r="H333" s="45"/>
      <c r="I333" s="142">
        <v>0</v>
      </c>
      <c r="J333" s="20"/>
      <c r="K333" s="147"/>
      <c r="L333" s="222"/>
      <c r="M333" s="170"/>
      <c r="N333" s="167"/>
      <c r="O333" s="84"/>
      <c r="P333" s="84"/>
    </row>
    <row r="334" spans="1:16">
      <c r="A334" s="4">
        <v>44764</v>
      </c>
      <c r="B334" s="140">
        <v>1314</v>
      </c>
      <c r="C334" s="45"/>
      <c r="D334" s="45"/>
      <c r="E334" s="45"/>
      <c r="F334" s="45"/>
      <c r="G334" s="45"/>
      <c r="H334" s="45"/>
      <c r="I334" s="142">
        <v>0</v>
      </c>
      <c r="J334" s="20"/>
      <c r="K334" s="147"/>
      <c r="L334" s="222"/>
      <c r="M334" s="170"/>
      <c r="N334" s="167"/>
      <c r="O334" s="84"/>
      <c r="P334" s="84"/>
    </row>
    <row r="335" spans="1:16">
      <c r="A335" s="4">
        <v>44765</v>
      </c>
      <c r="B335" s="140">
        <v>949</v>
      </c>
      <c r="C335" s="45"/>
      <c r="D335" s="45"/>
      <c r="E335" s="45"/>
      <c r="F335" s="45"/>
      <c r="G335" s="45"/>
      <c r="H335" s="45"/>
      <c r="I335" s="142">
        <v>0</v>
      </c>
      <c r="J335" s="20"/>
      <c r="K335" s="147"/>
      <c r="L335" s="222"/>
      <c r="M335" s="170"/>
      <c r="N335" s="167"/>
      <c r="O335" s="84"/>
      <c r="P335" s="84"/>
    </row>
    <row r="336" spans="1:16">
      <c r="A336" s="4">
        <v>44766</v>
      </c>
      <c r="B336" s="140">
        <v>646</v>
      </c>
      <c r="C336" s="45"/>
      <c r="D336" s="45"/>
      <c r="E336" s="45"/>
      <c r="F336" s="45"/>
      <c r="G336" s="45"/>
      <c r="H336" s="45"/>
      <c r="I336" s="142">
        <v>0</v>
      </c>
      <c r="J336" s="20"/>
      <c r="K336" s="147"/>
      <c r="L336" s="222"/>
      <c r="M336" s="170"/>
      <c r="N336" s="167"/>
      <c r="O336" s="84"/>
      <c r="P336" s="84"/>
    </row>
    <row r="337" spans="1:16">
      <c r="A337" s="4">
        <v>44767</v>
      </c>
      <c r="B337" s="140">
        <v>521</v>
      </c>
      <c r="C337" s="45"/>
      <c r="D337" s="45"/>
      <c r="E337" s="45"/>
      <c r="F337" s="45"/>
      <c r="G337" s="45"/>
      <c r="H337" s="45"/>
      <c r="I337" s="142">
        <v>0</v>
      </c>
      <c r="J337" s="20"/>
      <c r="K337" s="147"/>
      <c r="L337" s="222"/>
      <c r="M337" s="170"/>
      <c r="N337" s="167"/>
      <c r="O337" s="84"/>
      <c r="P337" s="84"/>
    </row>
    <row r="338" spans="1:16">
      <c r="A338" s="4">
        <v>44768</v>
      </c>
      <c r="B338" s="140">
        <v>474</v>
      </c>
      <c r="C338" s="45"/>
      <c r="D338" s="45"/>
      <c r="E338" s="45"/>
      <c r="F338" s="45"/>
      <c r="G338" s="45"/>
      <c r="H338" s="45"/>
      <c r="I338" s="142">
        <v>0</v>
      </c>
      <c r="J338" s="20"/>
      <c r="K338" s="147"/>
      <c r="L338" s="222"/>
      <c r="M338" s="170"/>
      <c r="N338" s="167"/>
      <c r="O338" s="84"/>
      <c r="P338" s="84"/>
    </row>
    <row r="339" spans="1:16">
      <c r="A339" s="4">
        <v>44769</v>
      </c>
      <c r="B339" s="140">
        <v>429</v>
      </c>
      <c r="C339" s="45"/>
      <c r="D339" s="45"/>
      <c r="E339" s="45"/>
      <c r="F339" s="45"/>
      <c r="G339" s="45"/>
      <c r="H339" s="45"/>
      <c r="I339" s="142">
        <v>0</v>
      </c>
      <c r="J339" s="20"/>
      <c r="K339" s="147"/>
      <c r="L339" s="222"/>
      <c r="M339" s="170"/>
      <c r="N339" s="167"/>
      <c r="O339" s="84"/>
      <c r="P339" s="84"/>
    </row>
    <row r="340" spans="1:16">
      <c r="A340" s="4">
        <v>44770</v>
      </c>
      <c r="B340" s="140">
        <v>388</v>
      </c>
      <c r="C340" s="45"/>
      <c r="D340" s="45"/>
      <c r="E340" s="45"/>
      <c r="F340" s="45"/>
      <c r="G340" s="45"/>
      <c r="H340" s="45"/>
      <c r="I340" s="142">
        <v>0</v>
      </c>
      <c r="J340" s="20"/>
      <c r="K340" s="147"/>
      <c r="L340" s="222"/>
      <c r="M340" s="170"/>
      <c r="N340" s="167"/>
      <c r="O340" s="84"/>
      <c r="P340" s="84"/>
    </row>
    <row r="341" spans="1:16">
      <c r="A341" s="4">
        <v>44771</v>
      </c>
      <c r="B341" s="140">
        <v>372</v>
      </c>
      <c r="C341" s="45"/>
      <c r="D341" s="45"/>
      <c r="E341" s="45"/>
      <c r="F341" s="45"/>
      <c r="G341" s="45"/>
      <c r="H341" s="45"/>
      <c r="I341" s="142">
        <v>0</v>
      </c>
      <c r="J341" s="20"/>
      <c r="K341" s="147"/>
      <c r="L341" s="222"/>
      <c r="M341" s="170"/>
      <c r="N341" s="167"/>
      <c r="O341" s="84"/>
      <c r="P341" s="84"/>
    </row>
    <row r="342" spans="1:16">
      <c r="A342" s="4">
        <v>44772</v>
      </c>
      <c r="B342" s="140">
        <v>362</v>
      </c>
      <c r="C342" s="45"/>
      <c r="D342" s="45"/>
      <c r="E342" s="45"/>
      <c r="F342" s="45"/>
      <c r="G342" s="45"/>
      <c r="H342" s="45"/>
      <c r="I342" s="142">
        <v>0</v>
      </c>
      <c r="J342" s="20"/>
      <c r="K342" s="147"/>
      <c r="L342" s="222"/>
      <c r="M342" s="170"/>
      <c r="N342" s="167"/>
      <c r="O342" s="84"/>
      <c r="P342" s="84"/>
    </row>
    <row r="343" spans="1:16">
      <c r="A343" s="4">
        <v>44773</v>
      </c>
      <c r="B343" s="140">
        <v>358</v>
      </c>
      <c r="C343" s="45"/>
      <c r="D343" s="45"/>
      <c r="E343" s="45"/>
      <c r="F343" s="45"/>
      <c r="G343" s="45"/>
      <c r="H343" s="45"/>
      <c r="I343" s="142">
        <v>0</v>
      </c>
      <c r="J343" s="20"/>
      <c r="K343" s="147"/>
      <c r="L343" s="222"/>
      <c r="M343" s="170"/>
      <c r="N343" s="167"/>
      <c r="O343" s="84"/>
      <c r="P343" s="84"/>
    </row>
    <row r="344" spans="1:16">
      <c r="A344" s="4">
        <v>44774</v>
      </c>
      <c r="B344" s="140">
        <v>339</v>
      </c>
      <c r="C344" s="45"/>
      <c r="D344" s="45"/>
      <c r="E344" s="45"/>
      <c r="F344" s="45"/>
      <c r="G344" s="45"/>
      <c r="H344" s="45"/>
      <c r="I344" s="142">
        <v>0</v>
      </c>
      <c r="J344" s="20"/>
      <c r="K344" s="147"/>
      <c r="L344" s="222"/>
      <c r="M344" s="170"/>
      <c r="N344" s="167"/>
      <c r="O344" s="84"/>
      <c r="P344" s="84"/>
    </row>
    <row r="345" spans="1:16">
      <c r="A345" s="4">
        <v>44775</v>
      </c>
      <c r="B345" s="140">
        <v>361</v>
      </c>
      <c r="C345" s="45"/>
      <c r="D345" s="45"/>
      <c r="E345" s="45"/>
      <c r="F345" s="45"/>
      <c r="G345" s="45"/>
      <c r="H345" s="45"/>
      <c r="I345" s="142">
        <v>0</v>
      </c>
      <c r="J345" s="20"/>
      <c r="K345" s="147"/>
      <c r="L345" s="222"/>
      <c r="M345" s="170"/>
      <c r="N345" s="167"/>
      <c r="O345" s="84"/>
      <c r="P345" s="84"/>
    </row>
    <row r="346" spans="1:16">
      <c r="A346" s="4">
        <v>44776</v>
      </c>
      <c r="B346" s="140">
        <v>339</v>
      </c>
      <c r="C346" s="45"/>
      <c r="D346" s="45"/>
      <c r="E346" s="45"/>
      <c r="F346" s="45"/>
      <c r="G346" s="45"/>
      <c r="H346" s="45"/>
      <c r="I346" s="142">
        <v>0</v>
      </c>
      <c r="J346" s="20"/>
      <c r="K346" s="147"/>
      <c r="L346" s="222"/>
      <c r="M346" s="170"/>
      <c r="N346" s="167"/>
      <c r="O346" s="84"/>
      <c r="P346" s="84"/>
    </row>
    <row r="347" spans="1:16">
      <c r="A347" s="4">
        <v>44777</v>
      </c>
      <c r="B347" s="140">
        <v>336</v>
      </c>
      <c r="C347" s="197"/>
      <c r="D347" s="197"/>
      <c r="E347" s="180"/>
      <c r="F347" s="180"/>
      <c r="G347" s="197"/>
      <c r="H347" s="198"/>
      <c r="I347" s="142">
        <v>0</v>
      </c>
      <c r="J347" s="20"/>
      <c r="K347" s="183"/>
      <c r="L347" s="222"/>
      <c r="M347" s="170"/>
      <c r="N347" s="167"/>
      <c r="O347" s="84"/>
      <c r="P347" s="84"/>
    </row>
    <row r="348" spans="1:16">
      <c r="A348" s="4">
        <v>44778</v>
      </c>
      <c r="B348" s="140">
        <v>330</v>
      </c>
      <c r="C348" s="45"/>
      <c r="D348" s="45"/>
      <c r="E348" s="45"/>
      <c r="F348" s="45"/>
      <c r="G348" s="45"/>
      <c r="H348" s="45"/>
      <c r="I348" s="142">
        <v>0</v>
      </c>
      <c r="J348" s="20"/>
      <c r="K348" s="147"/>
      <c r="L348" s="222"/>
      <c r="M348" s="170"/>
      <c r="N348" s="167"/>
      <c r="O348" s="84"/>
      <c r="P348" s="84"/>
    </row>
    <row r="349" spans="1:16">
      <c r="A349" s="4">
        <v>44779</v>
      </c>
      <c r="B349" s="140">
        <v>333</v>
      </c>
      <c r="C349" s="45"/>
      <c r="D349" s="45"/>
      <c r="E349" s="45"/>
      <c r="F349" s="45"/>
      <c r="G349" s="45"/>
      <c r="H349" s="45"/>
      <c r="I349" s="142">
        <v>0</v>
      </c>
      <c r="J349" s="20"/>
      <c r="K349" s="147"/>
      <c r="L349" s="222"/>
      <c r="M349" s="170"/>
      <c r="N349" s="169"/>
      <c r="O349" s="136"/>
      <c r="P349" s="84"/>
    </row>
    <row r="350" spans="1:16">
      <c r="A350" s="4">
        <v>44780</v>
      </c>
      <c r="B350" s="140">
        <v>333</v>
      </c>
      <c r="C350" s="45"/>
      <c r="D350" s="45"/>
      <c r="E350" s="45"/>
      <c r="F350" s="45"/>
      <c r="G350" s="45"/>
      <c r="H350" s="45"/>
      <c r="I350" s="142">
        <v>0</v>
      </c>
      <c r="J350" s="20"/>
      <c r="K350" s="147"/>
      <c r="L350" s="222"/>
      <c r="M350" s="170"/>
      <c r="N350" s="167"/>
      <c r="O350" s="84"/>
      <c r="P350" s="84"/>
    </row>
    <row r="351" spans="1:16">
      <c r="A351" s="4">
        <v>44781</v>
      </c>
      <c r="B351" s="140">
        <v>313</v>
      </c>
      <c r="C351" s="45"/>
      <c r="D351" s="45"/>
      <c r="E351" s="45"/>
      <c r="F351" s="45"/>
      <c r="G351" s="45"/>
      <c r="H351" s="45"/>
      <c r="I351" s="142">
        <v>0</v>
      </c>
      <c r="J351" s="20"/>
      <c r="K351" s="147"/>
      <c r="L351" s="222"/>
      <c r="M351" s="170"/>
      <c r="N351" s="167"/>
      <c r="O351" s="84"/>
      <c r="P351" s="84"/>
    </row>
    <row r="352" spans="1:16">
      <c r="A352" s="4">
        <v>44782</v>
      </c>
      <c r="B352" s="140">
        <v>308</v>
      </c>
      <c r="C352" s="45"/>
      <c r="D352" s="45"/>
      <c r="E352" s="45"/>
      <c r="F352" s="45"/>
      <c r="G352" s="45"/>
      <c r="H352" s="45"/>
      <c r="I352" s="142">
        <v>0</v>
      </c>
      <c r="J352" s="20"/>
      <c r="K352" s="147"/>
      <c r="L352" s="222"/>
      <c r="M352" s="170"/>
      <c r="N352" s="167"/>
      <c r="O352" s="84"/>
      <c r="P352" s="84"/>
    </row>
    <row r="353" spans="1:16">
      <c r="A353" s="4">
        <v>44783</v>
      </c>
      <c r="B353" s="140">
        <v>301</v>
      </c>
      <c r="C353" s="45"/>
      <c r="D353" s="45"/>
      <c r="E353" s="45"/>
      <c r="F353" s="45"/>
      <c r="G353" s="45"/>
      <c r="H353" s="45"/>
      <c r="I353" s="142">
        <v>0</v>
      </c>
      <c r="J353" s="20"/>
      <c r="K353" s="147"/>
      <c r="L353" s="222"/>
      <c r="M353" s="170"/>
      <c r="N353" s="167"/>
      <c r="O353" s="84"/>
      <c r="P353" s="84"/>
    </row>
    <row r="354" spans="1:16">
      <c r="A354" s="4">
        <v>44784</v>
      </c>
      <c r="B354" s="140">
        <v>299</v>
      </c>
      <c r="C354" s="45"/>
      <c r="D354" s="45"/>
      <c r="E354" s="45"/>
      <c r="F354" s="45"/>
      <c r="G354" s="45"/>
      <c r="H354" s="45"/>
      <c r="I354" s="142">
        <v>0</v>
      </c>
      <c r="J354" s="20"/>
      <c r="K354" s="147"/>
      <c r="L354" s="222"/>
      <c r="M354" s="170"/>
      <c r="N354" s="167"/>
      <c r="O354" s="84"/>
      <c r="P354" s="84"/>
    </row>
    <row r="355" spans="1:16">
      <c r="A355" s="4">
        <v>44785</v>
      </c>
      <c r="B355" s="140">
        <v>282</v>
      </c>
      <c r="C355" s="45"/>
      <c r="D355" s="45"/>
      <c r="E355" s="45"/>
      <c r="F355" s="45"/>
      <c r="G355" s="45"/>
      <c r="H355" s="45"/>
      <c r="I355" s="142">
        <v>0</v>
      </c>
      <c r="J355" s="20"/>
      <c r="K355" s="147"/>
      <c r="L355" s="222"/>
      <c r="M355" s="170"/>
      <c r="N355" s="167"/>
      <c r="O355" s="84"/>
      <c r="P355" s="84"/>
    </row>
    <row r="356" spans="1:16">
      <c r="A356" s="4">
        <v>44786</v>
      </c>
      <c r="B356" s="140">
        <v>304</v>
      </c>
      <c r="C356" s="45"/>
      <c r="D356" s="45"/>
      <c r="E356" s="45"/>
      <c r="F356" s="45"/>
      <c r="G356" s="45"/>
      <c r="H356" s="45"/>
      <c r="I356" s="142">
        <v>0</v>
      </c>
      <c r="J356" s="20"/>
      <c r="K356" s="147"/>
      <c r="L356" s="222"/>
      <c r="M356" s="170"/>
      <c r="N356" s="167"/>
      <c r="O356" s="84"/>
      <c r="P356" s="84"/>
    </row>
    <row r="357" spans="1:16">
      <c r="A357" s="4">
        <v>44787</v>
      </c>
      <c r="B357" s="140">
        <v>320</v>
      </c>
      <c r="C357" s="45"/>
      <c r="D357" s="45"/>
      <c r="E357" s="45"/>
      <c r="F357" s="45"/>
      <c r="G357" s="45"/>
      <c r="H357" s="45"/>
      <c r="I357" s="142">
        <v>0</v>
      </c>
      <c r="J357" s="20"/>
      <c r="K357" s="147"/>
      <c r="L357" s="222"/>
      <c r="M357" s="170"/>
      <c r="N357" s="167"/>
      <c r="O357" s="84"/>
      <c r="P357" s="84"/>
    </row>
    <row r="358" spans="1:16">
      <c r="A358" s="4">
        <v>44788</v>
      </c>
      <c r="B358" s="140">
        <v>296</v>
      </c>
      <c r="C358" s="45"/>
      <c r="D358" s="45"/>
      <c r="E358" s="45"/>
      <c r="F358" s="45"/>
      <c r="G358" s="45"/>
      <c r="H358" s="45"/>
      <c r="I358" s="142">
        <v>0</v>
      </c>
      <c r="J358" s="20"/>
      <c r="K358" s="147"/>
      <c r="L358" s="222"/>
      <c r="M358" s="170"/>
      <c r="N358" s="167"/>
      <c r="O358" s="84"/>
      <c r="P358" s="84"/>
    </row>
    <row r="359" spans="1:16">
      <c r="A359" s="4">
        <v>44789</v>
      </c>
      <c r="B359" s="140">
        <v>302</v>
      </c>
      <c r="C359" s="146">
        <v>8</v>
      </c>
      <c r="D359" s="146"/>
      <c r="E359" s="244" t="s">
        <v>29</v>
      </c>
      <c r="F359" s="146">
        <v>29</v>
      </c>
      <c r="G359" s="146">
        <v>9.6</v>
      </c>
      <c r="H359" s="146">
        <v>1.1000000000000001</v>
      </c>
      <c r="I359" s="142">
        <v>0</v>
      </c>
      <c r="J359" s="20"/>
      <c r="K359" s="147"/>
      <c r="L359" s="222" t="s">
        <v>97</v>
      </c>
      <c r="M359" s="170" t="s">
        <v>75</v>
      </c>
      <c r="N359" s="167">
        <v>44799</v>
      </c>
      <c r="O359" s="84">
        <v>44799</v>
      </c>
      <c r="P359" s="84"/>
    </row>
    <row r="360" spans="1:16">
      <c r="A360" s="4">
        <v>44790</v>
      </c>
      <c r="B360" s="140">
        <v>295</v>
      </c>
      <c r="C360" s="45"/>
      <c r="D360" s="45"/>
      <c r="E360" s="45"/>
      <c r="F360" s="45"/>
      <c r="G360" s="45"/>
      <c r="H360" s="45"/>
      <c r="I360" s="142">
        <v>0</v>
      </c>
      <c r="J360" s="20"/>
      <c r="K360" s="147"/>
      <c r="L360" s="222"/>
      <c r="M360" s="170"/>
      <c r="N360" s="167"/>
      <c r="O360" s="84"/>
      <c r="P360" s="84"/>
    </row>
    <row r="361" spans="1:16">
      <c r="A361" s="4">
        <v>44791</v>
      </c>
      <c r="B361" s="140">
        <v>331</v>
      </c>
      <c r="C361" s="45"/>
      <c r="D361" s="45"/>
      <c r="E361" s="45"/>
      <c r="F361" s="45"/>
      <c r="G361" s="45"/>
      <c r="H361" s="45"/>
      <c r="I361" s="142">
        <v>0</v>
      </c>
      <c r="J361" s="20"/>
      <c r="K361" s="147"/>
      <c r="L361" s="222"/>
      <c r="M361" s="170"/>
      <c r="N361" s="167"/>
      <c r="O361" s="84"/>
      <c r="P361" s="84"/>
    </row>
    <row r="362" spans="1:16">
      <c r="A362" s="4">
        <v>44792</v>
      </c>
      <c r="B362" s="140">
        <v>295</v>
      </c>
      <c r="C362" s="45"/>
      <c r="D362" s="45"/>
      <c r="E362" s="45"/>
      <c r="F362" s="45"/>
      <c r="G362" s="45"/>
      <c r="H362" s="45"/>
      <c r="I362" s="142">
        <v>0</v>
      </c>
      <c r="J362" s="20"/>
      <c r="K362" s="147"/>
      <c r="L362" s="222"/>
      <c r="M362" s="170"/>
      <c r="N362" s="167"/>
      <c r="O362" s="84"/>
      <c r="P362" s="84"/>
    </row>
    <row r="363" spans="1:16">
      <c r="A363" s="4">
        <v>44793</v>
      </c>
      <c r="B363" s="140">
        <v>289</v>
      </c>
      <c r="C363" s="45"/>
      <c r="D363" s="45"/>
      <c r="E363" s="45"/>
      <c r="F363" s="45"/>
      <c r="G363" s="45"/>
      <c r="H363" s="45"/>
      <c r="I363" s="142">
        <v>0</v>
      </c>
      <c r="J363" s="20"/>
      <c r="K363" s="147"/>
      <c r="L363" s="222"/>
      <c r="M363" s="170"/>
      <c r="N363" s="167"/>
      <c r="O363" s="84"/>
      <c r="P363" s="84"/>
    </row>
    <row r="364" spans="1:16">
      <c r="A364" s="4">
        <v>44794</v>
      </c>
      <c r="B364" s="140">
        <v>284</v>
      </c>
      <c r="C364" s="45"/>
      <c r="D364" s="45"/>
      <c r="E364" s="45"/>
      <c r="F364" s="45"/>
      <c r="G364" s="45"/>
      <c r="H364" s="45"/>
      <c r="I364" s="142">
        <v>0</v>
      </c>
      <c r="J364" s="20"/>
      <c r="K364" s="147"/>
      <c r="L364" s="222"/>
      <c r="M364" s="170"/>
      <c r="N364" s="167"/>
      <c r="O364" s="84"/>
      <c r="P364" s="84"/>
    </row>
    <row r="365" spans="1:16">
      <c r="A365" s="4">
        <v>44795</v>
      </c>
      <c r="B365" s="140">
        <v>288</v>
      </c>
      <c r="C365" s="45"/>
      <c r="D365" s="45"/>
      <c r="E365" s="45"/>
      <c r="F365" s="45"/>
      <c r="G365" s="45"/>
      <c r="H365" s="45"/>
      <c r="I365" s="142">
        <v>0</v>
      </c>
      <c r="J365" s="20"/>
      <c r="K365" s="147"/>
      <c r="L365" s="222"/>
      <c r="M365" s="170"/>
      <c r="N365" s="167"/>
      <c r="O365" s="84"/>
      <c r="P365" s="84"/>
    </row>
    <row r="366" spans="1:16">
      <c r="A366" s="4">
        <v>44796</v>
      </c>
      <c r="B366" s="140">
        <v>275</v>
      </c>
      <c r="C366" s="45"/>
      <c r="D366" s="45"/>
      <c r="E366" s="45"/>
      <c r="F366" s="45"/>
      <c r="G366" s="45"/>
      <c r="H366" s="45"/>
      <c r="I366" s="142">
        <v>0</v>
      </c>
      <c r="J366" s="20"/>
      <c r="K366" s="147"/>
      <c r="L366" s="222"/>
      <c r="M366" s="170"/>
      <c r="N366" s="167"/>
      <c r="O366" s="84"/>
      <c r="P366" s="84"/>
    </row>
    <row r="367" spans="1:16">
      <c r="A367" s="4">
        <v>44797</v>
      </c>
      <c r="B367" s="140">
        <v>278</v>
      </c>
      <c r="C367" s="45"/>
      <c r="D367" s="45"/>
      <c r="E367" s="45"/>
      <c r="F367" s="45"/>
      <c r="G367" s="45"/>
      <c r="H367" s="45"/>
      <c r="I367" s="142">
        <v>0</v>
      </c>
      <c r="J367" s="20"/>
      <c r="K367" s="147"/>
      <c r="L367" s="222"/>
      <c r="M367" s="170"/>
      <c r="N367" s="167"/>
      <c r="O367" s="84"/>
      <c r="P367" s="84"/>
    </row>
    <row r="368" spans="1:16">
      <c r="A368" s="4">
        <v>44798</v>
      </c>
      <c r="B368" s="140">
        <v>278</v>
      </c>
      <c r="C368" s="45"/>
      <c r="D368" s="45"/>
      <c r="E368" s="45"/>
      <c r="F368" s="45"/>
      <c r="G368" s="45"/>
      <c r="H368" s="45"/>
      <c r="I368" s="142">
        <v>0</v>
      </c>
      <c r="J368" s="20"/>
      <c r="K368" s="147"/>
      <c r="L368" s="222"/>
      <c r="M368" s="170"/>
      <c r="N368" s="167"/>
      <c r="O368" s="84"/>
      <c r="P368" s="84"/>
    </row>
    <row r="369" spans="1:16">
      <c r="A369" s="4">
        <v>44799</v>
      </c>
      <c r="B369" s="140">
        <v>268</v>
      </c>
      <c r="C369" s="45"/>
      <c r="D369" s="45"/>
      <c r="E369" s="45"/>
      <c r="F369" s="45"/>
      <c r="G369" s="45"/>
      <c r="H369" s="45"/>
      <c r="I369" s="142">
        <v>0</v>
      </c>
      <c r="J369" s="20"/>
      <c r="K369" s="147"/>
      <c r="L369" s="222"/>
      <c r="M369" s="170"/>
      <c r="N369" s="167"/>
      <c r="O369" s="84"/>
      <c r="P369" s="84"/>
    </row>
    <row r="370" spans="1:16">
      <c r="A370" s="4">
        <v>44800</v>
      </c>
      <c r="B370" s="140">
        <v>267</v>
      </c>
      <c r="C370" s="45"/>
      <c r="D370" s="45"/>
      <c r="E370" s="45"/>
      <c r="F370" s="45"/>
      <c r="G370" s="45"/>
      <c r="H370" s="45"/>
      <c r="I370" s="142">
        <v>0</v>
      </c>
      <c r="J370" s="20"/>
      <c r="K370" s="147"/>
      <c r="L370" s="222"/>
      <c r="M370" s="170"/>
      <c r="N370" s="167"/>
      <c r="O370" s="84"/>
      <c r="P370" s="84"/>
    </row>
    <row r="371" spans="1:16">
      <c r="A371" s="4">
        <v>44801</v>
      </c>
      <c r="B371" s="140">
        <v>269</v>
      </c>
      <c r="C371" s="45"/>
      <c r="D371" s="45"/>
      <c r="E371" s="45"/>
      <c r="F371" s="45"/>
      <c r="G371" s="45"/>
      <c r="H371" s="45"/>
      <c r="I371" s="142">
        <v>0</v>
      </c>
      <c r="J371" s="20"/>
      <c r="K371" s="147"/>
      <c r="L371" s="222"/>
      <c r="M371" s="170"/>
      <c r="N371" s="167"/>
      <c r="O371" s="84"/>
      <c r="P371" s="84"/>
    </row>
    <row r="372" spans="1:16">
      <c r="A372" s="4">
        <v>44802</v>
      </c>
      <c r="B372" s="140">
        <v>290</v>
      </c>
      <c r="C372" s="45"/>
      <c r="D372" s="45"/>
      <c r="E372" s="45"/>
      <c r="F372" s="45"/>
      <c r="G372" s="45"/>
      <c r="H372" s="45"/>
      <c r="I372" s="142">
        <v>0</v>
      </c>
      <c r="J372" s="20"/>
      <c r="K372" s="147"/>
      <c r="L372" s="222"/>
      <c r="M372" s="170"/>
      <c r="N372" s="167"/>
      <c r="O372" s="84"/>
      <c r="P372" s="84"/>
    </row>
    <row r="373" spans="1:16">
      <c r="A373" s="4">
        <v>44803</v>
      </c>
      <c r="B373" s="140">
        <v>268</v>
      </c>
      <c r="C373" s="45"/>
      <c r="D373" s="45"/>
      <c r="E373" s="45"/>
      <c r="F373" s="45"/>
      <c r="G373" s="45"/>
      <c r="H373" s="45"/>
      <c r="I373" s="142">
        <v>0</v>
      </c>
      <c r="J373" s="20"/>
      <c r="K373" s="147"/>
      <c r="L373" s="222"/>
      <c r="M373" s="170"/>
      <c r="N373" s="167"/>
      <c r="O373" s="84"/>
      <c r="P373" s="84"/>
    </row>
    <row r="374" spans="1:16">
      <c r="A374" s="4">
        <v>44804</v>
      </c>
      <c r="B374" s="140">
        <v>283</v>
      </c>
      <c r="C374" s="174"/>
      <c r="D374" s="174"/>
      <c r="E374" s="174"/>
      <c r="F374" s="174"/>
      <c r="G374" s="174"/>
      <c r="H374" s="174"/>
      <c r="I374" s="163">
        <v>0</v>
      </c>
      <c r="J374" s="223"/>
      <c r="K374" s="147"/>
      <c r="L374" s="222"/>
      <c r="M374" s="171"/>
      <c r="N374" s="172"/>
      <c r="O374" s="102"/>
      <c r="P374" s="102"/>
    </row>
    <row r="375" spans="1:16" ht="15.75" thickBot="1">
      <c r="B375" s="228"/>
      <c r="I375" s="228"/>
      <c r="J375" s="227"/>
      <c r="K375" s="224"/>
    </row>
    <row r="376" spans="1:16">
      <c r="A376" s="21" t="s">
        <v>8</v>
      </c>
      <c r="B376" s="29">
        <f t="shared" ref="B376:K376" si="0">MIN(B10:B374)</f>
        <v>0</v>
      </c>
      <c r="C376" s="32">
        <f t="shared" si="0"/>
        <v>4</v>
      </c>
      <c r="D376" s="32">
        <f t="shared" si="0"/>
        <v>0.01</v>
      </c>
      <c r="E376" s="32">
        <f t="shared" si="0"/>
        <v>0.01</v>
      </c>
      <c r="F376" s="32">
        <f t="shared" si="0"/>
        <v>16</v>
      </c>
      <c r="G376" s="32">
        <f t="shared" si="0"/>
        <v>1.4</v>
      </c>
      <c r="H376" s="32">
        <f t="shared" si="0"/>
        <v>0.73</v>
      </c>
      <c r="I376" s="32">
        <f t="shared" si="0"/>
        <v>0</v>
      </c>
      <c r="J376" s="32">
        <f t="shared" si="0"/>
        <v>0</v>
      </c>
      <c r="K376" s="29">
        <f t="shared" ca="1" si="0"/>
        <v>0</v>
      </c>
      <c r="L376" s="92"/>
      <c r="M376" s="92"/>
      <c r="N376" s="229"/>
    </row>
    <row r="377" spans="1:16">
      <c r="A377" s="22" t="s">
        <v>9</v>
      </c>
      <c r="B377" s="30">
        <f t="shared" ref="B377:K377" si="1">AVERAGE(B10:B374)</f>
        <v>572.13424657534244</v>
      </c>
      <c r="C377" s="40">
        <f t="shared" si="1"/>
        <v>8.615384615384615</v>
      </c>
      <c r="D377" s="40">
        <f t="shared" si="1"/>
        <v>407.20100000000002</v>
      </c>
      <c r="E377" s="40">
        <f t="shared" si="1"/>
        <v>0.72</v>
      </c>
      <c r="F377" s="40">
        <f t="shared" si="1"/>
        <v>32.53846153846154</v>
      </c>
      <c r="G377" s="40">
        <f t="shared" si="1"/>
        <v>5.6461538461538456</v>
      </c>
      <c r="H377" s="40">
        <f t="shared" si="1"/>
        <v>1.3853846153846154</v>
      </c>
      <c r="I377" s="40">
        <f t="shared" si="1"/>
        <v>0</v>
      </c>
      <c r="J377" s="40" t="e">
        <f t="shared" si="1"/>
        <v>#DIV/0!</v>
      </c>
      <c r="K377" s="30">
        <f t="shared" ca="1" si="1"/>
        <v>4.1226993865030677</v>
      </c>
    </row>
    <row r="378" spans="1:16" ht="15.75" thickBot="1">
      <c r="A378" s="23" t="s">
        <v>10</v>
      </c>
      <c r="B378" s="31">
        <f t="shared" ref="B378:K378" si="2">MAX(B10:B374)</f>
        <v>3446</v>
      </c>
      <c r="C378" s="33">
        <f t="shared" si="2"/>
        <v>17</v>
      </c>
      <c r="D378" s="33">
        <f t="shared" si="2"/>
        <v>2400</v>
      </c>
      <c r="E378" s="33">
        <f t="shared" si="2"/>
        <v>2</v>
      </c>
      <c r="F378" s="33">
        <f t="shared" si="2"/>
        <v>52</v>
      </c>
      <c r="G378" s="33">
        <f t="shared" si="2"/>
        <v>9.6</v>
      </c>
      <c r="H378" s="33">
        <f t="shared" si="2"/>
        <v>4.3</v>
      </c>
      <c r="I378" s="33">
        <f t="shared" si="2"/>
        <v>0</v>
      </c>
      <c r="J378" s="33">
        <f t="shared" si="2"/>
        <v>0</v>
      </c>
      <c r="K378" s="31">
        <f t="shared" ca="1" si="2"/>
        <v>95</v>
      </c>
    </row>
    <row r="379" spans="1:16">
      <c r="A379" s="108" t="s">
        <v>48</v>
      </c>
      <c r="B379" s="86">
        <f>SUM(B10:B374)</f>
        <v>208829</v>
      </c>
      <c r="C379" s="17"/>
      <c r="D379" s="18"/>
      <c r="E379" s="17"/>
      <c r="F379" s="17"/>
      <c r="G379" s="17"/>
      <c r="H379" s="17"/>
      <c r="I379" s="24">
        <f>SUM(I$14:I$378)</f>
        <v>0</v>
      </c>
      <c r="J379" s="57"/>
      <c r="K379" s="58">
        <f ca="1">SUM(K$14:K$378)</f>
        <v>771.12269938650309</v>
      </c>
    </row>
    <row r="380" spans="1:16">
      <c r="A380" s="19" t="s">
        <v>11</v>
      </c>
      <c r="B380"/>
      <c r="C380" s="109">
        <f>COUNT(C10:C374)</f>
        <v>13</v>
      </c>
      <c r="D380" s="18"/>
      <c r="E380" s="17"/>
      <c r="F380" s="17"/>
      <c r="G380" s="17"/>
      <c r="H380" s="17"/>
      <c r="I380" s="20"/>
      <c r="J380" s="20"/>
      <c r="K380"/>
    </row>
    <row r="381" spans="1:16" ht="15.75" thickBot="1">
      <c r="B381"/>
      <c r="I381"/>
      <c r="K381"/>
    </row>
    <row r="382" spans="1:16" ht="15.75" thickBot="1">
      <c r="A382" s="110" t="s">
        <v>49</v>
      </c>
      <c r="B382" s="111">
        <f>COUNTIF(B10:B374,"&gt;1296")</f>
        <v>37</v>
      </c>
      <c r="C382" s="111">
        <f>COUNTIF(C10:C374,"&gt;20")</f>
        <v>0</v>
      </c>
      <c r="D382" s="112"/>
      <c r="E382" s="111">
        <f>COUNTIF(E10:E374,"&gt;10")</f>
        <v>0</v>
      </c>
      <c r="F382" s="111">
        <f>COUNTIF(F10:F374,"&gt;30")</f>
        <v>6</v>
      </c>
      <c r="G382" s="112"/>
      <c r="H382" s="112"/>
      <c r="I382" s="112"/>
      <c r="J382" s="113">
        <f>COUNTIF(J10:J374,"&gt;2000")</f>
        <v>0</v>
      </c>
      <c r="K382"/>
    </row>
    <row r="383" spans="1:16">
      <c r="B383" s="225"/>
      <c r="I383" s="225"/>
      <c r="K383" s="225"/>
    </row>
    <row r="384" spans="1:16">
      <c r="B384" s="225"/>
      <c r="I384" s="225"/>
      <c r="K384" s="225"/>
    </row>
    <row r="385" spans="2:11">
      <c r="B385" s="225"/>
      <c r="I385" s="225"/>
      <c r="K385" s="225"/>
    </row>
    <row r="386" spans="2:11">
      <c r="B386" s="225"/>
      <c r="I386" s="225"/>
      <c r="K386" s="225"/>
    </row>
    <row r="387" spans="2:11">
      <c r="B387" s="225"/>
      <c r="I387" s="225"/>
      <c r="K387" s="225"/>
    </row>
    <row r="388" spans="2:11">
      <c r="B388" s="225"/>
      <c r="I388" s="225"/>
      <c r="K388" s="225"/>
    </row>
    <row r="389" spans="2:11">
      <c r="B389" s="225"/>
      <c r="I389" s="225"/>
      <c r="K389" s="225"/>
    </row>
    <row r="390" spans="2:11">
      <c r="B390" s="225"/>
      <c r="I390" s="225"/>
      <c r="K390" s="225"/>
    </row>
    <row r="391" spans="2:11">
      <c r="B391" s="225"/>
      <c r="I391" s="225"/>
      <c r="K391" s="225"/>
    </row>
    <row r="392" spans="2:11">
      <c r="B392" s="225"/>
      <c r="I392" s="225"/>
      <c r="K392" s="225"/>
    </row>
    <row r="393" spans="2:11">
      <c r="B393" s="225"/>
      <c r="I393" s="225"/>
      <c r="K393" s="225"/>
    </row>
    <row r="394" spans="2:11">
      <c r="B394" s="225"/>
      <c r="I394" s="225"/>
      <c r="K394" s="225"/>
    </row>
    <row r="395" spans="2:11">
      <c r="B395" s="225"/>
      <c r="I395" s="225"/>
      <c r="K395" s="225"/>
    </row>
    <row r="396" spans="2:11">
      <c r="B396" s="225"/>
      <c r="I396" s="225"/>
      <c r="K396" s="225"/>
    </row>
    <row r="397" spans="2:11">
      <c r="B397" s="225"/>
      <c r="I397" s="225"/>
      <c r="K397" s="225"/>
    </row>
    <row r="398" spans="2:11">
      <c r="B398" s="225"/>
      <c r="I398" s="225"/>
      <c r="K398" s="225"/>
    </row>
    <row r="399" spans="2:11">
      <c r="B399" s="225"/>
      <c r="I399" s="225"/>
      <c r="K399" s="225"/>
    </row>
    <row r="400" spans="2:11">
      <c r="B400" s="225"/>
      <c r="I400" s="225"/>
      <c r="K400" s="225"/>
    </row>
    <row r="401" spans="2:11">
      <c r="B401" s="225"/>
      <c r="I401" s="225"/>
      <c r="K401" s="225"/>
    </row>
    <row r="402" spans="2:11">
      <c r="B402" s="225"/>
      <c r="I402" s="225"/>
      <c r="K402" s="225"/>
    </row>
    <row r="403" spans="2:11">
      <c r="B403" s="225"/>
      <c r="I403" s="225"/>
      <c r="K403" s="225"/>
    </row>
    <row r="404" spans="2:11">
      <c r="B404" s="225"/>
      <c r="I404" s="225"/>
      <c r="K404" s="225"/>
    </row>
    <row r="405" spans="2:11">
      <c r="B405" s="225"/>
      <c r="I405" s="225"/>
      <c r="K405" s="225"/>
    </row>
    <row r="406" spans="2:11">
      <c r="B406" s="225"/>
      <c r="I406" s="225"/>
      <c r="K406" s="225"/>
    </row>
    <row r="407" spans="2:11">
      <c r="B407" s="225"/>
      <c r="I407" s="225"/>
      <c r="K407" s="225"/>
    </row>
    <row r="408" spans="2:11">
      <c r="B408" s="225"/>
      <c r="I408" s="225"/>
      <c r="K408" s="225"/>
    </row>
    <row r="409" spans="2:11">
      <c r="B409" s="225"/>
      <c r="I409" s="225"/>
      <c r="K409" s="225"/>
    </row>
    <row r="410" spans="2:11">
      <c r="B410" s="225"/>
      <c r="I410" s="225"/>
      <c r="K410" s="225"/>
    </row>
    <row r="411" spans="2:11">
      <c r="B411" s="225"/>
      <c r="I411" s="225"/>
      <c r="K411" s="225"/>
    </row>
    <row r="412" spans="2:11">
      <c r="B412" s="225"/>
      <c r="I412" s="225"/>
      <c r="K412" s="225"/>
    </row>
    <row r="413" spans="2:11">
      <c r="B413" s="225"/>
      <c r="I413" s="225"/>
      <c r="K413" s="225"/>
    </row>
    <row r="414" spans="2:11">
      <c r="B414" s="225"/>
      <c r="I414" s="225"/>
      <c r="K414" s="225"/>
    </row>
    <row r="415" spans="2:11">
      <c r="B415" s="225"/>
      <c r="I415" s="225"/>
      <c r="K415" s="225"/>
    </row>
    <row r="416" spans="2:11">
      <c r="B416" s="225"/>
      <c r="I416" s="225"/>
      <c r="K416" s="225"/>
    </row>
    <row r="417" spans="2:11">
      <c r="B417" s="225"/>
      <c r="I417" s="225"/>
      <c r="K417" s="225"/>
    </row>
    <row r="418" spans="2:11">
      <c r="B418" s="225"/>
      <c r="I418" s="225"/>
      <c r="K418" s="225"/>
    </row>
    <row r="419" spans="2:11">
      <c r="B419" s="225"/>
      <c r="I419" s="225"/>
      <c r="K419" s="225"/>
    </row>
    <row r="420" spans="2:11">
      <c r="B420" s="225"/>
      <c r="I420" s="225"/>
      <c r="K420" s="225"/>
    </row>
    <row r="421" spans="2:11">
      <c r="B421" s="225"/>
      <c r="I421" s="225"/>
      <c r="K421" s="225"/>
    </row>
    <row r="422" spans="2:11">
      <c r="B422" s="225"/>
      <c r="I422" s="225"/>
      <c r="K422" s="225"/>
    </row>
    <row r="423" spans="2:11">
      <c r="B423" s="225"/>
      <c r="I423" s="225"/>
      <c r="K423" s="225"/>
    </row>
    <row r="424" spans="2:11">
      <c r="B424" s="225"/>
      <c r="I424" s="225"/>
      <c r="K424" s="225"/>
    </row>
    <row r="425" spans="2:11">
      <c r="B425" s="225"/>
      <c r="I425" s="225"/>
      <c r="K425" s="225"/>
    </row>
    <row r="426" spans="2:11">
      <c r="B426" s="225"/>
      <c r="I426" s="225"/>
      <c r="K426" s="225"/>
    </row>
    <row r="427" spans="2:11">
      <c r="B427" s="225"/>
      <c r="I427" s="225"/>
      <c r="K427" s="225"/>
    </row>
    <row r="428" spans="2:11">
      <c r="B428" s="225"/>
      <c r="I428" s="225"/>
      <c r="K428" s="225"/>
    </row>
    <row r="429" spans="2:11">
      <c r="B429" s="225"/>
      <c r="I429" s="225"/>
      <c r="K429" s="225"/>
    </row>
    <row r="430" spans="2:11">
      <c r="B430" s="225"/>
      <c r="I430" s="225"/>
      <c r="K430" s="225"/>
    </row>
    <row r="431" spans="2:11">
      <c r="B431" s="225"/>
      <c r="I431" s="225"/>
      <c r="K431" s="225"/>
    </row>
    <row r="432" spans="2:11">
      <c r="B432" s="225"/>
      <c r="I432" s="225"/>
      <c r="K432" s="225"/>
    </row>
    <row r="433" spans="2:11">
      <c r="B433" s="225"/>
      <c r="I433" s="225"/>
      <c r="K433" s="225"/>
    </row>
    <row r="434" spans="2:11">
      <c r="B434" s="225"/>
      <c r="I434" s="225"/>
      <c r="K434" s="225"/>
    </row>
    <row r="435" spans="2:11">
      <c r="B435" s="225"/>
      <c r="I435" s="225"/>
      <c r="K435" s="225"/>
    </row>
    <row r="436" spans="2:11">
      <c r="B436" s="225"/>
      <c r="I436" s="225"/>
      <c r="K436" s="225"/>
    </row>
    <row r="437" spans="2:11">
      <c r="B437" s="225"/>
      <c r="I437" s="225"/>
      <c r="K437" s="225"/>
    </row>
    <row r="438" spans="2:11">
      <c r="B438" s="225"/>
      <c r="I438" s="225"/>
      <c r="K438" s="225"/>
    </row>
    <row r="439" spans="2:11">
      <c r="B439" s="225"/>
      <c r="I439" s="225"/>
      <c r="K439" s="225"/>
    </row>
    <row r="440" spans="2:11">
      <c r="B440" s="225"/>
      <c r="I440" s="225"/>
      <c r="K440" s="225"/>
    </row>
    <row r="441" spans="2:11">
      <c r="B441" s="225"/>
      <c r="I441" s="225"/>
      <c r="K441" s="225"/>
    </row>
    <row r="442" spans="2:11">
      <c r="B442" s="225"/>
      <c r="I442" s="225"/>
      <c r="K442" s="225"/>
    </row>
    <row r="443" spans="2:11">
      <c r="B443" s="225"/>
      <c r="I443" s="225"/>
      <c r="K443" s="225"/>
    </row>
    <row r="444" spans="2:11">
      <c r="B444" s="225"/>
      <c r="I444" s="225"/>
      <c r="K444" s="225"/>
    </row>
    <row r="445" spans="2:11">
      <c r="B445" s="225"/>
      <c r="I445" s="225"/>
      <c r="K445" s="225"/>
    </row>
    <row r="446" spans="2:11">
      <c r="B446" s="225"/>
      <c r="I446" s="225"/>
      <c r="K446" s="225"/>
    </row>
    <row r="447" spans="2:11">
      <c r="B447" s="225"/>
      <c r="I447" s="225"/>
      <c r="K447" s="225"/>
    </row>
    <row r="448" spans="2:11">
      <c r="B448" s="225"/>
      <c r="I448" s="225"/>
      <c r="K448" s="225"/>
    </row>
    <row r="449" spans="2:11">
      <c r="B449" s="225"/>
      <c r="I449" s="225"/>
      <c r="K449" s="225"/>
    </row>
    <row r="450" spans="2:11">
      <c r="B450" s="225"/>
      <c r="I450" s="225"/>
      <c r="K450" s="225"/>
    </row>
    <row r="451" spans="2:11">
      <c r="B451" s="225"/>
      <c r="I451" s="225"/>
      <c r="K451" s="225"/>
    </row>
    <row r="452" spans="2:11">
      <c r="B452" s="225"/>
      <c r="I452" s="225"/>
      <c r="K452" s="225"/>
    </row>
    <row r="453" spans="2:11">
      <c r="B453" s="225"/>
      <c r="I453" s="225"/>
      <c r="K453" s="225"/>
    </row>
    <row r="454" spans="2:11">
      <c r="B454" s="225"/>
      <c r="I454" s="225"/>
      <c r="K454" s="225"/>
    </row>
    <row r="455" spans="2:11">
      <c r="B455" s="225"/>
      <c r="I455" s="225"/>
      <c r="K455" s="225"/>
    </row>
    <row r="456" spans="2:11">
      <c r="B456" s="225"/>
      <c r="I456" s="225"/>
      <c r="K456" s="225"/>
    </row>
    <row r="457" spans="2:11">
      <c r="B457" s="225"/>
      <c r="I457" s="225"/>
      <c r="K457" s="225"/>
    </row>
    <row r="458" spans="2:11">
      <c r="B458" s="225"/>
      <c r="I458" s="225"/>
      <c r="K458" s="225"/>
    </row>
    <row r="459" spans="2:11">
      <c r="B459" s="225"/>
      <c r="I459" s="225"/>
      <c r="K459" s="225"/>
    </row>
    <row r="460" spans="2:11">
      <c r="B460" s="225"/>
      <c r="I460" s="225"/>
      <c r="K460" s="225"/>
    </row>
    <row r="461" spans="2:11">
      <c r="B461" s="225"/>
      <c r="I461" s="225"/>
      <c r="K461" s="225"/>
    </row>
    <row r="462" spans="2:11">
      <c r="B462" s="225"/>
      <c r="I462" s="225"/>
      <c r="K462" s="225"/>
    </row>
    <row r="463" spans="2:11">
      <c r="B463" s="225"/>
      <c r="I463" s="225"/>
      <c r="K463" s="225"/>
    </row>
    <row r="464" spans="2:11">
      <c r="B464" s="225"/>
      <c r="I464" s="225"/>
      <c r="K464" s="225"/>
    </row>
    <row r="465" spans="2:11">
      <c r="B465" s="225"/>
      <c r="I465" s="225"/>
      <c r="K465" s="225"/>
    </row>
    <row r="466" spans="2:11">
      <c r="B466" s="225"/>
      <c r="I466" s="225"/>
      <c r="K466" s="225"/>
    </row>
    <row r="467" spans="2:11">
      <c r="B467" s="225"/>
      <c r="I467" s="225"/>
      <c r="K467" s="225"/>
    </row>
    <row r="468" spans="2:11">
      <c r="B468" s="225"/>
      <c r="I468" s="225"/>
      <c r="K468" s="225"/>
    </row>
    <row r="469" spans="2:11">
      <c r="B469" s="225"/>
      <c r="I469" s="225"/>
      <c r="K469" s="225"/>
    </row>
    <row r="470" spans="2:11">
      <c r="B470" s="225"/>
      <c r="I470" s="225"/>
      <c r="K470" s="225"/>
    </row>
    <row r="471" spans="2:11">
      <c r="B471" s="225"/>
      <c r="I471" s="225"/>
      <c r="K471" s="225"/>
    </row>
    <row r="472" spans="2:11">
      <c r="B472" s="225"/>
      <c r="I472" s="225"/>
      <c r="K472" s="225"/>
    </row>
    <row r="473" spans="2:11">
      <c r="B473" s="225"/>
      <c r="I473" s="225"/>
      <c r="K473" s="225"/>
    </row>
    <row r="474" spans="2:11">
      <c r="B474" s="225"/>
      <c r="I474" s="225"/>
      <c r="K474" s="225"/>
    </row>
    <row r="475" spans="2:11">
      <c r="B475" s="225"/>
      <c r="I475" s="225"/>
      <c r="K475" s="225"/>
    </row>
    <row r="476" spans="2:11">
      <c r="B476" s="225"/>
      <c r="I476" s="225"/>
      <c r="K476" s="225"/>
    </row>
    <row r="477" spans="2:11">
      <c r="B477" s="225"/>
      <c r="I477" s="225"/>
      <c r="K477" s="225"/>
    </row>
    <row r="478" spans="2:11">
      <c r="B478" s="225"/>
      <c r="I478" s="225"/>
      <c r="K478" s="225"/>
    </row>
    <row r="479" spans="2:11">
      <c r="B479" s="225"/>
      <c r="I479" s="225"/>
      <c r="K479" s="225"/>
    </row>
    <row r="480" spans="2:11">
      <c r="B480" s="225"/>
      <c r="I480" s="225"/>
      <c r="K480" s="225"/>
    </row>
    <row r="481" spans="2:11">
      <c r="B481" s="225"/>
      <c r="I481" s="225"/>
      <c r="K481" s="225"/>
    </row>
    <row r="482" spans="2:11">
      <c r="B482" s="225"/>
      <c r="I482" s="225"/>
      <c r="K482" s="225"/>
    </row>
    <row r="483" spans="2:11">
      <c r="B483" s="225"/>
      <c r="I483" s="225"/>
      <c r="K483" s="225"/>
    </row>
    <row r="484" spans="2:11">
      <c r="B484" s="225"/>
      <c r="I484" s="225"/>
      <c r="K484" s="225"/>
    </row>
    <row r="485" spans="2:11">
      <c r="B485" s="225"/>
      <c r="I485" s="225"/>
      <c r="K485" s="225"/>
    </row>
    <row r="486" spans="2:11">
      <c r="B486" s="225"/>
      <c r="I486" s="225"/>
      <c r="K486" s="225"/>
    </row>
    <row r="487" spans="2:11">
      <c r="B487" s="225"/>
      <c r="I487" s="225"/>
      <c r="K487" s="225"/>
    </row>
    <row r="488" spans="2:11">
      <c r="B488" s="225"/>
      <c r="I488" s="225"/>
      <c r="K488" s="225"/>
    </row>
    <row r="489" spans="2:11">
      <c r="B489" s="225"/>
      <c r="I489" s="225"/>
      <c r="K489" s="225"/>
    </row>
    <row r="490" spans="2:11">
      <c r="B490" s="225"/>
      <c r="I490" s="225"/>
      <c r="K490" s="225"/>
    </row>
    <row r="491" spans="2:11">
      <c r="B491" s="225"/>
      <c r="I491" s="225"/>
      <c r="K491" s="225"/>
    </row>
    <row r="492" spans="2:11">
      <c r="B492" s="225"/>
      <c r="I492" s="225"/>
      <c r="K492" s="225"/>
    </row>
    <row r="493" spans="2:11">
      <c r="B493" s="225"/>
      <c r="I493" s="225"/>
      <c r="K493" s="225"/>
    </row>
    <row r="494" spans="2:11">
      <c r="B494" s="225"/>
      <c r="I494" s="225"/>
      <c r="K494" s="225"/>
    </row>
    <row r="495" spans="2:11">
      <c r="B495" s="225"/>
      <c r="I495" s="225"/>
      <c r="K495" s="225"/>
    </row>
    <row r="496" spans="2:11">
      <c r="B496" s="225"/>
      <c r="I496" s="225"/>
      <c r="K496" s="225"/>
    </row>
    <row r="497" spans="2:11">
      <c r="B497" s="225"/>
      <c r="I497" s="225"/>
      <c r="K497" s="225"/>
    </row>
    <row r="498" spans="2:11">
      <c r="B498" s="225"/>
      <c r="I498" s="225"/>
      <c r="K498" s="225"/>
    </row>
    <row r="499" spans="2:11">
      <c r="B499" s="225"/>
      <c r="I499" s="225"/>
      <c r="K499" s="225"/>
    </row>
    <row r="500" spans="2:11">
      <c r="B500" s="225"/>
      <c r="I500" s="225"/>
      <c r="K500" s="225"/>
    </row>
    <row r="501" spans="2:11">
      <c r="B501" s="225"/>
      <c r="I501" s="225"/>
      <c r="K501" s="225"/>
    </row>
    <row r="502" spans="2:11">
      <c r="B502" s="225"/>
      <c r="I502" s="225"/>
      <c r="K502" s="225"/>
    </row>
    <row r="503" spans="2:11">
      <c r="B503" s="225"/>
      <c r="I503" s="225"/>
      <c r="K503" s="225"/>
    </row>
    <row r="504" spans="2:11">
      <c r="B504" s="225"/>
      <c r="I504" s="225"/>
      <c r="K504" s="225"/>
    </row>
    <row r="505" spans="2:11">
      <c r="B505" s="225"/>
      <c r="I505" s="225"/>
      <c r="K505" s="225"/>
    </row>
    <row r="506" spans="2:11">
      <c r="B506" s="225"/>
      <c r="I506" s="225"/>
      <c r="K506" s="225"/>
    </row>
    <row r="507" spans="2:11">
      <c r="B507" s="225"/>
      <c r="I507" s="225"/>
      <c r="K507" s="225"/>
    </row>
    <row r="508" spans="2:11">
      <c r="B508" s="225"/>
      <c r="I508" s="225"/>
      <c r="K508" s="225"/>
    </row>
    <row r="509" spans="2:11">
      <c r="B509" s="225"/>
      <c r="I509" s="225"/>
      <c r="K509" s="225"/>
    </row>
    <row r="510" spans="2:11">
      <c r="B510" s="225"/>
      <c r="I510" s="225"/>
      <c r="K510" s="225"/>
    </row>
    <row r="511" spans="2:11">
      <c r="B511" s="225"/>
      <c r="I511" s="225"/>
      <c r="K511" s="225"/>
    </row>
    <row r="512" spans="2:11">
      <c r="B512" s="225"/>
      <c r="I512" s="225"/>
      <c r="K512" s="225"/>
    </row>
    <row r="513" spans="2:11">
      <c r="B513" s="225"/>
      <c r="I513" s="225"/>
      <c r="K513" s="225"/>
    </row>
    <row r="514" spans="2:11">
      <c r="B514" s="225"/>
      <c r="I514" s="225"/>
      <c r="K514" s="225"/>
    </row>
    <row r="515" spans="2:11">
      <c r="B515" s="225"/>
      <c r="I515" s="225"/>
      <c r="K515" s="225"/>
    </row>
    <row r="516" spans="2:11">
      <c r="B516" s="225"/>
      <c r="I516" s="225"/>
      <c r="K516" s="225"/>
    </row>
    <row r="517" spans="2:11">
      <c r="B517" s="225"/>
      <c r="I517" s="225"/>
      <c r="K517" s="225"/>
    </row>
    <row r="518" spans="2:11">
      <c r="B518" s="225"/>
      <c r="I518" s="225"/>
      <c r="K518" s="225"/>
    </row>
    <row r="519" spans="2:11">
      <c r="B519" s="225"/>
      <c r="I519" s="225"/>
      <c r="K519" s="225"/>
    </row>
    <row r="520" spans="2:11">
      <c r="B520" s="225"/>
      <c r="I520" s="225"/>
      <c r="K520" s="225"/>
    </row>
    <row r="521" spans="2:11">
      <c r="B521" s="225"/>
      <c r="I521" s="225"/>
      <c r="K521" s="225"/>
    </row>
    <row r="522" spans="2:11">
      <c r="B522" s="225"/>
      <c r="I522" s="225"/>
      <c r="K522" s="225"/>
    </row>
    <row r="523" spans="2:11">
      <c r="B523" s="225"/>
      <c r="I523" s="225"/>
      <c r="K523" s="225"/>
    </row>
    <row r="524" spans="2:11">
      <c r="B524" s="225"/>
      <c r="I524" s="225"/>
      <c r="K524" s="225"/>
    </row>
    <row r="525" spans="2:11">
      <c r="B525" s="225"/>
      <c r="I525" s="225"/>
      <c r="K525" s="225"/>
    </row>
    <row r="526" spans="2:11">
      <c r="B526" s="225"/>
      <c r="I526" s="225"/>
      <c r="K526" s="225"/>
    </row>
    <row r="527" spans="2:11">
      <c r="B527" s="225"/>
      <c r="I527" s="225"/>
      <c r="K527" s="225"/>
    </row>
    <row r="528" spans="2:11">
      <c r="B528" s="225"/>
      <c r="I528" s="225"/>
      <c r="K528" s="225"/>
    </row>
    <row r="529" spans="2:11">
      <c r="B529" s="225"/>
      <c r="I529" s="225"/>
      <c r="K529" s="225"/>
    </row>
    <row r="530" spans="2:11">
      <c r="B530" s="225"/>
      <c r="I530" s="225"/>
      <c r="K530" s="225"/>
    </row>
    <row r="531" spans="2:11">
      <c r="B531" s="225"/>
      <c r="I531" s="225"/>
      <c r="K531" s="225"/>
    </row>
    <row r="532" spans="2:11">
      <c r="B532" s="225"/>
      <c r="I532" s="225"/>
      <c r="K532" s="225"/>
    </row>
    <row r="533" spans="2:11">
      <c r="B533" s="225"/>
      <c r="I533" s="225"/>
      <c r="K533" s="225"/>
    </row>
    <row r="534" spans="2:11">
      <c r="B534" s="225"/>
      <c r="I534" s="225"/>
      <c r="K534" s="225"/>
    </row>
    <row r="535" spans="2:11">
      <c r="B535" s="225"/>
      <c r="I535" s="225"/>
      <c r="K535" s="225"/>
    </row>
    <row r="536" spans="2:11">
      <c r="B536" s="225"/>
      <c r="I536" s="225"/>
      <c r="K536" s="225"/>
    </row>
    <row r="537" spans="2:11">
      <c r="B537" s="225"/>
      <c r="I537" s="225"/>
      <c r="K537" s="225"/>
    </row>
    <row r="538" spans="2:11">
      <c r="B538" s="225"/>
      <c r="I538" s="225"/>
      <c r="K538" s="225"/>
    </row>
    <row r="539" spans="2:11">
      <c r="B539" s="225"/>
      <c r="I539" s="225"/>
      <c r="K539" s="225"/>
    </row>
    <row r="540" spans="2:11">
      <c r="B540" s="225"/>
      <c r="I540" s="225"/>
      <c r="K540" s="225"/>
    </row>
    <row r="541" spans="2:11">
      <c r="B541" s="225"/>
      <c r="I541" s="225"/>
      <c r="K541" s="225"/>
    </row>
    <row r="542" spans="2:11">
      <c r="B542" s="225"/>
      <c r="I542" s="225"/>
      <c r="K542" s="225"/>
    </row>
    <row r="543" spans="2:11">
      <c r="B543" s="225"/>
      <c r="I543" s="225"/>
      <c r="K543" s="225"/>
    </row>
    <row r="544" spans="2:11">
      <c r="B544" s="225"/>
      <c r="I544" s="225"/>
      <c r="K544" s="225"/>
    </row>
    <row r="545" spans="2:11">
      <c r="B545" s="225"/>
      <c r="I545" s="225"/>
      <c r="K545" s="225"/>
    </row>
    <row r="546" spans="2:11">
      <c r="B546" s="225"/>
      <c r="I546" s="225"/>
      <c r="K546" s="225"/>
    </row>
    <row r="547" spans="2:11">
      <c r="B547" s="225"/>
      <c r="I547" s="225"/>
      <c r="K547" s="225"/>
    </row>
    <row r="548" spans="2:11">
      <c r="B548" s="225"/>
      <c r="I548" s="225"/>
      <c r="K548" s="225"/>
    </row>
    <row r="549" spans="2:11">
      <c r="B549" s="225"/>
      <c r="I549" s="225"/>
      <c r="K549" s="225"/>
    </row>
    <row r="550" spans="2:11">
      <c r="B550" s="225"/>
      <c r="I550" s="225"/>
      <c r="K550" s="225"/>
    </row>
    <row r="551" spans="2:11">
      <c r="B551" s="225"/>
      <c r="I551" s="225"/>
      <c r="K551" s="225"/>
    </row>
    <row r="552" spans="2:11">
      <c r="B552" s="225"/>
      <c r="I552" s="225"/>
      <c r="K552" s="225"/>
    </row>
    <row r="553" spans="2:11">
      <c r="B553" s="225"/>
      <c r="I553" s="225"/>
      <c r="K553" s="225"/>
    </row>
    <row r="554" spans="2:11">
      <c r="B554" s="225"/>
      <c r="I554" s="225"/>
      <c r="K554" s="225"/>
    </row>
    <row r="555" spans="2:11">
      <c r="B555" s="225"/>
      <c r="I555" s="225"/>
      <c r="K555" s="225"/>
    </row>
    <row r="556" spans="2:11">
      <c r="B556" s="225"/>
      <c r="I556" s="225"/>
      <c r="K556" s="225"/>
    </row>
    <row r="557" spans="2:11">
      <c r="B557" s="225"/>
      <c r="I557" s="225"/>
      <c r="K557" s="225"/>
    </row>
    <row r="558" spans="2:11">
      <c r="B558" s="225"/>
      <c r="I558" s="225"/>
      <c r="K558" s="225"/>
    </row>
    <row r="559" spans="2:11">
      <c r="B559" s="225"/>
      <c r="I559" s="225"/>
      <c r="K559" s="225"/>
    </row>
    <row r="560" spans="2:11">
      <c r="B560" s="225"/>
      <c r="I560" s="225"/>
      <c r="K560" s="225"/>
    </row>
    <row r="561" spans="2:11">
      <c r="B561" s="225"/>
      <c r="I561" s="225"/>
      <c r="K561" s="225"/>
    </row>
    <row r="562" spans="2:11">
      <c r="B562" s="225"/>
      <c r="I562" s="225"/>
      <c r="K562" s="225"/>
    </row>
    <row r="563" spans="2:11">
      <c r="B563" s="225"/>
      <c r="I563" s="225"/>
      <c r="K563" s="225"/>
    </row>
    <row r="564" spans="2:11">
      <c r="B564" s="225"/>
      <c r="I564" s="225"/>
      <c r="K564" s="225"/>
    </row>
    <row r="565" spans="2:11">
      <c r="B565" s="225"/>
      <c r="I565" s="225"/>
      <c r="K565" s="225"/>
    </row>
    <row r="566" spans="2:11">
      <c r="B566" s="225"/>
      <c r="I566" s="225"/>
      <c r="K566" s="225"/>
    </row>
    <row r="567" spans="2:11">
      <c r="B567" s="225"/>
      <c r="I567" s="225"/>
      <c r="K567" s="225"/>
    </row>
    <row r="568" spans="2:11">
      <c r="B568" s="225"/>
      <c r="I568" s="225"/>
      <c r="K568" s="225"/>
    </row>
    <row r="569" spans="2:11">
      <c r="B569" s="225"/>
      <c r="I569" s="225"/>
      <c r="K569" s="225"/>
    </row>
    <row r="570" spans="2:11">
      <c r="B570" s="225"/>
      <c r="I570" s="225"/>
      <c r="K570" s="225"/>
    </row>
    <row r="571" spans="2:11">
      <c r="B571" s="225"/>
      <c r="I571" s="225"/>
      <c r="K571" s="225"/>
    </row>
    <row r="572" spans="2:11">
      <c r="B572" s="225"/>
      <c r="I572" s="225"/>
      <c r="K572" s="225"/>
    </row>
    <row r="573" spans="2:11">
      <c r="B573" s="225"/>
      <c r="I573" s="225"/>
      <c r="K573" s="225"/>
    </row>
    <row r="574" spans="2:11">
      <c r="B574" s="225"/>
      <c r="I574" s="225"/>
      <c r="K574" s="225"/>
    </row>
    <row r="575" spans="2:11">
      <c r="B575" s="225"/>
      <c r="I575" s="225"/>
      <c r="K575" s="225"/>
    </row>
    <row r="576" spans="2:11">
      <c r="B576" s="225"/>
      <c r="I576" s="225"/>
      <c r="K576" s="225"/>
    </row>
    <row r="577" spans="2:11">
      <c r="B577" s="225"/>
      <c r="I577" s="225"/>
      <c r="K577" s="225"/>
    </row>
    <row r="578" spans="2:11">
      <c r="B578" s="225"/>
      <c r="I578" s="225"/>
      <c r="K578" s="225"/>
    </row>
    <row r="579" spans="2:11">
      <c r="B579" s="225"/>
      <c r="I579" s="225"/>
      <c r="K579" s="225"/>
    </row>
    <row r="580" spans="2:11">
      <c r="B580" s="225"/>
      <c r="I580" s="225"/>
      <c r="K580" s="225"/>
    </row>
    <row r="581" spans="2:11">
      <c r="B581" s="225"/>
      <c r="I581" s="225"/>
      <c r="K581" s="225"/>
    </row>
    <row r="582" spans="2:11">
      <c r="B582" s="225"/>
      <c r="I582" s="225"/>
      <c r="K582" s="225"/>
    </row>
    <row r="583" spans="2:11">
      <c r="B583" s="225"/>
      <c r="I583" s="225"/>
      <c r="K583" s="225"/>
    </row>
    <row r="584" spans="2:11">
      <c r="B584" s="225"/>
      <c r="I584" s="225"/>
      <c r="K584" s="225"/>
    </row>
    <row r="585" spans="2:11">
      <c r="B585" s="225"/>
      <c r="I585" s="225"/>
      <c r="K585" s="225"/>
    </row>
    <row r="586" spans="2:11">
      <c r="B586" s="225"/>
      <c r="I586" s="225"/>
      <c r="K586" s="225"/>
    </row>
    <row r="587" spans="2:11">
      <c r="B587" s="225"/>
      <c r="I587" s="225"/>
      <c r="K587" s="225"/>
    </row>
    <row r="588" spans="2:11">
      <c r="B588" s="225"/>
      <c r="I588" s="225"/>
      <c r="K588" s="225"/>
    </row>
    <row r="589" spans="2:11">
      <c r="B589" s="225"/>
      <c r="I589" s="225"/>
      <c r="K589" s="225"/>
    </row>
    <row r="590" spans="2:11">
      <c r="B590" s="225"/>
      <c r="I590" s="225"/>
      <c r="K590" s="225"/>
    </row>
    <row r="591" spans="2:11">
      <c r="B591" s="225"/>
      <c r="I591" s="225"/>
      <c r="K591" s="225"/>
    </row>
    <row r="592" spans="2:11">
      <c r="B592" s="225"/>
      <c r="I592" s="225"/>
      <c r="K592" s="225"/>
    </row>
    <row r="593" spans="2:11">
      <c r="B593" s="225"/>
      <c r="I593" s="225"/>
      <c r="K593" s="225"/>
    </row>
    <row r="594" spans="2:11">
      <c r="B594" s="225"/>
      <c r="I594" s="225"/>
      <c r="K594" s="225"/>
    </row>
    <row r="595" spans="2:11">
      <c r="B595" s="225"/>
      <c r="I595" s="225"/>
      <c r="K595" s="225"/>
    </row>
    <row r="596" spans="2:11">
      <c r="B596" s="225"/>
      <c r="I596" s="225"/>
      <c r="K596" s="225"/>
    </row>
    <row r="597" spans="2:11">
      <c r="B597" s="225"/>
      <c r="I597" s="225"/>
      <c r="K597" s="225"/>
    </row>
    <row r="598" spans="2:11">
      <c r="B598" s="225"/>
      <c r="I598" s="225"/>
      <c r="K598" s="225"/>
    </row>
    <row r="599" spans="2:11">
      <c r="B599" s="225"/>
      <c r="I599" s="225"/>
      <c r="K599" s="225"/>
    </row>
    <row r="600" spans="2:11">
      <c r="B600" s="225"/>
      <c r="I600" s="225"/>
      <c r="K600" s="225"/>
    </row>
    <row r="601" spans="2:11">
      <c r="B601" s="225"/>
      <c r="I601" s="225"/>
      <c r="K601" s="225"/>
    </row>
    <row r="602" spans="2:11">
      <c r="B602" s="225"/>
      <c r="I602" s="225"/>
      <c r="K602" s="225"/>
    </row>
    <row r="603" spans="2:11">
      <c r="B603" s="225"/>
      <c r="I603" s="225"/>
      <c r="K603" s="225"/>
    </row>
    <row r="604" spans="2:11">
      <c r="B604" s="225"/>
      <c r="I604" s="225"/>
      <c r="K604" s="225"/>
    </row>
    <row r="605" spans="2:11">
      <c r="B605" s="225"/>
      <c r="I605" s="225"/>
      <c r="K605" s="225"/>
    </row>
    <row r="606" spans="2:11">
      <c r="B606" s="225"/>
      <c r="I606" s="225"/>
      <c r="K606" s="225"/>
    </row>
    <row r="607" spans="2:11">
      <c r="B607" s="225"/>
      <c r="I607" s="225"/>
      <c r="K607" s="225"/>
    </row>
    <row r="608" spans="2:11">
      <c r="B608" s="225"/>
      <c r="I608" s="225"/>
      <c r="K608" s="225"/>
    </row>
    <row r="609" spans="2:11">
      <c r="B609" s="225"/>
      <c r="I609" s="225"/>
      <c r="K609" s="225"/>
    </row>
    <row r="610" spans="2:11">
      <c r="B610" s="225"/>
      <c r="I610" s="225"/>
      <c r="K610" s="225"/>
    </row>
    <row r="611" spans="2:11">
      <c r="B611" s="225"/>
      <c r="I611" s="225"/>
      <c r="K611" s="225"/>
    </row>
    <row r="612" spans="2:11">
      <c r="B612" s="225"/>
      <c r="I612" s="225"/>
      <c r="K612" s="225"/>
    </row>
    <row r="613" spans="2:11">
      <c r="B613" s="225"/>
      <c r="I613" s="225"/>
      <c r="K613" s="225"/>
    </row>
    <row r="614" spans="2:11">
      <c r="B614" s="225"/>
      <c r="I614" s="225"/>
      <c r="K614" s="225"/>
    </row>
    <row r="615" spans="2:11">
      <c r="B615" s="225"/>
      <c r="I615" s="225"/>
      <c r="K615" s="225"/>
    </row>
    <row r="616" spans="2:11">
      <c r="B616" s="225"/>
      <c r="I616" s="225"/>
      <c r="K616" s="225"/>
    </row>
    <row r="617" spans="2:11">
      <c r="B617" s="225"/>
      <c r="I617" s="225"/>
      <c r="K617" s="225"/>
    </row>
    <row r="618" spans="2:11">
      <c r="B618" s="225"/>
      <c r="I618" s="225"/>
      <c r="K618" s="225"/>
    </row>
    <row r="619" spans="2:11">
      <c r="B619" s="225"/>
      <c r="I619" s="225"/>
      <c r="K619" s="225"/>
    </row>
    <row r="620" spans="2:11">
      <c r="B620" s="225"/>
      <c r="I620" s="225"/>
      <c r="K620" s="225"/>
    </row>
    <row r="621" spans="2:11">
      <c r="B621" s="225"/>
      <c r="I621" s="225"/>
      <c r="K621" s="225"/>
    </row>
    <row r="622" spans="2:11">
      <c r="B622" s="225"/>
      <c r="I622" s="225"/>
      <c r="K622" s="225"/>
    </row>
    <row r="623" spans="2:11">
      <c r="B623" s="225"/>
      <c r="I623" s="225"/>
      <c r="K623" s="225"/>
    </row>
    <row r="624" spans="2:11">
      <c r="B624" s="225"/>
      <c r="I624" s="225"/>
      <c r="K624" s="225"/>
    </row>
    <row r="625" spans="2:11">
      <c r="B625" s="225"/>
      <c r="I625" s="225"/>
      <c r="K625" s="225"/>
    </row>
    <row r="626" spans="2:11">
      <c r="B626" s="225"/>
      <c r="I626" s="225"/>
      <c r="K626" s="225"/>
    </row>
    <row r="627" spans="2:11">
      <c r="B627" s="225"/>
      <c r="I627" s="225"/>
      <c r="K627" s="225"/>
    </row>
    <row r="628" spans="2:11">
      <c r="B628" s="225"/>
      <c r="I628" s="225"/>
      <c r="K628" s="225"/>
    </row>
    <row r="629" spans="2:11">
      <c r="B629" s="225"/>
      <c r="I629" s="225"/>
      <c r="K629" s="225"/>
    </row>
    <row r="630" spans="2:11">
      <c r="B630" s="225"/>
      <c r="I630" s="225"/>
      <c r="K630" s="225"/>
    </row>
    <row r="631" spans="2:11">
      <c r="B631" s="225"/>
      <c r="I631" s="225"/>
      <c r="K631" s="225"/>
    </row>
    <row r="632" spans="2:11">
      <c r="B632" s="225"/>
      <c r="I632" s="225"/>
      <c r="K632" s="225"/>
    </row>
    <row r="633" spans="2:11">
      <c r="B633" s="225"/>
      <c r="I633" s="225"/>
      <c r="K633" s="225"/>
    </row>
    <row r="634" spans="2:11">
      <c r="B634" s="225"/>
      <c r="I634" s="225"/>
      <c r="K634" s="225"/>
    </row>
    <row r="635" spans="2:11">
      <c r="B635" s="225"/>
      <c r="I635" s="225"/>
      <c r="K635" s="225"/>
    </row>
    <row r="636" spans="2:11">
      <c r="B636" s="225"/>
      <c r="I636" s="225"/>
      <c r="K636" s="225"/>
    </row>
    <row r="637" spans="2:11">
      <c r="B637" s="225"/>
      <c r="I637" s="225"/>
      <c r="K637" s="225"/>
    </row>
    <row r="638" spans="2:11">
      <c r="B638" s="225"/>
      <c r="I638" s="225"/>
      <c r="K638" s="225"/>
    </row>
    <row r="639" spans="2:11">
      <c r="B639" s="225"/>
      <c r="I639" s="225"/>
      <c r="K639" s="225"/>
    </row>
    <row r="640" spans="2:11">
      <c r="B640" s="225"/>
      <c r="I640" s="225"/>
      <c r="K640" s="225"/>
    </row>
    <row r="641" spans="2:11">
      <c r="B641" s="225"/>
      <c r="I641" s="225"/>
      <c r="K641" s="225"/>
    </row>
    <row r="642" spans="2:11">
      <c r="B642" s="225"/>
      <c r="I642" s="225"/>
      <c r="K642" s="225"/>
    </row>
    <row r="643" spans="2:11">
      <c r="B643" s="225"/>
      <c r="I643" s="225"/>
      <c r="K643" s="225"/>
    </row>
    <row r="644" spans="2:11">
      <c r="B644" s="225"/>
      <c r="I644" s="225"/>
      <c r="K644" s="225"/>
    </row>
    <row r="645" spans="2:11">
      <c r="B645" s="225"/>
      <c r="I645" s="225"/>
      <c r="K645" s="225"/>
    </row>
    <row r="646" spans="2:11">
      <c r="B646" s="225"/>
      <c r="I646" s="225"/>
      <c r="K646" s="225"/>
    </row>
    <row r="647" spans="2:11">
      <c r="B647" s="225"/>
      <c r="I647" s="225"/>
      <c r="K647" s="225"/>
    </row>
    <row r="648" spans="2:11">
      <c r="B648" s="225"/>
      <c r="I648" s="225"/>
      <c r="K648" s="225"/>
    </row>
    <row r="649" spans="2:11">
      <c r="B649" s="225"/>
      <c r="I649" s="225"/>
      <c r="K649" s="225"/>
    </row>
    <row r="650" spans="2:11">
      <c r="B650" s="225"/>
      <c r="I650" s="225"/>
      <c r="K650" s="225"/>
    </row>
    <row r="651" spans="2:11">
      <c r="B651" s="225"/>
      <c r="I651" s="225"/>
      <c r="K651" s="225"/>
    </row>
    <row r="652" spans="2:11">
      <c r="B652" s="225"/>
      <c r="I652" s="225"/>
      <c r="K652" s="225"/>
    </row>
    <row r="653" spans="2:11">
      <c r="B653" s="225"/>
      <c r="I653" s="225"/>
      <c r="K653" s="225"/>
    </row>
    <row r="654" spans="2:11">
      <c r="B654" s="225"/>
      <c r="I654" s="225"/>
      <c r="K654" s="225"/>
    </row>
    <row r="655" spans="2:11">
      <c r="B655" s="225"/>
      <c r="I655" s="225"/>
      <c r="K655" s="225"/>
    </row>
    <row r="656" spans="2:11">
      <c r="B656" s="225"/>
      <c r="I656" s="225"/>
      <c r="K656" s="225"/>
    </row>
    <row r="657" spans="2:11">
      <c r="B657" s="225"/>
      <c r="I657" s="225"/>
      <c r="K657" s="225"/>
    </row>
    <row r="658" spans="2:11">
      <c r="B658" s="225"/>
      <c r="I658" s="225"/>
      <c r="K658" s="225"/>
    </row>
    <row r="659" spans="2:11">
      <c r="B659" s="225"/>
      <c r="I659" s="225"/>
      <c r="K659" s="225"/>
    </row>
    <row r="660" spans="2:11">
      <c r="B660" s="225"/>
      <c r="I660" s="225"/>
      <c r="K660" s="225"/>
    </row>
    <row r="661" spans="2:11">
      <c r="B661" s="225"/>
      <c r="I661" s="225"/>
      <c r="K661" s="225"/>
    </row>
    <row r="662" spans="2:11">
      <c r="B662" s="225"/>
      <c r="I662" s="225"/>
      <c r="K662" s="225"/>
    </row>
    <row r="663" spans="2:11">
      <c r="B663" s="225"/>
      <c r="I663" s="225"/>
      <c r="K663" s="225"/>
    </row>
    <row r="664" spans="2:11">
      <c r="B664" s="225"/>
      <c r="I664" s="225"/>
      <c r="K664" s="225"/>
    </row>
    <row r="665" spans="2:11">
      <c r="B665" s="225"/>
      <c r="I665" s="225"/>
      <c r="K665" s="225"/>
    </row>
    <row r="666" spans="2:11">
      <c r="B666" s="225"/>
      <c r="I666" s="225"/>
      <c r="K666" s="225"/>
    </row>
    <row r="667" spans="2:11">
      <c r="B667" s="225"/>
      <c r="I667" s="225"/>
      <c r="K667" s="225"/>
    </row>
    <row r="668" spans="2:11">
      <c r="B668" s="225"/>
      <c r="I668" s="225"/>
      <c r="K668" s="225"/>
    </row>
    <row r="669" spans="2:11">
      <c r="B669" s="225"/>
      <c r="I669" s="225"/>
      <c r="K669" s="225"/>
    </row>
    <row r="670" spans="2:11">
      <c r="B670" s="225"/>
      <c r="I670" s="225"/>
      <c r="K670" s="225"/>
    </row>
    <row r="671" spans="2:11">
      <c r="B671" s="225"/>
      <c r="I671" s="225"/>
      <c r="K671" s="225"/>
    </row>
    <row r="672" spans="2:11">
      <c r="B672" s="225"/>
      <c r="I672" s="225"/>
      <c r="K672" s="225"/>
    </row>
    <row r="673" spans="2:11">
      <c r="B673" s="225"/>
      <c r="I673" s="225"/>
      <c r="K673" s="225"/>
    </row>
    <row r="674" spans="2:11">
      <c r="B674" s="225"/>
      <c r="I674" s="225"/>
      <c r="K674" s="225"/>
    </row>
    <row r="675" spans="2:11">
      <c r="B675" s="225"/>
      <c r="I675" s="225"/>
      <c r="K675" s="225"/>
    </row>
    <row r="676" spans="2:11">
      <c r="B676" s="225"/>
      <c r="I676" s="225"/>
      <c r="K676" s="225"/>
    </row>
    <row r="677" spans="2:11">
      <c r="B677" s="225"/>
      <c r="I677" s="225"/>
      <c r="K677" s="225"/>
    </row>
    <row r="678" spans="2:11">
      <c r="B678" s="225"/>
      <c r="I678" s="225"/>
      <c r="K678" s="225"/>
    </row>
    <row r="679" spans="2:11">
      <c r="B679" s="225"/>
      <c r="I679" s="225"/>
      <c r="K679" s="225"/>
    </row>
    <row r="680" spans="2:11">
      <c r="B680" s="225"/>
      <c r="I680" s="225"/>
      <c r="K680" s="225"/>
    </row>
    <row r="681" spans="2:11">
      <c r="B681" s="225"/>
      <c r="I681" s="225"/>
      <c r="K681" s="225"/>
    </row>
    <row r="682" spans="2:11">
      <c r="B682" s="225"/>
      <c r="I682" s="225"/>
      <c r="K682" s="225"/>
    </row>
    <row r="683" spans="2:11">
      <c r="B683" s="225"/>
      <c r="I683" s="225"/>
      <c r="K683" s="225"/>
    </row>
    <row r="684" spans="2:11">
      <c r="B684" s="225"/>
      <c r="I684" s="225"/>
      <c r="K684" s="225"/>
    </row>
    <row r="685" spans="2:11">
      <c r="B685" s="225"/>
      <c r="I685" s="225"/>
      <c r="K685" s="225"/>
    </row>
    <row r="686" spans="2:11">
      <c r="B686" s="225"/>
      <c r="I686" s="225"/>
      <c r="K686" s="225"/>
    </row>
    <row r="687" spans="2:11">
      <c r="B687" s="225"/>
      <c r="I687" s="225"/>
      <c r="K687" s="225"/>
    </row>
    <row r="688" spans="2:11">
      <c r="B688" s="225"/>
      <c r="I688" s="225"/>
      <c r="K688" s="225"/>
    </row>
    <row r="689" spans="2:11">
      <c r="B689" s="225"/>
      <c r="I689" s="225"/>
      <c r="K689" s="225"/>
    </row>
    <row r="690" spans="2:11">
      <c r="B690" s="225"/>
      <c r="I690" s="225"/>
      <c r="K690" s="225"/>
    </row>
    <row r="691" spans="2:11">
      <c r="B691" s="225"/>
      <c r="I691" s="225"/>
      <c r="K691" s="225"/>
    </row>
    <row r="692" spans="2:11">
      <c r="B692" s="225"/>
      <c r="I692" s="225"/>
      <c r="K692" s="225"/>
    </row>
    <row r="693" spans="2:11">
      <c r="B693" s="225"/>
      <c r="I693" s="225"/>
      <c r="K693" s="225"/>
    </row>
    <row r="694" spans="2:11">
      <c r="B694" s="225"/>
      <c r="I694" s="225"/>
      <c r="K694" s="225"/>
    </row>
    <row r="695" spans="2:11">
      <c r="B695" s="225"/>
      <c r="I695" s="225"/>
      <c r="K695" s="225"/>
    </row>
    <row r="696" spans="2:11">
      <c r="B696" s="225"/>
      <c r="I696" s="225"/>
      <c r="K696" s="225"/>
    </row>
    <row r="697" spans="2:11">
      <c r="B697" s="225"/>
      <c r="I697" s="225"/>
      <c r="K697" s="225"/>
    </row>
    <row r="698" spans="2:11">
      <c r="B698" s="225"/>
      <c r="I698" s="225"/>
      <c r="K698" s="225"/>
    </row>
    <row r="699" spans="2:11">
      <c r="B699" s="225"/>
      <c r="I699" s="225"/>
      <c r="K699" s="225"/>
    </row>
    <row r="700" spans="2:11">
      <c r="B700" s="225"/>
      <c r="I700" s="225"/>
      <c r="K700" s="225"/>
    </row>
    <row r="701" spans="2:11">
      <c r="B701" s="225"/>
      <c r="I701" s="225"/>
      <c r="K701" s="225"/>
    </row>
    <row r="702" spans="2:11">
      <c r="B702" s="225"/>
      <c r="I702" s="225"/>
      <c r="K702" s="225"/>
    </row>
    <row r="703" spans="2:11">
      <c r="B703" s="225"/>
      <c r="I703" s="225"/>
      <c r="K703" s="225"/>
    </row>
    <row r="704" spans="2:11">
      <c r="B704" s="225"/>
      <c r="I704" s="225"/>
      <c r="K704" s="225"/>
    </row>
    <row r="705" spans="2:11">
      <c r="B705" s="225"/>
      <c r="I705" s="225"/>
      <c r="K705" s="225"/>
    </row>
    <row r="706" spans="2:11">
      <c r="B706" s="225"/>
      <c r="I706" s="225"/>
      <c r="K706" s="225"/>
    </row>
    <row r="707" spans="2:11">
      <c r="B707" s="225"/>
      <c r="I707" s="225"/>
      <c r="K707" s="225"/>
    </row>
    <row r="708" spans="2:11">
      <c r="B708" s="225"/>
      <c r="I708" s="225"/>
      <c r="K708" s="225"/>
    </row>
    <row r="709" spans="2:11">
      <c r="B709" s="225"/>
      <c r="I709" s="225"/>
      <c r="K709" s="225"/>
    </row>
    <row r="710" spans="2:11">
      <c r="B710" s="225"/>
      <c r="I710" s="225"/>
      <c r="K710" s="225"/>
    </row>
    <row r="711" spans="2:11">
      <c r="B711" s="225"/>
      <c r="I711" s="225"/>
      <c r="K711" s="225"/>
    </row>
    <row r="712" spans="2:11">
      <c r="B712" s="225"/>
      <c r="I712" s="225"/>
      <c r="K712" s="225"/>
    </row>
    <row r="713" spans="2:11">
      <c r="B713" s="225"/>
      <c r="I713" s="225"/>
      <c r="K713" s="225"/>
    </row>
    <row r="714" spans="2:11">
      <c r="B714" s="225"/>
      <c r="I714" s="225"/>
      <c r="K714" s="225"/>
    </row>
    <row r="715" spans="2:11">
      <c r="B715" s="225"/>
      <c r="I715" s="225"/>
      <c r="K715" s="225"/>
    </row>
    <row r="716" spans="2:11">
      <c r="B716" s="225"/>
      <c r="I716" s="225"/>
      <c r="K716" s="225"/>
    </row>
    <row r="717" spans="2:11">
      <c r="B717" s="225"/>
      <c r="I717" s="225"/>
      <c r="K717" s="225"/>
    </row>
    <row r="718" spans="2:11">
      <c r="B718" s="225"/>
      <c r="I718" s="225"/>
      <c r="K718" s="225"/>
    </row>
    <row r="719" spans="2:11">
      <c r="B719" s="225"/>
      <c r="I719" s="225"/>
      <c r="K719" s="225"/>
    </row>
    <row r="720" spans="2:11">
      <c r="B720" s="225"/>
      <c r="I720" s="225"/>
      <c r="K720" s="225"/>
    </row>
    <row r="721" spans="2:11">
      <c r="B721" s="225"/>
      <c r="I721" s="225"/>
      <c r="K721" s="225"/>
    </row>
    <row r="722" spans="2:11">
      <c r="B722" s="225"/>
      <c r="I722" s="225"/>
      <c r="K722" s="225"/>
    </row>
    <row r="723" spans="2:11">
      <c r="B723" s="225"/>
      <c r="I723" s="225"/>
      <c r="K723" s="225"/>
    </row>
    <row r="724" spans="2:11">
      <c r="B724" s="225"/>
      <c r="I724" s="225"/>
      <c r="K724" s="225"/>
    </row>
    <row r="725" spans="2:11">
      <c r="B725" s="225"/>
      <c r="I725" s="225"/>
      <c r="K725" s="225"/>
    </row>
    <row r="726" spans="2:11">
      <c r="B726" s="225"/>
      <c r="I726" s="225"/>
      <c r="K726" s="225"/>
    </row>
    <row r="727" spans="2:11">
      <c r="B727" s="225"/>
      <c r="I727" s="225"/>
      <c r="K727" s="225"/>
    </row>
    <row r="728" spans="2:11">
      <c r="B728" s="225"/>
      <c r="I728" s="225"/>
      <c r="K728" s="225"/>
    </row>
    <row r="729" spans="2:11">
      <c r="B729" s="225"/>
      <c r="I729" s="225"/>
      <c r="K729" s="225"/>
    </row>
    <row r="730" spans="2:11">
      <c r="B730" s="225"/>
      <c r="I730" s="225"/>
      <c r="K730" s="225"/>
    </row>
    <row r="731" spans="2:11">
      <c r="B731" s="225"/>
      <c r="I731" s="225"/>
      <c r="K731" s="225"/>
    </row>
    <row r="732" spans="2:11">
      <c r="B732" s="225"/>
      <c r="I732" s="225"/>
      <c r="K732" s="225"/>
    </row>
    <row r="733" spans="2:11">
      <c r="B733" s="225"/>
      <c r="I733" s="225"/>
      <c r="K733" s="225"/>
    </row>
    <row r="734" spans="2:11">
      <c r="B734" s="225"/>
      <c r="I734" s="225"/>
      <c r="K734" s="225"/>
    </row>
    <row r="735" spans="2:11">
      <c r="B735" s="225"/>
      <c r="I735" s="225"/>
      <c r="K735" s="225"/>
    </row>
    <row r="736" spans="2:11">
      <c r="B736" s="225"/>
      <c r="I736" s="225"/>
      <c r="K736" s="225"/>
    </row>
    <row r="737" spans="2:11">
      <c r="B737" s="225"/>
      <c r="I737" s="225"/>
      <c r="K737" s="225"/>
    </row>
    <row r="738" spans="2:11">
      <c r="B738" s="225"/>
      <c r="I738" s="225"/>
      <c r="K738" s="225"/>
    </row>
    <row r="739" spans="2:11">
      <c r="B739" s="225"/>
      <c r="I739" s="225"/>
      <c r="K739" s="225"/>
    </row>
    <row r="740" spans="2:11">
      <c r="B740" s="225"/>
      <c r="I740" s="225"/>
      <c r="K740" s="225"/>
    </row>
    <row r="741" spans="2:11">
      <c r="B741" s="225"/>
      <c r="I741" s="225"/>
      <c r="K741" s="225"/>
    </row>
    <row r="742" spans="2:11">
      <c r="B742" s="225"/>
      <c r="I742" s="225"/>
      <c r="K742" s="225"/>
    </row>
    <row r="743" spans="2:11">
      <c r="B743" s="225"/>
      <c r="I743" s="225"/>
      <c r="K743" s="225"/>
    </row>
    <row r="744" spans="2:11">
      <c r="B744" s="225"/>
      <c r="I744" s="225"/>
      <c r="K744" s="225"/>
    </row>
    <row r="745" spans="2:11">
      <c r="B745" s="225"/>
      <c r="I745" s="225"/>
      <c r="K745" s="225"/>
    </row>
    <row r="746" spans="2:11">
      <c r="B746" s="225"/>
      <c r="I746" s="225"/>
      <c r="K746" s="225"/>
    </row>
    <row r="747" spans="2:11">
      <c r="B747" s="225"/>
      <c r="I747" s="225"/>
      <c r="K747" s="225"/>
    </row>
    <row r="748" spans="2:11">
      <c r="B748" s="225"/>
      <c r="I748" s="225"/>
      <c r="K748" s="225"/>
    </row>
    <row r="749" spans="2:11">
      <c r="B749" s="225"/>
      <c r="I749" s="225"/>
      <c r="K749" s="225"/>
    </row>
    <row r="750" spans="2:11">
      <c r="B750" s="225"/>
      <c r="I750" s="225"/>
      <c r="K750" s="225"/>
    </row>
    <row r="751" spans="2:11">
      <c r="B751" s="225"/>
      <c r="I751" s="225"/>
      <c r="K751" s="225"/>
    </row>
    <row r="752" spans="2:11">
      <c r="B752" s="225"/>
      <c r="I752" s="225"/>
      <c r="K752" s="225"/>
    </row>
    <row r="753" spans="2:11">
      <c r="B753" s="225"/>
      <c r="I753" s="225"/>
      <c r="K753" s="225"/>
    </row>
    <row r="754" spans="2:11">
      <c r="B754" s="225"/>
      <c r="I754" s="225"/>
      <c r="K754" s="225"/>
    </row>
    <row r="755" spans="2:11">
      <c r="B755" s="225"/>
      <c r="I755" s="225"/>
      <c r="K755" s="225"/>
    </row>
    <row r="756" spans="2:11">
      <c r="B756" s="225"/>
      <c r="I756" s="225"/>
      <c r="K756" s="225"/>
    </row>
    <row r="757" spans="2:11">
      <c r="B757" s="225"/>
      <c r="I757" s="225"/>
      <c r="K757" s="225"/>
    </row>
    <row r="758" spans="2:11">
      <c r="B758" s="225"/>
      <c r="I758" s="225"/>
      <c r="K758" s="225"/>
    </row>
    <row r="759" spans="2:11">
      <c r="B759" s="225"/>
      <c r="I759" s="225"/>
      <c r="K759" s="225"/>
    </row>
    <row r="760" spans="2:11">
      <c r="B760" s="225"/>
      <c r="I760" s="225"/>
      <c r="K760" s="225"/>
    </row>
    <row r="761" spans="2:11">
      <c r="B761" s="225"/>
      <c r="I761" s="225"/>
      <c r="K761" s="225"/>
    </row>
    <row r="762" spans="2:11">
      <c r="B762" s="225"/>
      <c r="I762" s="225"/>
      <c r="K762" s="225"/>
    </row>
    <row r="763" spans="2:11">
      <c r="B763" s="225"/>
      <c r="I763" s="225"/>
      <c r="K763" s="225"/>
    </row>
    <row r="764" spans="2:11">
      <c r="B764" s="225"/>
      <c r="I764" s="225"/>
      <c r="K764" s="225"/>
    </row>
    <row r="765" spans="2:11">
      <c r="B765" s="225"/>
      <c r="I765" s="225"/>
      <c r="K765" s="225"/>
    </row>
    <row r="766" spans="2:11">
      <c r="B766" s="225"/>
      <c r="I766" s="225"/>
      <c r="K766" s="225"/>
    </row>
    <row r="767" spans="2:11">
      <c r="B767" s="225"/>
      <c r="I767" s="225"/>
      <c r="K767" s="225"/>
    </row>
    <row r="768" spans="2:11">
      <c r="B768" s="225"/>
      <c r="I768" s="225"/>
      <c r="K768" s="225"/>
    </row>
    <row r="769" spans="2:11">
      <c r="B769" s="225"/>
      <c r="I769" s="225"/>
      <c r="K769" s="225"/>
    </row>
    <row r="770" spans="2:11">
      <c r="B770" s="225"/>
      <c r="I770" s="225"/>
      <c r="K770" s="225"/>
    </row>
    <row r="771" spans="2:11">
      <c r="B771" s="225"/>
      <c r="I771" s="225"/>
      <c r="K771" s="225"/>
    </row>
    <row r="772" spans="2:11">
      <c r="B772" s="225"/>
      <c r="I772" s="225"/>
      <c r="K772" s="225"/>
    </row>
    <row r="773" spans="2:11">
      <c r="B773" s="225"/>
      <c r="I773" s="225"/>
      <c r="K773" s="225"/>
    </row>
    <row r="774" spans="2:11">
      <c r="B774" s="225"/>
      <c r="I774" s="225"/>
      <c r="K774" s="225"/>
    </row>
    <row r="775" spans="2:11">
      <c r="B775" s="225"/>
      <c r="I775" s="225"/>
      <c r="K775" s="225"/>
    </row>
    <row r="776" spans="2:11">
      <c r="B776" s="225"/>
      <c r="I776" s="225"/>
      <c r="K776" s="225"/>
    </row>
    <row r="777" spans="2:11">
      <c r="B777" s="225"/>
      <c r="I777" s="225"/>
      <c r="K777" s="225"/>
    </row>
    <row r="778" spans="2:11">
      <c r="B778" s="225"/>
      <c r="I778" s="225"/>
      <c r="K778" s="225"/>
    </row>
    <row r="779" spans="2:11">
      <c r="B779" s="225"/>
      <c r="I779" s="225"/>
      <c r="K779" s="225"/>
    </row>
    <row r="780" spans="2:11">
      <c r="B780" s="225"/>
      <c r="I780" s="225"/>
      <c r="K780" s="225"/>
    </row>
    <row r="781" spans="2:11">
      <c r="B781" s="225"/>
      <c r="I781" s="225"/>
      <c r="K781" s="225"/>
    </row>
    <row r="782" spans="2:11">
      <c r="B782" s="225"/>
      <c r="I782" s="225"/>
      <c r="K782" s="225"/>
    </row>
    <row r="783" spans="2:11">
      <c r="B783" s="225"/>
      <c r="I783" s="225"/>
      <c r="K783" s="225"/>
    </row>
    <row r="784" spans="2:11">
      <c r="B784" s="225"/>
      <c r="I784" s="225"/>
      <c r="K784" s="225"/>
    </row>
    <row r="785" spans="2:11">
      <c r="B785" s="225"/>
      <c r="I785" s="225"/>
      <c r="K785" s="225"/>
    </row>
    <row r="786" spans="2:11">
      <c r="B786" s="225"/>
      <c r="I786" s="225"/>
      <c r="K786" s="225"/>
    </row>
    <row r="787" spans="2:11">
      <c r="B787" s="225"/>
      <c r="I787" s="225"/>
      <c r="K787" s="225"/>
    </row>
    <row r="788" spans="2:11">
      <c r="B788" s="225"/>
      <c r="I788" s="225"/>
      <c r="K788" s="225"/>
    </row>
    <row r="789" spans="2:11">
      <c r="B789" s="225"/>
      <c r="I789" s="225"/>
      <c r="K789" s="225"/>
    </row>
    <row r="790" spans="2:11">
      <c r="B790" s="225"/>
      <c r="I790" s="225"/>
      <c r="K790" s="225"/>
    </row>
    <row r="791" spans="2:11">
      <c r="B791" s="225"/>
      <c r="I791" s="225"/>
      <c r="K791" s="225"/>
    </row>
    <row r="792" spans="2:11">
      <c r="B792" s="225"/>
      <c r="I792" s="225"/>
      <c r="K792" s="225"/>
    </row>
    <row r="793" spans="2:11">
      <c r="B793" s="225"/>
      <c r="I793" s="225"/>
      <c r="K793" s="225"/>
    </row>
    <row r="794" spans="2:11">
      <c r="B794" s="225"/>
      <c r="I794" s="225"/>
      <c r="K794" s="225"/>
    </row>
    <row r="795" spans="2:11">
      <c r="B795" s="225"/>
      <c r="I795" s="225"/>
      <c r="K795" s="225"/>
    </row>
    <row r="796" spans="2:11">
      <c r="B796" s="225"/>
      <c r="I796" s="225"/>
      <c r="K796" s="225"/>
    </row>
    <row r="797" spans="2:11">
      <c r="B797" s="225"/>
      <c r="I797" s="225"/>
      <c r="K797" s="225"/>
    </row>
    <row r="798" spans="2:11">
      <c r="B798" s="225"/>
      <c r="I798" s="225"/>
      <c r="K798" s="225"/>
    </row>
    <row r="799" spans="2:11">
      <c r="B799" s="225"/>
      <c r="I799" s="225"/>
      <c r="K799" s="225"/>
    </row>
    <row r="800" spans="2:11">
      <c r="B800" s="225"/>
      <c r="I800" s="225"/>
      <c r="K800" s="225"/>
    </row>
    <row r="801" spans="2:11">
      <c r="B801" s="225"/>
      <c r="I801" s="225"/>
      <c r="K801" s="225"/>
    </row>
    <row r="802" spans="2:11">
      <c r="B802" s="225"/>
      <c r="I802" s="225"/>
      <c r="K802" s="225"/>
    </row>
    <row r="803" spans="2:11">
      <c r="B803" s="225"/>
      <c r="I803" s="225"/>
      <c r="K803" s="225"/>
    </row>
    <row r="804" spans="2:11">
      <c r="B804" s="225"/>
      <c r="I804" s="225"/>
      <c r="K804" s="225"/>
    </row>
    <row r="805" spans="2:11">
      <c r="B805" s="225"/>
      <c r="I805" s="225"/>
      <c r="K805" s="225"/>
    </row>
    <row r="806" spans="2:11">
      <c r="B806" s="225"/>
      <c r="I806" s="225"/>
      <c r="K806" s="225"/>
    </row>
    <row r="807" spans="2:11">
      <c r="B807" s="225"/>
      <c r="I807" s="225"/>
      <c r="K807" s="225"/>
    </row>
    <row r="808" spans="2:11">
      <c r="B808" s="225"/>
      <c r="I808" s="225"/>
      <c r="K808" s="225"/>
    </row>
    <row r="809" spans="2:11">
      <c r="B809" s="225"/>
      <c r="I809" s="225"/>
      <c r="K809" s="225"/>
    </row>
    <row r="810" spans="2:11">
      <c r="B810" s="225"/>
      <c r="I810" s="225"/>
      <c r="K810" s="225"/>
    </row>
    <row r="811" spans="2:11">
      <c r="B811" s="225"/>
      <c r="I811" s="225"/>
      <c r="K811" s="225"/>
    </row>
    <row r="812" spans="2:11">
      <c r="B812" s="225"/>
      <c r="I812" s="225"/>
      <c r="K812" s="225"/>
    </row>
    <row r="813" spans="2:11">
      <c r="B813" s="225"/>
      <c r="I813" s="225"/>
      <c r="K813" s="225"/>
    </row>
    <row r="814" spans="2:11">
      <c r="B814" s="225"/>
      <c r="I814" s="225"/>
      <c r="K814" s="225"/>
    </row>
    <row r="815" spans="2:11">
      <c r="B815" s="225"/>
      <c r="I815" s="225"/>
      <c r="K815" s="225"/>
    </row>
    <row r="816" spans="2:11">
      <c r="B816" s="225"/>
      <c r="I816" s="225"/>
      <c r="K816" s="225"/>
    </row>
    <row r="817" spans="2:11">
      <c r="B817" s="225"/>
      <c r="I817" s="225"/>
      <c r="K817" s="225"/>
    </row>
    <row r="818" spans="2:11">
      <c r="B818" s="225"/>
      <c r="I818" s="225"/>
      <c r="K818" s="225"/>
    </row>
    <row r="819" spans="2:11">
      <c r="B819" s="225"/>
      <c r="I819" s="225"/>
      <c r="K819" s="225"/>
    </row>
    <row r="820" spans="2:11">
      <c r="B820" s="225"/>
      <c r="I820" s="225"/>
      <c r="K820" s="225"/>
    </row>
    <row r="821" spans="2:11">
      <c r="B821" s="225"/>
      <c r="I821" s="225"/>
      <c r="K821" s="225"/>
    </row>
    <row r="822" spans="2:11">
      <c r="B822" s="225"/>
      <c r="I822" s="225"/>
      <c r="K822" s="225"/>
    </row>
    <row r="823" spans="2:11">
      <c r="B823" s="225"/>
      <c r="I823" s="225"/>
      <c r="K823" s="225"/>
    </row>
    <row r="824" spans="2:11">
      <c r="B824" s="225"/>
      <c r="I824" s="225"/>
      <c r="K824" s="225"/>
    </row>
    <row r="825" spans="2:11">
      <c r="B825" s="225"/>
      <c r="I825" s="225"/>
      <c r="K825" s="225"/>
    </row>
    <row r="826" spans="2:11">
      <c r="B826" s="225"/>
      <c r="I826" s="225"/>
      <c r="K826" s="225"/>
    </row>
    <row r="827" spans="2:11">
      <c r="B827" s="225"/>
      <c r="I827" s="225"/>
      <c r="K827" s="225"/>
    </row>
    <row r="828" spans="2:11">
      <c r="B828" s="225"/>
      <c r="I828" s="225"/>
      <c r="K828" s="225"/>
    </row>
    <row r="829" spans="2:11">
      <c r="B829" s="225"/>
      <c r="I829" s="225"/>
      <c r="K829" s="225"/>
    </row>
    <row r="830" spans="2:11">
      <c r="B830" s="225"/>
      <c r="I830" s="225"/>
      <c r="K830" s="225"/>
    </row>
    <row r="831" spans="2:11">
      <c r="B831" s="225"/>
      <c r="I831" s="225"/>
      <c r="K831" s="225"/>
    </row>
    <row r="832" spans="2:11">
      <c r="B832" s="225"/>
      <c r="I832" s="225"/>
      <c r="K832" s="225"/>
    </row>
    <row r="833" spans="2:11">
      <c r="B833" s="225"/>
      <c r="I833" s="225"/>
      <c r="K833" s="225"/>
    </row>
    <row r="834" spans="2:11">
      <c r="B834" s="225"/>
      <c r="I834" s="225"/>
      <c r="K834" s="225"/>
    </row>
    <row r="835" spans="2:11">
      <c r="B835" s="225"/>
      <c r="I835" s="225"/>
      <c r="K835" s="225"/>
    </row>
    <row r="836" spans="2:11">
      <c r="B836" s="225"/>
      <c r="I836" s="225"/>
      <c r="K836" s="225"/>
    </row>
    <row r="837" spans="2:11">
      <c r="B837" s="225"/>
      <c r="I837" s="225"/>
      <c r="K837" s="225"/>
    </row>
    <row r="838" spans="2:11">
      <c r="B838" s="225"/>
      <c r="I838" s="225"/>
      <c r="K838" s="225"/>
    </row>
    <row r="839" spans="2:11">
      <c r="B839" s="225"/>
      <c r="I839" s="225"/>
      <c r="K839" s="225"/>
    </row>
    <row r="840" spans="2:11">
      <c r="B840" s="225"/>
      <c r="I840" s="225"/>
      <c r="K840" s="225"/>
    </row>
    <row r="841" spans="2:11">
      <c r="B841" s="225"/>
      <c r="I841" s="225"/>
      <c r="K841" s="225"/>
    </row>
    <row r="842" spans="2:11">
      <c r="B842" s="225"/>
      <c r="I842" s="225"/>
      <c r="K842" s="225"/>
    </row>
    <row r="843" spans="2:11">
      <c r="B843" s="225"/>
      <c r="I843" s="225"/>
      <c r="K843" s="225"/>
    </row>
    <row r="844" spans="2:11">
      <c r="B844" s="225"/>
      <c r="I844" s="225"/>
      <c r="K844" s="225"/>
    </row>
    <row r="845" spans="2:11">
      <c r="B845" s="225"/>
      <c r="I845" s="225"/>
      <c r="K845" s="225"/>
    </row>
    <row r="846" spans="2:11">
      <c r="B846" s="225"/>
      <c r="I846" s="225"/>
      <c r="K846" s="225"/>
    </row>
    <row r="847" spans="2:11">
      <c r="B847" s="225"/>
      <c r="I847" s="225"/>
      <c r="K847" s="225"/>
    </row>
    <row r="848" spans="2:11">
      <c r="B848" s="225"/>
      <c r="I848" s="225"/>
      <c r="K848" s="225"/>
    </row>
    <row r="849" spans="2:11">
      <c r="B849" s="225"/>
      <c r="I849" s="225"/>
      <c r="K849" s="225"/>
    </row>
    <row r="850" spans="2:11">
      <c r="B850" s="225"/>
      <c r="I850" s="225"/>
      <c r="K850" s="225"/>
    </row>
    <row r="851" spans="2:11">
      <c r="B851" s="225"/>
      <c r="I851" s="225"/>
      <c r="K851" s="225"/>
    </row>
    <row r="852" spans="2:11">
      <c r="B852" s="225"/>
      <c r="I852" s="225"/>
      <c r="K852" s="225"/>
    </row>
    <row r="853" spans="2:11">
      <c r="B853" s="225"/>
      <c r="I853" s="225"/>
      <c r="K853" s="225"/>
    </row>
    <row r="854" spans="2:11">
      <c r="B854" s="225"/>
      <c r="I854" s="225"/>
      <c r="K854" s="225"/>
    </row>
    <row r="855" spans="2:11">
      <c r="B855" s="225"/>
      <c r="I855" s="225"/>
      <c r="K855" s="225"/>
    </row>
    <row r="856" spans="2:11">
      <c r="B856" s="225"/>
      <c r="I856" s="225"/>
      <c r="K856" s="225"/>
    </row>
    <row r="857" spans="2:11">
      <c r="B857" s="225"/>
      <c r="I857" s="225"/>
      <c r="K857" s="225"/>
    </row>
    <row r="858" spans="2:11">
      <c r="B858" s="225"/>
      <c r="I858" s="225"/>
      <c r="K858" s="225"/>
    </row>
    <row r="859" spans="2:11">
      <c r="B859" s="225"/>
      <c r="I859" s="225"/>
      <c r="K859" s="225"/>
    </row>
    <row r="860" spans="2:11">
      <c r="B860" s="225"/>
      <c r="I860" s="225"/>
      <c r="K860" s="225"/>
    </row>
    <row r="861" spans="2:11">
      <c r="B861" s="225"/>
      <c r="I861" s="225"/>
      <c r="K861" s="225"/>
    </row>
    <row r="862" spans="2:11">
      <c r="B862" s="225"/>
      <c r="I862" s="225"/>
      <c r="K862" s="225"/>
    </row>
    <row r="863" spans="2:11">
      <c r="B863" s="225"/>
      <c r="I863" s="225"/>
      <c r="K863" s="225"/>
    </row>
    <row r="864" spans="2:11">
      <c r="B864" s="225"/>
      <c r="I864" s="225"/>
      <c r="K864" s="225"/>
    </row>
    <row r="865" spans="2:11">
      <c r="B865" s="225"/>
      <c r="I865" s="225"/>
      <c r="K865" s="225"/>
    </row>
    <row r="866" spans="2:11">
      <c r="B866" s="225"/>
      <c r="I866" s="225"/>
      <c r="K866" s="225"/>
    </row>
    <row r="867" spans="2:11">
      <c r="B867" s="225"/>
      <c r="I867" s="225"/>
      <c r="K867" s="225"/>
    </row>
    <row r="868" spans="2:11">
      <c r="B868" s="225"/>
      <c r="I868" s="225"/>
      <c r="K868" s="225"/>
    </row>
    <row r="869" spans="2:11">
      <c r="B869" s="225"/>
      <c r="I869" s="225"/>
      <c r="K869" s="225"/>
    </row>
    <row r="870" spans="2:11">
      <c r="B870" s="225"/>
      <c r="I870" s="225"/>
      <c r="K870" s="225"/>
    </row>
    <row r="871" spans="2:11">
      <c r="B871" s="225"/>
      <c r="I871" s="225"/>
      <c r="K871" s="225"/>
    </row>
    <row r="872" spans="2:11">
      <c r="B872" s="225"/>
      <c r="I872" s="225"/>
      <c r="K872" s="225"/>
    </row>
    <row r="873" spans="2:11">
      <c r="B873" s="225"/>
      <c r="I873" s="225"/>
      <c r="K873" s="225"/>
    </row>
    <row r="874" spans="2:11">
      <c r="B874" s="225"/>
      <c r="I874" s="225"/>
      <c r="K874" s="225"/>
    </row>
    <row r="875" spans="2:11">
      <c r="B875" s="225"/>
      <c r="I875" s="225"/>
      <c r="K875" s="225"/>
    </row>
    <row r="876" spans="2:11">
      <c r="B876" s="225"/>
      <c r="I876" s="225"/>
      <c r="K876" s="225"/>
    </row>
    <row r="877" spans="2:11">
      <c r="B877" s="225"/>
      <c r="I877" s="225"/>
      <c r="K877" s="225"/>
    </row>
    <row r="878" spans="2:11">
      <c r="B878" s="225"/>
      <c r="I878" s="225"/>
      <c r="K878" s="225"/>
    </row>
    <row r="879" spans="2:11">
      <c r="B879" s="225"/>
      <c r="I879" s="225"/>
      <c r="K879" s="225"/>
    </row>
    <row r="880" spans="2:11">
      <c r="B880" s="225"/>
      <c r="I880" s="225"/>
      <c r="K880" s="225"/>
    </row>
    <row r="881" spans="2:11">
      <c r="B881" s="225"/>
      <c r="I881" s="225"/>
      <c r="K881" s="225"/>
    </row>
    <row r="882" spans="2:11">
      <c r="B882" s="225"/>
      <c r="I882" s="225"/>
      <c r="K882" s="225"/>
    </row>
    <row r="883" spans="2:11">
      <c r="B883" s="225"/>
      <c r="I883" s="225"/>
      <c r="K883" s="225"/>
    </row>
    <row r="884" spans="2:11">
      <c r="B884" s="225"/>
      <c r="I884" s="225"/>
      <c r="K884" s="225"/>
    </row>
    <row r="885" spans="2:11">
      <c r="B885" s="225"/>
      <c r="I885" s="225"/>
      <c r="K885" s="225"/>
    </row>
    <row r="886" spans="2:11">
      <c r="B886" s="225"/>
      <c r="I886" s="225"/>
      <c r="K886" s="225"/>
    </row>
    <row r="887" spans="2:11">
      <c r="B887" s="225"/>
      <c r="I887" s="225"/>
      <c r="K887" s="225"/>
    </row>
    <row r="888" spans="2:11">
      <c r="B888" s="225"/>
      <c r="I888" s="225"/>
      <c r="K888" s="225"/>
    </row>
    <row r="889" spans="2:11">
      <c r="B889" s="225"/>
      <c r="I889" s="225"/>
      <c r="K889" s="225"/>
    </row>
    <row r="890" spans="2:11">
      <c r="B890" s="225"/>
      <c r="I890" s="225"/>
      <c r="K890" s="225"/>
    </row>
    <row r="891" spans="2:11">
      <c r="B891" s="225"/>
      <c r="I891" s="225"/>
      <c r="K891" s="225"/>
    </row>
    <row r="892" spans="2:11">
      <c r="B892" s="225"/>
      <c r="I892" s="225"/>
      <c r="K892" s="225"/>
    </row>
    <row r="893" spans="2:11">
      <c r="B893" s="225"/>
      <c r="I893" s="225"/>
      <c r="K893" s="225"/>
    </row>
    <row r="894" spans="2:11">
      <c r="B894" s="225"/>
      <c r="I894" s="225"/>
      <c r="K894" s="225"/>
    </row>
    <row r="895" spans="2:11">
      <c r="B895" s="225"/>
      <c r="I895" s="225"/>
      <c r="K895" s="225"/>
    </row>
    <row r="896" spans="2:11">
      <c r="B896" s="225"/>
      <c r="I896" s="225"/>
      <c r="K896" s="225"/>
    </row>
    <row r="897" spans="2:11">
      <c r="B897" s="225"/>
      <c r="I897" s="225"/>
      <c r="K897" s="225"/>
    </row>
    <row r="898" spans="2:11">
      <c r="B898" s="225"/>
      <c r="I898" s="225"/>
      <c r="K898" s="225"/>
    </row>
    <row r="899" spans="2:11">
      <c r="B899" s="225"/>
      <c r="I899" s="225"/>
      <c r="K899" s="225"/>
    </row>
    <row r="900" spans="2:11">
      <c r="B900" s="225"/>
      <c r="I900" s="225"/>
      <c r="K900" s="225"/>
    </row>
    <row r="901" spans="2:11">
      <c r="B901" s="225"/>
      <c r="I901" s="225"/>
      <c r="K901" s="225"/>
    </row>
    <row r="902" spans="2:11">
      <c r="B902" s="225"/>
      <c r="I902" s="225"/>
      <c r="K902" s="225"/>
    </row>
    <row r="903" spans="2:11">
      <c r="B903" s="225"/>
      <c r="I903" s="225"/>
      <c r="K903" s="225"/>
    </row>
    <row r="904" spans="2:11">
      <c r="B904" s="225"/>
      <c r="I904" s="225"/>
      <c r="K904" s="225"/>
    </row>
    <row r="905" spans="2:11">
      <c r="B905" s="225"/>
      <c r="I905" s="225"/>
      <c r="K905" s="225"/>
    </row>
    <row r="906" spans="2:11">
      <c r="B906" s="225"/>
      <c r="I906" s="225"/>
      <c r="K906" s="225"/>
    </row>
    <row r="907" spans="2:11">
      <c r="B907" s="225"/>
      <c r="I907" s="225"/>
      <c r="K907" s="225"/>
    </row>
    <row r="908" spans="2:11">
      <c r="B908" s="225"/>
      <c r="I908" s="225"/>
      <c r="K908" s="225"/>
    </row>
    <row r="909" spans="2:11">
      <c r="B909" s="225"/>
      <c r="I909" s="225"/>
      <c r="K909" s="225"/>
    </row>
    <row r="910" spans="2:11">
      <c r="B910" s="225"/>
      <c r="I910" s="225"/>
      <c r="K910" s="225"/>
    </row>
    <row r="911" spans="2:11">
      <c r="B911" s="225"/>
      <c r="I911" s="225"/>
      <c r="K911" s="225"/>
    </row>
    <row r="912" spans="2:11">
      <c r="B912" s="225"/>
      <c r="I912" s="225"/>
      <c r="K912" s="225"/>
    </row>
    <row r="913" spans="2:11">
      <c r="B913" s="225"/>
      <c r="I913" s="225"/>
      <c r="K913" s="225"/>
    </row>
    <row r="914" spans="2:11">
      <c r="B914" s="225"/>
      <c r="I914" s="225"/>
      <c r="K914" s="225"/>
    </row>
    <row r="915" spans="2:11">
      <c r="B915" s="225"/>
      <c r="I915" s="225"/>
      <c r="K915" s="225"/>
    </row>
    <row r="916" spans="2:11">
      <c r="B916" s="225"/>
      <c r="I916" s="225"/>
      <c r="K916" s="225"/>
    </row>
    <row r="917" spans="2:11">
      <c r="I917" s="226"/>
      <c r="K917" s="226"/>
    </row>
  </sheetData>
  <protectedRanges>
    <protectedRange sqref="C10:H10 J10 C12:H13 J12:J44 J46:J79 J81:J374" name="Range1_1_1"/>
    <protectedRange sqref="K10:K374" name="Range1_3_1"/>
    <protectedRange sqref="C14:H17 C21:H44 C46:H79 C81:H374" name="Range1_2_1"/>
    <protectedRange sqref="B10:B374 I10 C11:J11 I12:I44 C45:J45 I46:I79 C80:J80 I81:I374" name="Range1_4_1_1_1"/>
    <protectedRange sqref="L10:M374" name="Range1_4"/>
  </protectedRanges>
  <mergeCells count="13">
    <mergeCell ref="P5:P7"/>
    <mergeCell ref="A1:P1"/>
    <mergeCell ref="A2:P2"/>
    <mergeCell ref="A5:A7"/>
    <mergeCell ref="B5:B6"/>
    <mergeCell ref="C5:H5"/>
    <mergeCell ref="I5:I6"/>
    <mergeCell ref="L5:L7"/>
    <mergeCell ref="M5:M7"/>
    <mergeCell ref="N5:N7"/>
    <mergeCell ref="O5:O7"/>
    <mergeCell ref="A3:P3"/>
    <mergeCell ref="A4:P4"/>
  </mergeCells>
  <conditionalFormatting sqref="B173:B317">
    <cfRule type="cellIs" dxfId="6" priority="1" stopIfTrue="1" operator="greaterThan">
      <formula>1296</formula>
    </cfRule>
  </conditionalFormatting>
  <conditionalFormatting sqref="B355:B374">
    <cfRule type="cellIs" dxfId="5" priority="5" stopIfTrue="1" operator="greaterThan">
      <formula>1296</formula>
    </cfRule>
  </conditionalFormatting>
  <conditionalFormatting sqref="C193:H193 J193">
    <cfRule type="cellIs" dxfId="4" priority="9" stopIfTrue="1" operator="greaterThan">
      <formula>1296</formula>
    </cfRule>
  </conditionalFormatting>
  <hyperlinks>
    <hyperlink ref="A3" r:id="rId1" xr:uid="{56390EFA-63E4-4EF3-B3C8-0D107C8C8D1B}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88348-00F9-49EB-9450-77D687797A3B}">
  <dimension ref="A1:P318"/>
  <sheetViews>
    <sheetView zoomScale="55" zoomScaleNormal="55" workbookViewId="0">
      <pane ySplit="9" topLeftCell="A61" activePane="bottomLeft" state="frozen"/>
      <selection pane="bottomLeft" activeCell="J310" sqref="J310"/>
    </sheetView>
  </sheetViews>
  <sheetFormatPr defaultRowHeight="15"/>
  <cols>
    <col min="1" max="1" width="27.28515625" bestFit="1" customWidth="1"/>
    <col min="2" max="2" width="11.28515625" customWidth="1"/>
    <col min="3" max="3" width="9.140625" style="71"/>
    <col min="4" max="4" width="11.140625" style="71" bestFit="1" customWidth="1"/>
    <col min="5" max="8" width="9.140625" style="71"/>
    <col min="9" max="9" width="9.42578125" style="71" customWidth="1"/>
    <col min="10" max="10" width="10.85546875" style="71" customWidth="1"/>
    <col min="11" max="11" width="9.140625" style="71"/>
    <col min="12" max="12" width="11.5703125" style="71" bestFit="1" customWidth="1"/>
    <col min="13" max="13" width="15.42578125" style="71" customWidth="1"/>
    <col min="14" max="14" width="17.42578125" style="71" customWidth="1"/>
    <col min="15" max="15" width="16.42578125" style="71" customWidth="1"/>
    <col min="16" max="16" width="27.85546875" style="71" customWidth="1"/>
  </cols>
  <sheetData>
    <row r="1" spans="1:16" ht="18">
      <c r="A1" s="376" t="s">
        <v>103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</row>
    <row r="2" spans="1:16" ht="18.75">
      <c r="A2" s="389" t="s">
        <v>17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</row>
    <row r="3" spans="1:16" ht="18.75">
      <c r="A3" s="390" t="s">
        <v>34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</row>
    <row r="4" spans="1:16" ht="18.75" customHeight="1">
      <c r="A4" s="391"/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</row>
    <row r="5" spans="1:16" ht="63.75">
      <c r="A5" s="379" t="s">
        <v>1</v>
      </c>
      <c r="B5" s="382" t="s">
        <v>19</v>
      </c>
      <c r="C5" s="348" t="s">
        <v>21</v>
      </c>
      <c r="D5" s="348"/>
      <c r="E5" s="348"/>
      <c r="F5" s="348"/>
      <c r="G5" s="348"/>
      <c r="H5" s="348"/>
      <c r="I5" s="339" t="s">
        <v>22</v>
      </c>
      <c r="J5" s="38" t="s">
        <v>23</v>
      </c>
      <c r="K5" s="255"/>
      <c r="L5" s="384" t="s">
        <v>40</v>
      </c>
      <c r="M5" s="361" t="s">
        <v>74</v>
      </c>
      <c r="N5" s="358" t="s">
        <v>35</v>
      </c>
      <c r="O5" s="364" t="s">
        <v>25</v>
      </c>
      <c r="P5" s="346" t="s">
        <v>41</v>
      </c>
    </row>
    <row r="6" spans="1:16" ht="38.25">
      <c r="A6" s="380"/>
      <c r="B6" s="383"/>
      <c r="C6" s="201" t="s">
        <v>3</v>
      </c>
      <c r="D6" s="253" t="s">
        <v>2</v>
      </c>
      <c r="E6" s="253" t="s">
        <v>15</v>
      </c>
      <c r="F6" s="253" t="s">
        <v>20</v>
      </c>
      <c r="G6" s="253" t="s">
        <v>30</v>
      </c>
      <c r="H6" s="207" t="s">
        <v>31</v>
      </c>
      <c r="I6" s="339"/>
      <c r="J6" s="211" t="s">
        <v>2</v>
      </c>
      <c r="K6" s="252" t="s">
        <v>12</v>
      </c>
      <c r="L6" s="385"/>
      <c r="M6" s="374"/>
      <c r="N6" s="359"/>
      <c r="O6" s="365"/>
      <c r="P6" s="356"/>
    </row>
    <row r="7" spans="1:16">
      <c r="A7" s="381"/>
      <c r="B7" s="245" t="s">
        <v>14</v>
      </c>
      <c r="C7" s="202" t="s">
        <v>4</v>
      </c>
      <c r="D7" s="9" t="s">
        <v>5</v>
      </c>
      <c r="E7" s="9" t="s">
        <v>4</v>
      </c>
      <c r="F7" s="10" t="s">
        <v>4</v>
      </c>
      <c r="G7" s="10" t="s">
        <v>4</v>
      </c>
      <c r="H7" s="208" t="s">
        <v>4</v>
      </c>
      <c r="I7" s="9" t="s">
        <v>14</v>
      </c>
      <c r="J7" s="212" t="s">
        <v>5</v>
      </c>
      <c r="K7" s="9" t="s">
        <v>13</v>
      </c>
      <c r="L7" s="386"/>
      <c r="M7" s="375"/>
      <c r="N7" s="360"/>
      <c r="O7" s="366"/>
      <c r="P7" s="357"/>
    </row>
    <row r="8" spans="1:16">
      <c r="A8" s="200" t="s">
        <v>6</v>
      </c>
      <c r="B8" s="28">
        <v>1296</v>
      </c>
      <c r="C8" s="203">
        <v>20</v>
      </c>
      <c r="D8" s="39" t="s">
        <v>0</v>
      </c>
      <c r="E8" s="13">
        <v>10</v>
      </c>
      <c r="F8" s="13">
        <v>30</v>
      </c>
      <c r="G8" s="28" t="s">
        <v>0</v>
      </c>
      <c r="H8" s="209" t="s">
        <v>0</v>
      </c>
      <c r="I8" s="14" t="s">
        <v>0</v>
      </c>
      <c r="J8" s="213">
        <v>2000</v>
      </c>
      <c r="K8" s="14" t="s">
        <v>0</v>
      </c>
      <c r="L8" s="221"/>
      <c r="M8" s="164"/>
      <c r="N8" s="95"/>
      <c r="O8" s="99"/>
      <c r="P8" s="99"/>
    </row>
    <row r="9" spans="1:16">
      <c r="A9" s="200" t="s">
        <v>7</v>
      </c>
      <c r="B9" s="28" t="s">
        <v>0</v>
      </c>
      <c r="C9" s="246" t="s">
        <v>0</v>
      </c>
      <c r="D9" s="42" t="s">
        <v>0</v>
      </c>
      <c r="E9" s="42" t="s">
        <v>0</v>
      </c>
      <c r="F9" s="42" t="s">
        <v>0</v>
      </c>
      <c r="G9" s="42" t="s">
        <v>0</v>
      </c>
      <c r="H9" s="247" t="s">
        <v>0</v>
      </c>
      <c r="I9" s="35" t="s">
        <v>0</v>
      </c>
      <c r="J9" s="248">
        <v>1000</v>
      </c>
      <c r="K9" s="35" t="s">
        <v>0</v>
      </c>
      <c r="L9" s="249"/>
      <c r="M9" s="165"/>
      <c r="N9" s="96"/>
      <c r="O9" s="100"/>
      <c r="P9" s="100"/>
    </row>
    <row r="10" spans="1:16">
      <c r="A10" s="4">
        <v>44805</v>
      </c>
      <c r="B10" s="48">
        <v>262</v>
      </c>
      <c r="C10" s="274"/>
      <c r="D10" s="259"/>
      <c r="E10" s="258"/>
      <c r="F10" s="258"/>
      <c r="G10" s="258"/>
      <c r="H10" s="257"/>
      <c r="I10" s="142">
        <v>0</v>
      </c>
      <c r="J10" s="288"/>
      <c r="K10" s="147">
        <v>0</v>
      </c>
      <c r="L10" s="88"/>
      <c r="M10" s="254"/>
      <c r="N10" s="299"/>
      <c r="O10" s="264"/>
      <c r="P10" s="293"/>
    </row>
    <row r="11" spans="1:16">
      <c r="A11" s="4">
        <v>44806</v>
      </c>
      <c r="B11" s="48">
        <v>274</v>
      </c>
      <c r="C11" s="274"/>
      <c r="D11" s="259"/>
      <c r="E11" s="258"/>
      <c r="F11" s="258"/>
      <c r="G11" s="258"/>
      <c r="H11" s="257"/>
      <c r="I11" s="142">
        <v>0</v>
      </c>
      <c r="J11" s="288"/>
      <c r="K11" s="147">
        <v>0</v>
      </c>
      <c r="L11" s="88"/>
      <c r="M11" s="254"/>
      <c r="N11" s="299"/>
      <c r="O11" s="264"/>
      <c r="P11" s="293"/>
    </row>
    <row r="12" spans="1:16">
      <c r="A12" s="4">
        <v>44807</v>
      </c>
      <c r="B12" s="250">
        <v>292</v>
      </c>
      <c r="C12" s="274"/>
      <c r="D12" s="259"/>
      <c r="E12" s="258"/>
      <c r="F12" s="258"/>
      <c r="G12" s="258"/>
      <c r="H12" s="257"/>
      <c r="I12" s="142">
        <v>0</v>
      </c>
      <c r="J12" s="288"/>
      <c r="K12" s="147">
        <v>0</v>
      </c>
      <c r="L12" s="88"/>
      <c r="M12" s="254"/>
      <c r="N12" s="299"/>
      <c r="O12" s="264"/>
      <c r="P12" s="293"/>
    </row>
    <row r="13" spans="1:16">
      <c r="A13" s="4">
        <v>44808</v>
      </c>
      <c r="B13" s="250">
        <v>714</v>
      </c>
      <c r="C13" s="274"/>
      <c r="D13" s="259"/>
      <c r="E13" s="258"/>
      <c r="F13" s="258"/>
      <c r="G13" s="258"/>
      <c r="H13" s="257"/>
      <c r="I13" s="142">
        <v>0</v>
      </c>
      <c r="J13" s="288"/>
      <c r="K13" s="147">
        <v>0</v>
      </c>
      <c r="L13" s="88"/>
      <c r="M13" s="254"/>
      <c r="N13" s="299"/>
      <c r="O13" s="264"/>
      <c r="P13" s="293"/>
    </row>
    <row r="14" spans="1:16">
      <c r="A14" s="4">
        <v>44809</v>
      </c>
      <c r="B14" s="250">
        <v>466</v>
      </c>
      <c r="C14" s="274"/>
      <c r="D14" s="259"/>
      <c r="E14" s="258"/>
      <c r="F14" s="258"/>
      <c r="G14" s="258"/>
      <c r="H14" s="257"/>
      <c r="I14" s="142">
        <v>0</v>
      </c>
      <c r="J14" s="288"/>
      <c r="K14" s="147">
        <v>26</v>
      </c>
      <c r="L14" s="88"/>
      <c r="M14" s="254"/>
      <c r="N14" s="299"/>
      <c r="O14" s="264"/>
      <c r="P14" s="293"/>
    </row>
    <row r="15" spans="1:16">
      <c r="A15" s="4">
        <v>44810</v>
      </c>
      <c r="B15" s="250">
        <v>393</v>
      </c>
      <c r="C15" s="274"/>
      <c r="D15" s="259"/>
      <c r="E15" s="258"/>
      <c r="F15" s="258"/>
      <c r="G15" s="258"/>
      <c r="H15" s="257"/>
      <c r="I15" s="142">
        <v>0</v>
      </c>
      <c r="J15" s="288"/>
      <c r="K15" s="147">
        <v>0</v>
      </c>
      <c r="L15" s="88"/>
      <c r="M15" s="254"/>
      <c r="N15" s="299"/>
      <c r="O15" s="264"/>
      <c r="P15" s="293"/>
    </row>
    <row r="16" spans="1:16">
      <c r="A16" s="4">
        <v>44811</v>
      </c>
      <c r="B16" s="250">
        <v>365</v>
      </c>
      <c r="C16" s="274"/>
      <c r="D16" s="259"/>
      <c r="E16" s="258"/>
      <c r="F16" s="258"/>
      <c r="G16" s="258"/>
      <c r="H16" s="257"/>
      <c r="I16" s="142">
        <v>0</v>
      </c>
      <c r="J16" s="288"/>
      <c r="K16" s="147">
        <v>0</v>
      </c>
      <c r="L16" s="88"/>
      <c r="M16" s="254"/>
      <c r="N16" s="299"/>
      <c r="O16" s="264"/>
      <c r="P16" s="293"/>
    </row>
    <row r="17" spans="1:16">
      <c r="A17" s="4">
        <v>44812</v>
      </c>
      <c r="B17" s="250">
        <v>343</v>
      </c>
      <c r="C17" s="274"/>
      <c r="D17" s="259"/>
      <c r="E17" s="258"/>
      <c r="F17" s="258"/>
      <c r="G17" s="258"/>
      <c r="H17" s="257"/>
      <c r="I17" s="142">
        <v>0</v>
      </c>
      <c r="J17" s="288"/>
      <c r="K17" s="147">
        <v>0</v>
      </c>
      <c r="L17" s="88"/>
      <c r="M17" s="254"/>
      <c r="N17" s="299"/>
      <c r="O17" s="264"/>
      <c r="P17" s="293"/>
    </row>
    <row r="18" spans="1:16">
      <c r="A18" s="4">
        <v>44813</v>
      </c>
      <c r="B18" s="250">
        <v>406</v>
      </c>
      <c r="C18" s="274"/>
      <c r="D18" s="259"/>
      <c r="E18" s="258"/>
      <c r="F18" s="258"/>
      <c r="G18" s="258"/>
      <c r="H18" s="257"/>
      <c r="I18" s="142">
        <v>0</v>
      </c>
      <c r="J18" s="288"/>
      <c r="K18" s="147">
        <v>10</v>
      </c>
      <c r="L18" s="88"/>
      <c r="M18" s="254"/>
      <c r="N18" s="299"/>
      <c r="O18" s="264"/>
      <c r="P18" s="293"/>
    </row>
    <row r="19" spans="1:16">
      <c r="A19" s="4">
        <v>44814</v>
      </c>
      <c r="B19" s="250">
        <v>388</v>
      </c>
      <c r="C19" s="274"/>
      <c r="D19" s="259"/>
      <c r="E19" s="258"/>
      <c r="F19" s="258"/>
      <c r="G19" s="258"/>
      <c r="H19" s="257"/>
      <c r="I19" s="142">
        <v>0</v>
      </c>
      <c r="J19" s="288"/>
      <c r="K19" s="147">
        <v>3</v>
      </c>
      <c r="L19" s="88"/>
      <c r="M19" s="254"/>
      <c r="N19" s="299"/>
      <c r="O19" s="264"/>
      <c r="P19" s="293"/>
    </row>
    <row r="20" spans="1:16">
      <c r="A20" s="4">
        <v>44815</v>
      </c>
      <c r="B20" s="250">
        <v>354</v>
      </c>
      <c r="C20" s="274"/>
      <c r="D20" s="259"/>
      <c r="E20" s="258"/>
      <c r="F20" s="258"/>
      <c r="G20" s="258"/>
      <c r="H20" s="257"/>
      <c r="I20" s="142">
        <v>0</v>
      </c>
      <c r="J20" s="288"/>
      <c r="K20" s="147">
        <v>0</v>
      </c>
      <c r="L20" s="88"/>
      <c r="M20" s="254"/>
      <c r="N20" s="299"/>
      <c r="O20" s="264"/>
      <c r="P20" s="293"/>
    </row>
    <row r="21" spans="1:16">
      <c r="A21" s="4">
        <v>44816</v>
      </c>
      <c r="B21" s="250">
        <v>314</v>
      </c>
      <c r="C21" s="274"/>
      <c r="D21" s="259"/>
      <c r="E21" s="258"/>
      <c r="F21" s="258"/>
      <c r="G21" s="258"/>
      <c r="H21" s="257"/>
      <c r="I21" s="142">
        <v>0</v>
      </c>
      <c r="J21" s="288"/>
      <c r="K21" s="147">
        <v>0</v>
      </c>
      <c r="L21" s="88"/>
      <c r="M21" s="254"/>
      <c r="N21" s="299"/>
      <c r="O21" s="264"/>
      <c r="P21" s="293"/>
    </row>
    <row r="22" spans="1:16">
      <c r="A22" s="4">
        <v>44817</v>
      </c>
      <c r="B22" s="250">
        <v>309</v>
      </c>
      <c r="C22" s="274"/>
      <c r="D22" s="259"/>
      <c r="E22" s="258"/>
      <c r="F22" s="258"/>
      <c r="G22" s="258"/>
      <c r="H22" s="257"/>
      <c r="I22" s="142">
        <v>0</v>
      </c>
      <c r="J22" s="288"/>
      <c r="K22" s="147">
        <v>0</v>
      </c>
      <c r="L22" s="88"/>
      <c r="M22" s="254"/>
      <c r="N22" s="299"/>
      <c r="O22" s="264"/>
      <c r="P22" s="293"/>
    </row>
    <row r="23" spans="1:16">
      <c r="A23" s="4">
        <v>44818</v>
      </c>
      <c r="B23" s="250">
        <v>303</v>
      </c>
      <c r="C23" s="274"/>
      <c r="D23" s="259"/>
      <c r="E23" s="258"/>
      <c r="F23" s="258"/>
      <c r="G23" s="258"/>
      <c r="H23" s="257"/>
      <c r="I23" s="142">
        <v>0</v>
      </c>
      <c r="J23" s="288"/>
      <c r="K23" s="147">
        <v>0</v>
      </c>
      <c r="L23" s="88"/>
      <c r="M23" s="254"/>
      <c r="N23" s="299"/>
      <c r="O23" s="264"/>
      <c r="P23" s="293"/>
    </row>
    <row r="24" spans="1:16">
      <c r="A24" s="4">
        <v>44819</v>
      </c>
      <c r="B24" s="250">
        <v>297</v>
      </c>
      <c r="C24" s="274"/>
      <c r="D24" s="259"/>
      <c r="E24" s="258"/>
      <c r="F24" s="258"/>
      <c r="G24" s="258"/>
      <c r="H24" s="257"/>
      <c r="I24" s="142">
        <v>0</v>
      </c>
      <c r="J24" s="288"/>
      <c r="K24" s="147">
        <v>0</v>
      </c>
      <c r="L24" s="88"/>
      <c r="M24" s="254"/>
      <c r="N24" s="299"/>
      <c r="O24" s="264"/>
      <c r="P24" s="293"/>
    </row>
    <row r="25" spans="1:16">
      <c r="A25" s="4">
        <v>44820</v>
      </c>
      <c r="B25" s="250">
        <v>322</v>
      </c>
      <c r="C25" s="274"/>
      <c r="D25" s="259"/>
      <c r="E25" s="258"/>
      <c r="F25" s="258"/>
      <c r="G25" s="258"/>
      <c r="H25" s="257"/>
      <c r="I25" s="142">
        <v>0</v>
      </c>
      <c r="J25" s="288"/>
      <c r="K25" s="147">
        <v>7</v>
      </c>
      <c r="L25" s="88"/>
      <c r="M25" s="254"/>
      <c r="N25" s="299"/>
      <c r="O25" s="264"/>
      <c r="P25" s="293"/>
    </row>
    <row r="26" spans="1:16">
      <c r="A26" s="4">
        <v>44821</v>
      </c>
      <c r="B26" s="250">
        <v>307</v>
      </c>
      <c r="C26" s="274"/>
      <c r="D26" s="259"/>
      <c r="E26" s="258"/>
      <c r="F26" s="258"/>
      <c r="G26" s="258"/>
      <c r="H26" s="257"/>
      <c r="I26" s="142">
        <v>0</v>
      </c>
      <c r="J26" s="288"/>
      <c r="K26" s="147">
        <v>0</v>
      </c>
      <c r="L26" s="88"/>
      <c r="M26" s="254"/>
      <c r="N26" s="299"/>
      <c r="O26" s="264"/>
      <c r="P26" s="293"/>
    </row>
    <row r="27" spans="1:16">
      <c r="A27" s="4">
        <v>44822</v>
      </c>
      <c r="B27" s="250">
        <v>302</v>
      </c>
      <c r="C27" s="274"/>
      <c r="D27" s="259"/>
      <c r="E27" s="258"/>
      <c r="F27" s="258"/>
      <c r="G27" s="258"/>
      <c r="H27" s="257"/>
      <c r="I27" s="142">
        <v>0</v>
      </c>
      <c r="J27" s="288"/>
      <c r="K27" s="147">
        <v>0</v>
      </c>
      <c r="L27" s="88"/>
      <c r="M27" s="254"/>
      <c r="N27" s="299"/>
      <c r="O27" s="264"/>
      <c r="P27" s="293"/>
    </row>
    <row r="28" spans="1:16">
      <c r="A28" s="4">
        <v>44823</v>
      </c>
      <c r="B28" s="250">
        <v>363</v>
      </c>
      <c r="C28" s="274"/>
      <c r="D28" s="259"/>
      <c r="E28" s="258"/>
      <c r="F28" s="258"/>
      <c r="G28" s="258"/>
      <c r="H28" s="257"/>
      <c r="I28" s="142">
        <v>0</v>
      </c>
      <c r="J28" s="288"/>
      <c r="K28" s="147">
        <v>0</v>
      </c>
      <c r="L28" s="88"/>
      <c r="M28" s="254"/>
      <c r="N28" s="299"/>
      <c r="O28" s="264"/>
      <c r="P28" s="293"/>
    </row>
    <row r="29" spans="1:16">
      <c r="A29" s="4">
        <v>44824</v>
      </c>
      <c r="B29" s="250">
        <v>326</v>
      </c>
      <c r="C29" s="274"/>
      <c r="D29" s="259"/>
      <c r="E29" s="258"/>
      <c r="F29" s="258"/>
      <c r="G29" s="258"/>
      <c r="H29" s="257"/>
      <c r="I29" s="142">
        <v>0</v>
      </c>
      <c r="J29" s="288"/>
      <c r="K29" s="147">
        <v>0</v>
      </c>
      <c r="L29" s="88"/>
      <c r="M29" s="254"/>
      <c r="N29" s="299"/>
      <c r="O29" s="264"/>
      <c r="P29" s="293"/>
    </row>
    <row r="30" spans="1:16">
      <c r="A30" s="4">
        <v>44825</v>
      </c>
      <c r="B30" s="250">
        <v>202</v>
      </c>
      <c r="C30" s="274"/>
      <c r="D30" s="259"/>
      <c r="E30" s="258"/>
      <c r="F30" s="258"/>
      <c r="G30" s="258"/>
      <c r="H30" s="257"/>
      <c r="I30" s="142">
        <v>0</v>
      </c>
      <c r="J30" s="288"/>
      <c r="K30" s="147">
        <v>0</v>
      </c>
      <c r="L30" s="88"/>
      <c r="M30" s="254"/>
      <c r="N30" s="299"/>
      <c r="O30" s="264"/>
      <c r="P30" s="293"/>
    </row>
    <row r="31" spans="1:16">
      <c r="A31" s="4">
        <v>44826</v>
      </c>
      <c r="B31" s="250">
        <v>1209</v>
      </c>
      <c r="C31" s="274"/>
      <c r="D31" s="259"/>
      <c r="E31" s="258"/>
      <c r="F31" s="258"/>
      <c r="G31" s="258"/>
      <c r="H31" s="257"/>
      <c r="I31" s="142">
        <v>0</v>
      </c>
      <c r="J31" s="288"/>
      <c r="K31" s="147">
        <v>17</v>
      </c>
      <c r="L31" s="88"/>
      <c r="M31" s="254"/>
      <c r="N31" s="299"/>
      <c r="O31" s="264"/>
      <c r="P31" s="293"/>
    </row>
    <row r="32" spans="1:16">
      <c r="A32" s="4">
        <v>44827</v>
      </c>
      <c r="B32" s="250">
        <v>1410</v>
      </c>
      <c r="C32" s="274"/>
      <c r="D32" s="259"/>
      <c r="E32" s="258"/>
      <c r="F32" s="258"/>
      <c r="G32" s="258"/>
      <c r="H32" s="257"/>
      <c r="I32" s="142">
        <v>0</v>
      </c>
      <c r="J32" s="288"/>
      <c r="K32" s="147">
        <v>51</v>
      </c>
      <c r="L32" s="88"/>
      <c r="M32" s="254"/>
      <c r="N32" s="299"/>
      <c r="O32" s="264"/>
      <c r="P32" s="293"/>
    </row>
    <row r="33" spans="1:16">
      <c r="A33" s="4">
        <v>44828</v>
      </c>
      <c r="B33" s="250">
        <v>732</v>
      </c>
      <c r="C33" s="274"/>
      <c r="D33" s="259"/>
      <c r="E33" s="258"/>
      <c r="F33" s="258"/>
      <c r="G33" s="258"/>
      <c r="H33" s="257"/>
      <c r="I33" s="142">
        <v>0</v>
      </c>
      <c r="J33" s="288"/>
      <c r="K33" s="147">
        <v>13</v>
      </c>
      <c r="L33" s="88"/>
      <c r="M33" s="254"/>
      <c r="N33" s="299"/>
      <c r="O33" s="264"/>
      <c r="P33" s="293"/>
    </row>
    <row r="34" spans="1:16">
      <c r="A34" s="4">
        <v>44829</v>
      </c>
      <c r="B34" s="250">
        <v>520</v>
      </c>
      <c r="C34" s="274"/>
      <c r="D34" s="259"/>
      <c r="E34" s="258"/>
      <c r="F34" s="258"/>
      <c r="G34" s="258"/>
      <c r="H34" s="257"/>
      <c r="I34" s="142">
        <v>0</v>
      </c>
      <c r="J34" s="288"/>
      <c r="K34" s="147">
        <v>0</v>
      </c>
      <c r="L34" s="88"/>
      <c r="M34" s="254"/>
      <c r="N34" s="299"/>
      <c r="O34" s="264"/>
      <c r="P34" s="293"/>
    </row>
    <row r="35" spans="1:16">
      <c r="A35" s="4">
        <v>44830</v>
      </c>
      <c r="B35" s="250">
        <v>423</v>
      </c>
      <c r="C35" s="275"/>
      <c r="D35" s="269"/>
      <c r="E35" s="268"/>
      <c r="F35" s="268"/>
      <c r="G35" s="268"/>
      <c r="H35" s="282"/>
      <c r="I35" s="142">
        <v>0</v>
      </c>
      <c r="J35" s="216"/>
      <c r="K35" s="147">
        <v>0</v>
      </c>
      <c r="L35" s="263"/>
      <c r="M35" s="254"/>
      <c r="N35" s="300"/>
      <c r="O35" s="270"/>
      <c r="P35" s="294"/>
    </row>
    <row r="36" spans="1:16">
      <c r="A36" s="4">
        <v>44831</v>
      </c>
      <c r="B36" s="250">
        <v>389</v>
      </c>
      <c r="C36" s="276">
        <v>5</v>
      </c>
      <c r="D36" s="124"/>
      <c r="E36" s="37" t="s">
        <v>29</v>
      </c>
      <c r="F36" s="124">
        <v>40</v>
      </c>
      <c r="G36" s="251">
        <v>8.6999999999999993</v>
      </c>
      <c r="H36" s="283">
        <v>1.1000000000000001</v>
      </c>
      <c r="I36" s="142">
        <v>0</v>
      </c>
      <c r="J36" s="289"/>
      <c r="K36" s="147">
        <v>3</v>
      </c>
      <c r="L36" s="88">
        <v>0.41666666666666669</v>
      </c>
      <c r="M36" s="254" t="s">
        <v>98</v>
      </c>
      <c r="N36" s="301">
        <v>44831</v>
      </c>
      <c r="O36" s="256">
        <v>44838</v>
      </c>
      <c r="P36" s="234"/>
    </row>
    <row r="37" spans="1:16">
      <c r="A37" s="4">
        <v>44832</v>
      </c>
      <c r="B37" s="250">
        <v>367</v>
      </c>
      <c r="C37" s="277"/>
      <c r="D37" s="272"/>
      <c r="E37" s="271"/>
      <c r="F37" s="271"/>
      <c r="G37" s="271"/>
      <c r="H37" s="284"/>
      <c r="I37" s="142">
        <v>0</v>
      </c>
      <c r="J37" s="220"/>
      <c r="K37" s="147">
        <v>0</v>
      </c>
      <c r="L37" s="267"/>
      <c r="M37" s="254"/>
      <c r="N37" s="302"/>
      <c r="O37" s="273"/>
      <c r="P37" s="295"/>
    </row>
    <row r="38" spans="1:16">
      <c r="A38" s="4">
        <v>44833</v>
      </c>
      <c r="B38" s="250">
        <v>353</v>
      </c>
      <c r="C38" s="274"/>
      <c r="D38" s="259"/>
      <c r="E38" s="258"/>
      <c r="F38" s="258"/>
      <c r="G38" s="258"/>
      <c r="H38" s="257"/>
      <c r="I38" s="142">
        <v>0</v>
      </c>
      <c r="J38" s="288"/>
      <c r="K38" s="147">
        <v>0</v>
      </c>
      <c r="L38" s="88"/>
      <c r="M38" s="254"/>
      <c r="N38" s="299"/>
      <c r="O38" s="264"/>
      <c r="P38" s="293"/>
    </row>
    <row r="39" spans="1:16">
      <c r="A39" s="4">
        <v>44834</v>
      </c>
      <c r="B39" s="250">
        <v>339</v>
      </c>
      <c r="C39" s="274"/>
      <c r="D39" s="259"/>
      <c r="E39" s="258"/>
      <c r="F39" s="258"/>
      <c r="G39" s="258"/>
      <c r="H39" s="257"/>
      <c r="I39" s="142">
        <v>0</v>
      </c>
      <c r="J39" s="288"/>
      <c r="K39" s="147">
        <v>0</v>
      </c>
      <c r="L39" s="88"/>
      <c r="M39" s="254"/>
      <c r="N39" s="299"/>
      <c r="O39" s="264"/>
      <c r="P39" s="293"/>
    </row>
    <row r="40" spans="1:16">
      <c r="A40" s="4">
        <v>44835</v>
      </c>
      <c r="B40" s="250">
        <v>456</v>
      </c>
      <c r="C40" s="274"/>
      <c r="D40" s="259"/>
      <c r="E40" s="258"/>
      <c r="F40" s="258"/>
      <c r="G40" s="258"/>
      <c r="H40" s="257"/>
      <c r="I40" s="142">
        <v>0</v>
      </c>
      <c r="J40" s="288"/>
      <c r="K40" s="147">
        <v>0</v>
      </c>
      <c r="L40" s="88"/>
      <c r="M40" s="254"/>
      <c r="N40" s="299"/>
      <c r="O40" s="264"/>
      <c r="P40" s="293"/>
    </row>
    <row r="41" spans="1:16">
      <c r="A41" s="4">
        <v>44836</v>
      </c>
      <c r="B41" s="250">
        <v>796</v>
      </c>
      <c r="C41" s="274"/>
      <c r="D41" s="259"/>
      <c r="E41" s="258"/>
      <c r="F41" s="258"/>
      <c r="G41" s="258"/>
      <c r="H41" s="257"/>
      <c r="I41" s="142">
        <v>0</v>
      </c>
      <c r="J41" s="288"/>
      <c r="K41" s="147">
        <v>0</v>
      </c>
      <c r="L41" s="88"/>
      <c r="M41" s="254"/>
      <c r="N41" s="299"/>
      <c r="O41" s="264"/>
      <c r="P41" s="293"/>
    </row>
    <row r="42" spans="1:16">
      <c r="A42" s="4">
        <v>44837</v>
      </c>
      <c r="B42" s="250">
        <v>532</v>
      </c>
      <c r="C42" s="274"/>
      <c r="D42" s="259"/>
      <c r="E42" s="258"/>
      <c r="F42" s="258"/>
      <c r="G42" s="258"/>
      <c r="H42" s="257"/>
      <c r="I42" s="142">
        <v>0</v>
      </c>
      <c r="J42" s="288"/>
      <c r="K42" s="147">
        <v>30</v>
      </c>
      <c r="L42" s="88"/>
      <c r="M42" s="254"/>
      <c r="N42" s="299"/>
      <c r="O42" s="264"/>
      <c r="P42" s="293"/>
    </row>
    <row r="43" spans="1:16">
      <c r="A43" s="4">
        <v>44838</v>
      </c>
      <c r="B43" s="48">
        <v>425</v>
      </c>
      <c r="C43" s="274"/>
      <c r="D43" s="259"/>
      <c r="E43" s="258"/>
      <c r="F43" s="258"/>
      <c r="G43" s="258"/>
      <c r="H43" s="257"/>
      <c r="I43" s="142">
        <v>0</v>
      </c>
      <c r="J43" s="288"/>
      <c r="K43" s="147">
        <v>0</v>
      </c>
      <c r="L43" s="88"/>
      <c r="M43" s="254"/>
      <c r="N43" s="299"/>
      <c r="O43" s="264"/>
      <c r="P43" s="293"/>
    </row>
    <row r="44" spans="1:16">
      <c r="A44" s="4">
        <v>44839</v>
      </c>
      <c r="B44" s="48">
        <v>367</v>
      </c>
      <c r="C44" s="274"/>
      <c r="D44" s="259"/>
      <c r="E44" s="258"/>
      <c r="F44" s="258"/>
      <c r="G44" s="258"/>
      <c r="H44" s="257"/>
      <c r="I44" s="142">
        <v>0</v>
      </c>
      <c r="J44" s="288"/>
      <c r="K44" s="147">
        <v>0</v>
      </c>
      <c r="L44" s="88"/>
      <c r="M44" s="254"/>
      <c r="N44" s="299"/>
      <c r="O44" s="264"/>
      <c r="P44" s="293"/>
    </row>
    <row r="45" spans="1:16">
      <c r="A45" s="4">
        <v>44840</v>
      </c>
      <c r="B45" s="250">
        <v>351</v>
      </c>
      <c r="C45" s="274"/>
      <c r="D45" s="259"/>
      <c r="E45" s="258"/>
      <c r="F45" s="258"/>
      <c r="G45" s="258"/>
      <c r="H45" s="257"/>
      <c r="I45" s="142">
        <v>0</v>
      </c>
      <c r="J45" s="288"/>
      <c r="K45" s="147">
        <v>4</v>
      </c>
      <c r="L45" s="88"/>
      <c r="M45" s="254"/>
      <c r="N45" s="299"/>
      <c r="O45" s="264"/>
      <c r="P45" s="293"/>
    </row>
    <row r="46" spans="1:16">
      <c r="A46" s="4">
        <v>44841</v>
      </c>
      <c r="B46" s="250">
        <v>359</v>
      </c>
      <c r="C46" s="274"/>
      <c r="D46" s="259"/>
      <c r="E46" s="258"/>
      <c r="F46" s="258"/>
      <c r="G46" s="258"/>
      <c r="H46" s="257"/>
      <c r="I46" s="142">
        <v>0</v>
      </c>
      <c r="J46" s="288"/>
      <c r="K46" s="147">
        <v>0</v>
      </c>
      <c r="L46" s="88"/>
      <c r="M46" s="254"/>
      <c r="N46" s="299"/>
      <c r="O46" s="264"/>
      <c r="P46" s="293"/>
    </row>
    <row r="47" spans="1:16">
      <c r="A47" s="4">
        <v>44842</v>
      </c>
      <c r="B47" s="250">
        <v>356</v>
      </c>
      <c r="C47" s="274"/>
      <c r="D47" s="259"/>
      <c r="E47" s="258"/>
      <c r="F47" s="258"/>
      <c r="G47" s="258"/>
      <c r="H47" s="257"/>
      <c r="I47" s="142">
        <v>0</v>
      </c>
      <c r="J47" s="288"/>
      <c r="K47" s="147">
        <v>0</v>
      </c>
      <c r="L47" s="88"/>
      <c r="M47" s="254"/>
      <c r="N47" s="299"/>
      <c r="O47" s="264"/>
      <c r="P47" s="293"/>
    </row>
    <row r="48" spans="1:16">
      <c r="A48" s="4">
        <v>44843</v>
      </c>
      <c r="B48" s="250">
        <v>347</v>
      </c>
      <c r="C48" s="274"/>
      <c r="D48" s="259"/>
      <c r="E48" s="258"/>
      <c r="F48" s="258"/>
      <c r="G48" s="258"/>
      <c r="H48" s="257"/>
      <c r="I48" s="142">
        <v>0</v>
      </c>
      <c r="J48" s="288"/>
      <c r="K48" s="147">
        <v>0</v>
      </c>
      <c r="L48" s="88"/>
      <c r="M48" s="254"/>
      <c r="N48" s="299"/>
      <c r="O48" s="264"/>
      <c r="P48" s="293"/>
    </row>
    <row r="49" spans="1:16">
      <c r="A49" s="4">
        <v>44844</v>
      </c>
      <c r="B49" s="250">
        <v>327</v>
      </c>
      <c r="C49" s="274"/>
      <c r="D49" s="259"/>
      <c r="E49" s="258"/>
      <c r="F49" s="258"/>
      <c r="G49" s="258"/>
      <c r="H49" s="257"/>
      <c r="I49" s="142">
        <v>0</v>
      </c>
      <c r="J49" s="288"/>
      <c r="K49" s="147">
        <v>6</v>
      </c>
      <c r="L49" s="88"/>
      <c r="M49" s="254"/>
      <c r="N49" s="299"/>
      <c r="O49" s="264"/>
      <c r="P49" s="293"/>
    </row>
    <row r="50" spans="1:16">
      <c r="A50" s="4">
        <v>44845</v>
      </c>
      <c r="B50" s="250">
        <v>335</v>
      </c>
      <c r="C50" s="275"/>
      <c r="D50" s="269"/>
      <c r="E50" s="268"/>
      <c r="F50" s="268"/>
      <c r="G50" s="268"/>
      <c r="H50" s="282"/>
      <c r="I50" s="142">
        <v>0</v>
      </c>
      <c r="J50" s="216"/>
      <c r="K50" s="147">
        <v>6</v>
      </c>
      <c r="L50" s="263"/>
      <c r="M50" s="254"/>
      <c r="N50" s="300"/>
      <c r="O50" s="270"/>
      <c r="P50" s="294"/>
    </row>
    <row r="51" spans="1:16">
      <c r="A51" s="4">
        <v>44846</v>
      </c>
      <c r="B51" s="250">
        <v>327</v>
      </c>
      <c r="C51" s="276">
        <v>6</v>
      </c>
      <c r="D51" s="124">
        <v>12</v>
      </c>
      <c r="E51" s="37" t="s">
        <v>29</v>
      </c>
      <c r="F51" s="124">
        <v>33</v>
      </c>
      <c r="G51" s="251">
        <v>7.1</v>
      </c>
      <c r="H51" s="283">
        <v>0.87</v>
      </c>
      <c r="I51" s="142">
        <v>0</v>
      </c>
      <c r="J51" s="289"/>
      <c r="K51" s="147">
        <v>4</v>
      </c>
      <c r="L51" s="88">
        <v>0.41666666666666669</v>
      </c>
      <c r="M51" s="254" t="s">
        <v>98</v>
      </c>
      <c r="N51" s="301">
        <v>44860</v>
      </c>
      <c r="O51" s="256">
        <v>44886</v>
      </c>
      <c r="P51" s="234"/>
    </row>
    <row r="52" spans="1:16">
      <c r="A52" s="4">
        <v>44847</v>
      </c>
      <c r="B52" s="250">
        <v>313</v>
      </c>
      <c r="C52" s="277"/>
      <c r="D52" s="272"/>
      <c r="E52" s="271"/>
      <c r="F52" s="271"/>
      <c r="G52" s="271"/>
      <c r="H52" s="284"/>
      <c r="I52" s="142">
        <v>0</v>
      </c>
      <c r="J52" s="220"/>
      <c r="K52" s="147">
        <v>2</v>
      </c>
      <c r="L52" s="267"/>
      <c r="M52" s="254"/>
      <c r="N52" s="302"/>
      <c r="O52" s="273"/>
      <c r="P52" s="295"/>
    </row>
    <row r="53" spans="1:16">
      <c r="A53" s="4">
        <v>44848</v>
      </c>
      <c r="B53" s="250">
        <v>312</v>
      </c>
      <c r="C53" s="274"/>
      <c r="D53" s="259"/>
      <c r="E53" s="258"/>
      <c r="F53" s="258"/>
      <c r="G53" s="258"/>
      <c r="H53" s="257"/>
      <c r="I53" s="142">
        <v>0</v>
      </c>
      <c r="J53" s="288"/>
      <c r="K53" s="147">
        <v>0</v>
      </c>
      <c r="L53" s="88"/>
      <c r="M53" s="254"/>
      <c r="N53" s="299"/>
      <c r="O53" s="264"/>
      <c r="P53" s="293"/>
    </row>
    <row r="54" spans="1:16">
      <c r="A54" s="4">
        <v>44849</v>
      </c>
      <c r="B54" s="250">
        <v>310</v>
      </c>
      <c r="C54" s="274"/>
      <c r="D54" s="259"/>
      <c r="E54" s="258"/>
      <c r="F54" s="258"/>
      <c r="G54" s="258"/>
      <c r="H54" s="257"/>
      <c r="I54" s="142">
        <v>0</v>
      </c>
      <c r="J54" s="288"/>
      <c r="K54" s="147">
        <v>0</v>
      </c>
      <c r="L54" s="88"/>
      <c r="M54" s="254"/>
      <c r="N54" s="299"/>
      <c r="O54" s="264"/>
      <c r="P54" s="293"/>
    </row>
    <row r="55" spans="1:16">
      <c r="A55" s="4">
        <v>44850</v>
      </c>
      <c r="B55" s="250">
        <v>302</v>
      </c>
      <c r="C55" s="274"/>
      <c r="D55" s="259"/>
      <c r="E55" s="258"/>
      <c r="F55" s="258"/>
      <c r="G55" s="258"/>
      <c r="H55" s="257"/>
      <c r="I55" s="142">
        <v>0</v>
      </c>
      <c r="J55" s="288"/>
      <c r="K55" s="147">
        <v>0</v>
      </c>
      <c r="L55" s="88"/>
      <c r="M55" s="254"/>
      <c r="N55" s="299"/>
      <c r="O55" s="264"/>
      <c r="P55" s="293"/>
    </row>
    <row r="56" spans="1:16">
      <c r="A56" s="4">
        <v>44851</v>
      </c>
      <c r="B56" s="250">
        <v>465</v>
      </c>
      <c r="C56" s="274"/>
      <c r="D56" s="259"/>
      <c r="E56" s="258"/>
      <c r="F56" s="258"/>
      <c r="G56" s="258"/>
      <c r="H56" s="257"/>
      <c r="I56" s="142">
        <v>0</v>
      </c>
      <c r="J56" s="288"/>
      <c r="K56" s="147">
        <v>0</v>
      </c>
      <c r="L56" s="88"/>
      <c r="M56" s="254"/>
      <c r="N56" s="299"/>
      <c r="O56" s="264"/>
      <c r="P56" s="293"/>
    </row>
    <row r="57" spans="1:16">
      <c r="A57" s="4">
        <v>44852</v>
      </c>
      <c r="B57" s="250">
        <v>433</v>
      </c>
      <c r="C57" s="274"/>
      <c r="D57" s="259"/>
      <c r="E57" s="258"/>
      <c r="F57" s="258"/>
      <c r="G57" s="258"/>
      <c r="H57" s="257"/>
      <c r="I57" s="142">
        <v>0</v>
      </c>
      <c r="J57" s="288"/>
      <c r="K57" s="147">
        <v>15</v>
      </c>
      <c r="L57" s="88"/>
      <c r="M57" s="254"/>
      <c r="N57" s="299"/>
      <c r="O57" s="264"/>
      <c r="P57" s="293"/>
    </row>
    <row r="58" spans="1:16">
      <c r="A58" s="4">
        <v>44853</v>
      </c>
      <c r="B58" s="250">
        <v>359</v>
      </c>
      <c r="C58" s="274"/>
      <c r="D58" s="259"/>
      <c r="E58" s="258"/>
      <c r="F58" s="258"/>
      <c r="G58" s="258"/>
      <c r="H58" s="257"/>
      <c r="I58" s="142">
        <v>0</v>
      </c>
      <c r="J58" s="288"/>
      <c r="K58" s="147">
        <v>0</v>
      </c>
      <c r="L58" s="88"/>
      <c r="M58" s="254"/>
      <c r="N58" s="299"/>
      <c r="O58" s="264"/>
      <c r="P58" s="293"/>
    </row>
    <row r="59" spans="1:16">
      <c r="A59" s="4">
        <v>44854</v>
      </c>
      <c r="B59" s="250">
        <v>412</v>
      </c>
      <c r="C59" s="274"/>
      <c r="D59" s="259"/>
      <c r="E59" s="258"/>
      <c r="F59" s="258"/>
      <c r="G59" s="258"/>
      <c r="H59" s="257"/>
      <c r="I59" s="142">
        <v>0</v>
      </c>
      <c r="J59" s="288"/>
      <c r="K59" s="147">
        <v>8</v>
      </c>
      <c r="L59" s="88"/>
      <c r="M59" s="254"/>
      <c r="N59" s="299"/>
      <c r="O59" s="264"/>
      <c r="P59" s="293"/>
    </row>
    <row r="60" spans="1:16">
      <c r="A60" s="4">
        <v>44855</v>
      </c>
      <c r="B60" s="250">
        <v>380</v>
      </c>
      <c r="C60" s="274"/>
      <c r="D60" s="259"/>
      <c r="E60" s="258"/>
      <c r="F60" s="258"/>
      <c r="G60" s="258"/>
      <c r="H60" s="257"/>
      <c r="I60" s="142">
        <v>0</v>
      </c>
      <c r="J60" s="288"/>
      <c r="K60" s="147">
        <v>3</v>
      </c>
      <c r="L60" s="88"/>
      <c r="M60" s="254"/>
      <c r="N60" s="299"/>
      <c r="O60" s="264"/>
      <c r="P60" s="293"/>
    </row>
    <row r="61" spans="1:16">
      <c r="A61" s="4">
        <v>44856</v>
      </c>
      <c r="B61" s="250">
        <v>400</v>
      </c>
      <c r="C61" s="274"/>
      <c r="D61" s="259"/>
      <c r="E61" s="258"/>
      <c r="F61" s="258"/>
      <c r="G61" s="258"/>
      <c r="H61" s="257"/>
      <c r="I61" s="142">
        <v>0</v>
      </c>
      <c r="J61" s="288"/>
      <c r="K61" s="147">
        <v>6</v>
      </c>
      <c r="L61" s="88"/>
      <c r="M61" s="254"/>
      <c r="N61" s="299"/>
      <c r="O61" s="264"/>
      <c r="P61" s="293"/>
    </row>
    <row r="62" spans="1:16">
      <c r="A62" s="4">
        <v>44857</v>
      </c>
      <c r="B62" s="250">
        <v>1612</v>
      </c>
      <c r="C62" s="274"/>
      <c r="D62" s="259"/>
      <c r="E62" s="258"/>
      <c r="F62" s="258"/>
      <c r="G62" s="258"/>
      <c r="H62" s="257"/>
      <c r="I62" s="142">
        <v>0</v>
      </c>
      <c r="J62" s="288"/>
      <c r="K62" s="147">
        <v>0</v>
      </c>
      <c r="L62" s="88"/>
      <c r="M62" s="254"/>
      <c r="N62" s="299"/>
      <c r="O62" s="264"/>
      <c r="P62" s="293"/>
    </row>
    <row r="63" spans="1:16">
      <c r="A63" s="4">
        <v>44858</v>
      </c>
      <c r="B63" s="250">
        <v>2003</v>
      </c>
      <c r="C63" s="274"/>
      <c r="D63" s="259"/>
      <c r="E63" s="258"/>
      <c r="F63" s="258"/>
      <c r="G63" s="258"/>
      <c r="H63" s="257"/>
      <c r="I63" s="142">
        <v>0</v>
      </c>
      <c r="J63" s="288"/>
      <c r="K63" s="147">
        <v>140</v>
      </c>
      <c r="L63" s="88"/>
      <c r="M63" s="254"/>
      <c r="N63" s="299"/>
      <c r="O63" s="264"/>
      <c r="P63" s="293"/>
    </row>
    <row r="64" spans="1:16">
      <c r="A64" s="4">
        <v>44859</v>
      </c>
      <c r="B64" s="250">
        <v>1462</v>
      </c>
      <c r="C64" s="274"/>
      <c r="D64" s="259"/>
      <c r="E64" s="258"/>
      <c r="F64" s="258"/>
      <c r="G64" s="258"/>
      <c r="H64" s="257"/>
      <c r="I64" s="142">
        <v>0</v>
      </c>
      <c r="J64" s="288"/>
      <c r="K64" s="147">
        <v>16</v>
      </c>
      <c r="L64" s="88"/>
      <c r="M64" s="254"/>
      <c r="N64" s="299"/>
      <c r="O64" s="264"/>
      <c r="P64" s="293"/>
    </row>
    <row r="65" spans="1:16">
      <c r="A65" s="4">
        <v>44860</v>
      </c>
      <c r="B65" s="250">
        <v>779</v>
      </c>
      <c r="C65" s="274"/>
      <c r="D65" s="259"/>
      <c r="E65" s="258"/>
      <c r="F65" s="258"/>
      <c r="G65" s="258"/>
      <c r="H65" s="257"/>
      <c r="I65" s="142">
        <v>0</v>
      </c>
      <c r="J65" s="288"/>
      <c r="K65" s="147">
        <v>0</v>
      </c>
      <c r="L65" s="88"/>
      <c r="M65" s="254"/>
      <c r="N65" s="299"/>
      <c r="O65" s="264"/>
      <c r="P65" s="293"/>
    </row>
    <row r="66" spans="1:16">
      <c r="A66" s="4">
        <v>44861</v>
      </c>
      <c r="B66" s="250">
        <v>589</v>
      </c>
      <c r="C66" s="274"/>
      <c r="D66" s="259"/>
      <c r="E66" s="258"/>
      <c r="F66" s="258"/>
      <c r="G66" s="258"/>
      <c r="H66" s="257"/>
      <c r="I66" s="142">
        <v>0</v>
      </c>
      <c r="J66" s="288"/>
      <c r="K66" s="147">
        <v>0</v>
      </c>
      <c r="L66" s="88"/>
      <c r="M66" s="254"/>
      <c r="N66" s="299"/>
      <c r="O66" s="264"/>
      <c r="P66" s="293"/>
    </row>
    <row r="67" spans="1:16">
      <c r="A67" s="4">
        <v>44862</v>
      </c>
      <c r="B67" s="250">
        <v>501</v>
      </c>
      <c r="C67" s="274"/>
      <c r="D67" s="259"/>
      <c r="E67" s="258"/>
      <c r="F67" s="258"/>
      <c r="G67" s="258"/>
      <c r="H67" s="257"/>
      <c r="I67" s="142">
        <v>0</v>
      </c>
      <c r="J67" s="288"/>
      <c r="K67" s="147">
        <v>0</v>
      </c>
      <c r="L67" s="88"/>
      <c r="M67" s="254"/>
      <c r="N67" s="299"/>
      <c r="O67" s="264"/>
      <c r="P67" s="293"/>
    </row>
    <row r="68" spans="1:16">
      <c r="A68" s="4">
        <v>44863</v>
      </c>
      <c r="B68" s="250">
        <v>451</v>
      </c>
      <c r="C68" s="274"/>
      <c r="D68" s="259"/>
      <c r="E68" s="258"/>
      <c r="F68" s="258"/>
      <c r="G68" s="258"/>
      <c r="H68" s="257"/>
      <c r="I68" s="142">
        <v>0</v>
      </c>
      <c r="J68" s="288"/>
      <c r="K68" s="147">
        <v>0</v>
      </c>
      <c r="L68" s="88"/>
      <c r="M68" s="254"/>
      <c r="N68" s="299"/>
      <c r="O68" s="264"/>
      <c r="P68" s="293"/>
    </row>
    <row r="69" spans="1:16">
      <c r="A69" s="4">
        <v>44864</v>
      </c>
      <c r="B69" s="250">
        <v>414</v>
      </c>
      <c r="C69" s="274"/>
      <c r="D69" s="259"/>
      <c r="E69" s="258"/>
      <c r="F69" s="258"/>
      <c r="G69" s="258"/>
      <c r="H69" s="257"/>
      <c r="I69" s="142">
        <v>0</v>
      </c>
      <c r="J69" s="288"/>
      <c r="K69" s="147">
        <v>0</v>
      </c>
      <c r="L69" s="88"/>
      <c r="M69" s="254"/>
      <c r="N69" s="299"/>
      <c r="O69" s="264"/>
      <c r="P69" s="293"/>
    </row>
    <row r="70" spans="1:16">
      <c r="A70" s="4">
        <v>44865</v>
      </c>
      <c r="B70" s="250">
        <v>377</v>
      </c>
      <c r="C70" s="274"/>
      <c r="D70" s="259"/>
      <c r="E70" s="258"/>
      <c r="F70" s="258"/>
      <c r="G70" s="258"/>
      <c r="H70" s="257"/>
      <c r="I70" s="142">
        <v>0</v>
      </c>
      <c r="J70" s="288"/>
      <c r="K70" s="147">
        <v>0</v>
      </c>
      <c r="L70" s="88"/>
      <c r="M70" s="254"/>
      <c r="N70" s="299"/>
      <c r="O70" s="264"/>
      <c r="P70" s="293"/>
    </row>
    <row r="71" spans="1:16">
      <c r="A71" s="4">
        <v>44866</v>
      </c>
      <c r="B71" s="250">
        <v>393</v>
      </c>
      <c r="C71" s="274"/>
      <c r="D71" s="259"/>
      <c r="E71" s="258"/>
      <c r="F71" s="258"/>
      <c r="G71" s="258"/>
      <c r="H71" s="257"/>
      <c r="I71" s="142">
        <v>0</v>
      </c>
      <c r="J71" s="288"/>
      <c r="K71" s="147">
        <v>5</v>
      </c>
      <c r="L71" s="88"/>
      <c r="M71" s="254"/>
      <c r="N71" s="299"/>
      <c r="O71" s="264"/>
      <c r="P71" s="293"/>
    </row>
    <row r="72" spans="1:16">
      <c r="A72" s="4">
        <v>44867</v>
      </c>
      <c r="B72" s="250">
        <v>374</v>
      </c>
      <c r="C72" s="274"/>
      <c r="D72" s="259"/>
      <c r="E72" s="258"/>
      <c r="F72" s="258"/>
      <c r="G72" s="258"/>
      <c r="H72" s="257"/>
      <c r="I72" s="142">
        <v>0</v>
      </c>
      <c r="J72" s="288"/>
      <c r="K72" s="147">
        <v>3</v>
      </c>
      <c r="L72" s="88"/>
      <c r="M72" s="254"/>
      <c r="N72" s="299"/>
      <c r="O72" s="264"/>
      <c r="P72" s="293"/>
    </row>
    <row r="73" spans="1:16">
      <c r="A73" s="4">
        <v>44868</v>
      </c>
      <c r="B73" s="250">
        <v>350</v>
      </c>
      <c r="C73" s="274"/>
      <c r="D73" s="259"/>
      <c r="E73" s="258"/>
      <c r="F73" s="258"/>
      <c r="G73" s="258"/>
      <c r="H73" s="257"/>
      <c r="I73" s="142">
        <v>0</v>
      </c>
      <c r="J73" s="288"/>
      <c r="K73" s="147">
        <v>0</v>
      </c>
      <c r="L73" s="88"/>
      <c r="M73" s="254"/>
      <c r="N73" s="299"/>
      <c r="O73" s="264"/>
      <c r="P73" s="293"/>
    </row>
    <row r="74" spans="1:16">
      <c r="A74" s="4">
        <v>44869</v>
      </c>
      <c r="B74" s="250">
        <v>333</v>
      </c>
      <c r="C74" s="274"/>
      <c r="D74" s="259"/>
      <c r="E74" s="258"/>
      <c r="F74" s="258"/>
      <c r="G74" s="258"/>
      <c r="H74" s="257"/>
      <c r="I74" s="142">
        <v>0</v>
      </c>
      <c r="J74" s="288"/>
      <c r="K74" s="147">
        <v>0</v>
      </c>
      <c r="L74" s="88"/>
      <c r="M74" s="254"/>
      <c r="N74" s="299"/>
      <c r="O74" s="264"/>
      <c r="P74" s="293"/>
    </row>
    <row r="75" spans="1:16">
      <c r="A75" s="4">
        <v>44870</v>
      </c>
      <c r="B75" s="250">
        <v>342</v>
      </c>
      <c r="C75" s="274"/>
      <c r="D75" s="259"/>
      <c r="E75" s="258"/>
      <c r="F75" s="258"/>
      <c r="G75" s="258"/>
      <c r="H75" s="257"/>
      <c r="I75" s="142">
        <v>0</v>
      </c>
      <c r="J75" s="288"/>
      <c r="K75" s="147">
        <v>0</v>
      </c>
      <c r="L75" s="88"/>
      <c r="M75" s="254"/>
      <c r="N75" s="299"/>
      <c r="O75" s="264"/>
      <c r="P75" s="293"/>
    </row>
    <row r="76" spans="1:16">
      <c r="A76" s="4">
        <v>44871</v>
      </c>
      <c r="B76" s="250">
        <v>351</v>
      </c>
      <c r="C76" s="275"/>
      <c r="D76" s="269"/>
      <c r="E76" s="268"/>
      <c r="F76" s="268"/>
      <c r="G76" s="268"/>
      <c r="H76" s="282"/>
      <c r="I76" s="142">
        <v>0</v>
      </c>
      <c r="J76" s="216"/>
      <c r="K76" s="147">
        <v>0</v>
      </c>
      <c r="L76" s="263"/>
      <c r="M76" s="254"/>
      <c r="N76" s="300"/>
      <c r="O76" s="270"/>
      <c r="P76" s="294"/>
    </row>
    <row r="77" spans="1:16">
      <c r="A77" s="4">
        <v>44872</v>
      </c>
      <c r="B77" s="250">
        <v>334</v>
      </c>
      <c r="C77" s="276">
        <v>5</v>
      </c>
      <c r="D77" s="124">
        <v>1</v>
      </c>
      <c r="E77" s="37" t="s">
        <v>29</v>
      </c>
      <c r="F77" s="124">
        <v>8</v>
      </c>
      <c r="G77" s="251">
        <v>3.6</v>
      </c>
      <c r="H77" s="283">
        <v>0.86</v>
      </c>
      <c r="I77" s="142">
        <v>0</v>
      </c>
      <c r="J77" s="289"/>
      <c r="K77" s="147">
        <v>4</v>
      </c>
      <c r="L77" s="88">
        <v>0.58333333333333337</v>
      </c>
      <c r="M77" s="254" t="s">
        <v>98</v>
      </c>
      <c r="N77" s="301">
        <v>44883</v>
      </c>
      <c r="O77" s="256">
        <v>44886</v>
      </c>
      <c r="P77" s="234"/>
    </row>
    <row r="78" spans="1:16">
      <c r="A78" s="4">
        <v>44873</v>
      </c>
      <c r="B78" s="250">
        <v>368</v>
      </c>
      <c r="C78" s="277"/>
      <c r="D78" s="272"/>
      <c r="E78" s="271"/>
      <c r="F78" s="271"/>
      <c r="G78" s="271"/>
      <c r="H78" s="284"/>
      <c r="I78" s="142">
        <v>0</v>
      </c>
      <c r="J78" s="220"/>
      <c r="K78" s="147">
        <v>0</v>
      </c>
      <c r="L78" s="267"/>
      <c r="M78" s="254"/>
      <c r="N78" s="302"/>
      <c r="O78" s="273"/>
      <c r="P78" s="295"/>
    </row>
    <row r="79" spans="1:16">
      <c r="A79" s="4">
        <v>44874</v>
      </c>
      <c r="B79" s="250">
        <v>342</v>
      </c>
      <c r="C79" s="274"/>
      <c r="D79" s="259"/>
      <c r="E79" s="258"/>
      <c r="F79" s="258"/>
      <c r="G79" s="258"/>
      <c r="H79" s="257"/>
      <c r="I79" s="142">
        <v>0</v>
      </c>
      <c r="J79" s="288"/>
      <c r="K79" s="147">
        <v>0</v>
      </c>
      <c r="L79" s="88"/>
      <c r="M79" s="254"/>
      <c r="N79" s="299"/>
      <c r="O79" s="264"/>
      <c r="P79" s="293"/>
    </row>
    <row r="80" spans="1:16">
      <c r="A80" s="4">
        <v>44875</v>
      </c>
      <c r="B80" s="250">
        <v>325</v>
      </c>
      <c r="C80" s="274"/>
      <c r="D80" s="259"/>
      <c r="E80" s="258"/>
      <c r="F80" s="258"/>
      <c r="G80" s="258"/>
      <c r="H80" s="257"/>
      <c r="I80" s="142">
        <v>0</v>
      </c>
      <c r="J80" s="288"/>
      <c r="K80" s="147">
        <v>1</v>
      </c>
      <c r="L80" s="88"/>
      <c r="M80" s="254"/>
      <c r="N80" s="299"/>
      <c r="O80" s="264"/>
      <c r="P80" s="293"/>
    </row>
    <row r="81" spans="1:16">
      <c r="A81" s="4">
        <v>44876</v>
      </c>
      <c r="B81" s="250">
        <v>322</v>
      </c>
      <c r="C81" s="274"/>
      <c r="D81" s="259"/>
      <c r="E81" s="258"/>
      <c r="F81" s="258"/>
      <c r="G81" s="258"/>
      <c r="H81" s="257"/>
      <c r="I81" s="142">
        <v>0</v>
      </c>
      <c r="J81" s="288"/>
      <c r="K81" s="147">
        <v>0</v>
      </c>
      <c r="L81" s="88"/>
      <c r="M81" s="254"/>
      <c r="N81" s="299"/>
      <c r="O81" s="264"/>
      <c r="P81" s="293"/>
    </row>
    <row r="82" spans="1:16">
      <c r="A82" s="4">
        <v>44877</v>
      </c>
      <c r="B82" s="250">
        <v>327</v>
      </c>
      <c r="C82" s="274"/>
      <c r="D82" s="259"/>
      <c r="E82" s="258"/>
      <c r="F82" s="258"/>
      <c r="G82" s="258"/>
      <c r="H82" s="257"/>
      <c r="I82" s="142">
        <v>0</v>
      </c>
      <c r="J82" s="288"/>
      <c r="K82" s="147">
        <v>0</v>
      </c>
      <c r="L82" s="88"/>
      <c r="M82" s="254"/>
      <c r="N82" s="299"/>
      <c r="O82" s="264"/>
      <c r="P82" s="293"/>
    </row>
    <row r="83" spans="1:16">
      <c r="A83" s="4">
        <v>44878</v>
      </c>
      <c r="B83" s="250">
        <v>316</v>
      </c>
      <c r="C83" s="274"/>
      <c r="D83" s="259"/>
      <c r="E83" s="258"/>
      <c r="F83" s="258"/>
      <c r="G83" s="258"/>
      <c r="H83" s="257"/>
      <c r="I83" s="142">
        <v>0</v>
      </c>
      <c r="J83" s="288"/>
      <c r="K83" s="147">
        <v>0</v>
      </c>
      <c r="L83" s="88"/>
      <c r="M83" s="254"/>
      <c r="N83" s="299"/>
      <c r="O83" s="264"/>
      <c r="P83" s="293"/>
    </row>
    <row r="84" spans="1:16">
      <c r="A84" s="4">
        <v>44879</v>
      </c>
      <c r="B84" s="250">
        <v>302</v>
      </c>
      <c r="C84" s="274"/>
      <c r="D84" s="259"/>
      <c r="E84" s="258"/>
      <c r="F84" s="258"/>
      <c r="G84" s="258"/>
      <c r="H84" s="257"/>
      <c r="I84" s="142">
        <v>0</v>
      </c>
      <c r="J84" s="288"/>
      <c r="K84" s="147">
        <v>0</v>
      </c>
      <c r="L84" s="88"/>
      <c r="M84" s="254"/>
      <c r="N84" s="299"/>
      <c r="O84" s="264"/>
      <c r="P84" s="293"/>
    </row>
    <row r="85" spans="1:16">
      <c r="A85" s="4">
        <v>44880</v>
      </c>
      <c r="B85" s="250">
        <v>288</v>
      </c>
      <c r="C85" s="274"/>
      <c r="D85" s="259"/>
      <c r="E85" s="258"/>
      <c r="F85" s="258"/>
      <c r="G85" s="258"/>
      <c r="H85" s="257"/>
      <c r="I85" s="142">
        <v>0</v>
      </c>
      <c r="J85" s="288"/>
      <c r="K85" s="147">
        <v>0</v>
      </c>
      <c r="L85" s="88"/>
      <c r="M85" s="254"/>
      <c r="N85" s="299"/>
      <c r="O85" s="264"/>
      <c r="P85" s="293"/>
    </row>
    <row r="86" spans="1:16">
      <c r="A86" s="4">
        <v>44881</v>
      </c>
      <c r="B86" s="250">
        <v>284</v>
      </c>
      <c r="C86" s="274"/>
      <c r="D86" s="259"/>
      <c r="E86" s="258"/>
      <c r="F86" s="258"/>
      <c r="G86" s="258"/>
      <c r="H86" s="257"/>
      <c r="I86" s="142">
        <v>0</v>
      </c>
      <c r="J86" s="288"/>
      <c r="K86" s="147">
        <v>0</v>
      </c>
      <c r="L86" s="88"/>
      <c r="M86" s="254"/>
      <c r="N86" s="299"/>
      <c r="O86" s="264"/>
      <c r="P86" s="293"/>
    </row>
    <row r="87" spans="1:16">
      <c r="A87" s="4">
        <v>44882</v>
      </c>
      <c r="B87" s="250">
        <v>276</v>
      </c>
      <c r="C87" s="274"/>
      <c r="D87" s="259"/>
      <c r="E87" s="258"/>
      <c r="F87" s="258"/>
      <c r="G87" s="258"/>
      <c r="H87" s="257"/>
      <c r="I87" s="142">
        <v>0</v>
      </c>
      <c r="J87" s="288"/>
      <c r="K87" s="147">
        <v>0</v>
      </c>
      <c r="L87" s="88"/>
      <c r="M87" s="254"/>
      <c r="N87" s="299"/>
      <c r="O87" s="264"/>
      <c r="P87" s="293"/>
    </row>
    <row r="88" spans="1:16">
      <c r="A88" s="4">
        <v>44883</v>
      </c>
      <c r="B88" s="250">
        <v>273</v>
      </c>
      <c r="C88" s="274"/>
      <c r="D88" s="259"/>
      <c r="E88" s="258"/>
      <c r="F88" s="258"/>
      <c r="G88" s="258"/>
      <c r="H88" s="257"/>
      <c r="I88" s="142">
        <v>0</v>
      </c>
      <c r="J88" s="288"/>
      <c r="K88" s="147">
        <v>0</v>
      </c>
      <c r="L88" s="88"/>
      <c r="M88" s="254"/>
      <c r="N88" s="299"/>
      <c r="O88" s="264"/>
      <c r="P88" s="293"/>
    </row>
    <row r="89" spans="1:16">
      <c r="A89" s="4">
        <v>44884</v>
      </c>
      <c r="B89" s="250">
        <v>280</v>
      </c>
      <c r="C89" s="274"/>
      <c r="D89" s="259"/>
      <c r="E89" s="258"/>
      <c r="F89" s="258"/>
      <c r="G89" s="258"/>
      <c r="H89" s="257"/>
      <c r="I89" s="142">
        <v>0</v>
      </c>
      <c r="J89" s="288"/>
      <c r="K89" s="147">
        <v>0</v>
      </c>
      <c r="L89" s="88"/>
      <c r="M89" s="254"/>
      <c r="N89" s="299"/>
      <c r="O89" s="264"/>
      <c r="P89" s="293"/>
    </row>
    <row r="90" spans="1:16">
      <c r="A90" s="4">
        <v>44885</v>
      </c>
      <c r="B90" s="250">
        <v>284</v>
      </c>
      <c r="C90" s="274"/>
      <c r="D90" s="259"/>
      <c r="E90" s="258"/>
      <c r="F90" s="258"/>
      <c r="G90" s="258"/>
      <c r="H90" s="257"/>
      <c r="I90" s="142">
        <v>0</v>
      </c>
      <c r="J90" s="288"/>
      <c r="K90" s="147">
        <v>0</v>
      </c>
      <c r="L90" s="88"/>
      <c r="M90" s="254"/>
      <c r="N90" s="299"/>
      <c r="O90" s="264"/>
      <c r="P90" s="293"/>
    </row>
    <row r="91" spans="1:16">
      <c r="A91" s="4">
        <v>44886</v>
      </c>
      <c r="B91" s="250">
        <v>257</v>
      </c>
      <c r="C91" s="274"/>
      <c r="D91" s="259"/>
      <c r="E91" s="258"/>
      <c r="F91" s="258"/>
      <c r="G91" s="258"/>
      <c r="H91" s="257"/>
      <c r="I91" s="142">
        <v>385</v>
      </c>
      <c r="J91" s="288"/>
      <c r="K91" s="147">
        <v>0</v>
      </c>
      <c r="L91" s="88"/>
      <c r="M91" s="254"/>
      <c r="N91" s="299"/>
      <c r="O91" s="264"/>
      <c r="P91" s="293"/>
    </row>
    <row r="92" spans="1:16">
      <c r="A92" s="4">
        <v>44887</v>
      </c>
      <c r="B92" s="250">
        <v>261</v>
      </c>
      <c r="C92" s="274"/>
      <c r="D92" s="259"/>
      <c r="E92" s="258"/>
      <c r="F92" s="258"/>
      <c r="G92" s="258"/>
      <c r="H92" s="257"/>
      <c r="I92" s="142">
        <v>338</v>
      </c>
      <c r="J92" s="288"/>
      <c r="K92" s="147">
        <v>0</v>
      </c>
      <c r="L92" s="88"/>
      <c r="M92" s="254"/>
      <c r="N92" s="299"/>
      <c r="O92" s="264"/>
      <c r="P92" s="293"/>
    </row>
    <row r="93" spans="1:16">
      <c r="A93" s="4">
        <v>44888</v>
      </c>
      <c r="B93" s="250">
        <v>256</v>
      </c>
      <c r="C93" s="274"/>
      <c r="D93" s="259"/>
      <c r="E93" s="258"/>
      <c r="F93" s="258"/>
      <c r="G93" s="258"/>
      <c r="H93" s="257"/>
      <c r="I93" s="142">
        <v>0</v>
      </c>
      <c r="J93" s="288"/>
      <c r="K93" s="147">
        <v>0</v>
      </c>
      <c r="L93" s="88"/>
      <c r="M93" s="254"/>
      <c r="N93" s="299"/>
      <c r="O93" s="264"/>
      <c r="P93" s="293"/>
    </row>
    <row r="94" spans="1:16">
      <c r="A94" s="4">
        <v>44889</v>
      </c>
      <c r="B94" s="250">
        <v>263</v>
      </c>
      <c r="C94" s="274"/>
      <c r="D94" s="259"/>
      <c r="E94" s="258"/>
      <c r="F94" s="258"/>
      <c r="G94" s="258"/>
      <c r="H94" s="257"/>
      <c r="I94" s="142">
        <v>0</v>
      </c>
      <c r="J94" s="288"/>
      <c r="K94" s="147">
        <v>0</v>
      </c>
      <c r="L94" s="88"/>
      <c r="M94" s="254"/>
      <c r="N94" s="299"/>
      <c r="O94" s="264"/>
      <c r="P94" s="293"/>
    </row>
    <row r="95" spans="1:16">
      <c r="A95" s="4">
        <v>44890</v>
      </c>
      <c r="B95" s="250">
        <v>259</v>
      </c>
      <c r="C95" s="274"/>
      <c r="D95" s="259"/>
      <c r="E95" s="258"/>
      <c r="F95" s="258"/>
      <c r="G95" s="258"/>
      <c r="H95" s="257"/>
      <c r="I95" s="142">
        <v>0</v>
      </c>
      <c r="J95" s="288"/>
      <c r="K95" s="147">
        <v>0</v>
      </c>
      <c r="L95" s="88"/>
      <c r="M95" s="254"/>
      <c r="N95" s="299"/>
      <c r="O95" s="264"/>
      <c r="P95" s="293"/>
    </row>
    <row r="96" spans="1:16">
      <c r="A96" s="4">
        <v>44891</v>
      </c>
      <c r="B96" s="250">
        <v>257</v>
      </c>
      <c r="C96" s="274"/>
      <c r="D96" s="259"/>
      <c r="E96" s="258"/>
      <c r="F96" s="258"/>
      <c r="G96" s="258"/>
      <c r="H96" s="257"/>
      <c r="I96" s="142">
        <v>0</v>
      </c>
      <c r="J96" s="288"/>
      <c r="K96" s="147">
        <v>0</v>
      </c>
      <c r="L96" s="88"/>
      <c r="M96" s="254"/>
      <c r="N96" s="299"/>
      <c r="O96" s="264"/>
      <c r="P96" s="293"/>
    </row>
    <row r="97" spans="1:16">
      <c r="A97" s="4">
        <v>44892</v>
      </c>
      <c r="B97" s="250">
        <v>261</v>
      </c>
      <c r="C97" s="274"/>
      <c r="D97" s="259"/>
      <c r="E97" s="258"/>
      <c r="F97" s="258"/>
      <c r="G97" s="258"/>
      <c r="H97" s="257"/>
      <c r="I97" s="142">
        <v>0</v>
      </c>
      <c r="J97" s="288"/>
      <c r="K97" s="147">
        <v>0</v>
      </c>
      <c r="L97" s="88"/>
      <c r="M97" s="254"/>
      <c r="N97" s="299"/>
      <c r="O97" s="264"/>
      <c r="P97" s="293"/>
    </row>
    <row r="98" spans="1:16">
      <c r="A98" s="4">
        <v>44893</v>
      </c>
      <c r="B98" s="250">
        <v>237</v>
      </c>
      <c r="C98" s="274"/>
      <c r="D98" s="259"/>
      <c r="E98" s="258"/>
      <c r="F98" s="258"/>
      <c r="G98" s="258"/>
      <c r="H98" s="257"/>
      <c r="I98" s="142">
        <v>0</v>
      </c>
      <c r="J98" s="288"/>
      <c r="K98" s="147">
        <v>0</v>
      </c>
      <c r="L98" s="88"/>
      <c r="M98" s="254"/>
      <c r="N98" s="299"/>
      <c r="O98" s="264"/>
      <c r="P98" s="293"/>
    </row>
    <row r="99" spans="1:16">
      <c r="A99" s="4">
        <v>44894</v>
      </c>
      <c r="B99" s="250">
        <v>198</v>
      </c>
      <c r="C99" s="274"/>
      <c r="D99" s="259"/>
      <c r="E99" s="258"/>
      <c r="F99" s="258"/>
      <c r="G99" s="258"/>
      <c r="H99" s="257"/>
      <c r="I99" s="142">
        <v>0</v>
      </c>
      <c r="J99" s="288"/>
      <c r="K99" s="147">
        <v>0</v>
      </c>
      <c r="L99" s="88"/>
      <c r="M99" s="254"/>
      <c r="N99" s="299"/>
      <c r="O99" s="264"/>
      <c r="P99" s="293"/>
    </row>
    <row r="100" spans="1:16">
      <c r="A100" s="4">
        <v>44895</v>
      </c>
      <c r="B100" s="250">
        <v>175</v>
      </c>
      <c r="C100" s="274"/>
      <c r="D100" s="259"/>
      <c r="E100" s="258"/>
      <c r="F100" s="258"/>
      <c r="G100" s="258"/>
      <c r="H100" s="257"/>
      <c r="I100" s="142">
        <v>109</v>
      </c>
      <c r="J100" s="288"/>
      <c r="K100" s="147">
        <v>0</v>
      </c>
      <c r="L100" s="88"/>
      <c r="M100" s="254"/>
      <c r="N100" s="299"/>
      <c r="O100" s="264"/>
      <c r="P100" s="293"/>
    </row>
    <row r="101" spans="1:16">
      <c r="A101" s="4">
        <v>44896</v>
      </c>
      <c r="B101" s="250">
        <v>315</v>
      </c>
      <c r="C101" s="274"/>
      <c r="D101" s="259"/>
      <c r="E101" s="258"/>
      <c r="F101" s="258"/>
      <c r="G101" s="258"/>
      <c r="H101" s="257"/>
      <c r="I101" s="142">
        <v>0</v>
      </c>
      <c r="J101" s="288"/>
      <c r="K101" s="147">
        <v>12</v>
      </c>
      <c r="L101" s="88"/>
      <c r="M101" s="254"/>
      <c r="N101" s="299"/>
      <c r="O101" s="264"/>
      <c r="P101" s="293"/>
    </row>
    <row r="102" spans="1:16">
      <c r="A102" s="4">
        <v>44897</v>
      </c>
      <c r="B102" s="250">
        <v>248</v>
      </c>
      <c r="C102" s="274"/>
      <c r="D102" s="259"/>
      <c r="E102" s="258"/>
      <c r="F102" s="258"/>
      <c r="G102" s="258"/>
      <c r="H102" s="257"/>
      <c r="I102" s="142">
        <v>0</v>
      </c>
      <c r="J102" s="288"/>
      <c r="K102" s="147">
        <v>31</v>
      </c>
      <c r="L102" s="88"/>
      <c r="M102" s="254"/>
      <c r="N102" s="299"/>
      <c r="O102" s="264"/>
      <c r="P102" s="293"/>
    </row>
    <row r="103" spans="1:16">
      <c r="A103" s="4">
        <v>44898</v>
      </c>
      <c r="B103" s="250">
        <v>246</v>
      </c>
      <c r="C103" s="274"/>
      <c r="D103" s="259"/>
      <c r="E103" s="258"/>
      <c r="F103" s="258"/>
      <c r="G103" s="258"/>
      <c r="H103" s="257"/>
      <c r="I103" s="142">
        <v>0</v>
      </c>
      <c r="J103" s="288"/>
      <c r="K103" s="147">
        <v>0</v>
      </c>
      <c r="L103" s="88"/>
      <c r="M103" s="254"/>
      <c r="N103" s="299"/>
      <c r="O103" s="264"/>
      <c r="P103" s="293"/>
    </row>
    <row r="104" spans="1:16">
      <c r="A104" s="4">
        <v>44899</v>
      </c>
      <c r="B104" s="250">
        <v>304</v>
      </c>
      <c r="C104" s="274"/>
      <c r="D104" s="259"/>
      <c r="E104" s="258"/>
      <c r="F104" s="258"/>
      <c r="G104" s="258"/>
      <c r="H104" s="257"/>
      <c r="I104" s="142">
        <v>0</v>
      </c>
      <c r="J104" s="288"/>
      <c r="K104" s="147">
        <v>0</v>
      </c>
      <c r="L104" s="88"/>
      <c r="M104" s="254"/>
      <c r="N104" s="299"/>
      <c r="O104" s="264"/>
      <c r="P104" s="293"/>
    </row>
    <row r="105" spans="1:16">
      <c r="A105" s="4">
        <v>44900</v>
      </c>
      <c r="B105" s="250">
        <v>285</v>
      </c>
      <c r="C105" s="275"/>
      <c r="D105" s="269"/>
      <c r="E105" s="268"/>
      <c r="F105" s="268"/>
      <c r="G105" s="268"/>
      <c r="H105" s="282"/>
      <c r="I105" s="142">
        <v>0</v>
      </c>
      <c r="J105" s="216"/>
      <c r="K105" s="147">
        <v>5</v>
      </c>
      <c r="L105" s="263"/>
      <c r="M105" s="254"/>
      <c r="N105" s="300"/>
      <c r="O105" s="270"/>
      <c r="P105" s="294"/>
    </row>
    <row r="106" spans="1:16">
      <c r="A106" s="4">
        <v>44901</v>
      </c>
      <c r="B106" s="250">
        <v>272</v>
      </c>
      <c r="C106" s="53">
        <v>5</v>
      </c>
      <c r="D106" s="251">
        <v>21</v>
      </c>
      <c r="E106" s="37" t="s">
        <v>29</v>
      </c>
      <c r="F106" s="37">
        <v>11</v>
      </c>
      <c r="G106" s="37">
        <v>3.3</v>
      </c>
      <c r="H106" s="51">
        <v>0.65</v>
      </c>
      <c r="I106" s="142">
        <v>244</v>
      </c>
      <c r="J106" s="289"/>
      <c r="K106" s="147">
        <v>0</v>
      </c>
      <c r="L106" s="88">
        <v>0.3125</v>
      </c>
      <c r="M106" s="254" t="s">
        <v>98</v>
      </c>
      <c r="N106" s="301">
        <v>44910</v>
      </c>
      <c r="O106" s="256">
        <v>44930</v>
      </c>
      <c r="P106" s="234"/>
    </row>
    <row r="107" spans="1:16">
      <c r="A107" s="4">
        <v>44902</v>
      </c>
      <c r="B107" s="250">
        <v>255</v>
      </c>
      <c r="C107" s="277"/>
      <c r="D107" s="272"/>
      <c r="E107" s="271"/>
      <c r="F107" s="271"/>
      <c r="G107" s="271"/>
      <c r="H107" s="284"/>
      <c r="I107" s="142">
        <v>0</v>
      </c>
      <c r="J107" s="220"/>
      <c r="K107" s="147">
        <v>0</v>
      </c>
      <c r="L107" s="267"/>
      <c r="M107" s="254"/>
      <c r="N107" s="302"/>
      <c r="O107" s="273"/>
      <c r="P107" s="295"/>
    </row>
    <row r="108" spans="1:16">
      <c r="A108" s="4">
        <v>44903</v>
      </c>
      <c r="B108" s="250">
        <v>264</v>
      </c>
      <c r="C108" s="274"/>
      <c r="D108" s="259"/>
      <c r="E108" s="258"/>
      <c r="F108" s="258"/>
      <c r="G108" s="258"/>
      <c r="H108" s="257"/>
      <c r="I108" s="142">
        <v>0</v>
      </c>
      <c r="J108" s="288"/>
      <c r="K108" s="147">
        <v>0</v>
      </c>
      <c r="L108" s="88"/>
      <c r="M108" s="254"/>
      <c r="N108" s="299"/>
      <c r="O108" s="264"/>
      <c r="P108" s="293"/>
    </row>
    <row r="109" spans="1:16">
      <c r="A109" s="4">
        <v>44904</v>
      </c>
      <c r="B109" s="250">
        <v>244</v>
      </c>
      <c r="C109" s="274"/>
      <c r="D109" s="259"/>
      <c r="E109" s="258"/>
      <c r="F109" s="258"/>
      <c r="G109" s="258"/>
      <c r="H109" s="257"/>
      <c r="I109" s="142">
        <v>0</v>
      </c>
      <c r="J109" s="288"/>
      <c r="K109" s="147">
        <v>0</v>
      </c>
      <c r="L109" s="88"/>
      <c r="M109" s="254"/>
      <c r="N109" s="299"/>
      <c r="O109" s="264"/>
      <c r="P109" s="293"/>
    </row>
    <row r="110" spans="1:16">
      <c r="A110" s="4">
        <v>44905</v>
      </c>
      <c r="B110" s="250">
        <v>245</v>
      </c>
      <c r="C110" s="274"/>
      <c r="D110" s="259"/>
      <c r="E110" s="258"/>
      <c r="F110" s="258"/>
      <c r="G110" s="258"/>
      <c r="H110" s="257"/>
      <c r="I110" s="142">
        <v>0</v>
      </c>
      <c r="J110" s="288"/>
      <c r="K110" s="147">
        <v>0</v>
      </c>
      <c r="L110" s="88"/>
      <c r="M110" s="254"/>
      <c r="N110" s="299"/>
      <c r="O110" s="264"/>
      <c r="P110" s="293"/>
    </row>
    <row r="111" spans="1:16">
      <c r="A111" s="4">
        <v>44906</v>
      </c>
      <c r="B111" s="250">
        <v>256</v>
      </c>
      <c r="C111" s="274"/>
      <c r="D111" s="259"/>
      <c r="E111" s="258"/>
      <c r="F111" s="258"/>
      <c r="G111" s="258"/>
      <c r="H111" s="257"/>
      <c r="I111" s="142">
        <v>0</v>
      </c>
      <c r="J111" s="288"/>
      <c r="K111" s="147">
        <v>0</v>
      </c>
      <c r="L111" s="88"/>
      <c r="M111" s="254"/>
      <c r="N111" s="299"/>
      <c r="O111" s="264"/>
      <c r="P111" s="293"/>
    </row>
    <row r="112" spans="1:16">
      <c r="A112" s="4">
        <v>44907</v>
      </c>
      <c r="B112" s="250">
        <v>247</v>
      </c>
      <c r="C112" s="274"/>
      <c r="D112" s="259"/>
      <c r="E112" s="258"/>
      <c r="F112" s="258"/>
      <c r="G112" s="258"/>
      <c r="H112" s="257"/>
      <c r="I112" s="142">
        <v>214</v>
      </c>
      <c r="J112" s="288"/>
      <c r="K112" s="147">
        <v>0</v>
      </c>
      <c r="L112" s="88"/>
      <c r="M112" s="254"/>
      <c r="N112" s="299"/>
      <c r="O112" s="264"/>
      <c r="P112" s="293"/>
    </row>
    <row r="113" spans="1:16">
      <c r="A113" s="4">
        <v>44908</v>
      </c>
      <c r="B113" s="250">
        <v>237</v>
      </c>
      <c r="C113" s="274"/>
      <c r="D113" s="259"/>
      <c r="E113" s="258"/>
      <c r="F113" s="258"/>
      <c r="G113" s="258"/>
      <c r="H113" s="257"/>
      <c r="I113" s="142">
        <v>0</v>
      </c>
      <c r="J113" s="288"/>
      <c r="K113" s="147">
        <v>2</v>
      </c>
      <c r="L113" s="88"/>
      <c r="M113" s="254"/>
      <c r="N113" s="299"/>
      <c r="O113" s="264"/>
      <c r="P113" s="293"/>
    </row>
    <row r="114" spans="1:16">
      <c r="A114" s="4">
        <v>44909</v>
      </c>
      <c r="B114" s="250">
        <v>240</v>
      </c>
      <c r="C114" s="274"/>
      <c r="D114" s="259"/>
      <c r="E114" s="258"/>
      <c r="F114" s="258"/>
      <c r="G114" s="258"/>
      <c r="H114" s="257"/>
      <c r="I114" s="142">
        <v>0</v>
      </c>
      <c r="J114" s="288"/>
      <c r="K114" s="147">
        <v>0</v>
      </c>
      <c r="L114" s="88"/>
      <c r="M114" s="254"/>
      <c r="N114" s="299"/>
      <c r="O114" s="264"/>
      <c r="P114" s="293"/>
    </row>
    <row r="115" spans="1:16">
      <c r="A115" s="4">
        <v>44910</v>
      </c>
      <c r="B115" s="250">
        <v>234</v>
      </c>
      <c r="C115" s="274"/>
      <c r="D115" s="259"/>
      <c r="E115" s="258"/>
      <c r="F115" s="258"/>
      <c r="G115" s="258"/>
      <c r="H115" s="257"/>
      <c r="I115" s="142">
        <v>349</v>
      </c>
      <c r="J115" s="288"/>
      <c r="K115" s="147">
        <v>0</v>
      </c>
      <c r="L115" s="88"/>
      <c r="M115" s="254"/>
      <c r="N115" s="299"/>
      <c r="O115" s="264"/>
      <c r="P115" s="293"/>
    </row>
    <row r="116" spans="1:16">
      <c r="A116" s="4">
        <v>44911</v>
      </c>
      <c r="B116" s="250">
        <v>238</v>
      </c>
      <c r="C116" s="274"/>
      <c r="D116" s="259"/>
      <c r="E116" s="258"/>
      <c r="F116" s="258"/>
      <c r="G116" s="258"/>
      <c r="H116" s="257"/>
      <c r="I116" s="142">
        <v>0</v>
      </c>
      <c r="J116" s="288"/>
      <c r="K116" s="147">
        <v>0</v>
      </c>
      <c r="L116" s="88"/>
      <c r="M116" s="254"/>
      <c r="N116" s="299"/>
      <c r="O116" s="264"/>
      <c r="P116" s="293"/>
    </row>
    <row r="117" spans="1:16">
      <c r="A117" s="4">
        <v>44912</v>
      </c>
      <c r="B117" s="250">
        <v>235</v>
      </c>
      <c r="C117" s="274"/>
      <c r="D117" s="259"/>
      <c r="E117" s="258"/>
      <c r="F117" s="258"/>
      <c r="G117" s="258"/>
      <c r="H117" s="257"/>
      <c r="I117" s="142">
        <v>0</v>
      </c>
      <c r="J117" s="288"/>
      <c r="K117" s="147">
        <v>0</v>
      </c>
      <c r="L117" s="88"/>
      <c r="M117" s="254"/>
      <c r="N117" s="299"/>
      <c r="O117" s="264"/>
      <c r="P117" s="293"/>
    </row>
    <row r="118" spans="1:16">
      <c r="A118" s="4">
        <v>44913</v>
      </c>
      <c r="B118" s="250">
        <v>240</v>
      </c>
      <c r="C118" s="274"/>
      <c r="D118" s="259"/>
      <c r="E118" s="258"/>
      <c r="F118" s="258"/>
      <c r="G118" s="258"/>
      <c r="H118" s="257"/>
      <c r="I118" s="142">
        <v>0</v>
      </c>
      <c r="J118" s="288"/>
      <c r="K118" s="147">
        <v>0</v>
      </c>
      <c r="L118" s="88"/>
      <c r="M118" s="254"/>
      <c r="N118" s="299"/>
      <c r="O118" s="264"/>
      <c r="P118" s="293"/>
    </row>
    <row r="119" spans="1:16">
      <c r="A119" s="4">
        <v>44914</v>
      </c>
      <c r="B119" s="250">
        <v>229</v>
      </c>
      <c r="C119" s="274"/>
      <c r="D119" s="259"/>
      <c r="E119" s="258"/>
      <c r="F119" s="258"/>
      <c r="G119" s="258"/>
      <c r="H119" s="257"/>
      <c r="I119" s="142">
        <v>0</v>
      </c>
      <c r="J119" s="288"/>
      <c r="K119" s="147">
        <v>0</v>
      </c>
      <c r="L119" s="88"/>
      <c r="M119" s="254"/>
      <c r="N119" s="299"/>
      <c r="O119" s="264"/>
      <c r="P119" s="293"/>
    </row>
    <row r="120" spans="1:16">
      <c r="A120" s="4">
        <v>44915</v>
      </c>
      <c r="B120" s="140">
        <v>229</v>
      </c>
      <c r="C120" s="278"/>
      <c r="D120" s="260"/>
      <c r="E120" s="260"/>
      <c r="F120" s="260"/>
      <c r="G120" s="260"/>
      <c r="H120" s="285"/>
      <c r="I120" s="142">
        <v>0</v>
      </c>
      <c r="J120" s="290"/>
      <c r="K120" s="148">
        <v>0</v>
      </c>
      <c r="L120" s="88"/>
      <c r="M120" s="153"/>
      <c r="N120" s="278"/>
      <c r="O120" s="260"/>
      <c r="P120" s="296"/>
    </row>
    <row r="121" spans="1:16">
      <c r="A121" s="4">
        <v>44916</v>
      </c>
      <c r="B121" s="140">
        <v>237</v>
      </c>
      <c r="C121" s="278"/>
      <c r="D121" s="260"/>
      <c r="E121" s="260"/>
      <c r="F121" s="260"/>
      <c r="G121" s="260"/>
      <c r="H121" s="285"/>
      <c r="I121" s="142">
        <v>420</v>
      </c>
      <c r="J121" s="290"/>
      <c r="K121" s="148">
        <v>0</v>
      </c>
      <c r="L121" s="88"/>
      <c r="M121" s="153"/>
      <c r="N121" s="278"/>
      <c r="O121" s="260"/>
      <c r="P121" s="296"/>
    </row>
    <row r="122" spans="1:16">
      <c r="A122" s="4">
        <v>44917</v>
      </c>
      <c r="B122" s="140">
        <v>230</v>
      </c>
      <c r="C122" s="278"/>
      <c r="D122" s="260"/>
      <c r="E122" s="260"/>
      <c r="F122" s="260"/>
      <c r="G122" s="260"/>
      <c r="H122" s="285"/>
      <c r="I122" s="142">
        <v>0</v>
      </c>
      <c r="J122" s="290"/>
      <c r="K122" s="148">
        <v>0</v>
      </c>
      <c r="L122" s="88"/>
      <c r="M122" s="153"/>
      <c r="N122" s="278"/>
      <c r="O122" s="260"/>
      <c r="P122" s="296"/>
    </row>
    <row r="123" spans="1:16">
      <c r="A123" s="4">
        <v>44918</v>
      </c>
      <c r="B123" s="140">
        <v>227</v>
      </c>
      <c r="C123" s="278"/>
      <c r="D123" s="260"/>
      <c r="E123" s="260"/>
      <c r="F123" s="260"/>
      <c r="G123" s="260"/>
      <c r="H123" s="285"/>
      <c r="I123" s="142">
        <v>0</v>
      </c>
      <c r="J123" s="290"/>
      <c r="K123" s="148">
        <v>0</v>
      </c>
      <c r="L123" s="88"/>
      <c r="M123" s="153"/>
      <c r="N123" s="278"/>
      <c r="O123" s="260"/>
      <c r="P123" s="296"/>
    </row>
    <row r="124" spans="1:16">
      <c r="A124" s="4">
        <v>44919</v>
      </c>
      <c r="B124" s="140">
        <v>232</v>
      </c>
      <c r="C124" s="278"/>
      <c r="D124" s="260"/>
      <c r="E124" s="260"/>
      <c r="F124" s="260"/>
      <c r="G124" s="260"/>
      <c r="H124" s="285"/>
      <c r="I124" s="142">
        <v>0</v>
      </c>
      <c r="J124" s="290"/>
      <c r="K124" s="148">
        <v>2</v>
      </c>
      <c r="L124" s="88"/>
      <c r="M124" s="153"/>
      <c r="N124" s="278"/>
      <c r="O124" s="260"/>
      <c r="P124" s="296"/>
    </row>
    <row r="125" spans="1:16">
      <c r="A125" s="4">
        <v>44920</v>
      </c>
      <c r="B125" s="140">
        <v>208</v>
      </c>
      <c r="C125" s="278"/>
      <c r="D125" s="260"/>
      <c r="E125" s="260"/>
      <c r="F125" s="260"/>
      <c r="G125" s="260"/>
      <c r="H125" s="285"/>
      <c r="I125" s="142">
        <v>0</v>
      </c>
      <c r="J125" s="290"/>
      <c r="K125" s="148">
        <v>2</v>
      </c>
      <c r="L125" s="88"/>
      <c r="M125" s="153"/>
      <c r="N125" s="278"/>
      <c r="O125" s="260"/>
      <c r="P125" s="296"/>
    </row>
    <row r="126" spans="1:16">
      <c r="A126" s="4">
        <v>44921</v>
      </c>
      <c r="B126" s="140">
        <v>223</v>
      </c>
      <c r="C126" s="278"/>
      <c r="D126" s="260"/>
      <c r="E126" s="260"/>
      <c r="F126" s="260"/>
      <c r="G126" s="260"/>
      <c r="H126" s="285"/>
      <c r="I126" s="142">
        <v>0</v>
      </c>
      <c r="J126" s="290"/>
      <c r="K126" s="148">
        <v>0</v>
      </c>
      <c r="L126" s="88"/>
      <c r="M126" s="153"/>
      <c r="N126" s="278"/>
      <c r="O126" s="260"/>
      <c r="P126" s="296"/>
    </row>
    <row r="127" spans="1:16">
      <c r="A127" s="4">
        <v>44922</v>
      </c>
      <c r="B127" s="140">
        <v>221</v>
      </c>
      <c r="C127" s="278"/>
      <c r="D127" s="260"/>
      <c r="E127" s="260"/>
      <c r="F127" s="260"/>
      <c r="G127" s="260"/>
      <c r="H127" s="285"/>
      <c r="I127" s="142">
        <v>0</v>
      </c>
      <c r="J127" s="290"/>
      <c r="K127" s="148">
        <v>0</v>
      </c>
      <c r="L127" s="88"/>
      <c r="M127" s="153"/>
      <c r="N127" s="278"/>
      <c r="O127" s="260"/>
      <c r="P127" s="296"/>
    </row>
    <row r="128" spans="1:16">
      <c r="A128" s="4">
        <v>44923</v>
      </c>
      <c r="B128" s="140">
        <v>223</v>
      </c>
      <c r="C128" s="278"/>
      <c r="D128" s="260"/>
      <c r="E128" s="260"/>
      <c r="F128" s="260"/>
      <c r="G128" s="260"/>
      <c r="H128" s="285"/>
      <c r="I128" s="142">
        <v>0</v>
      </c>
      <c r="J128" s="290"/>
      <c r="K128" s="148">
        <v>3</v>
      </c>
      <c r="L128" s="88"/>
      <c r="M128" s="153"/>
      <c r="N128" s="278"/>
      <c r="O128" s="260"/>
      <c r="P128" s="296"/>
    </row>
    <row r="129" spans="1:16">
      <c r="A129" s="4">
        <v>44924</v>
      </c>
      <c r="B129" s="140">
        <v>221</v>
      </c>
      <c r="C129" s="278"/>
      <c r="D129" s="260"/>
      <c r="E129" s="260"/>
      <c r="F129" s="260"/>
      <c r="G129" s="260"/>
      <c r="H129" s="285"/>
      <c r="I129" s="142">
        <v>0</v>
      </c>
      <c r="J129" s="290"/>
      <c r="K129" s="148">
        <v>0</v>
      </c>
      <c r="L129" s="88"/>
      <c r="M129" s="153"/>
      <c r="N129" s="278"/>
      <c r="O129" s="260"/>
      <c r="P129" s="296"/>
    </row>
    <row r="130" spans="1:16">
      <c r="A130" s="4">
        <v>44925</v>
      </c>
      <c r="B130" s="140">
        <v>228</v>
      </c>
      <c r="C130" s="278"/>
      <c r="D130" s="260"/>
      <c r="E130" s="260"/>
      <c r="F130" s="260"/>
      <c r="G130" s="260"/>
      <c r="H130" s="285"/>
      <c r="I130" s="142">
        <v>0</v>
      </c>
      <c r="J130" s="290"/>
      <c r="K130" s="148">
        <v>3</v>
      </c>
      <c r="L130" s="88"/>
      <c r="M130" s="153"/>
      <c r="N130" s="278"/>
      <c r="O130" s="260"/>
      <c r="P130" s="296"/>
    </row>
    <row r="131" spans="1:16">
      <c r="A131" s="4">
        <v>44926</v>
      </c>
      <c r="B131" s="140">
        <v>232</v>
      </c>
      <c r="C131" s="278"/>
      <c r="D131" s="260"/>
      <c r="E131" s="260"/>
      <c r="F131" s="260"/>
      <c r="G131" s="260"/>
      <c r="H131" s="285"/>
      <c r="I131" s="142">
        <v>0</v>
      </c>
      <c r="J131" s="290"/>
      <c r="K131" s="148">
        <v>2</v>
      </c>
      <c r="L131" s="88"/>
      <c r="M131" s="153"/>
      <c r="N131" s="278"/>
      <c r="O131" s="260"/>
      <c r="P131" s="296"/>
    </row>
    <row r="132" spans="1:16">
      <c r="A132" s="4">
        <v>44927</v>
      </c>
      <c r="B132" s="140">
        <v>207</v>
      </c>
      <c r="C132" s="278"/>
      <c r="D132" s="260"/>
      <c r="E132" s="260"/>
      <c r="F132" s="260"/>
      <c r="G132" s="260"/>
      <c r="H132" s="285"/>
      <c r="I132" s="142">
        <v>0</v>
      </c>
      <c r="J132" s="290"/>
      <c r="K132" s="148">
        <v>0</v>
      </c>
      <c r="L132" s="88"/>
      <c r="M132" s="153"/>
      <c r="N132" s="278"/>
      <c r="O132" s="260"/>
      <c r="P132" s="296"/>
    </row>
    <row r="133" spans="1:16">
      <c r="A133" s="4">
        <v>44928</v>
      </c>
      <c r="B133" s="140">
        <v>225</v>
      </c>
      <c r="C133" s="279"/>
      <c r="D133" s="262"/>
      <c r="E133" s="262"/>
      <c r="F133" s="262"/>
      <c r="G133" s="262"/>
      <c r="H133" s="286"/>
      <c r="I133" s="142">
        <v>0</v>
      </c>
      <c r="J133" s="291"/>
      <c r="K133" s="148">
        <v>0</v>
      </c>
      <c r="L133" s="263"/>
      <c r="M133" s="153"/>
      <c r="N133" s="279"/>
      <c r="O133" s="262"/>
      <c r="P133" s="297"/>
    </row>
    <row r="134" spans="1:16">
      <c r="A134" s="4">
        <v>44929</v>
      </c>
      <c r="B134" s="140">
        <v>221</v>
      </c>
      <c r="C134" s="280">
        <v>14</v>
      </c>
      <c r="D134" s="153">
        <v>1</v>
      </c>
      <c r="E134" s="153" t="s">
        <v>29</v>
      </c>
      <c r="F134" s="153">
        <v>74</v>
      </c>
      <c r="G134" s="153">
        <v>9</v>
      </c>
      <c r="H134" s="265">
        <v>1.1000000000000001</v>
      </c>
      <c r="I134" s="142">
        <v>511</v>
      </c>
      <c r="J134" s="261"/>
      <c r="K134" s="148">
        <v>0</v>
      </c>
      <c r="L134" s="88">
        <v>0.4375</v>
      </c>
      <c r="M134" s="153" t="s">
        <v>98</v>
      </c>
      <c r="N134" s="303">
        <v>44942</v>
      </c>
      <c r="O134" s="256">
        <v>45009</v>
      </c>
      <c r="P134" s="148"/>
    </row>
    <row r="135" spans="1:16">
      <c r="A135" s="4">
        <v>44930</v>
      </c>
      <c r="B135" s="140">
        <v>268</v>
      </c>
      <c r="C135" s="281"/>
      <c r="D135" s="266"/>
      <c r="E135" s="266"/>
      <c r="F135" s="266"/>
      <c r="G135" s="266"/>
      <c r="H135" s="287"/>
      <c r="I135" s="142">
        <v>395</v>
      </c>
      <c r="J135" s="292"/>
      <c r="K135" s="148">
        <v>0</v>
      </c>
      <c r="L135" s="267"/>
      <c r="M135" s="153"/>
      <c r="N135" s="281"/>
      <c r="O135" s="266"/>
      <c r="P135" s="298"/>
    </row>
    <row r="136" spans="1:16">
      <c r="A136" s="4">
        <v>44931</v>
      </c>
      <c r="B136" s="140">
        <v>485</v>
      </c>
      <c r="C136" s="278"/>
      <c r="D136" s="260"/>
      <c r="E136" s="260"/>
      <c r="F136" s="260"/>
      <c r="G136" s="260"/>
      <c r="H136" s="285"/>
      <c r="I136" s="142">
        <v>0</v>
      </c>
      <c r="J136" s="290"/>
      <c r="K136" s="148">
        <v>32</v>
      </c>
      <c r="L136" s="88"/>
      <c r="M136" s="153"/>
      <c r="N136" s="278"/>
      <c r="O136" s="260"/>
      <c r="P136" s="296"/>
    </row>
    <row r="137" spans="1:16">
      <c r="A137" s="4">
        <v>44932</v>
      </c>
      <c r="B137" s="140">
        <v>279</v>
      </c>
      <c r="C137" s="278"/>
      <c r="D137" s="260"/>
      <c r="E137" s="260"/>
      <c r="F137" s="260"/>
      <c r="G137" s="260"/>
      <c r="H137" s="285"/>
      <c r="I137" s="142">
        <v>0</v>
      </c>
      <c r="J137" s="290"/>
      <c r="K137" s="148">
        <v>19</v>
      </c>
      <c r="L137" s="88"/>
      <c r="M137" s="153"/>
      <c r="N137" s="278"/>
      <c r="O137" s="260"/>
      <c r="P137" s="296"/>
    </row>
    <row r="138" spans="1:16">
      <c r="A138" s="4">
        <v>44933</v>
      </c>
      <c r="B138" s="140">
        <v>239</v>
      </c>
      <c r="C138" s="278"/>
      <c r="D138" s="260"/>
      <c r="E138" s="260"/>
      <c r="F138" s="260"/>
      <c r="G138" s="260"/>
      <c r="H138" s="285"/>
      <c r="I138" s="142">
        <v>0</v>
      </c>
      <c r="J138" s="290"/>
      <c r="K138" s="148">
        <v>0</v>
      </c>
      <c r="L138" s="88"/>
      <c r="M138" s="153"/>
      <c r="N138" s="278"/>
      <c r="O138" s="260"/>
      <c r="P138" s="296"/>
    </row>
    <row r="139" spans="1:16">
      <c r="A139" s="4">
        <v>44934</v>
      </c>
      <c r="B139" s="140">
        <v>240</v>
      </c>
      <c r="C139" s="278"/>
      <c r="D139" s="260"/>
      <c r="E139" s="260"/>
      <c r="F139" s="260"/>
      <c r="G139" s="260"/>
      <c r="H139" s="285"/>
      <c r="I139" s="142">
        <v>0</v>
      </c>
      <c r="J139" s="290"/>
      <c r="K139" s="148">
        <v>0</v>
      </c>
      <c r="L139" s="88"/>
      <c r="M139" s="153"/>
      <c r="N139" s="278"/>
      <c r="O139" s="260"/>
      <c r="P139" s="296"/>
    </row>
    <row r="140" spans="1:16">
      <c r="A140" s="4">
        <v>44935</v>
      </c>
      <c r="B140" s="140">
        <v>231</v>
      </c>
      <c r="C140" s="278"/>
      <c r="D140" s="260"/>
      <c r="E140" s="260"/>
      <c r="F140" s="260"/>
      <c r="G140" s="260"/>
      <c r="H140" s="285"/>
      <c r="I140" s="142">
        <v>0</v>
      </c>
      <c r="J140" s="290"/>
      <c r="K140" s="148">
        <v>0</v>
      </c>
      <c r="L140" s="88"/>
      <c r="M140" s="153"/>
      <c r="N140" s="278"/>
      <c r="O140" s="260"/>
      <c r="P140" s="296"/>
    </row>
    <row r="141" spans="1:16">
      <c r="A141" s="4">
        <v>44936</v>
      </c>
      <c r="B141" s="140">
        <v>216</v>
      </c>
      <c r="C141" s="278"/>
      <c r="D141" s="260"/>
      <c r="E141" s="260"/>
      <c r="F141" s="260"/>
      <c r="G141" s="260"/>
      <c r="H141" s="285"/>
      <c r="I141" s="142">
        <v>0</v>
      </c>
      <c r="J141" s="290"/>
      <c r="K141" s="148">
        <v>0</v>
      </c>
      <c r="L141" s="88"/>
      <c r="M141" s="153"/>
      <c r="N141" s="278"/>
      <c r="O141" s="260"/>
      <c r="P141" s="296"/>
    </row>
    <row r="142" spans="1:16">
      <c r="A142" s="4">
        <v>44937</v>
      </c>
      <c r="B142" s="140">
        <v>224</v>
      </c>
      <c r="C142" s="278"/>
      <c r="D142" s="260"/>
      <c r="E142" s="260"/>
      <c r="F142" s="260"/>
      <c r="G142" s="260"/>
      <c r="H142" s="285"/>
      <c r="I142" s="142">
        <v>0</v>
      </c>
      <c r="J142" s="290"/>
      <c r="K142" s="148">
        <v>0</v>
      </c>
      <c r="L142" s="88"/>
      <c r="M142" s="153"/>
      <c r="N142" s="278"/>
      <c r="O142" s="260"/>
      <c r="P142" s="296"/>
    </row>
    <row r="143" spans="1:16">
      <c r="A143" s="4">
        <v>44938</v>
      </c>
      <c r="B143" s="140">
        <v>219</v>
      </c>
      <c r="C143" s="278"/>
      <c r="D143" s="260"/>
      <c r="E143" s="260"/>
      <c r="F143" s="260"/>
      <c r="G143" s="260"/>
      <c r="H143" s="285"/>
      <c r="I143" s="142">
        <v>395</v>
      </c>
      <c r="J143" s="290"/>
      <c r="K143" s="148">
        <v>0</v>
      </c>
      <c r="L143" s="88"/>
      <c r="M143" s="153"/>
      <c r="N143" s="278"/>
      <c r="O143" s="260"/>
      <c r="P143" s="296"/>
    </row>
    <row r="144" spans="1:16">
      <c r="A144" s="4">
        <v>44939</v>
      </c>
      <c r="B144" s="140">
        <v>209</v>
      </c>
      <c r="C144" s="278"/>
      <c r="D144" s="260"/>
      <c r="E144" s="260"/>
      <c r="F144" s="260"/>
      <c r="G144" s="260"/>
      <c r="H144" s="285"/>
      <c r="I144" s="142">
        <v>0</v>
      </c>
      <c r="J144" s="290"/>
      <c r="K144" s="148">
        <v>0</v>
      </c>
      <c r="L144" s="88"/>
      <c r="M144" s="153"/>
      <c r="N144" s="278"/>
      <c r="O144" s="260"/>
      <c r="P144" s="296"/>
    </row>
    <row r="145" spans="1:16">
      <c r="A145" s="4">
        <v>44940</v>
      </c>
      <c r="B145" s="140">
        <v>214</v>
      </c>
      <c r="C145" s="278"/>
      <c r="D145" s="260"/>
      <c r="E145" s="260"/>
      <c r="F145" s="260"/>
      <c r="G145" s="260"/>
      <c r="H145" s="285"/>
      <c r="I145" s="142">
        <v>0</v>
      </c>
      <c r="J145" s="290"/>
      <c r="K145" s="148">
        <v>0</v>
      </c>
      <c r="L145" s="88"/>
      <c r="M145" s="153"/>
      <c r="N145" s="278"/>
      <c r="O145" s="260"/>
      <c r="P145" s="296"/>
    </row>
    <row r="146" spans="1:16">
      <c r="A146" s="4">
        <v>44941</v>
      </c>
      <c r="B146" s="140">
        <v>221</v>
      </c>
      <c r="C146" s="278"/>
      <c r="D146" s="260"/>
      <c r="E146" s="260"/>
      <c r="F146" s="260"/>
      <c r="G146" s="260"/>
      <c r="H146" s="285"/>
      <c r="I146" s="142">
        <v>0</v>
      </c>
      <c r="J146" s="290"/>
      <c r="K146" s="148">
        <v>0</v>
      </c>
      <c r="L146" s="88"/>
      <c r="M146" s="153"/>
      <c r="N146" s="278"/>
      <c r="O146" s="260"/>
      <c r="P146" s="296"/>
    </row>
    <row r="147" spans="1:16">
      <c r="A147" s="4">
        <v>44942</v>
      </c>
      <c r="B147" s="140">
        <v>212</v>
      </c>
      <c r="C147" s="278"/>
      <c r="D147" s="260"/>
      <c r="E147" s="260"/>
      <c r="F147" s="260"/>
      <c r="G147" s="260"/>
      <c r="H147" s="285"/>
      <c r="I147" s="142">
        <v>0</v>
      </c>
      <c r="J147" s="290"/>
      <c r="K147" s="148">
        <v>0</v>
      </c>
      <c r="L147" s="88"/>
      <c r="M147" s="153"/>
      <c r="N147" s="278"/>
      <c r="O147" s="260"/>
      <c r="P147" s="296"/>
    </row>
    <row r="148" spans="1:16">
      <c r="A148" s="4">
        <v>44943</v>
      </c>
      <c r="B148" s="140">
        <v>204</v>
      </c>
      <c r="C148" s="278"/>
      <c r="D148" s="260"/>
      <c r="E148" s="260"/>
      <c r="F148" s="260"/>
      <c r="G148" s="260"/>
      <c r="H148" s="285"/>
      <c r="I148" s="142">
        <v>0</v>
      </c>
      <c r="J148" s="290"/>
      <c r="K148" s="148">
        <v>0</v>
      </c>
      <c r="L148" s="88"/>
      <c r="M148" s="153"/>
      <c r="N148" s="278"/>
      <c r="O148" s="260"/>
      <c r="P148" s="296"/>
    </row>
    <row r="149" spans="1:16">
      <c r="A149" s="4">
        <v>44944</v>
      </c>
      <c r="B149" s="140">
        <v>202</v>
      </c>
      <c r="C149" s="278"/>
      <c r="D149" s="260"/>
      <c r="E149" s="260"/>
      <c r="F149" s="260"/>
      <c r="G149" s="260"/>
      <c r="H149" s="285"/>
      <c r="I149" s="142">
        <v>0</v>
      </c>
      <c r="J149" s="290"/>
      <c r="K149" s="148">
        <v>0</v>
      </c>
      <c r="L149" s="88"/>
      <c r="M149" s="153"/>
      <c r="N149" s="278"/>
      <c r="O149" s="260"/>
      <c r="P149" s="296"/>
    </row>
    <row r="150" spans="1:16">
      <c r="A150" s="4">
        <v>44945</v>
      </c>
      <c r="B150" s="140">
        <v>215</v>
      </c>
      <c r="C150" s="278"/>
      <c r="D150" s="260"/>
      <c r="E150" s="260"/>
      <c r="F150" s="260"/>
      <c r="G150" s="260"/>
      <c r="H150" s="285"/>
      <c r="I150" s="142">
        <v>318</v>
      </c>
      <c r="J150" s="290"/>
      <c r="K150" s="148">
        <v>0</v>
      </c>
      <c r="L150" s="88"/>
      <c r="M150" s="153"/>
      <c r="N150" s="278"/>
      <c r="O150" s="260"/>
      <c r="P150" s="296"/>
    </row>
    <row r="151" spans="1:16">
      <c r="A151" s="4">
        <v>44946</v>
      </c>
      <c r="B151" s="140">
        <v>406</v>
      </c>
      <c r="C151" s="278"/>
      <c r="D151" s="260"/>
      <c r="E151" s="260"/>
      <c r="F151" s="260"/>
      <c r="G151" s="260"/>
      <c r="H151" s="285"/>
      <c r="I151" s="142">
        <v>0</v>
      </c>
      <c r="J151" s="290"/>
      <c r="K151" s="148">
        <v>37</v>
      </c>
      <c r="L151" s="88"/>
      <c r="M151" s="153"/>
      <c r="N151" s="278"/>
      <c r="O151" s="260"/>
      <c r="P151" s="296"/>
    </row>
    <row r="152" spans="1:16">
      <c r="A152" s="4">
        <v>44947</v>
      </c>
      <c r="B152" s="140">
        <v>243</v>
      </c>
      <c r="C152" s="278"/>
      <c r="D152" s="260"/>
      <c r="E152" s="260"/>
      <c r="F152" s="260"/>
      <c r="G152" s="260"/>
      <c r="H152" s="285"/>
      <c r="I152" s="142">
        <v>0</v>
      </c>
      <c r="J152" s="290"/>
      <c r="K152" s="148">
        <v>0</v>
      </c>
      <c r="L152" s="88"/>
      <c r="M152" s="153"/>
      <c r="N152" s="278"/>
      <c r="O152" s="260"/>
      <c r="P152" s="296"/>
    </row>
    <row r="153" spans="1:16">
      <c r="A153" s="4">
        <v>44948</v>
      </c>
      <c r="B153" s="140">
        <v>221</v>
      </c>
      <c r="C153" s="278"/>
      <c r="D153" s="260"/>
      <c r="E153" s="260"/>
      <c r="F153" s="260"/>
      <c r="G153" s="260"/>
      <c r="H153" s="285"/>
      <c r="I153" s="142">
        <v>0</v>
      </c>
      <c r="J153" s="290"/>
      <c r="K153" s="148">
        <v>0</v>
      </c>
      <c r="L153" s="88"/>
      <c r="M153" s="153"/>
      <c r="N153" s="278"/>
      <c r="O153" s="260"/>
      <c r="P153" s="296"/>
    </row>
    <row r="154" spans="1:16">
      <c r="A154" s="4">
        <v>44949</v>
      </c>
      <c r="B154" s="140">
        <v>233</v>
      </c>
      <c r="C154" s="278"/>
      <c r="D154" s="260"/>
      <c r="E154" s="260"/>
      <c r="F154" s="260"/>
      <c r="G154" s="260"/>
      <c r="H154" s="285"/>
      <c r="I154" s="142">
        <v>0</v>
      </c>
      <c r="J154" s="290"/>
      <c r="K154" s="148">
        <v>0</v>
      </c>
      <c r="L154" s="88"/>
      <c r="M154" s="153"/>
      <c r="N154" s="278"/>
      <c r="O154" s="260"/>
      <c r="P154" s="296"/>
    </row>
    <row r="155" spans="1:16">
      <c r="A155" s="4">
        <v>44950</v>
      </c>
      <c r="B155" s="140">
        <v>234</v>
      </c>
      <c r="C155" s="278"/>
      <c r="D155" s="260"/>
      <c r="E155" s="260"/>
      <c r="F155" s="260"/>
      <c r="G155" s="260"/>
      <c r="H155" s="285"/>
      <c r="I155" s="142">
        <v>0</v>
      </c>
      <c r="J155" s="290"/>
      <c r="K155" s="148">
        <v>7</v>
      </c>
      <c r="L155" s="88"/>
      <c r="M155" s="153"/>
      <c r="N155" s="278"/>
      <c r="O155" s="260"/>
      <c r="P155" s="296"/>
    </row>
    <row r="156" spans="1:16">
      <c r="A156" s="4">
        <v>44951</v>
      </c>
      <c r="B156" s="140">
        <v>243</v>
      </c>
      <c r="C156" s="278"/>
      <c r="D156" s="260"/>
      <c r="E156" s="260"/>
      <c r="F156" s="260"/>
      <c r="G156" s="260"/>
      <c r="H156" s="285"/>
      <c r="I156" s="142">
        <v>0</v>
      </c>
      <c r="J156" s="290"/>
      <c r="K156" s="148">
        <v>6</v>
      </c>
      <c r="L156" s="88"/>
      <c r="M156" s="153"/>
      <c r="N156" s="278"/>
      <c r="O156" s="260"/>
      <c r="P156" s="296"/>
    </row>
    <row r="157" spans="1:16">
      <c r="A157" s="4">
        <v>44952</v>
      </c>
      <c r="B157" s="140">
        <v>223</v>
      </c>
      <c r="C157" s="278"/>
      <c r="D157" s="260"/>
      <c r="E157" s="260"/>
      <c r="F157" s="260"/>
      <c r="G157" s="260"/>
      <c r="H157" s="285"/>
      <c r="I157" s="142">
        <v>0</v>
      </c>
      <c r="J157" s="290"/>
      <c r="K157" s="148">
        <v>8</v>
      </c>
      <c r="L157" s="88"/>
      <c r="M157" s="153"/>
      <c r="N157" s="278"/>
      <c r="O157" s="260"/>
      <c r="P157" s="296"/>
    </row>
    <row r="158" spans="1:16">
      <c r="A158" s="4">
        <v>44953</v>
      </c>
      <c r="B158" s="140">
        <v>206</v>
      </c>
      <c r="C158" s="278"/>
      <c r="D158" s="260"/>
      <c r="E158" s="260"/>
      <c r="F158" s="260"/>
      <c r="G158" s="260"/>
      <c r="H158" s="285"/>
      <c r="I158" s="142">
        <v>0</v>
      </c>
      <c r="J158" s="290"/>
      <c r="K158" s="148">
        <v>0</v>
      </c>
      <c r="L158" s="88"/>
      <c r="M158" s="153"/>
      <c r="N158" s="278"/>
      <c r="O158" s="260"/>
      <c r="P158" s="296"/>
    </row>
    <row r="159" spans="1:16">
      <c r="A159" s="4">
        <v>44954</v>
      </c>
      <c r="B159" s="140">
        <v>214</v>
      </c>
      <c r="C159" s="278"/>
      <c r="D159" s="260"/>
      <c r="E159" s="260"/>
      <c r="F159" s="260"/>
      <c r="G159" s="260"/>
      <c r="H159" s="285"/>
      <c r="I159" s="142">
        <v>0</v>
      </c>
      <c r="J159" s="290"/>
      <c r="K159" s="148">
        <v>0</v>
      </c>
      <c r="L159" s="88"/>
      <c r="M159" s="153"/>
      <c r="N159" s="278"/>
      <c r="O159" s="260"/>
      <c r="P159" s="296"/>
    </row>
    <row r="160" spans="1:16">
      <c r="A160" s="4">
        <v>44955</v>
      </c>
      <c r="B160" s="140">
        <v>226</v>
      </c>
      <c r="C160" s="278"/>
      <c r="D160" s="260"/>
      <c r="E160" s="260"/>
      <c r="F160" s="260"/>
      <c r="G160" s="260"/>
      <c r="H160" s="285"/>
      <c r="I160" s="142">
        <v>0</v>
      </c>
      <c r="J160" s="290"/>
      <c r="K160" s="148">
        <v>0</v>
      </c>
      <c r="L160" s="88"/>
      <c r="M160" s="153"/>
      <c r="N160" s="278"/>
      <c r="O160" s="260"/>
      <c r="P160" s="296"/>
    </row>
    <row r="161" spans="1:16">
      <c r="A161" s="4">
        <v>44956</v>
      </c>
      <c r="B161" s="140">
        <v>216</v>
      </c>
      <c r="C161" s="278"/>
      <c r="D161" s="260"/>
      <c r="E161" s="260"/>
      <c r="F161" s="260"/>
      <c r="G161" s="260"/>
      <c r="H161" s="285"/>
      <c r="I161" s="142">
        <v>0</v>
      </c>
      <c r="J161" s="290"/>
      <c r="K161" s="148">
        <v>0</v>
      </c>
      <c r="L161" s="88"/>
      <c r="M161" s="153"/>
      <c r="N161" s="278"/>
      <c r="O161" s="260"/>
      <c r="P161" s="296"/>
    </row>
    <row r="162" spans="1:16">
      <c r="A162" s="4">
        <v>44957</v>
      </c>
      <c r="B162" s="140">
        <v>461</v>
      </c>
      <c r="C162" s="278"/>
      <c r="D162" s="260"/>
      <c r="E162" s="260"/>
      <c r="F162" s="260"/>
      <c r="G162" s="260"/>
      <c r="H162" s="285"/>
      <c r="I162" s="142">
        <v>0</v>
      </c>
      <c r="J162" s="290"/>
      <c r="K162" s="148">
        <v>20</v>
      </c>
      <c r="L162" s="88"/>
      <c r="M162" s="153"/>
      <c r="N162" s="278"/>
      <c r="O162" s="260"/>
      <c r="P162" s="296"/>
    </row>
    <row r="163" spans="1:16">
      <c r="A163" s="4">
        <v>44958</v>
      </c>
      <c r="B163" s="140">
        <v>321</v>
      </c>
      <c r="C163" s="278"/>
      <c r="D163" s="260"/>
      <c r="E163" s="260"/>
      <c r="F163" s="260"/>
      <c r="G163" s="260"/>
      <c r="H163" s="285"/>
      <c r="I163" s="142">
        <v>0</v>
      </c>
      <c r="J163" s="290"/>
      <c r="K163" s="148">
        <v>0</v>
      </c>
      <c r="L163" s="88"/>
      <c r="M163" s="153"/>
      <c r="N163" s="278"/>
      <c r="O163" s="260"/>
      <c r="P163" s="296"/>
    </row>
    <row r="164" spans="1:16">
      <c r="A164" s="4">
        <v>44959</v>
      </c>
      <c r="B164" s="140">
        <v>232</v>
      </c>
      <c r="C164" s="278"/>
      <c r="D164" s="260"/>
      <c r="E164" s="260"/>
      <c r="F164" s="260"/>
      <c r="G164" s="260"/>
      <c r="H164" s="285"/>
      <c r="I164" s="142">
        <v>0</v>
      </c>
      <c r="J164" s="290"/>
      <c r="K164" s="148">
        <v>0</v>
      </c>
      <c r="L164" s="88"/>
      <c r="M164" s="153"/>
      <c r="N164" s="278"/>
      <c r="O164" s="260"/>
      <c r="P164" s="296"/>
    </row>
    <row r="165" spans="1:16">
      <c r="A165" s="4">
        <v>44960</v>
      </c>
      <c r="B165" s="140">
        <v>220</v>
      </c>
      <c r="C165" s="278"/>
      <c r="D165" s="260"/>
      <c r="E165" s="260"/>
      <c r="F165" s="260"/>
      <c r="G165" s="260"/>
      <c r="H165" s="285"/>
      <c r="I165" s="142">
        <v>0</v>
      </c>
      <c r="J165" s="290"/>
      <c r="K165" s="148">
        <v>0</v>
      </c>
      <c r="L165" s="88"/>
      <c r="M165" s="153"/>
      <c r="N165" s="278"/>
      <c r="O165" s="260"/>
      <c r="P165" s="296"/>
    </row>
    <row r="166" spans="1:16">
      <c r="A166" s="4">
        <v>44961</v>
      </c>
      <c r="B166" s="140">
        <v>217</v>
      </c>
      <c r="C166" s="278"/>
      <c r="D166" s="260"/>
      <c r="E166" s="260"/>
      <c r="F166" s="260"/>
      <c r="G166" s="260"/>
      <c r="H166" s="285"/>
      <c r="I166" s="142">
        <v>0</v>
      </c>
      <c r="J166" s="290"/>
      <c r="K166" s="148">
        <v>0</v>
      </c>
      <c r="L166" s="88"/>
      <c r="M166" s="153"/>
      <c r="N166" s="278"/>
      <c r="O166" s="260"/>
      <c r="P166" s="296"/>
    </row>
    <row r="167" spans="1:16">
      <c r="A167" s="4">
        <v>44962</v>
      </c>
      <c r="B167" s="140">
        <v>230</v>
      </c>
      <c r="C167" s="278"/>
      <c r="D167" s="260"/>
      <c r="E167" s="260"/>
      <c r="F167" s="260"/>
      <c r="G167" s="260"/>
      <c r="H167" s="285"/>
      <c r="I167" s="142">
        <v>0</v>
      </c>
      <c r="J167" s="290"/>
      <c r="K167" s="148">
        <v>0</v>
      </c>
      <c r="L167" s="88"/>
      <c r="M167" s="153"/>
      <c r="N167" s="278"/>
      <c r="O167" s="260"/>
      <c r="P167" s="296"/>
    </row>
    <row r="168" spans="1:16">
      <c r="A168" s="4">
        <v>44963</v>
      </c>
      <c r="B168" s="140">
        <v>218</v>
      </c>
      <c r="C168" s="278"/>
      <c r="D168" s="260"/>
      <c r="E168" s="260"/>
      <c r="F168" s="260"/>
      <c r="G168" s="260"/>
      <c r="H168" s="285"/>
      <c r="I168" s="142">
        <v>0</v>
      </c>
      <c r="J168" s="290"/>
      <c r="K168" s="148">
        <v>0</v>
      </c>
      <c r="L168" s="88"/>
      <c r="M168" s="153"/>
      <c r="N168" s="278"/>
      <c r="O168" s="260"/>
      <c r="P168" s="296"/>
    </row>
    <row r="169" spans="1:16">
      <c r="A169" s="4">
        <v>44964</v>
      </c>
      <c r="B169" s="140">
        <v>215</v>
      </c>
      <c r="C169" s="278"/>
      <c r="D169" s="260"/>
      <c r="E169" s="260"/>
      <c r="F169" s="260"/>
      <c r="G169" s="260"/>
      <c r="H169" s="285"/>
      <c r="I169" s="142">
        <v>0</v>
      </c>
      <c r="J169" s="290"/>
      <c r="K169" s="148">
        <v>0</v>
      </c>
      <c r="L169" s="88"/>
      <c r="M169" s="153"/>
      <c r="N169" s="278"/>
      <c r="O169" s="260"/>
      <c r="P169" s="296"/>
    </row>
    <row r="170" spans="1:16">
      <c r="A170" s="4">
        <v>44965</v>
      </c>
      <c r="B170" s="140">
        <v>211</v>
      </c>
      <c r="C170" s="278"/>
      <c r="D170" s="260"/>
      <c r="E170" s="260"/>
      <c r="F170" s="260"/>
      <c r="G170" s="260"/>
      <c r="H170" s="285"/>
      <c r="I170" s="142">
        <v>0</v>
      </c>
      <c r="J170" s="290"/>
      <c r="K170" s="148">
        <v>0</v>
      </c>
      <c r="L170" s="88"/>
      <c r="M170" s="153"/>
      <c r="N170" s="278"/>
      <c r="O170" s="260"/>
      <c r="P170" s="296"/>
    </row>
    <row r="171" spans="1:16">
      <c r="A171" s="4">
        <v>44966</v>
      </c>
      <c r="B171" s="140">
        <v>202</v>
      </c>
      <c r="C171" s="278"/>
      <c r="D171" s="260"/>
      <c r="E171" s="260"/>
      <c r="F171" s="260"/>
      <c r="G171" s="260"/>
      <c r="H171" s="285"/>
      <c r="I171" s="142">
        <v>0</v>
      </c>
      <c r="J171" s="290"/>
      <c r="K171" s="148">
        <v>0</v>
      </c>
      <c r="L171" s="88"/>
      <c r="M171" s="153"/>
      <c r="N171" s="278"/>
      <c r="O171" s="260"/>
      <c r="P171" s="296"/>
    </row>
    <row r="172" spans="1:16">
      <c r="A172" s="4">
        <v>44967</v>
      </c>
      <c r="B172" s="140">
        <v>208</v>
      </c>
      <c r="C172" s="278"/>
      <c r="D172" s="260"/>
      <c r="E172" s="260"/>
      <c r="F172" s="260"/>
      <c r="G172" s="260"/>
      <c r="H172" s="285"/>
      <c r="I172" s="142">
        <v>0</v>
      </c>
      <c r="J172" s="290"/>
      <c r="K172" s="148">
        <v>0</v>
      </c>
      <c r="L172" s="88"/>
      <c r="M172" s="254"/>
      <c r="N172" s="278"/>
      <c r="O172" s="260"/>
      <c r="P172" s="296"/>
    </row>
    <row r="173" spans="1:16">
      <c r="A173" s="4">
        <v>44968</v>
      </c>
      <c r="B173" s="140">
        <v>214</v>
      </c>
      <c r="C173" s="278"/>
      <c r="D173" s="260"/>
      <c r="E173" s="260"/>
      <c r="F173" s="260"/>
      <c r="G173" s="260"/>
      <c r="H173" s="285"/>
      <c r="I173" s="142">
        <v>0</v>
      </c>
      <c r="J173" s="290"/>
      <c r="K173" s="148">
        <v>0</v>
      </c>
      <c r="L173" s="88"/>
      <c r="M173" s="254"/>
      <c r="N173" s="278"/>
      <c r="O173" s="260"/>
      <c r="P173" s="296"/>
    </row>
    <row r="174" spans="1:16">
      <c r="A174" s="4">
        <v>44969</v>
      </c>
      <c r="B174" s="140">
        <v>229</v>
      </c>
      <c r="C174" s="278"/>
      <c r="D174" s="260"/>
      <c r="E174" s="260"/>
      <c r="F174" s="260"/>
      <c r="G174" s="260"/>
      <c r="H174" s="285"/>
      <c r="I174" s="142">
        <v>0</v>
      </c>
      <c r="J174" s="290"/>
      <c r="K174" s="148">
        <v>0</v>
      </c>
      <c r="L174" s="88"/>
      <c r="M174" s="254"/>
      <c r="N174" s="278"/>
      <c r="O174" s="260"/>
      <c r="P174" s="296"/>
    </row>
    <row r="175" spans="1:16">
      <c r="A175" s="4">
        <v>44970</v>
      </c>
      <c r="B175" s="140">
        <v>210</v>
      </c>
      <c r="C175" s="279"/>
      <c r="D175" s="262"/>
      <c r="E175" s="262"/>
      <c r="F175" s="262"/>
      <c r="G175" s="262"/>
      <c r="H175" s="286"/>
      <c r="I175" s="142">
        <v>0</v>
      </c>
      <c r="J175" s="291"/>
      <c r="K175" s="148">
        <v>0</v>
      </c>
      <c r="L175" s="263"/>
      <c r="M175" s="254"/>
      <c r="N175" s="279"/>
      <c r="O175" s="262"/>
      <c r="P175" s="297"/>
    </row>
    <row r="176" spans="1:16">
      <c r="A176" s="4">
        <v>44971</v>
      </c>
      <c r="B176" s="140">
        <v>219</v>
      </c>
      <c r="C176" s="280">
        <v>20</v>
      </c>
      <c r="D176" s="153">
        <v>6</v>
      </c>
      <c r="E176" s="153" t="s">
        <v>29</v>
      </c>
      <c r="F176" s="153">
        <v>74</v>
      </c>
      <c r="G176" s="153">
        <v>9</v>
      </c>
      <c r="H176" s="265">
        <v>1.1000000000000001</v>
      </c>
      <c r="I176" s="142">
        <v>0</v>
      </c>
      <c r="J176" s="261"/>
      <c r="K176" s="148">
        <v>0</v>
      </c>
      <c r="L176" s="88">
        <v>0.375</v>
      </c>
      <c r="M176" s="254" t="s">
        <v>98</v>
      </c>
      <c r="N176" s="303">
        <v>44979</v>
      </c>
      <c r="O176" s="256">
        <v>45009</v>
      </c>
      <c r="P176" s="148"/>
    </row>
    <row r="177" spans="1:16">
      <c r="A177" s="4">
        <v>44972</v>
      </c>
      <c r="B177" s="140">
        <v>219</v>
      </c>
      <c r="C177" s="281"/>
      <c r="D177" s="266"/>
      <c r="E177" s="266"/>
      <c r="F177" s="266"/>
      <c r="G177" s="266"/>
      <c r="H177" s="287"/>
      <c r="I177" s="142">
        <v>0</v>
      </c>
      <c r="J177" s="292"/>
      <c r="K177" s="148">
        <v>4</v>
      </c>
      <c r="L177" s="267"/>
      <c r="M177" s="254"/>
      <c r="N177" s="281"/>
      <c r="O177" s="266"/>
      <c r="P177" s="298"/>
    </row>
    <row r="178" spans="1:16">
      <c r="A178" s="4">
        <v>44973</v>
      </c>
      <c r="B178" s="140">
        <v>204</v>
      </c>
      <c r="C178" s="278"/>
      <c r="D178" s="260"/>
      <c r="E178" s="260"/>
      <c r="F178" s="260"/>
      <c r="G178" s="260"/>
      <c r="H178" s="285"/>
      <c r="I178" s="142">
        <v>436</v>
      </c>
      <c r="J178" s="290"/>
      <c r="K178" s="148">
        <v>0</v>
      </c>
      <c r="L178" s="88"/>
      <c r="M178" s="254"/>
      <c r="N178" s="278"/>
      <c r="O178" s="260"/>
      <c r="P178" s="296"/>
    </row>
    <row r="179" spans="1:16">
      <c r="A179" s="4">
        <v>44974</v>
      </c>
      <c r="B179" s="140">
        <v>204</v>
      </c>
      <c r="C179" s="278"/>
      <c r="D179" s="260"/>
      <c r="E179" s="260"/>
      <c r="F179" s="260"/>
      <c r="G179" s="260"/>
      <c r="H179" s="285"/>
      <c r="I179" s="142">
        <v>0</v>
      </c>
      <c r="J179" s="290"/>
      <c r="K179" s="148">
        <v>0</v>
      </c>
      <c r="L179" s="88"/>
      <c r="M179" s="254"/>
      <c r="N179" s="278"/>
      <c r="O179" s="260"/>
      <c r="P179" s="296"/>
    </row>
    <row r="180" spans="1:16">
      <c r="A180" s="4">
        <v>44975</v>
      </c>
      <c r="B180" s="140">
        <v>208</v>
      </c>
      <c r="C180" s="278"/>
      <c r="D180" s="260"/>
      <c r="E180" s="260"/>
      <c r="F180" s="260"/>
      <c r="G180" s="260"/>
      <c r="H180" s="285"/>
      <c r="I180" s="142">
        <v>0</v>
      </c>
      <c r="J180" s="290"/>
      <c r="K180" s="148">
        <v>0</v>
      </c>
      <c r="L180" s="88"/>
      <c r="M180" s="254"/>
      <c r="N180" s="278"/>
      <c r="O180" s="260"/>
      <c r="P180" s="296"/>
    </row>
    <row r="181" spans="1:16">
      <c r="A181" s="4">
        <v>44976</v>
      </c>
      <c r="B181" s="140">
        <v>229</v>
      </c>
      <c r="C181" s="278"/>
      <c r="D181" s="260"/>
      <c r="E181" s="260"/>
      <c r="F181" s="260"/>
      <c r="G181" s="260"/>
      <c r="H181" s="285"/>
      <c r="I181" s="142">
        <v>0</v>
      </c>
      <c r="J181" s="290"/>
      <c r="K181" s="148">
        <v>0</v>
      </c>
      <c r="L181" s="88"/>
      <c r="M181" s="254"/>
      <c r="N181" s="278"/>
      <c r="O181" s="260"/>
      <c r="P181" s="296"/>
    </row>
    <row r="182" spans="1:16">
      <c r="A182" s="4">
        <v>44977</v>
      </c>
      <c r="B182" s="140">
        <v>206</v>
      </c>
      <c r="C182" s="278"/>
      <c r="D182" s="260"/>
      <c r="E182" s="260"/>
      <c r="F182" s="260"/>
      <c r="G182" s="260"/>
      <c r="H182" s="285"/>
      <c r="I182" s="142">
        <v>0</v>
      </c>
      <c r="J182" s="290"/>
      <c r="K182" s="148">
        <v>0</v>
      </c>
      <c r="L182" s="88"/>
      <c r="M182" s="254"/>
      <c r="N182" s="278"/>
      <c r="O182" s="260"/>
      <c r="P182" s="296"/>
    </row>
    <row r="183" spans="1:16">
      <c r="A183" s="4">
        <v>44978</v>
      </c>
      <c r="B183" s="140">
        <v>203</v>
      </c>
      <c r="C183" s="278"/>
      <c r="D183" s="260"/>
      <c r="E183" s="260"/>
      <c r="F183" s="260"/>
      <c r="G183" s="260"/>
      <c r="H183" s="285"/>
      <c r="I183" s="142">
        <v>146</v>
      </c>
      <c r="J183" s="290"/>
      <c r="K183" s="148">
        <v>0</v>
      </c>
      <c r="L183" s="88"/>
      <c r="M183" s="254"/>
      <c r="N183" s="278"/>
      <c r="O183" s="260"/>
      <c r="P183" s="296"/>
    </row>
    <row r="184" spans="1:16">
      <c r="A184" s="4">
        <v>44979</v>
      </c>
      <c r="B184" s="140">
        <v>212</v>
      </c>
      <c r="C184" s="278"/>
      <c r="D184" s="260"/>
      <c r="E184" s="260"/>
      <c r="F184" s="260"/>
      <c r="G184" s="260"/>
      <c r="H184" s="285"/>
      <c r="I184" s="142">
        <v>142</v>
      </c>
      <c r="J184" s="290"/>
      <c r="K184" s="148">
        <v>4</v>
      </c>
      <c r="L184" s="88"/>
      <c r="M184" s="254"/>
      <c r="N184" s="278"/>
      <c r="O184" s="260"/>
      <c r="P184" s="296"/>
    </row>
    <row r="185" spans="1:16">
      <c r="A185" s="4">
        <v>44980</v>
      </c>
      <c r="B185" s="140">
        <v>228</v>
      </c>
      <c r="C185" s="278"/>
      <c r="D185" s="260"/>
      <c r="E185" s="260"/>
      <c r="F185" s="260"/>
      <c r="G185" s="260"/>
      <c r="H185" s="285"/>
      <c r="I185" s="142">
        <v>0</v>
      </c>
      <c r="J185" s="290"/>
      <c r="K185" s="148">
        <v>0</v>
      </c>
      <c r="L185" s="88"/>
      <c r="M185" s="254"/>
      <c r="N185" s="278"/>
      <c r="O185" s="260"/>
      <c r="P185" s="296"/>
    </row>
    <row r="186" spans="1:16">
      <c r="A186" s="4">
        <v>44981</v>
      </c>
      <c r="B186" s="140">
        <v>269</v>
      </c>
      <c r="C186" s="278"/>
      <c r="D186" s="260"/>
      <c r="E186" s="260"/>
      <c r="F186" s="260"/>
      <c r="G186" s="260"/>
      <c r="H186" s="285"/>
      <c r="I186" s="142">
        <v>0</v>
      </c>
      <c r="J186" s="290"/>
      <c r="K186" s="148">
        <v>19</v>
      </c>
      <c r="L186" s="88"/>
      <c r="M186" s="254"/>
      <c r="N186" s="278"/>
      <c r="O186" s="260"/>
      <c r="P186" s="296"/>
    </row>
    <row r="187" spans="1:16">
      <c r="A187" s="4">
        <v>44982</v>
      </c>
      <c r="B187" s="140">
        <v>223</v>
      </c>
      <c r="C187" s="278"/>
      <c r="D187" s="260"/>
      <c r="E187" s="260"/>
      <c r="F187" s="260"/>
      <c r="G187" s="260"/>
      <c r="H187" s="285"/>
      <c r="I187" s="142">
        <v>0</v>
      </c>
      <c r="J187" s="290"/>
      <c r="K187" s="148">
        <v>4</v>
      </c>
      <c r="L187" s="88"/>
      <c r="M187" s="254"/>
      <c r="N187" s="278"/>
      <c r="O187" s="260"/>
      <c r="P187" s="296"/>
    </row>
    <row r="188" spans="1:16">
      <c r="A188" s="4">
        <v>44983</v>
      </c>
      <c r="B188" s="140">
        <v>224</v>
      </c>
      <c r="C188" s="278"/>
      <c r="D188" s="260"/>
      <c r="E188" s="260"/>
      <c r="F188" s="260"/>
      <c r="G188" s="260"/>
      <c r="H188" s="285"/>
      <c r="I188" s="142">
        <v>0</v>
      </c>
      <c r="J188" s="290"/>
      <c r="K188" s="148">
        <v>0</v>
      </c>
      <c r="L188" s="88"/>
      <c r="M188" s="254"/>
      <c r="N188" s="278"/>
      <c r="O188" s="260"/>
      <c r="P188" s="296"/>
    </row>
    <row r="189" spans="1:16">
      <c r="A189" s="4">
        <v>44984</v>
      </c>
      <c r="B189" s="140">
        <v>203</v>
      </c>
      <c r="C189" s="278"/>
      <c r="D189" s="260"/>
      <c r="E189" s="260"/>
      <c r="F189" s="260"/>
      <c r="G189" s="260"/>
      <c r="H189" s="285"/>
      <c r="I189" s="142">
        <v>0</v>
      </c>
      <c r="J189" s="290"/>
      <c r="K189" s="148">
        <v>0</v>
      </c>
      <c r="L189" s="88"/>
      <c r="M189" s="254"/>
      <c r="N189" s="278"/>
      <c r="O189" s="260"/>
      <c r="P189" s="296"/>
    </row>
    <row r="190" spans="1:16">
      <c r="A190" s="4">
        <v>44985</v>
      </c>
      <c r="B190" s="140">
        <v>201</v>
      </c>
      <c r="C190" s="278"/>
      <c r="D190" s="260"/>
      <c r="E190" s="260"/>
      <c r="F190" s="260"/>
      <c r="G190" s="260"/>
      <c r="H190" s="285"/>
      <c r="I190" s="142">
        <v>0</v>
      </c>
      <c r="J190" s="290"/>
      <c r="K190" s="148">
        <v>0</v>
      </c>
      <c r="L190" s="88"/>
      <c r="M190" s="254"/>
      <c r="N190" s="278"/>
      <c r="O190" s="260"/>
      <c r="P190" s="296"/>
    </row>
    <row r="191" spans="1:16">
      <c r="A191" s="4">
        <v>44986</v>
      </c>
      <c r="B191" s="140">
        <v>216</v>
      </c>
      <c r="C191" s="278"/>
      <c r="D191" s="260"/>
      <c r="E191" s="260"/>
      <c r="F191" s="260"/>
      <c r="G191" s="260"/>
      <c r="H191" s="285"/>
      <c r="I191" s="142">
        <v>0</v>
      </c>
      <c r="J191" s="290"/>
      <c r="K191" s="148">
        <v>0</v>
      </c>
      <c r="L191" s="88"/>
      <c r="M191" s="254"/>
      <c r="N191" s="278"/>
      <c r="O191" s="260"/>
      <c r="P191" s="296"/>
    </row>
    <row r="192" spans="1:16">
      <c r="A192" s="4">
        <v>44987</v>
      </c>
      <c r="B192" s="140">
        <v>299</v>
      </c>
      <c r="C192" s="278"/>
      <c r="D192" s="260"/>
      <c r="E192" s="260"/>
      <c r="F192" s="260"/>
      <c r="G192" s="260"/>
      <c r="H192" s="285"/>
      <c r="I192" s="142">
        <v>0</v>
      </c>
      <c r="J192" s="290"/>
      <c r="K192" s="148">
        <v>12</v>
      </c>
      <c r="L192" s="88"/>
      <c r="M192" s="254"/>
      <c r="N192" s="278"/>
      <c r="O192" s="260"/>
      <c r="P192" s="296"/>
    </row>
    <row r="193" spans="1:16">
      <c r="A193" s="4">
        <v>44988</v>
      </c>
      <c r="B193" s="140">
        <v>277</v>
      </c>
      <c r="C193" s="278"/>
      <c r="D193" s="260"/>
      <c r="E193" s="260"/>
      <c r="F193" s="260"/>
      <c r="G193" s="260"/>
      <c r="H193" s="285"/>
      <c r="I193" s="142">
        <v>0</v>
      </c>
      <c r="J193" s="290"/>
      <c r="K193" s="148">
        <v>15</v>
      </c>
      <c r="L193" s="88"/>
      <c r="M193" s="254"/>
      <c r="N193" s="278"/>
      <c r="O193" s="260"/>
      <c r="P193" s="296"/>
    </row>
    <row r="194" spans="1:16">
      <c r="A194" s="4">
        <v>44989</v>
      </c>
      <c r="B194" s="140">
        <v>218</v>
      </c>
      <c r="C194" s="278"/>
      <c r="D194" s="260"/>
      <c r="E194" s="260"/>
      <c r="F194" s="260"/>
      <c r="G194" s="260"/>
      <c r="H194" s="285"/>
      <c r="I194" s="142">
        <v>0</v>
      </c>
      <c r="J194" s="290"/>
      <c r="K194" s="148">
        <v>3</v>
      </c>
      <c r="L194" s="88"/>
      <c r="M194" s="254"/>
      <c r="N194" s="278"/>
      <c r="O194" s="260"/>
      <c r="P194" s="296"/>
    </row>
    <row r="195" spans="1:16">
      <c r="A195" s="4">
        <v>44990</v>
      </c>
      <c r="B195" s="140">
        <v>222</v>
      </c>
      <c r="C195" s="278"/>
      <c r="D195" s="260"/>
      <c r="E195" s="260"/>
      <c r="F195" s="260"/>
      <c r="G195" s="260"/>
      <c r="H195" s="285"/>
      <c r="I195" s="142">
        <v>0</v>
      </c>
      <c r="J195" s="290"/>
      <c r="K195" s="148">
        <v>0</v>
      </c>
      <c r="L195" s="88"/>
      <c r="M195" s="254"/>
      <c r="N195" s="278"/>
      <c r="O195" s="260"/>
      <c r="P195" s="296"/>
    </row>
    <row r="196" spans="1:16">
      <c r="A196" s="4">
        <v>44991</v>
      </c>
      <c r="B196" s="140">
        <v>213</v>
      </c>
      <c r="C196" s="278"/>
      <c r="D196" s="260"/>
      <c r="E196" s="260"/>
      <c r="F196" s="260"/>
      <c r="G196" s="260"/>
      <c r="H196" s="285"/>
      <c r="I196" s="142">
        <v>0</v>
      </c>
      <c r="J196" s="290"/>
      <c r="K196" s="148">
        <v>0</v>
      </c>
      <c r="L196" s="88"/>
      <c r="M196" s="254"/>
      <c r="N196" s="278"/>
      <c r="O196" s="260"/>
      <c r="P196" s="296"/>
    </row>
    <row r="197" spans="1:16">
      <c r="A197" s="4">
        <v>44992</v>
      </c>
      <c r="B197" s="140">
        <v>203</v>
      </c>
      <c r="C197" s="278"/>
      <c r="D197" s="260"/>
      <c r="E197" s="260"/>
      <c r="F197" s="260"/>
      <c r="G197" s="260"/>
      <c r="H197" s="285"/>
      <c r="I197" s="142">
        <v>255</v>
      </c>
      <c r="J197" s="290"/>
      <c r="K197" s="148">
        <v>0</v>
      </c>
      <c r="L197" s="88"/>
      <c r="M197" s="254"/>
      <c r="N197" s="278"/>
      <c r="O197" s="260"/>
      <c r="P197" s="296"/>
    </row>
    <row r="198" spans="1:16">
      <c r="A198" s="4">
        <v>44993</v>
      </c>
      <c r="B198" s="140">
        <v>201</v>
      </c>
      <c r="C198" s="278"/>
      <c r="D198" s="260"/>
      <c r="E198" s="260"/>
      <c r="F198" s="260"/>
      <c r="G198" s="260"/>
      <c r="H198" s="285"/>
      <c r="I198" s="142">
        <v>0</v>
      </c>
      <c r="J198" s="290"/>
      <c r="K198" s="148">
        <v>0</v>
      </c>
      <c r="L198" s="88"/>
      <c r="M198" s="254"/>
      <c r="N198" s="278"/>
      <c r="O198" s="260"/>
      <c r="P198" s="296"/>
    </row>
    <row r="199" spans="1:16">
      <c r="A199" s="4">
        <v>44994</v>
      </c>
      <c r="B199" s="140">
        <v>204</v>
      </c>
      <c r="C199" s="278"/>
      <c r="D199" s="260"/>
      <c r="E199" s="260"/>
      <c r="F199" s="260"/>
      <c r="G199" s="260"/>
      <c r="H199" s="285"/>
      <c r="I199" s="142">
        <v>0</v>
      </c>
      <c r="J199" s="290"/>
      <c r="K199" s="148">
        <v>0</v>
      </c>
      <c r="L199" s="88"/>
      <c r="M199" s="254"/>
      <c r="N199" s="278"/>
      <c r="O199" s="260"/>
      <c r="P199" s="296"/>
    </row>
    <row r="200" spans="1:16">
      <c r="A200" s="4">
        <v>44995</v>
      </c>
      <c r="B200" s="140">
        <v>194</v>
      </c>
      <c r="C200" s="278"/>
      <c r="D200" s="260"/>
      <c r="E200" s="260"/>
      <c r="F200" s="260"/>
      <c r="G200" s="260"/>
      <c r="H200" s="285"/>
      <c r="I200" s="142">
        <v>0</v>
      </c>
      <c r="J200" s="290"/>
      <c r="K200" s="148">
        <v>0</v>
      </c>
      <c r="L200" s="88"/>
      <c r="M200" s="254"/>
      <c r="N200" s="278"/>
      <c r="O200" s="260"/>
      <c r="P200" s="296"/>
    </row>
    <row r="201" spans="1:16">
      <c r="A201" s="4">
        <v>44996</v>
      </c>
      <c r="B201" s="140">
        <v>191</v>
      </c>
      <c r="C201" s="278"/>
      <c r="D201" s="260"/>
      <c r="E201" s="260"/>
      <c r="F201" s="260"/>
      <c r="G201" s="260"/>
      <c r="H201" s="285"/>
      <c r="I201" s="142">
        <v>0</v>
      </c>
      <c r="J201" s="290"/>
      <c r="K201" s="148">
        <v>0</v>
      </c>
      <c r="L201" s="88"/>
      <c r="M201" s="254"/>
      <c r="N201" s="278"/>
      <c r="O201" s="260"/>
      <c r="P201" s="296"/>
    </row>
    <row r="202" spans="1:16">
      <c r="A202" s="4">
        <v>44997</v>
      </c>
      <c r="B202" s="140">
        <v>255</v>
      </c>
      <c r="C202" s="278"/>
      <c r="D202" s="260"/>
      <c r="E202" s="260"/>
      <c r="F202" s="260"/>
      <c r="G202" s="260"/>
      <c r="H202" s="285"/>
      <c r="I202" s="142">
        <v>0</v>
      </c>
      <c r="J202" s="290"/>
      <c r="K202" s="148">
        <v>0</v>
      </c>
      <c r="L202" s="88"/>
      <c r="M202" s="254"/>
      <c r="N202" s="278"/>
      <c r="O202" s="260"/>
      <c r="P202" s="296"/>
    </row>
    <row r="203" spans="1:16">
      <c r="A203" s="4">
        <v>44998</v>
      </c>
      <c r="B203" s="140">
        <v>215</v>
      </c>
      <c r="C203" s="279"/>
      <c r="D203" s="262"/>
      <c r="E203" s="262"/>
      <c r="F203" s="262"/>
      <c r="G203" s="262"/>
      <c r="H203" s="286"/>
      <c r="I203" s="142">
        <v>0</v>
      </c>
      <c r="J203" s="291"/>
      <c r="K203" s="148">
        <v>15</v>
      </c>
      <c r="L203" s="263"/>
      <c r="M203" s="254"/>
      <c r="N203" s="279"/>
      <c r="O203" s="262"/>
      <c r="P203" s="297"/>
    </row>
    <row r="204" spans="1:16">
      <c r="A204" s="4">
        <v>44999</v>
      </c>
      <c r="B204" s="140">
        <v>213</v>
      </c>
      <c r="C204" s="280">
        <v>22</v>
      </c>
      <c r="D204" s="153">
        <v>33</v>
      </c>
      <c r="E204" s="153" t="s">
        <v>29</v>
      </c>
      <c r="F204" s="153">
        <v>45</v>
      </c>
      <c r="G204" s="153">
        <v>5.3</v>
      </c>
      <c r="H204" s="265">
        <v>1.2</v>
      </c>
      <c r="I204" s="142">
        <v>0</v>
      </c>
      <c r="J204" s="261"/>
      <c r="K204" s="148">
        <v>0</v>
      </c>
      <c r="L204" s="88">
        <v>0.35416666666666669</v>
      </c>
      <c r="M204" s="254" t="s">
        <v>98</v>
      </c>
      <c r="N204" s="303">
        <v>45009</v>
      </c>
      <c r="O204" s="256">
        <v>45012</v>
      </c>
      <c r="P204" s="148"/>
    </row>
    <row r="205" spans="1:16">
      <c r="A205" s="4">
        <v>45000</v>
      </c>
      <c r="B205" s="140">
        <v>204</v>
      </c>
      <c r="C205" s="281"/>
      <c r="D205" s="266"/>
      <c r="E205" s="266"/>
      <c r="F205" s="266"/>
      <c r="G205" s="266"/>
      <c r="H205" s="287"/>
      <c r="I205" s="142">
        <v>301</v>
      </c>
      <c r="J205" s="292"/>
      <c r="K205" s="148">
        <v>0</v>
      </c>
      <c r="L205" s="267"/>
      <c r="M205" s="254"/>
      <c r="N205" s="281"/>
      <c r="O205" s="266"/>
      <c r="P205" s="298"/>
    </row>
    <row r="206" spans="1:16">
      <c r="A206" s="4">
        <v>45001</v>
      </c>
      <c r="B206" s="140">
        <v>204</v>
      </c>
      <c r="C206" s="278"/>
      <c r="D206" s="260"/>
      <c r="E206" s="260"/>
      <c r="F206" s="260"/>
      <c r="G206" s="260"/>
      <c r="H206" s="285"/>
      <c r="I206" s="142">
        <v>0</v>
      </c>
      <c r="J206" s="290"/>
      <c r="K206" s="148">
        <v>0</v>
      </c>
      <c r="L206" s="88"/>
      <c r="M206" s="254"/>
      <c r="N206" s="278"/>
      <c r="O206" s="260"/>
      <c r="P206" s="296"/>
    </row>
    <row r="207" spans="1:16">
      <c r="A207" s="4">
        <v>45002</v>
      </c>
      <c r="B207" s="140">
        <v>196</v>
      </c>
      <c r="C207" s="278"/>
      <c r="D207" s="260"/>
      <c r="E207" s="260"/>
      <c r="F207" s="260"/>
      <c r="G207" s="260"/>
      <c r="H207" s="285"/>
      <c r="I207" s="142">
        <v>0</v>
      </c>
      <c r="J207" s="290"/>
      <c r="K207" s="148">
        <v>0</v>
      </c>
      <c r="L207" s="88"/>
      <c r="M207" s="254"/>
      <c r="N207" s="278"/>
      <c r="O207" s="260"/>
      <c r="P207" s="296"/>
    </row>
    <row r="208" spans="1:16">
      <c r="A208" s="4">
        <v>45003</v>
      </c>
      <c r="B208" s="140">
        <v>193</v>
      </c>
      <c r="C208" s="278"/>
      <c r="D208" s="260"/>
      <c r="E208" s="260"/>
      <c r="F208" s="260"/>
      <c r="G208" s="260"/>
      <c r="H208" s="285"/>
      <c r="I208" s="142">
        <v>0</v>
      </c>
      <c r="J208" s="290"/>
      <c r="K208" s="148">
        <v>0</v>
      </c>
      <c r="L208" s="88"/>
      <c r="M208" s="254"/>
      <c r="N208" s="278"/>
      <c r="O208" s="260"/>
      <c r="P208" s="296"/>
    </row>
    <row r="209" spans="1:16">
      <c r="A209" s="4">
        <v>45004</v>
      </c>
      <c r="B209" s="140">
        <v>200</v>
      </c>
      <c r="C209" s="278"/>
      <c r="D209" s="260"/>
      <c r="E209" s="260"/>
      <c r="F209" s="260"/>
      <c r="G209" s="260"/>
      <c r="H209" s="285"/>
      <c r="I209" s="142">
        <v>0</v>
      </c>
      <c r="J209" s="290"/>
      <c r="K209" s="148">
        <v>0</v>
      </c>
      <c r="L209" s="88"/>
      <c r="M209" s="254"/>
      <c r="N209" s="278"/>
      <c r="O209" s="260"/>
      <c r="P209" s="296"/>
    </row>
    <row r="210" spans="1:16">
      <c r="A210" s="4">
        <v>45005</v>
      </c>
      <c r="B210" s="140">
        <v>197</v>
      </c>
      <c r="C210" s="278"/>
      <c r="D210" s="260"/>
      <c r="E210" s="260"/>
      <c r="F210" s="260"/>
      <c r="G210" s="260"/>
      <c r="H210" s="285"/>
      <c r="I210" s="142">
        <v>0</v>
      </c>
      <c r="J210" s="290"/>
      <c r="K210" s="148">
        <v>0</v>
      </c>
      <c r="L210" s="88"/>
      <c r="M210" s="254"/>
      <c r="N210" s="278"/>
      <c r="O210" s="260"/>
      <c r="P210" s="296"/>
    </row>
    <row r="211" spans="1:16">
      <c r="A211" s="4">
        <v>45006</v>
      </c>
      <c r="B211" s="140">
        <v>205</v>
      </c>
      <c r="C211" s="278"/>
      <c r="D211" s="260"/>
      <c r="E211" s="260"/>
      <c r="F211" s="260"/>
      <c r="G211" s="260"/>
      <c r="H211" s="285"/>
      <c r="I211" s="142">
        <v>417</v>
      </c>
      <c r="J211" s="290"/>
      <c r="K211" s="148">
        <v>0</v>
      </c>
      <c r="L211" s="88"/>
      <c r="M211" s="254"/>
      <c r="N211" s="278"/>
      <c r="O211" s="260"/>
      <c r="P211" s="296"/>
    </row>
    <row r="212" spans="1:16">
      <c r="A212" s="4">
        <v>45007</v>
      </c>
      <c r="B212" s="140">
        <v>210</v>
      </c>
      <c r="C212" s="278"/>
      <c r="D212" s="260"/>
      <c r="E212" s="260"/>
      <c r="F212" s="260"/>
      <c r="G212" s="260"/>
      <c r="H212" s="285"/>
      <c r="I212" s="142">
        <v>0</v>
      </c>
      <c r="J212" s="290"/>
      <c r="K212" s="148">
        <v>10</v>
      </c>
      <c r="L212" s="88"/>
      <c r="M212" s="254"/>
      <c r="N212" s="278"/>
      <c r="O212" s="260"/>
      <c r="P212" s="296"/>
    </row>
    <row r="213" spans="1:16">
      <c r="A213" s="4">
        <v>45008</v>
      </c>
      <c r="B213" s="140">
        <v>197</v>
      </c>
      <c r="C213" s="278"/>
      <c r="D213" s="260"/>
      <c r="E213" s="260"/>
      <c r="F213" s="260"/>
      <c r="G213" s="260"/>
      <c r="H213" s="285"/>
      <c r="I213" s="142">
        <v>0</v>
      </c>
      <c r="J213" s="290"/>
      <c r="K213" s="148">
        <v>3</v>
      </c>
      <c r="L213" s="88"/>
      <c r="M213" s="254"/>
      <c r="N213" s="278"/>
      <c r="O213" s="260"/>
      <c r="P213" s="296"/>
    </row>
    <row r="214" spans="1:16">
      <c r="A214" s="4">
        <v>45009</v>
      </c>
      <c r="B214" s="140">
        <v>205</v>
      </c>
      <c r="C214" s="278"/>
      <c r="D214" s="260"/>
      <c r="E214" s="260"/>
      <c r="F214" s="260"/>
      <c r="G214" s="260"/>
      <c r="H214" s="285"/>
      <c r="I214" s="142">
        <v>0</v>
      </c>
      <c r="J214" s="290"/>
      <c r="K214" s="148">
        <v>5</v>
      </c>
      <c r="L214" s="88"/>
      <c r="M214" s="254"/>
      <c r="N214" s="278"/>
      <c r="O214" s="260"/>
      <c r="P214" s="296"/>
    </row>
    <row r="215" spans="1:16">
      <c r="A215" s="4">
        <v>45010</v>
      </c>
      <c r="B215" s="140">
        <v>359</v>
      </c>
      <c r="C215" s="278"/>
      <c r="D215" s="260"/>
      <c r="E215" s="260"/>
      <c r="F215" s="260"/>
      <c r="G215" s="260"/>
      <c r="H215" s="285"/>
      <c r="I215" s="142">
        <v>0</v>
      </c>
      <c r="J215" s="290"/>
      <c r="K215" s="148">
        <v>0</v>
      </c>
      <c r="L215" s="88"/>
      <c r="M215" s="254"/>
      <c r="N215" s="278"/>
      <c r="O215" s="260"/>
      <c r="P215" s="296"/>
    </row>
    <row r="216" spans="1:16">
      <c r="A216" s="4">
        <v>45011</v>
      </c>
      <c r="B216" s="140">
        <v>262</v>
      </c>
      <c r="C216" s="278"/>
      <c r="D216" s="260"/>
      <c r="E216" s="260"/>
      <c r="F216" s="260"/>
      <c r="G216" s="260"/>
      <c r="H216" s="285"/>
      <c r="I216" s="142">
        <v>0</v>
      </c>
      <c r="J216" s="290"/>
      <c r="K216" s="148">
        <v>13</v>
      </c>
      <c r="L216" s="88"/>
      <c r="M216" s="254"/>
      <c r="N216" s="278"/>
      <c r="O216" s="260"/>
      <c r="P216" s="296"/>
    </row>
    <row r="217" spans="1:16">
      <c r="A217" s="4">
        <v>45012</v>
      </c>
      <c r="B217" s="140">
        <v>230</v>
      </c>
      <c r="C217" s="278"/>
      <c r="D217" s="260"/>
      <c r="E217" s="260"/>
      <c r="F217" s="260"/>
      <c r="G217" s="260"/>
      <c r="H217" s="285"/>
      <c r="I217" s="142">
        <v>0</v>
      </c>
      <c r="J217" s="290"/>
      <c r="K217" s="148">
        <v>0</v>
      </c>
      <c r="L217" s="88"/>
      <c r="M217" s="254"/>
      <c r="N217" s="278"/>
      <c r="O217" s="260"/>
      <c r="P217" s="296"/>
    </row>
    <row r="218" spans="1:16">
      <c r="A218" s="4">
        <v>45013</v>
      </c>
      <c r="B218" s="140">
        <v>211</v>
      </c>
      <c r="C218" s="278"/>
      <c r="D218" s="260"/>
      <c r="E218" s="260"/>
      <c r="F218" s="260"/>
      <c r="G218" s="260"/>
      <c r="H218" s="285"/>
      <c r="I218" s="142">
        <v>0</v>
      </c>
      <c r="J218" s="290"/>
      <c r="K218" s="148">
        <v>0</v>
      </c>
      <c r="L218" s="88"/>
      <c r="M218" s="254"/>
      <c r="N218" s="278"/>
      <c r="O218" s="260"/>
      <c r="P218" s="296"/>
    </row>
    <row r="219" spans="1:16">
      <c r="A219" s="4">
        <v>45014</v>
      </c>
      <c r="B219" s="140">
        <v>228</v>
      </c>
      <c r="C219" s="278"/>
      <c r="D219" s="260"/>
      <c r="E219" s="260"/>
      <c r="F219" s="260"/>
      <c r="G219" s="260"/>
      <c r="H219" s="285"/>
      <c r="I219" s="142">
        <v>0</v>
      </c>
      <c r="J219" s="290"/>
      <c r="K219" s="148">
        <v>3</v>
      </c>
      <c r="L219" s="88"/>
      <c r="M219" s="254"/>
      <c r="N219" s="278"/>
      <c r="O219" s="260"/>
      <c r="P219" s="296"/>
    </row>
    <row r="220" spans="1:16">
      <c r="A220" s="4">
        <v>45015</v>
      </c>
      <c r="B220" s="140">
        <v>253</v>
      </c>
      <c r="C220" s="278"/>
      <c r="D220" s="260"/>
      <c r="E220" s="260"/>
      <c r="F220" s="260"/>
      <c r="G220" s="260"/>
      <c r="H220" s="285"/>
      <c r="I220" s="142">
        <v>0</v>
      </c>
      <c r="J220" s="290"/>
      <c r="K220" s="148">
        <v>12</v>
      </c>
      <c r="L220" s="88"/>
      <c r="M220" s="254"/>
      <c r="N220" s="278"/>
      <c r="O220" s="260"/>
      <c r="P220" s="296"/>
    </row>
    <row r="221" spans="1:16">
      <c r="A221" s="4">
        <v>45016</v>
      </c>
      <c r="B221" s="140">
        <v>206</v>
      </c>
      <c r="C221" s="278"/>
      <c r="D221" s="260"/>
      <c r="E221" s="260"/>
      <c r="F221" s="260"/>
      <c r="G221" s="260"/>
      <c r="H221" s="285"/>
      <c r="I221" s="142">
        <v>0</v>
      </c>
      <c r="J221" s="290"/>
      <c r="K221" s="148">
        <v>0</v>
      </c>
      <c r="L221" s="88"/>
      <c r="M221" s="254"/>
      <c r="N221" s="278"/>
      <c r="O221" s="260"/>
      <c r="P221" s="296"/>
    </row>
    <row r="222" spans="1:16">
      <c r="A222" s="4">
        <v>45017</v>
      </c>
      <c r="B222" s="140">
        <v>196</v>
      </c>
      <c r="C222" s="278"/>
      <c r="D222" s="260"/>
      <c r="E222" s="260"/>
      <c r="F222" s="260"/>
      <c r="G222" s="260"/>
      <c r="H222" s="285"/>
      <c r="I222" s="142">
        <v>0</v>
      </c>
      <c r="J222" s="290"/>
      <c r="K222" s="148">
        <v>0</v>
      </c>
      <c r="L222" s="88"/>
      <c r="M222" s="254"/>
      <c r="N222" s="278"/>
      <c r="O222" s="260"/>
      <c r="P222" s="296"/>
    </row>
    <row r="223" spans="1:16">
      <c r="A223" s="4">
        <v>45018</v>
      </c>
      <c r="B223" s="140">
        <v>216</v>
      </c>
      <c r="C223" s="278"/>
      <c r="D223" s="260"/>
      <c r="E223" s="260"/>
      <c r="F223" s="260"/>
      <c r="G223" s="260"/>
      <c r="H223" s="285"/>
      <c r="I223" s="142">
        <v>0</v>
      </c>
      <c r="J223" s="290"/>
      <c r="K223" s="148">
        <v>0</v>
      </c>
      <c r="L223" s="88"/>
      <c r="M223" s="254"/>
      <c r="N223" s="278"/>
      <c r="O223" s="260"/>
      <c r="P223" s="296"/>
    </row>
    <row r="224" spans="1:16">
      <c r="A224" s="4">
        <v>45019</v>
      </c>
      <c r="B224" s="140">
        <v>317</v>
      </c>
      <c r="C224" s="278"/>
      <c r="D224" s="260"/>
      <c r="E224" s="260"/>
      <c r="F224" s="260"/>
      <c r="G224" s="260"/>
      <c r="H224" s="285"/>
      <c r="I224" s="142">
        <v>0</v>
      </c>
      <c r="J224" s="290"/>
      <c r="K224" s="148">
        <v>2</v>
      </c>
      <c r="L224" s="88"/>
      <c r="M224" s="254"/>
      <c r="N224" s="278"/>
      <c r="O224" s="260"/>
      <c r="P224" s="296"/>
    </row>
    <row r="225" spans="1:16">
      <c r="A225" s="4">
        <v>45020</v>
      </c>
      <c r="B225" s="140">
        <v>247</v>
      </c>
      <c r="C225" s="278"/>
      <c r="D225" s="260"/>
      <c r="E225" s="260"/>
      <c r="F225" s="260"/>
      <c r="G225" s="260"/>
      <c r="H225" s="285"/>
      <c r="I225" s="142">
        <v>0</v>
      </c>
      <c r="J225" s="290"/>
      <c r="K225" s="148">
        <v>13</v>
      </c>
      <c r="L225" s="88"/>
      <c r="M225" s="254"/>
      <c r="N225" s="278"/>
      <c r="O225" s="260"/>
      <c r="P225" s="296"/>
    </row>
    <row r="226" spans="1:16">
      <c r="A226" s="4">
        <v>45021</v>
      </c>
      <c r="B226" s="140">
        <v>226</v>
      </c>
      <c r="C226" s="278"/>
      <c r="D226" s="260"/>
      <c r="E226" s="260"/>
      <c r="F226" s="260"/>
      <c r="G226" s="260"/>
      <c r="H226" s="285"/>
      <c r="I226" s="142">
        <v>0</v>
      </c>
      <c r="J226" s="291"/>
      <c r="K226" s="148">
        <v>0</v>
      </c>
      <c r="L226" s="88"/>
      <c r="M226" s="254"/>
      <c r="N226" s="278"/>
      <c r="O226" s="260"/>
      <c r="P226" s="296"/>
    </row>
    <row r="227" spans="1:16">
      <c r="A227" s="4">
        <v>45022</v>
      </c>
      <c r="B227" s="140">
        <v>208</v>
      </c>
      <c r="C227" s="260"/>
      <c r="D227" s="260"/>
      <c r="E227" s="260"/>
      <c r="F227" s="260"/>
      <c r="G227" s="260"/>
      <c r="H227" s="260"/>
      <c r="I227" s="142">
        <v>0</v>
      </c>
      <c r="J227" s="260"/>
      <c r="K227" s="148">
        <v>0</v>
      </c>
      <c r="L227" s="88"/>
      <c r="M227" s="254"/>
      <c r="N227" s="260"/>
      <c r="O227" s="260"/>
      <c r="P227" s="296"/>
    </row>
    <row r="228" spans="1:16">
      <c r="A228" s="4">
        <v>45023</v>
      </c>
      <c r="B228" s="140">
        <v>212</v>
      </c>
      <c r="C228" s="260"/>
      <c r="D228" s="260"/>
      <c r="E228" s="260"/>
      <c r="F228" s="260"/>
      <c r="G228" s="260"/>
      <c r="H228" s="260"/>
      <c r="I228" s="142">
        <v>0</v>
      </c>
      <c r="J228" s="260"/>
      <c r="K228" s="148">
        <v>0</v>
      </c>
      <c r="L228" s="88"/>
      <c r="M228" s="254"/>
      <c r="N228" s="260"/>
      <c r="O228" s="260"/>
      <c r="P228" s="296"/>
    </row>
    <row r="229" spans="1:16">
      <c r="A229" s="4">
        <v>45024</v>
      </c>
      <c r="B229" s="140">
        <v>219</v>
      </c>
      <c r="C229" s="260"/>
      <c r="D229" s="260"/>
      <c r="E229" s="260"/>
      <c r="F229" s="260"/>
      <c r="G229" s="260"/>
      <c r="H229" s="260"/>
      <c r="I229" s="142">
        <v>0</v>
      </c>
      <c r="J229" s="260"/>
      <c r="K229" s="148">
        <v>0</v>
      </c>
      <c r="L229" s="88"/>
      <c r="M229" s="254"/>
      <c r="N229" s="260"/>
      <c r="O229" s="260"/>
      <c r="P229" s="296"/>
    </row>
    <row r="230" spans="1:16">
      <c r="A230" s="4">
        <v>45025</v>
      </c>
      <c r="B230" s="140">
        <v>194</v>
      </c>
      <c r="C230" s="260"/>
      <c r="D230" s="260"/>
      <c r="E230" s="260"/>
      <c r="F230" s="260"/>
      <c r="G230" s="260"/>
      <c r="H230" s="260"/>
      <c r="I230" s="142">
        <v>0</v>
      </c>
      <c r="J230" s="260"/>
      <c r="K230" s="148">
        <v>0</v>
      </c>
      <c r="L230" s="88"/>
      <c r="M230" s="254"/>
      <c r="N230" s="260"/>
      <c r="O230" s="260"/>
      <c r="P230" s="297"/>
    </row>
    <row r="231" spans="1:16">
      <c r="A231" s="4">
        <v>45026</v>
      </c>
      <c r="B231" s="140">
        <v>212</v>
      </c>
      <c r="C231" s="280">
        <v>20</v>
      </c>
      <c r="D231" s="153">
        <v>190</v>
      </c>
      <c r="E231" s="153">
        <v>1</v>
      </c>
      <c r="F231" s="153">
        <v>46</v>
      </c>
      <c r="G231" s="153">
        <v>6.8</v>
      </c>
      <c r="H231" s="265">
        <v>1.7</v>
      </c>
      <c r="I231" s="142">
        <v>0</v>
      </c>
      <c r="J231" s="261"/>
      <c r="K231" s="148">
        <v>0</v>
      </c>
      <c r="L231" s="88" t="s">
        <v>99</v>
      </c>
      <c r="M231" s="254" t="s">
        <v>89</v>
      </c>
      <c r="N231" s="303">
        <v>45042</v>
      </c>
      <c r="O231" s="256">
        <v>45054</v>
      </c>
      <c r="P231" s="148"/>
    </row>
    <row r="232" spans="1:16">
      <c r="A232" s="4">
        <v>45027</v>
      </c>
      <c r="B232" s="140">
        <v>215</v>
      </c>
      <c r="C232" s="260"/>
      <c r="D232" s="260"/>
      <c r="E232" s="260"/>
      <c r="F232" s="260"/>
      <c r="G232" s="260"/>
      <c r="H232" s="260"/>
      <c r="I232" s="142">
        <v>0</v>
      </c>
      <c r="J232" s="260"/>
      <c r="K232" s="148">
        <v>0</v>
      </c>
      <c r="L232" s="88"/>
      <c r="M232" s="254"/>
      <c r="N232" s="260"/>
      <c r="O232" s="260"/>
      <c r="P232" s="298"/>
    </row>
    <row r="233" spans="1:16">
      <c r="A233" s="4">
        <v>45028</v>
      </c>
      <c r="B233" s="140">
        <v>199</v>
      </c>
      <c r="C233" s="260"/>
      <c r="D233" s="260"/>
      <c r="E233" s="260"/>
      <c r="F233" s="260"/>
      <c r="G233" s="260"/>
      <c r="H233" s="260"/>
      <c r="I233" s="142">
        <v>482</v>
      </c>
      <c r="J233" s="260"/>
      <c r="K233" s="148">
        <v>0</v>
      </c>
      <c r="L233" s="88"/>
      <c r="M233" s="254"/>
      <c r="N233" s="260"/>
      <c r="O233" s="260"/>
      <c r="P233" s="296"/>
    </row>
    <row r="234" spans="1:16">
      <c r="A234" s="4">
        <v>45029</v>
      </c>
      <c r="B234" s="140">
        <v>203</v>
      </c>
      <c r="C234" s="260"/>
      <c r="D234" s="260"/>
      <c r="E234" s="260"/>
      <c r="F234" s="260"/>
      <c r="G234" s="260"/>
      <c r="H234" s="260"/>
      <c r="I234" s="142">
        <v>0</v>
      </c>
      <c r="J234" s="260"/>
      <c r="K234" s="148">
        <v>0</v>
      </c>
      <c r="L234" s="88"/>
      <c r="M234" s="254"/>
      <c r="N234" s="260"/>
      <c r="O234" s="260"/>
      <c r="P234" s="296"/>
    </row>
    <row r="235" spans="1:16">
      <c r="A235" s="4">
        <v>45030</v>
      </c>
      <c r="B235" s="140">
        <v>203</v>
      </c>
      <c r="C235" s="260"/>
      <c r="D235" s="260"/>
      <c r="E235" s="260"/>
      <c r="F235" s="260"/>
      <c r="G235" s="260"/>
      <c r="H235" s="260"/>
      <c r="I235" s="142">
        <v>0</v>
      </c>
      <c r="J235" s="260"/>
      <c r="K235" s="148">
        <v>0</v>
      </c>
      <c r="L235" s="88"/>
      <c r="M235" s="254"/>
      <c r="N235" s="260"/>
      <c r="O235" s="260"/>
      <c r="P235" s="296"/>
    </row>
    <row r="236" spans="1:16">
      <c r="A236" s="4">
        <v>45031</v>
      </c>
      <c r="B236" s="140">
        <v>207</v>
      </c>
      <c r="C236" s="260"/>
      <c r="D236" s="260"/>
      <c r="E236" s="260"/>
      <c r="F236" s="260"/>
      <c r="G236" s="260"/>
      <c r="H236" s="260"/>
      <c r="I236" s="142">
        <v>0</v>
      </c>
      <c r="J236" s="260"/>
      <c r="K236" s="148">
        <v>0</v>
      </c>
      <c r="L236" s="88"/>
      <c r="M236" s="254"/>
      <c r="N236" s="260"/>
      <c r="O236" s="260"/>
      <c r="P236" s="296"/>
    </row>
    <row r="237" spans="1:16">
      <c r="A237" s="4">
        <v>45032</v>
      </c>
      <c r="B237" s="140">
        <v>213</v>
      </c>
      <c r="C237" s="260"/>
      <c r="D237" s="260"/>
      <c r="E237" s="260"/>
      <c r="F237" s="260"/>
      <c r="G237" s="260"/>
      <c r="H237" s="260"/>
      <c r="I237" s="142">
        <v>0</v>
      </c>
      <c r="J237" s="260"/>
      <c r="K237" s="148">
        <v>0</v>
      </c>
      <c r="L237" s="88"/>
      <c r="M237" s="254"/>
      <c r="N237" s="260"/>
      <c r="O237" s="260"/>
      <c r="P237" s="296"/>
    </row>
    <row r="238" spans="1:16">
      <c r="A238" s="4">
        <v>45033</v>
      </c>
      <c r="B238" s="140">
        <v>209</v>
      </c>
      <c r="C238" s="260"/>
      <c r="D238" s="260"/>
      <c r="E238" s="260"/>
      <c r="F238" s="260"/>
      <c r="G238" s="260"/>
      <c r="H238" s="260"/>
      <c r="I238" s="142">
        <v>0</v>
      </c>
      <c r="J238" s="260"/>
      <c r="K238" s="148">
        <v>0</v>
      </c>
      <c r="L238" s="88"/>
      <c r="M238" s="254"/>
      <c r="N238" s="260"/>
      <c r="O238" s="260"/>
      <c r="P238" s="296"/>
    </row>
    <row r="239" spans="1:16">
      <c r="A239" s="4">
        <v>45034</v>
      </c>
      <c r="B239" s="140">
        <v>267</v>
      </c>
      <c r="C239" s="260"/>
      <c r="D239" s="260"/>
      <c r="E239" s="260"/>
      <c r="F239" s="260"/>
      <c r="G239" s="260"/>
      <c r="H239" s="260"/>
      <c r="I239" s="142">
        <v>225</v>
      </c>
      <c r="J239" s="260"/>
      <c r="K239" s="148">
        <v>0</v>
      </c>
      <c r="L239" s="88"/>
      <c r="M239" s="254"/>
      <c r="N239" s="260"/>
      <c r="O239" s="260"/>
      <c r="P239" s="296"/>
    </row>
    <row r="240" spans="1:16">
      <c r="A240" s="4">
        <v>45035</v>
      </c>
      <c r="B240" s="140">
        <v>202</v>
      </c>
      <c r="C240" s="260"/>
      <c r="D240" s="260"/>
      <c r="E240" s="260"/>
      <c r="F240" s="260"/>
      <c r="G240" s="260"/>
      <c r="H240" s="260"/>
      <c r="I240" s="142">
        <v>0</v>
      </c>
      <c r="J240" s="260"/>
      <c r="K240" s="148">
        <v>0</v>
      </c>
      <c r="L240" s="88"/>
      <c r="M240" s="254"/>
      <c r="N240" s="260"/>
      <c r="O240" s="260"/>
      <c r="P240" s="296"/>
    </row>
    <row r="241" spans="1:16">
      <c r="A241" s="4">
        <v>45036</v>
      </c>
      <c r="B241" s="140">
        <v>198</v>
      </c>
      <c r="C241" s="260"/>
      <c r="D241" s="260"/>
      <c r="E241" s="260"/>
      <c r="F241" s="260"/>
      <c r="G241" s="260"/>
      <c r="H241" s="260"/>
      <c r="I241" s="142">
        <v>0</v>
      </c>
      <c r="J241" s="260"/>
      <c r="K241" s="148">
        <v>5</v>
      </c>
      <c r="L241" s="88"/>
      <c r="M241" s="254"/>
      <c r="N241" s="260"/>
      <c r="O241" s="260"/>
      <c r="P241" s="296"/>
    </row>
    <row r="242" spans="1:16">
      <c r="A242" s="4">
        <v>45037</v>
      </c>
      <c r="B242" s="140">
        <v>240</v>
      </c>
      <c r="C242" s="260"/>
      <c r="D242" s="260"/>
      <c r="E242" s="260"/>
      <c r="F242" s="260"/>
      <c r="G242" s="260"/>
      <c r="H242" s="260"/>
      <c r="I242" s="142">
        <v>0</v>
      </c>
      <c r="J242" s="260"/>
      <c r="K242" s="148">
        <v>7</v>
      </c>
      <c r="L242" s="88"/>
      <c r="M242" s="254"/>
      <c r="N242" s="260"/>
      <c r="O242" s="260"/>
      <c r="P242" s="296"/>
    </row>
    <row r="243" spans="1:16">
      <c r="A243" s="4">
        <v>45038</v>
      </c>
      <c r="B243" s="140">
        <v>219</v>
      </c>
      <c r="C243" s="260"/>
      <c r="D243" s="260"/>
      <c r="E243" s="260"/>
      <c r="F243" s="260"/>
      <c r="G243" s="260"/>
      <c r="H243" s="260"/>
      <c r="I243" s="142">
        <v>0</v>
      </c>
      <c r="J243" s="260"/>
      <c r="K243" s="148">
        <v>0</v>
      </c>
      <c r="L243" s="88"/>
      <c r="M243" s="254"/>
      <c r="N243" s="260"/>
      <c r="O243" s="260"/>
      <c r="P243" s="296"/>
    </row>
    <row r="244" spans="1:16">
      <c r="A244" s="4">
        <v>45039</v>
      </c>
      <c r="B244" s="140">
        <v>223</v>
      </c>
      <c r="C244" s="260"/>
      <c r="D244" s="260"/>
      <c r="E244" s="260"/>
      <c r="F244" s="260"/>
      <c r="G244" s="260"/>
      <c r="H244" s="260"/>
      <c r="I244" s="142">
        <v>0</v>
      </c>
      <c r="J244" s="260"/>
      <c r="K244" s="148">
        <v>11</v>
      </c>
      <c r="L244" s="88"/>
      <c r="M244" s="254"/>
      <c r="N244" s="260"/>
      <c r="O244" s="260"/>
      <c r="P244" s="296"/>
    </row>
    <row r="245" spans="1:16">
      <c r="A245" s="4">
        <v>45040</v>
      </c>
      <c r="B245" s="140">
        <v>234</v>
      </c>
      <c r="C245" s="260"/>
      <c r="D245" s="260"/>
      <c r="E245" s="260"/>
      <c r="F245" s="260"/>
      <c r="G245" s="260"/>
      <c r="H245" s="260"/>
      <c r="I245" s="142">
        <v>0</v>
      </c>
      <c r="J245" s="260"/>
      <c r="K245" s="148">
        <v>6</v>
      </c>
      <c r="L245" s="88"/>
      <c r="M245" s="254"/>
      <c r="N245" s="260"/>
      <c r="O245" s="260"/>
      <c r="P245" s="296"/>
    </row>
    <row r="246" spans="1:16">
      <c r="A246" s="4">
        <v>45041</v>
      </c>
      <c r="B246" s="140">
        <v>231</v>
      </c>
      <c r="C246" s="260"/>
      <c r="D246" s="260"/>
      <c r="E246" s="260"/>
      <c r="F246" s="260"/>
      <c r="G246" s="260"/>
      <c r="H246" s="260"/>
      <c r="I246" s="142">
        <v>0</v>
      </c>
      <c r="J246" s="260"/>
      <c r="K246" s="148">
        <v>8</v>
      </c>
      <c r="L246" s="88"/>
      <c r="M246" s="254"/>
      <c r="N246" s="260"/>
      <c r="O246" s="260"/>
      <c r="P246" s="296"/>
    </row>
    <row r="247" spans="1:16">
      <c r="A247" s="4">
        <v>45042</v>
      </c>
      <c r="B247" s="140">
        <v>238</v>
      </c>
      <c r="C247" s="260"/>
      <c r="D247" s="260"/>
      <c r="E247" s="260"/>
      <c r="F247" s="260"/>
      <c r="G247" s="260"/>
      <c r="H247" s="260"/>
      <c r="I247" s="142">
        <v>0</v>
      </c>
      <c r="J247" s="260"/>
      <c r="K247" s="148">
        <v>5</v>
      </c>
      <c r="L247" s="88"/>
      <c r="M247" s="254"/>
      <c r="N247" s="260"/>
      <c r="O247" s="260"/>
      <c r="P247" s="296"/>
    </row>
    <row r="248" spans="1:16">
      <c r="A248" s="4">
        <v>45043</v>
      </c>
      <c r="B248" s="140">
        <v>236</v>
      </c>
      <c r="C248" s="260"/>
      <c r="D248" s="260"/>
      <c r="E248" s="260"/>
      <c r="F248" s="260"/>
      <c r="G248" s="260"/>
      <c r="H248" s="260"/>
      <c r="I248" s="142">
        <v>0</v>
      </c>
      <c r="J248" s="260"/>
      <c r="K248" s="148">
        <v>8</v>
      </c>
      <c r="L248" s="88"/>
      <c r="M248" s="254"/>
      <c r="N248" s="260"/>
      <c r="O248" s="260"/>
      <c r="P248" s="296"/>
    </row>
    <row r="249" spans="1:16">
      <c r="A249" s="4">
        <v>45044</v>
      </c>
      <c r="B249" s="140">
        <v>219</v>
      </c>
      <c r="C249" s="260"/>
      <c r="D249" s="260"/>
      <c r="E249" s="260"/>
      <c r="F249" s="260"/>
      <c r="G249" s="260"/>
      <c r="H249" s="260"/>
      <c r="I249" s="142">
        <v>0</v>
      </c>
      <c r="J249" s="260"/>
      <c r="K249" s="148">
        <v>0</v>
      </c>
      <c r="L249" s="88"/>
      <c r="M249" s="254"/>
      <c r="N249" s="260"/>
      <c r="O249" s="260"/>
      <c r="P249" s="296"/>
    </row>
    <row r="250" spans="1:16">
      <c r="A250" s="4">
        <v>45045</v>
      </c>
      <c r="B250" s="140">
        <v>214</v>
      </c>
      <c r="C250" s="260"/>
      <c r="D250" s="260"/>
      <c r="E250" s="260"/>
      <c r="F250" s="260"/>
      <c r="G250" s="260"/>
      <c r="H250" s="260"/>
      <c r="I250" s="142">
        <v>0</v>
      </c>
      <c r="J250" s="260"/>
      <c r="K250" s="148">
        <v>0</v>
      </c>
      <c r="L250" s="88"/>
      <c r="M250" s="254"/>
      <c r="N250" s="260"/>
      <c r="O250" s="260"/>
      <c r="P250" s="296"/>
    </row>
    <row r="251" spans="1:16">
      <c r="A251" s="4">
        <v>45046</v>
      </c>
      <c r="B251" s="140">
        <v>209</v>
      </c>
      <c r="C251" s="260"/>
      <c r="D251" s="260"/>
      <c r="E251" s="260"/>
      <c r="F251" s="260"/>
      <c r="G251" s="260"/>
      <c r="H251" s="260"/>
      <c r="I251" s="142">
        <v>0</v>
      </c>
      <c r="J251" s="260"/>
      <c r="K251" s="148">
        <v>0</v>
      </c>
      <c r="L251" s="88"/>
      <c r="M251" s="254"/>
      <c r="N251" s="260"/>
      <c r="O251" s="260"/>
      <c r="P251" s="296"/>
    </row>
    <row r="252" spans="1:16">
      <c r="A252" s="4">
        <v>45047</v>
      </c>
      <c r="B252" s="140">
        <v>205</v>
      </c>
      <c r="C252" s="260"/>
      <c r="D252" s="260"/>
      <c r="E252" s="260"/>
      <c r="F252" s="260"/>
      <c r="G252" s="260"/>
      <c r="H252" s="260"/>
      <c r="I252" s="142">
        <v>0</v>
      </c>
      <c r="J252" s="260"/>
      <c r="K252" s="148">
        <v>0</v>
      </c>
      <c r="L252" s="88"/>
      <c r="M252" s="254"/>
      <c r="N252" s="260"/>
      <c r="O252" s="260"/>
      <c r="P252" s="296"/>
    </row>
    <row r="253" spans="1:16">
      <c r="A253" s="4">
        <v>45048</v>
      </c>
      <c r="B253" s="140">
        <v>196</v>
      </c>
      <c r="C253" s="260"/>
      <c r="D253" s="260"/>
      <c r="E253" s="260"/>
      <c r="F253" s="260"/>
      <c r="G253" s="260"/>
      <c r="H253" s="260"/>
      <c r="I253" s="142">
        <v>0</v>
      </c>
      <c r="J253" s="260"/>
      <c r="K253" s="148">
        <v>0</v>
      </c>
      <c r="L253" s="88"/>
      <c r="M253" s="254"/>
      <c r="N253" s="260"/>
      <c r="O253" s="260"/>
      <c r="P253" s="296"/>
    </row>
    <row r="254" spans="1:16">
      <c r="A254" s="4">
        <v>45049</v>
      </c>
      <c r="B254" s="140">
        <v>206</v>
      </c>
      <c r="C254" s="260"/>
      <c r="D254" s="260"/>
      <c r="E254" s="260"/>
      <c r="F254" s="260"/>
      <c r="G254" s="260"/>
      <c r="H254" s="260"/>
      <c r="I254" s="142">
        <v>0</v>
      </c>
      <c r="J254" s="260"/>
      <c r="K254" s="148">
        <v>0</v>
      </c>
      <c r="L254" s="88"/>
      <c r="M254" s="254"/>
      <c r="N254" s="260"/>
      <c r="O254" s="260"/>
      <c r="P254" s="296"/>
    </row>
    <row r="255" spans="1:16">
      <c r="A255" s="4">
        <v>45050</v>
      </c>
      <c r="B255" s="140">
        <v>197</v>
      </c>
      <c r="C255" s="260"/>
      <c r="D255" s="260"/>
      <c r="E255" s="260"/>
      <c r="F255" s="260"/>
      <c r="G255" s="260"/>
      <c r="H255" s="260"/>
      <c r="I255" s="142">
        <v>0</v>
      </c>
      <c r="J255" s="260"/>
      <c r="K255" s="148">
        <v>0</v>
      </c>
      <c r="L255" s="88"/>
      <c r="M255" s="254"/>
      <c r="N255" s="260"/>
      <c r="O255" s="260"/>
      <c r="P255" s="296"/>
    </row>
    <row r="256" spans="1:16">
      <c r="A256" s="4">
        <v>45051</v>
      </c>
      <c r="B256" s="140">
        <v>188</v>
      </c>
      <c r="C256" s="260"/>
      <c r="D256" s="260"/>
      <c r="E256" s="260"/>
      <c r="F256" s="260"/>
      <c r="G256" s="260"/>
      <c r="H256" s="260"/>
      <c r="I256" s="142">
        <v>0</v>
      </c>
      <c r="J256" s="260"/>
      <c r="K256" s="148">
        <v>0</v>
      </c>
      <c r="L256" s="88"/>
      <c r="M256" s="254"/>
      <c r="N256" s="260"/>
      <c r="O256" s="260"/>
      <c r="P256" s="296"/>
    </row>
    <row r="257" spans="1:16">
      <c r="A257" s="4">
        <v>45052</v>
      </c>
      <c r="B257" s="140">
        <v>194</v>
      </c>
      <c r="C257" s="260"/>
      <c r="D257" s="260"/>
      <c r="E257" s="260"/>
      <c r="F257" s="260"/>
      <c r="G257" s="260"/>
      <c r="H257" s="260"/>
      <c r="I257" s="142">
        <v>0</v>
      </c>
      <c r="J257" s="260"/>
      <c r="K257" s="148">
        <v>0</v>
      </c>
      <c r="L257" s="88"/>
      <c r="M257" s="254"/>
      <c r="N257" s="260"/>
      <c r="O257" s="260"/>
      <c r="P257" s="296"/>
    </row>
    <row r="258" spans="1:16">
      <c r="A258" s="4">
        <v>45053</v>
      </c>
      <c r="B258" s="140">
        <v>195</v>
      </c>
      <c r="C258" s="260"/>
      <c r="D258" s="260"/>
      <c r="E258" s="260"/>
      <c r="F258" s="260"/>
      <c r="G258" s="260"/>
      <c r="H258" s="260"/>
      <c r="I258" s="142">
        <v>0</v>
      </c>
      <c r="J258" s="260"/>
      <c r="K258" s="148">
        <v>0</v>
      </c>
      <c r="L258" s="88"/>
      <c r="M258" s="254"/>
      <c r="N258" s="260"/>
      <c r="O258" s="260"/>
      <c r="P258" s="296"/>
    </row>
    <row r="259" spans="1:16">
      <c r="A259" s="4">
        <v>45054</v>
      </c>
      <c r="B259" s="140">
        <v>202</v>
      </c>
      <c r="C259" s="260"/>
      <c r="D259" s="260"/>
      <c r="E259" s="260"/>
      <c r="F259" s="260"/>
      <c r="G259" s="260"/>
      <c r="H259" s="285"/>
      <c r="I259" s="142">
        <v>0</v>
      </c>
      <c r="J259" s="278"/>
      <c r="K259" s="148">
        <v>0</v>
      </c>
      <c r="L259" s="153"/>
      <c r="M259" s="153"/>
      <c r="N259" s="278"/>
      <c r="O259" s="260"/>
      <c r="P259" s="296"/>
    </row>
    <row r="260" spans="1:16">
      <c r="A260" s="4">
        <v>45055</v>
      </c>
      <c r="B260" s="140">
        <v>205</v>
      </c>
      <c r="C260" s="280">
        <v>12</v>
      </c>
      <c r="D260" s="153">
        <v>32</v>
      </c>
      <c r="E260" s="153">
        <v>1</v>
      </c>
      <c r="F260" s="153">
        <v>31</v>
      </c>
      <c r="G260" s="153">
        <v>6.5</v>
      </c>
      <c r="H260" s="265">
        <v>1.4</v>
      </c>
      <c r="I260" s="142">
        <v>0</v>
      </c>
      <c r="J260" s="261"/>
      <c r="K260" s="148">
        <v>0</v>
      </c>
      <c r="L260" s="88" t="s">
        <v>100</v>
      </c>
      <c r="M260" s="254" t="s">
        <v>98</v>
      </c>
      <c r="N260" s="303">
        <v>45055</v>
      </c>
      <c r="O260" s="256">
        <v>45079</v>
      </c>
      <c r="P260" s="148"/>
    </row>
    <row r="261" spans="1:16">
      <c r="A261" s="4">
        <v>45056</v>
      </c>
      <c r="B261" s="140">
        <v>190</v>
      </c>
      <c r="C261" s="260"/>
      <c r="D261" s="260"/>
      <c r="E261" s="260"/>
      <c r="F261" s="260"/>
      <c r="G261" s="260"/>
      <c r="H261" s="260"/>
      <c r="I261" s="142">
        <v>108</v>
      </c>
      <c r="J261" s="260"/>
      <c r="K261" s="148">
        <v>0</v>
      </c>
      <c r="L261" s="88"/>
      <c r="M261" s="254"/>
      <c r="N261" s="260"/>
      <c r="O261" s="260"/>
      <c r="P261" s="298"/>
    </row>
    <row r="262" spans="1:16">
      <c r="A262" s="4">
        <v>45057</v>
      </c>
      <c r="B262" s="140">
        <v>193</v>
      </c>
      <c r="C262" s="260"/>
      <c r="D262" s="260"/>
      <c r="E262" s="260"/>
      <c r="F262" s="260"/>
      <c r="G262" s="260"/>
      <c r="H262" s="260"/>
      <c r="I262" s="142">
        <v>0</v>
      </c>
      <c r="J262" s="260"/>
      <c r="K262" s="148">
        <v>0</v>
      </c>
      <c r="L262" s="88"/>
      <c r="M262" s="254"/>
      <c r="N262" s="260"/>
      <c r="O262" s="260"/>
      <c r="P262" s="296"/>
    </row>
    <row r="263" spans="1:16">
      <c r="A263" s="4">
        <v>45058</v>
      </c>
      <c r="B263" s="140">
        <v>206</v>
      </c>
      <c r="C263" s="260"/>
      <c r="D263" s="260"/>
      <c r="E263" s="260"/>
      <c r="F263" s="260"/>
      <c r="G263" s="260"/>
      <c r="H263" s="260"/>
      <c r="I263" s="142">
        <v>0</v>
      </c>
      <c r="J263" s="260"/>
      <c r="K263" s="148">
        <v>3</v>
      </c>
      <c r="L263" s="88"/>
      <c r="M263" s="254"/>
      <c r="N263" s="260"/>
      <c r="O263" s="260"/>
      <c r="P263" s="296"/>
    </row>
    <row r="264" spans="1:16">
      <c r="A264" s="4">
        <v>45059</v>
      </c>
      <c r="B264" s="140">
        <v>208</v>
      </c>
      <c r="C264" s="260"/>
      <c r="D264" s="260"/>
      <c r="E264" s="260"/>
      <c r="F264" s="260"/>
      <c r="G264" s="260"/>
      <c r="H264" s="260"/>
      <c r="I264" s="142">
        <v>0</v>
      </c>
      <c r="J264" s="260"/>
      <c r="K264" s="148">
        <v>0</v>
      </c>
      <c r="L264" s="88"/>
      <c r="M264" s="254"/>
      <c r="N264" s="260"/>
      <c r="O264" s="260"/>
      <c r="P264" s="296"/>
    </row>
    <row r="265" spans="1:16">
      <c r="A265" s="4">
        <v>45060</v>
      </c>
      <c r="B265" s="140">
        <v>371</v>
      </c>
      <c r="C265" s="260"/>
      <c r="D265" s="260"/>
      <c r="E265" s="260"/>
      <c r="F265" s="260"/>
      <c r="G265" s="260"/>
      <c r="H265" s="260"/>
      <c r="I265" s="142">
        <v>0</v>
      </c>
      <c r="J265" s="260"/>
      <c r="K265" s="148">
        <v>15</v>
      </c>
      <c r="L265" s="88"/>
      <c r="M265" s="254"/>
      <c r="N265" s="260"/>
      <c r="O265" s="260"/>
      <c r="P265" s="296"/>
    </row>
    <row r="266" spans="1:16">
      <c r="A266" s="4">
        <v>45061</v>
      </c>
      <c r="B266" s="140">
        <v>830</v>
      </c>
      <c r="C266" s="260"/>
      <c r="D266" s="260"/>
      <c r="E266" s="260"/>
      <c r="F266" s="260"/>
      <c r="G266" s="260"/>
      <c r="H266" s="260"/>
      <c r="I266" s="142">
        <v>0</v>
      </c>
      <c r="J266" s="260"/>
      <c r="K266" s="148">
        <v>50</v>
      </c>
      <c r="L266" s="88"/>
      <c r="M266" s="254"/>
      <c r="N266" s="260"/>
      <c r="O266" s="260"/>
      <c r="P266" s="296"/>
    </row>
    <row r="267" spans="1:16">
      <c r="A267" s="4">
        <v>45062</v>
      </c>
      <c r="B267" s="140">
        <v>341</v>
      </c>
      <c r="C267" s="260"/>
      <c r="D267" s="260"/>
      <c r="E267" s="260"/>
      <c r="F267" s="260"/>
      <c r="G267" s="260"/>
      <c r="H267" s="260"/>
      <c r="I267" s="142">
        <v>0</v>
      </c>
      <c r="J267" s="260"/>
      <c r="K267" s="148">
        <v>7</v>
      </c>
      <c r="L267" s="88"/>
      <c r="M267" s="254"/>
      <c r="N267" s="260"/>
      <c r="O267" s="260"/>
      <c r="P267" s="296"/>
    </row>
    <row r="268" spans="1:16">
      <c r="A268" s="4">
        <v>45063</v>
      </c>
      <c r="B268" s="140">
        <v>268</v>
      </c>
      <c r="C268" s="260"/>
      <c r="D268" s="260"/>
      <c r="E268" s="260"/>
      <c r="F268" s="260"/>
      <c r="G268" s="260"/>
      <c r="H268" s="260"/>
      <c r="I268" s="142">
        <v>0</v>
      </c>
      <c r="J268" s="260"/>
      <c r="K268" s="148">
        <v>1</v>
      </c>
      <c r="L268" s="88"/>
      <c r="M268" s="254"/>
      <c r="N268" s="260"/>
      <c r="O268" s="260"/>
      <c r="P268" s="296"/>
    </row>
    <row r="269" spans="1:16">
      <c r="A269" s="4">
        <v>45064</v>
      </c>
      <c r="B269" s="140">
        <v>249</v>
      </c>
      <c r="C269" s="260"/>
      <c r="D269" s="260"/>
      <c r="E269" s="260"/>
      <c r="F269" s="260"/>
      <c r="G269" s="260"/>
      <c r="H269" s="260"/>
      <c r="I269" s="142">
        <v>0</v>
      </c>
      <c r="J269" s="260"/>
      <c r="K269" s="148">
        <v>0</v>
      </c>
      <c r="L269" s="88"/>
      <c r="M269" s="254"/>
      <c r="N269" s="260"/>
      <c r="O269" s="260"/>
      <c r="P269" s="296"/>
    </row>
    <row r="270" spans="1:16">
      <c r="A270" s="4">
        <v>45065</v>
      </c>
      <c r="B270" s="140">
        <v>235</v>
      </c>
      <c r="C270" s="260"/>
      <c r="D270" s="260"/>
      <c r="E270" s="260"/>
      <c r="F270" s="260"/>
      <c r="G270" s="260"/>
      <c r="H270" s="260"/>
      <c r="I270" s="142">
        <v>0</v>
      </c>
      <c r="J270" s="260"/>
      <c r="K270" s="148">
        <v>0</v>
      </c>
      <c r="L270" s="88"/>
      <c r="M270" s="254"/>
      <c r="N270" s="260"/>
      <c r="O270" s="260"/>
      <c r="P270" s="296"/>
    </row>
    <row r="271" spans="1:16">
      <c r="A271" s="4">
        <v>45066</v>
      </c>
      <c r="B271" s="140">
        <v>233</v>
      </c>
      <c r="C271" s="260"/>
      <c r="D271" s="260"/>
      <c r="E271" s="260"/>
      <c r="F271" s="260"/>
      <c r="G271" s="260"/>
      <c r="H271" s="260"/>
      <c r="I271" s="142">
        <v>0</v>
      </c>
      <c r="J271" s="260"/>
      <c r="K271" s="148">
        <v>0</v>
      </c>
      <c r="L271" s="88"/>
      <c r="M271" s="254"/>
      <c r="N271" s="260"/>
      <c r="O271" s="260"/>
      <c r="P271" s="296"/>
    </row>
    <row r="272" spans="1:16">
      <c r="A272" s="4">
        <v>45067</v>
      </c>
      <c r="B272" s="140">
        <v>227</v>
      </c>
      <c r="C272" s="260"/>
      <c r="D272" s="260"/>
      <c r="E272" s="260"/>
      <c r="F272" s="260"/>
      <c r="G272" s="260"/>
      <c r="H272" s="260"/>
      <c r="I272" s="142">
        <v>0</v>
      </c>
      <c r="J272" s="260"/>
      <c r="K272" s="148">
        <v>0</v>
      </c>
      <c r="L272" s="88"/>
      <c r="M272" s="254"/>
      <c r="N272" s="260"/>
      <c r="O272" s="260"/>
      <c r="P272" s="296"/>
    </row>
    <row r="273" spans="1:16">
      <c r="A273" s="4">
        <v>45068</v>
      </c>
      <c r="B273" s="140">
        <v>217</v>
      </c>
      <c r="C273" s="260"/>
      <c r="D273" s="260"/>
      <c r="E273" s="260"/>
      <c r="F273" s="260"/>
      <c r="G273" s="260"/>
      <c r="H273" s="260"/>
      <c r="I273" s="142">
        <v>0</v>
      </c>
      <c r="J273" s="260"/>
      <c r="K273" s="148">
        <v>0</v>
      </c>
      <c r="L273" s="88"/>
      <c r="M273" s="254"/>
      <c r="N273" s="260"/>
      <c r="O273" s="260"/>
      <c r="P273" s="296"/>
    </row>
    <row r="274" spans="1:16">
      <c r="A274" s="4">
        <v>45069</v>
      </c>
      <c r="B274" s="140">
        <v>238</v>
      </c>
      <c r="C274" s="260"/>
      <c r="D274" s="260"/>
      <c r="E274" s="260"/>
      <c r="F274" s="260"/>
      <c r="G274" s="260"/>
      <c r="H274" s="260"/>
      <c r="I274" s="142">
        <v>0</v>
      </c>
      <c r="J274" s="260"/>
      <c r="K274" s="148">
        <v>0</v>
      </c>
      <c r="L274" s="88"/>
      <c r="M274" s="254"/>
      <c r="N274" s="260"/>
      <c r="O274" s="260"/>
      <c r="P274" s="296"/>
    </row>
    <row r="275" spans="1:16">
      <c r="A275" s="4">
        <v>45070</v>
      </c>
      <c r="B275" s="140">
        <v>200</v>
      </c>
      <c r="C275" s="260"/>
      <c r="D275" s="260"/>
      <c r="E275" s="260"/>
      <c r="F275" s="260"/>
      <c r="G275" s="260"/>
      <c r="H275" s="260"/>
      <c r="I275" s="142">
        <v>0</v>
      </c>
      <c r="J275" s="260"/>
      <c r="K275" s="148">
        <v>0</v>
      </c>
      <c r="L275" s="88"/>
      <c r="M275" s="254"/>
      <c r="N275" s="260"/>
      <c r="O275" s="260"/>
      <c r="P275" s="296"/>
    </row>
    <row r="276" spans="1:16">
      <c r="A276" s="4">
        <v>45071</v>
      </c>
      <c r="B276" s="140">
        <v>190</v>
      </c>
      <c r="C276" s="260"/>
      <c r="D276" s="260"/>
      <c r="E276" s="260"/>
      <c r="F276" s="260"/>
      <c r="G276" s="260"/>
      <c r="H276" s="260"/>
      <c r="I276" s="142">
        <v>0</v>
      </c>
      <c r="J276" s="260"/>
      <c r="K276" s="148">
        <v>0</v>
      </c>
      <c r="L276" s="88"/>
      <c r="M276" s="254"/>
      <c r="N276" s="260"/>
      <c r="O276" s="260"/>
      <c r="P276" s="296"/>
    </row>
    <row r="277" spans="1:16">
      <c r="A277" s="4">
        <v>45072</v>
      </c>
      <c r="B277" s="140">
        <v>189</v>
      </c>
      <c r="C277" s="260"/>
      <c r="D277" s="260"/>
      <c r="E277" s="260"/>
      <c r="F277" s="260"/>
      <c r="G277" s="260"/>
      <c r="H277" s="260"/>
      <c r="I277" s="142">
        <v>0</v>
      </c>
      <c r="J277" s="260"/>
      <c r="K277" s="148">
        <v>0</v>
      </c>
      <c r="L277" s="88"/>
      <c r="M277" s="254"/>
      <c r="N277" s="260"/>
      <c r="O277" s="260"/>
      <c r="P277" s="296"/>
    </row>
    <row r="278" spans="1:16">
      <c r="A278" s="4">
        <v>45073</v>
      </c>
      <c r="B278" s="140">
        <v>287</v>
      </c>
      <c r="C278" s="260"/>
      <c r="D278" s="260"/>
      <c r="E278" s="260"/>
      <c r="F278" s="260"/>
      <c r="G278" s="260"/>
      <c r="H278" s="260"/>
      <c r="I278" s="142">
        <v>0</v>
      </c>
      <c r="J278" s="260"/>
      <c r="K278" s="148">
        <v>0</v>
      </c>
      <c r="L278" s="88"/>
      <c r="M278" s="254"/>
      <c r="N278" s="260"/>
      <c r="O278" s="260"/>
      <c r="P278" s="296"/>
    </row>
    <row r="279" spans="1:16">
      <c r="A279" s="4">
        <v>45074</v>
      </c>
      <c r="B279" s="140">
        <v>219</v>
      </c>
      <c r="C279" s="260"/>
      <c r="D279" s="260"/>
      <c r="E279" s="260"/>
      <c r="F279" s="260"/>
      <c r="G279" s="260"/>
      <c r="H279" s="260"/>
      <c r="I279" s="142">
        <v>0</v>
      </c>
      <c r="J279" s="260"/>
      <c r="K279" s="148">
        <v>0</v>
      </c>
      <c r="L279" s="88"/>
      <c r="M279" s="254"/>
      <c r="N279" s="260"/>
      <c r="O279" s="260"/>
      <c r="P279" s="296"/>
    </row>
    <row r="280" spans="1:16">
      <c r="A280" s="4">
        <v>45075</v>
      </c>
      <c r="B280" s="140">
        <v>230</v>
      </c>
      <c r="C280" s="260"/>
      <c r="D280" s="260"/>
      <c r="E280" s="260"/>
      <c r="F280" s="260"/>
      <c r="G280" s="260"/>
      <c r="H280" s="260"/>
      <c r="I280" s="142">
        <v>0</v>
      </c>
      <c r="J280" s="260"/>
      <c r="K280" s="148">
        <v>0</v>
      </c>
      <c r="L280" s="88"/>
      <c r="M280" s="254"/>
      <c r="N280" s="260"/>
      <c r="O280" s="260"/>
      <c r="P280" s="296"/>
    </row>
    <row r="281" spans="1:16">
      <c r="A281" s="4">
        <v>45076</v>
      </c>
      <c r="B281" s="140">
        <v>212</v>
      </c>
      <c r="C281" s="260"/>
      <c r="D281" s="260"/>
      <c r="E281" s="260"/>
      <c r="F281" s="260"/>
      <c r="G281" s="260"/>
      <c r="H281" s="260"/>
      <c r="I281" s="142">
        <v>0</v>
      </c>
      <c r="J281" s="260"/>
      <c r="K281" s="148">
        <v>0</v>
      </c>
      <c r="L281" s="88"/>
      <c r="M281" s="254"/>
      <c r="N281" s="260"/>
      <c r="O281" s="260"/>
      <c r="P281" s="296"/>
    </row>
    <row r="282" spans="1:16">
      <c r="A282" s="4">
        <v>45077</v>
      </c>
      <c r="B282" s="140">
        <v>193</v>
      </c>
      <c r="C282" s="260"/>
      <c r="D282" s="260"/>
      <c r="E282" s="260"/>
      <c r="F282" s="260"/>
      <c r="G282" s="260"/>
      <c r="H282" s="260"/>
      <c r="I282" s="142">
        <v>0</v>
      </c>
      <c r="J282" s="260"/>
      <c r="K282" s="148">
        <v>0</v>
      </c>
      <c r="L282" s="88"/>
      <c r="M282" s="254"/>
      <c r="N282" s="260"/>
      <c r="O282" s="260"/>
      <c r="P282" s="296"/>
    </row>
    <row r="283" spans="1:16">
      <c r="A283" s="4">
        <v>45078</v>
      </c>
      <c r="B283" s="140">
        <v>212</v>
      </c>
      <c r="C283" s="260"/>
      <c r="D283" s="260"/>
      <c r="E283" s="260"/>
      <c r="F283" s="260"/>
      <c r="G283" s="260"/>
      <c r="H283" s="260"/>
      <c r="I283" s="142">
        <v>0</v>
      </c>
      <c r="J283" s="260"/>
      <c r="K283" s="148">
        <v>0</v>
      </c>
      <c r="L283" s="88"/>
      <c r="M283" s="254"/>
      <c r="N283" s="260"/>
      <c r="O283" s="260"/>
      <c r="P283" s="296"/>
    </row>
    <row r="284" spans="1:16">
      <c r="A284" s="4">
        <v>45079</v>
      </c>
      <c r="B284" s="140">
        <v>193</v>
      </c>
      <c r="C284" s="260"/>
      <c r="D284" s="260"/>
      <c r="E284" s="260"/>
      <c r="F284" s="260"/>
      <c r="G284" s="260"/>
      <c r="H284" s="260"/>
      <c r="I284" s="142">
        <v>242</v>
      </c>
      <c r="J284" s="260"/>
      <c r="K284" s="148">
        <v>0</v>
      </c>
      <c r="L284" s="88"/>
      <c r="M284" s="254"/>
      <c r="N284" s="260"/>
      <c r="O284" s="260"/>
      <c r="P284" s="296"/>
    </row>
    <row r="285" spans="1:16">
      <c r="A285" s="4">
        <v>45080</v>
      </c>
      <c r="B285" s="140">
        <v>191</v>
      </c>
      <c r="C285" s="260"/>
      <c r="D285" s="260"/>
      <c r="E285" s="260"/>
      <c r="F285" s="260"/>
      <c r="G285" s="260"/>
      <c r="H285" s="260"/>
      <c r="I285" s="142">
        <v>0</v>
      </c>
      <c r="J285" s="260"/>
      <c r="K285" s="148">
        <v>0</v>
      </c>
      <c r="L285" s="88"/>
      <c r="M285" s="254"/>
      <c r="N285" s="260"/>
      <c r="O285" s="260"/>
      <c r="P285" s="296"/>
    </row>
    <row r="286" spans="1:16">
      <c r="A286" s="4">
        <v>45081</v>
      </c>
      <c r="B286" s="140">
        <v>218</v>
      </c>
      <c r="C286" s="260"/>
      <c r="D286" s="260"/>
      <c r="E286" s="260"/>
      <c r="F286" s="260"/>
      <c r="G286" s="260"/>
      <c r="H286" s="260"/>
      <c r="I286" s="142">
        <v>0</v>
      </c>
      <c r="J286" s="260"/>
      <c r="K286" s="148">
        <v>0</v>
      </c>
      <c r="L286" s="88"/>
      <c r="M286" s="254"/>
      <c r="N286" s="260"/>
      <c r="O286" s="260"/>
      <c r="P286" s="296"/>
    </row>
    <row r="287" spans="1:16">
      <c r="A287" s="4">
        <v>45082</v>
      </c>
      <c r="B287" s="140">
        <v>219</v>
      </c>
      <c r="C287" s="260"/>
      <c r="D287" s="260"/>
      <c r="E287" s="260"/>
      <c r="F287" s="260"/>
      <c r="G287" s="260"/>
      <c r="H287" s="260"/>
      <c r="I287" s="142">
        <v>0</v>
      </c>
      <c r="J287" s="260"/>
      <c r="K287" s="148">
        <v>3</v>
      </c>
      <c r="L287" s="88"/>
      <c r="M287" s="254"/>
      <c r="N287" s="260"/>
      <c r="O287" s="260"/>
      <c r="P287" s="296"/>
    </row>
    <row r="288" spans="1:16">
      <c r="A288" s="4">
        <v>45083</v>
      </c>
      <c r="B288" s="140">
        <v>225</v>
      </c>
      <c r="C288" s="280">
        <v>12</v>
      </c>
      <c r="D288" s="153">
        <v>330</v>
      </c>
      <c r="E288" s="153">
        <v>2.9</v>
      </c>
      <c r="F288" s="153">
        <v>35</v>
      </c>
      <c r="G288" s="153">
        <v>10</v>
      </c>
      <c r="H288" s="265">
        <v>2.1</v>
      </c>
      <c r="I288" s="142">
        <v>0</v>
      </c>
      <c r="J288" s="278"/>
      <c r="K288" s="148">
        <v>2</v>
      </c>
      <c r="L288" s="153" t="s">
        <v>104</v>
      </c>
      <c r="M288" s="153" t="s">
        <v>98</v>
      </c>
      <c r="N288" s="303">
        <v>45096</v>
      </c>
      <c r="O288" s="256">
        <v>45117</v>
      </c>
      <c r="P288" s="148"/>
    </row>
    <row r="289" spans="1:16">
      <c r="A289" s="4">
        <v>45084</v>
      </c>
      <c r="B289" s="140">
        <v>210</v>
      </c>
      <c r="C289"/>
      <c r="D289"/>
      <c r="E289"/>
      <c r="F289"/>
      <c r="G289"/>
      <c r="H289"/>
      <c r="I289" s="142">
        <v>0</v>
      </c>
      <c r="J289" s="261"/>
      <c r="K289" s="148">
        <v>0</v>
      </c>
      <c r="L289" s="88"/>
      <c r="M289" s="254"/>
    </row>
    <row r="290" spans="1:16">
      <c r="A290" s="4">
        <v>45085</v>
      </c>
      <c r="B290" s="140">
        <v>220</v>
      </c>
      <c r="C290" s="260"/>
      <c r="D290" s="260"/>
      <c r="E290" s="260"/>
      <c r="F290" s="260"/>
      <c r="G290" s="260"/>
      <c r="H290" s="260"/>
      <c r="I290" s="142">
        <v>0</v>
      </c>
      <c r="J290" s="260"/>
      <c r="K290" s="148">
        <v>0</v>
      </c>
      <c r="L290" s="88"/>
      <c r="M290" s="254"/>
      <c r="N290" s="260"/>
      <c r="O290" s="260"/>
      <c r="P290" s="298"/>
    </row>
    <row r="291" spans="1:16">
      <c r="A291" s="4">
        <v>45086</v>
      </c>
      <c r="B291" s="140">
        <v>210</v>
      </c>
      <c r="C291" s="260"/>
      <c r="D291" s="260"/>
      <c r="E291" s="260"/>
      <c r="F291" s="260"/>
      <c r="G291" s="260"/>
      <c r="H291" s="260"/>
      <c r="I291" s="142">
        <v>0</v>
      </c>
      <c r="J291" s="260"/>
      <c r="K291" s="148">
        <v>0</v>
      </c>
      <c r="L291" s="88"/>
      <c r="M291" s="254"/>
      <c r="N291" s="260"/>
      <c r="O291" s="260"/>
      <c r="P291" s="296"/>
    </row>
    <row r="292" spans="1:16">
      <c r="A292" s="4">
        <v>45087</v>
      </c>
      <c r="B292" s="140">
        <v>201</v>
      </c>
      <c r="C292" s="260"/>
      <c r="D292" s="260"/>
      <c r="E292" s="260"/>
      <c r="F292" s="260"/>
      <c r="G292" s="260"/>
      <c r="H292" s="260"/>
      <c r="I292" s="142">
        <v>0</v>
      </c>
      <c r="J292" s="260"/>
      <c r="K292" s="148">
        <v>0</v>
      </c>
      <c r="L292" s="88"/>
      <c r="M292" s="254"/>
      <c r="N292" s="260"/>
      <c r="O292" s="260"/>
      <c r="P292" s="296"/>
    </row>
    <row r="293" spans="1:16">
      <c r="A293" s="4">
        <v>45088</v>
      </c>
      <c r="B293" s="140">
        <v>214</v>
      </c>
      <c r="C293" s="260"/>
      <c r="D293" s="260"/>
      <c r="E293" s="260"/>
      <c r="F293" s="260"/>
      <c r="G293" s="260"/>
      <c r="H293" s="260"/>
      <c r="I293" s="142">
        <v>0</v>
      </c>
      <c r="J293" s="260"/>
      <c r="K293" s="148">
        <v>0</v>
      </c>
      <c r="L293" s="88"/>
      <c r="M293" s="254"/>
      <c r="N293" s="260"/>
      <c r="O293" s="260"/>
      <c r="P293" s="296"/>
    </row>
    <row r="294" spans="1:16">
      <c r="A294" s="4">
        <v>45089</v>
      </c>
      <c r="B294" s="140">
        <v>204</v>
      </c>
      <c r="C294" s="260"/>
      <c r="D294" s="260"/>
      <c r="E294" s="260"/>
      <c r="F294" s="260"/>
      <c r="G294" s="260"/>
      <c r="H294" s="260"/>
      <c r="I294" s="142">
        <v>0</v>
      </c>
      <c r="J294" s="260"/>
      <c r="K294" s="148">
        <v>0</v>
      </c>
      <c r="L294" s="88"/>
      <c r="M294" s="254"/>
      <c r="N294" s="260"/>
      <c r="O294" s="260"/>
      <c r="P294" s="296"/>
    </row>
    <row r="295" spans="1:16">
      <c r="A295" s="4">
        <v>45090</v>
      </c>
      <c r="B295" s="140">
        <v>210</v>
      </c>
      <c r="C295" s="260"/>
      <c r="D295" s="260"/>
      <c r="E295" s="260"/>
      <c r="F295" s="260"/>
      <c r="G295" s="260"/>
      <c r="H295" s="260"/>
      <c r="I295" s="142">
        <v>0</v>
      </c>
      <c r="J295" s="260"/>
      <c r="K295" s="148">
        <v>0</v>
      </c>
      <c r="L295" s="88"/>
      <c r="M295" s="254"/>
      <c r="N295" s="260"/>
      <c r="O295" s="260"/>
      <c r="P295" s="296"/>
    </row>
    <row r="296" spans="1:16">
      <c r="A296" s="4">
        <v>45091</v>
      </c>
      <c r="B296" s="140">
        <v>204</v>
      </c>
      <c r="C296" s="260"/>
      <c r="D296" s="260"/>
      <c r="E296" s="260"/>
      <c r="F296" s="260"/>
      <c r="G296" s="260"/>
      <c r="H296" s="260"/>
      <c r="I296" s="142">
        <v>0</v>
      </c>
      <c r="J296" s="260"/>
      <c r="K296" s="148">
        <v>0</v>
      </c>
      <c r="L296" s="88"/>
      <c r="M296" s="254"/>
      <c r="N296" s="260"/>
      <c r="O296" s="260"/>
      <c r="P296" s="296"/>
    </row>
    <row r="297" spans="1:16">
      <c r="A297" s="4">
        <v>45092</v>
      </c>
      <c r="B297" s="140">
        <v>164</v>
      </c>
      <c r="C297" s="260"/>
      <c r="D297" s="260"/>
      <c r="E297" s="260"/>
      <c r="F297" s="260"/>
      <c r="G297" s="260"/>
      <c r="H297" s="260"/>
      <c r="I297" s="142">
        <v>219</v>
      </c>
      <c r="J297" s="260"/>
      <c r="K297" s="148">
        <v>0</v>
      </c>
      <c r="L297" s="88"/>
      <c r="M297" s="254"/>
      <c r="N297" s="260"/>
      <c r="O297" s="260"/>
      <c r="P297" s="296"/>
    </row>
    <row r="298" spans="1:16">
      <c r="A298" s="4">
        <v>45093</v>
      </c>
      <c r="B298" s="140">
        <v>179</v>
      </c>
      <c r="C298" s="260"/>
      <c r="D298" s="260"/>
      <c r="E298" s="260"/>
      <c r="F298" s="260"/>
      <c r="G298" s="260"/>
      <c r="H298" s="260"/>
      <c r="I298" s="142">
        <v>0</v>
      </c>
      <c r="J298" s="260"/>
      <c r="K298" s="148">
        <v>0</v>
      </c>
      <c r="L298" s="88"/>
      <c r="M298" s="254"/>
      <c r="N298" s="260"/>
      <c r="O298" s="260"/>
      <c r="P298" s="296"/>
    </row>
    <row r="299" spans="1:16">
      <c r="A299" s="4">
        <v>45094</v>
      </c>
      <c r="B299" s="140">
        <v>200</v>
      </c>
      <c r="C299" s="260"/>
      <c r="D299" s="260"/>
      <c r="E299" s="260"/>
      <c r="F299" s="260"/>
      <c r="G299" s="260"/>
      <c r="H299" s="260"/>
      <c r="I299" s="142">
        <v>0</v>
      </c>
      <c r="J299" s="260"/>
      <c r="K299" s="148">
        <v>0</v>
      </c>
      <c r="L299" s="88"/>
      <c r="M299" s="254"/>
      <c r="N299" s="260"/>
      <c r="O299" s="260"/>
      <c r="P299" s="296"/>
    </row>
    <row r="300" spans="1:16">
      <c r="A300" s="4">
        <v>45095</v>
      </c>
      <c r="B300" s="140">
        <v>192</v>
      </c>
      <c r="C300" s="260"/>
      <c r="D300" s="260"/>
      <c r="E300" s="260"/>
      <c r="F300" s="260"/>
      <c r="G300" s="260"/>
      <c r="H300" s="260"/>
      <c r="I300" s="142">
        <v>0</v>
      </c>
      <c r="J300" s="260"/>
      <c r="K300" s="148">
        <v>0</v>
      </c>
      <c r="L300" s="88"/>
      <c r="M300" s="254"/>
      <c r="N300" s="260"/>
      <c r="O300" s="260"/>
      <c r="P300" s="296"/>
    </row>
    <row r="301" spans="1:16">
      <c r="A301" s="4">
        <v>45096</v>
      </c>
      <c r="B301" s="140">
        <v>173</v>
      </c>
      <c r="C301" s="260"/>
      <c r="D301" s="260"/>
      <c r="E301" s="260"/>
      <c r="F301" s="260"/>
      <c r="G301" s="260"/>
      <c r="H301" s="260"/>
      <c r="I301" s="142">
        <v>0</v>
      </c>
      <c r="J301" s="260"/>
      <c r="K301" s="148">
        <v>0</v>
      </c>
      <c r="L301" s="88"/>
      <c r="M301" s="254"/>
      <c r="N301" s="260"/>
      <c r="O301" s="260"/>
      <c r="P301" s="296"/>
    </row>
    <row r="302" spans="1:16">
      <c r="A302" s="4">
        <v>45097</v>
      </c>
      <c r="B302" s="140">
        <v>167</v>
      </c>
      <c r="C302" s="260"/>
      <c r="D302" s="260"/>
      <c r="E302" s="260"/>
      <c r="F302" s="260"/>
      <c r="G302" s="260"/>
      <c r="H302" s="260"/>
      <c r="I302" s="142">
        <v>0</v>
      </c>
      <c r="J302" s="260"/>
      <c r="K302" s="148">
        <v>0</v>
      </c>
      <c r="L302" s="88"/>
      <c r="M302" s="254"/>
      <c r="N302" s="260"/>
      <c r="O302" s="260"/>
      <c r="P302" s="296"/>
    </row>
    <row r="303" spans="1:16">
      <c r="A303" s="4">
        <v>45098</v>
      </c>
      <c r="B303" s="140">
        <v>237</v>
      </c>
      <c r="C303" s="260"/>
      <c r="D303" s="260"/>
      <c r="E303" s="260"/>
      <c r="F303" s="260"/>
      <c r="G303" s="260"/>
      <c r="H303" s="260"/>
      <c r="I303" s="142">
        <v>0</v>
      </c>
      <c r="J303" s="260"/>
      <c r="K303" s="148">
        <v>0</v>
      </c>
      <c r="L303" s="88"/>
      <c r="M303" s="254"/>
      <c r="N303" s="260"/>
      <c r="O303" s="260"/>
      <c r="P303" s="296"/>
    </row>
    <row r="304" spans="1:16">
      <c r="A304" s="4">
        <v>45099</v>
      </c>
      <c r="B304" s="140">
        <v>206</v>
      </c>
      <c r="C304" s="260"/>
      <c r="D304" s="260"/>
      <c r="E304" s="260"/>
      <c r="F304" s="260"/>
      <c r="G304" s="260"/>
      <c r="H304" s="260"/>
      <c r="I304" s="142">
        <v>0</v>
      </c>
      <c r="J304" s="260"/>
      <c r="K304" s="148">
        <v>1</v>
      </c>
      <c r="L304" s="88"/>
      <c r="M304" s="254"/>
      <c r="N304" s="260"/>
      <c r="O304" s="260"/>
      <c r="P304" s="296"/>
    </row>
    <row r="305" spans="1:16">
      <c r="A305" s="4">
        <v>45100</v>
      </c>
      <c r="B305" s="140">
        <v>191</v>
      </c>
      <c r="C305" s="260"/>
      <c r="D305" s="260"/>
      <c r="E305" s="260"/>
      <c r="F305" s="260"/>
      <c r="G305" s="260"/>
      <c r="H305" s="260"/>
      <c r="I305" s="142">
        <v>0</v>
      </c>
      <c r="J305" s="260"/>
      <c r="K305" s="148">
        <v>0</v>
      </c>
      <c r="L305" s="88"/>
      <c r="M305" s="254"/>
      <c r="N305" s="260"/>
      <c r="O305" s="260"/>
      <c r="P305" s="296"/>
    </row>
    <row r="306" spans="1:16">
      <c r="A306" s="4">
        <v>45101</v>
      </c>
      <c r="B306" s="140">
        <v>206</v>
      </c>
      <c r="C306" s="260"/>
      <c r="D306" s="260"/>
      <c r="E306" s="260"/>
      <c r="F306" s="260"/>
      <c r="G306" s="260"/>
      <c r="H306" s="260"/>
      <c r="I306" s="142">
        <v>0</v>
      </c>
      <c r="J306" s="260"/>
      <c r="K306" s="148">
        <v>0</v>
      </c>
      <c r="L306" s="88"/>
      <c r="M306" s="254"/>
      <c r="N306" s="260"/>
      <c r="O306" s="260"/>
      <c r="P306" s="296"/>
    </row>
    <row r="307" spans="1:16">
      <c r="A307" s="4">
        <v>45102</v>
      </c>
      <c r="B307" s="140">
        <v>207</v>
      </c>
      <c r="C307" s="260"/>
      <c r="D307" s="260"/>
      <c r="E307" s="260"/>
      <c r="F307" s="260"/>
      <c r="G307" s="260"/>
      <c r="H307" s="260"/>
      <c r="I307" s="142">
        <v>0</v>
      </c>
      <c r="J307" s="260"/>
      <c r="K307" s="148">
        <v>0</v>
      </c>
      <c r="L307" s="88"/>
      <c r="M307" s="254"/>
      <c r="N307" s="260"/>
      <c r="O307" s="260"/>
      <c r="P307" s="296"/>
    </row>
    <row r="308" spans="1:16">
      <c r="A308" s="4">
        <v>45103</v>
      </c>
      <c r="B308" s="140">
        <v>187</v>
      </c>
      <c r="C308" s="260"/>
      <c r="D308" s="260"/>
      <c r="E308" s="260"/>
      <c r="F308" s="260"/>
      <c r="G308" s="260"/>
      <c r="H308" s="260"/>
      <c r="I308" s="142">
        <v>0</v>
      </c>
      <c r="J308" s="260"/>
      <c r="K308" s="148">
        <v>0</v>
      </c>
      <c r="L308" s="88"/>
      <c r="M308" s="254"/>
      <c r="N308" s="260"/>
      <c r="O308" s="260"/>
      <c r="P308" s="296"/>
    </row>
    <row r="309" spans="1:16">
      <c r="A309" s="4">
        <v>45104</v>
      </c>
      <c r="B309" s="140">
        <v>197</v>
      </c>
      <c r="C309" s="260"/>
      <c r="D309" s="260"/>
      <c r="E309" s="260"/>
      <c r="F309" s="260"/>
      <c r="G309" s="260"/>
      <c r="H309" s="260"/>
      <c r="I309" s="142">
        <v>0</v>
      </c>
      <c r="J309" s="260"/>
      <c r="K309" s="148">
        <v>0</v>
      </c>
      <c r="L309" s="88"/>
      <c r="M309" s="254"/>
      <c r="N309" s="260"/>
      <c r="O309" s="260"/>
      <c r="P309" s="296"/>
    </row>
    <row r="310" spans="1:16">
      <c r="A310" s="4">
        <v>45105</v>
      </c>
      <c r="B310" s="140">
        <v>195</v>
      </c>
      <c r="C310" s="260"/>
      <c r="D310" s="260"/>
      <c r="E310" s="260"/>
      <c r="F310" s="260"/>
      <c r="G310" s="260"/>
      <c r="H310" s="260"/>
      <c r="I310" s="142">
        <v>0</v>
      </c>
      <c r="J310" s="260"/>
      <c r="K310" s="148">
        <v>0</v>
      </c>
      <c r="L310" s="88"/>
      <c r="M310" s="254"/>
      <c r="N310" s="260"/>
      <c r="O310" s="260"/>
      <c r="P310" s="296"/>
    </row>
    <row r="311" spans="1:16">
      <c r="A311" s="4">
        <v>45106</v>
      </c>
      <c r="B311" s="140">
        <v>202</v>
      </c>
      <c r="C311" s="260"/>
      <c r="D311" s="260"/>
      <c r="E311" s="260"/>
      <c r="F311" s="260"/>
      <c r="G311" s="260"/>
      <c r="H311" s="260"/>
      <c r="I311" s="142">
        <v>0</v>
      </c>
      <c r="J311" s="260"/>
      <c r="K311" s="148">
        <v>0</v>
      </c>
      <c r="L311" s="88"/>
      <c r="M311" s="254"/>
      <c r="N311" s="260"/>
      <c r="O311" s="260"/>
      <c r="P311" s="296"/>
    </row>
    <row r="312" spans="1:16">
      <c r="A312" s="4">
        <v>45107</v>
      </c>
      <c r="B312" s="140">
        <v>199</v>
      </c>
      <c r="C312" s="260"/>
      <c r="D312" s="260"/>
      <c r="E312" s="260"/>
      <c r="F312" s="260"/>
      <c r="G312" s="260"/>
      <c r="H312" s="260"/>
      <c r="I312" s="142">
        <v>0</v>
      </c>
      <c r="J312" s="260"/>
      <c r="K312" s="148">
        <v>0</v>
      </c>
      <c r="L312" s="88"/>
      <c r="M312" s="254"/>
      <c r="N312" s="260"/>
      <c r="O312" s="260"/>
      <c r="P312" s="296"/>
    </row>
    <row r="313" spans="1:16"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</row>
    <row r="314" spans="1:16"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</row>
    <row r="315" spans="1:16">
      <c r="C315"/>
      <c r="D315"/>
      <c r="E315"/>
      <c r="F315"/>
      <c r="G315"/>
      <c r="H315"/>
      <c r="I315"/>
      <c r="J315"/>
      <c r="K315">
        <v>14</v>
      </c>
      <c r="L315"/>
      <c r="M315"/>
      <c r="N315"/>
      <c r="O315"/>
      <c r="P315"/>
    </row>
    <row r="316" spans="1:16"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</row>
    <row r="317" spans="1:16"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1:16"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</sheetData>
  <protectedRanges>
    <protectedRange sqref="C10:H119 J10:J119" name="Range1_1_1"/>
    <protectedRange sqref="K10:K119" name="Range1_3_1"/>
    <protectedRange sqref="B10:B44 I10:I260" name="Range1_4_1_1_1"/>
    <protectedRange sqref="L10:M119 L120:L258 M172:M258" name="Range1_4"/>
  </protectedRanges>
  <mergeCells count="13">
    <mergeCell ref="P5:P7"/>
    <mergeCell ref="A1:P1"/>
    <mergeCell ref="A2:P2"/>
    <mergeCell ref="A5:A7"/>
    <mergeCell ref="B5:B6"/>
    <mergeCell ref="C5:H5"/>
    <mergeCell ref="I5:I6"/>
    <mergeCell ref="L5:L7"/>
    <mergeCell ref="M5:M7"/>
    <mergeCell ref="N5:N7"/>
    <mergeCell ref="O5:O7"/>
    <mergeCell ref="A3:P3"/>
    <mergeCell ref="A4:P4"/>
  </mergeCells>
  <conditionalFormatting sqref="B12:B42">
    <cfRule type="cellIs" dxfId="3" priority="25" stopIfTrue="1" operator="greaterThan">
      <formula>1296</formula>
    </cfRule>
  </conditionalFormatting>
  <conditionalFormatting sqref="B45:B312">
    <cfRule type="cellIs" dxfId="2" priority="1" stopIfTrue="1" operator="greaterThan">
      <formula>1296</formula>
    </cfRule>
  </conditionalFormatting>
  <hyperlinks>
    <hyperlink ref="A3" r:id="rId1" xr:uid="{978E5D4E-471C-4293-B892-4ED796FD6217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5366A-1221-43BF-8D4A-7603335998E3}">
  <dimension ref="A1:P375"/>
  <sheetViews>
    <sheetView zoomScaleNormal="100" workbookViewId="0">
      <pane ySplit="9" topLeftCell="A319" activePane="bottomLeft" state="frozen"/>
      <selection pane="bottomLeft" activeCell="N360" sqref="N360"/>
    </sheetView>
  </sheetViews>
  <sheetFormatPr defaultRowHeight="15"/>
  <cols>
    <col min="1" max="1" width="29.28515625" customWidth="1"/>
    <col min="2" max="2" width="14.140625" customWidth="1"/>
    <col min="3" max="11" width="10.7109375" customWidth="1"/>
    <col min="12" max="12" width="11.85546875" customWidth="1"/>
    <col min="13" max="13" width="20.140625" bestFit="1" customWidth="1"/>
    <col min="14" max="14" width="13.28515625" customWidth="1"/>
    <col min="15" max="15" width="12.28515625" customWidth="1"/>
    <col min="16" max="16" width="35.5703125" customWidth="1"/>
  </cols>
  <sheetData>
    <row r="1" spans="1:16" ht="18">
      <c r="A1" s="376" t="s">
        <v>101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</row>
    <row r="2" spans="1:16" ht="18.75">
      <c r="A2" s="389" t="s">
        <v>17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</row>
    <row r="3" spans="1:16" ht="18.75">
      <c r="A3" s="390" t="s">
        <v>34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</row>
    <row r="4" spans="1:16" ht="18.75" customHeight="1">
      <c r="A4" s="391"/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</row>
    <row r="5" spans="1:16" ht="63.75">
      <c r="A5" s="379" t="s">
        <v>1</v>
      </c>
      <c r="B5" s="382" t="s">
        <v>19</v>
      </c>
      <c r="C5" s="348" t="s">
        <v>21</v>
      </c>
      <c r="D5" s="348"/>
      <c r="E5" s="348"/>
      <c r="F5" s="348"/>
      <c r="G5" s="348"/>
      <c r="H5" s="348"/>
      <c r="I5" s="339" t="s">
        <v>22</v>
      </c>
      <c r="J5" s="38" t="s">
        <v>23</v>
      </c>
      <c r="K5" s="255"/>
      <c r="L5" s="384" t="s">
        <v>40</v>
      </c>
      <c r="M5" s="361" t="s">
        <v>74</v>
      </c>
      <c r="N5" s="358" t="s">
        <v>35</v>
      </c>
      <c r="O5" s="364" t="s">
        <v>25</v>
      </c>
      <c r="P5" s="346" t="s">
        <v>41</v>
      </c>
    </row>
    <row r="6" spans="1:16" ht="38.25">
      <c r="A6" s="380"/>
      <c r="B6" s="383"/>
      <c r="C6" s="201" t="s">
        <v>3</v>
      </c>
      <c r="D6" s="305" t="s">
        <v>2</v>
      </c>
      <c r="E6" s="305" t="s">
        <v>15</v>
      </c>
      <c r="F6" s="305" t="s">
        <v>20</v>
      </c>
      <c r="G6" s="305" t="s">
        <v>30</v>
      </c>
      <c r="H6" s="207" t="s">
        <v>31</v>
      </c>
      <c r="I6" s="339"/>
      <c r="J6" s="211" t="s">
        <v>2</v>
      </c>
      <c r="K6" s="304" t="s">
        <v>12</v>
      </c>
      <c r="L6" s="385"/>
      <c r="M6" s="374"/>
      <c r="N6" s="359"/>
      <c r="O6" s="365"/>
      <c r="P6" s="356"/>
    </row>
    <row r="7" spans="1:16">
      <c r="A7" s="381"/>
      <c r="B7" s="306" t="s">
        <v>14</v>
      </c>
      <c r="C7" s="202" t="s">
        <v>4</v>
      </c>
      <c r="D7" s="9" t="s">
        <v>5</v>
      </c>
      <c r="E7" s="9" t="s">
        <v>4</v>
      </c>
      <c r="F7" s="10" t="s">
        <v>4</v>
      </c>
      <c r="G7" s="10" t="s">
        <v>4</v>
      </c>
      <c r="H7" s="208" t="s">
        <v>4</v>
      </c>
      <c r="I7" s="9" t="s">
        <v>14</v>
      </c>
      <c r="J7" s="212" t="s">
        <v>5</v>
      </c>
      <c r="K7" s="9" t="s">
        <v>13</v>
      </c>
      <c r="L7" s="386"/>
      <c r="M7" s="375"/>
      <c r="N7" s="360"/>
      <c r="O7" s="366"/>
      <c r="P7" s="357"/>
    </row>
    <row r="8" spans="1:16">
      <c r="A8" s="11" t="s">
        <v>6</v>
      </c>
      <c r="B8" s="307">
        <v>1296</v>
      </c>
      <c r="C8" s="203">
        <v>20</v>
      </c>
      <c r="D8" s="39" t="s">
        <v>0</v>
      </c>
      <c r="E8" s="13">
        <v>10</v>
      </c>
      <c r="F8" s="13">
        <v>30</v>
      </c>
      <c r="G8" s="28" t="s">
        <v>0</v>
      </c>
      <c r="H8" s="209" t="s">
        <v>0</v>
      </c>
      <c r="I8" s="14" t="s">
        <v>0</v>
      </c>
      <c r="J8" s="213">
        <v>2000</v>
      </c>
      <c r="K8" s="14" t="s">
        <v>0</v>
      </c>
      <c r="L8" s="221"/>
      <c r="M8" s="164"/>
      <c r="N8" s="95"/>
      <c r="O8" s="99"/>
      <c r="P8" s="99"/>
    </row>
    <row r="9" spans="1:16">
      <c r="A9" s="11" t="s">
        <v>7</v>
      </c>
      <c r="B9" s="307" t="s">
        <v>0</v>
      </c>
      <c r="C9" s="246" t="s">
        <v>0</v>
      </c>
      <c r="D9" s="42" t="s">
        <v>0</v>
      </c>
      <c r="E9" s="42" t="s">
        <v>0</v>
      </c>
      <c r="F9" s="42" t="s">
        <v>0</v>
      </c>
      <c r="G9" s="42" t="s">
        <v>0</v>
      </c>
      <c r="H9" s="247" t="s">
        <v>0</v>
      </c>
      <c r="I9" s="35" t="s">
        <v>0</v>
      </c>
      <c r="J9" s="248">
        <v>1000</v>
      </c>
      <c r="K9" s="35" t="s">
        <v>0</v>
      </c>
      <c r="L9" s="249"/>
      <c r="M9" s="165"/>
      <c r="N9" s="96"/>
      <c r="O9" s="100"/>
      <c r="P9" s="100"/>
    </row>
    <row r="10" spans="1:16">
      <c r="A10" s="308">
        <v>45108</v>
      </c>
      <c r="B10" s="148">
        <v>157</v>
      </c>
      <c r="C10" s="71"/>
      <c r="D10" s="71"/>
      <c r="E10" s="71"/>
      <c r="F10" s="71"/>
      <c r="G10" s="71"/>
      <c r="H10" s="71"/>
      <c r="I10" s="318">
        <v>0</v>
      </c>
      <c r="J10" s="71"/>
      <c r="K10" s="153">
        <v>0</v>
      </c>
      <c r="L10" s="309"/>
      <c r="M10" s="309"/>
    </row>
    <row r="11" spans="1:16">
      <c r="A11" s="308">
        <v>45109</v>
      </c>
      <c r="B11" s="148">
        <v>173</v>
      </c>
      <c r="C11" s="71"/>
      <c r="D11" s="71"/>
      <c r="E11" s="71"/>
      <c r="F11" s="71"/>
      <c r="G11" s="71"/>
      <c r="H11" s="71"/>
      <c r="I11" s="318">
        <v>0</v>
      </c>
      <c r="J11" s="71"/>
      <c r="K11" s="153">
        <v>0</v>
      </c>
      <c r="L11" s="309"/>
      <c r="M11" s="309"/>
    </row>
    <row r="12" spans="1:16">
      <c r="A12" s="308">
        <v>45110</v>
      </c>
      <c r="B12" s="148">
        <v>270</v>
      </c>
      <c r="C12" s="71"/>
      <c r="D12" s="71"/>
      <c r="E12" s="71"/>
      <c r="F12" s="71"/>
      <c r="G12" s="71"/>
      <c r="H12" s="71"/>
      <c r="I12" s="318">
        <v>0</v>
      </c>
      <c r="J12" s="71"/>
      <c r="K12" s="153">
        <v>14</v>
      </c>
      <c r="L12" s="309"/>
      <c r="M12" s="309"/>
    </row>
    <row r="13" spans="1:16">
      <c r="A13" s="308">
        <v>45111</v>
      </c>
      <c r="B13" s="153">
        <v>270</v>
      </c>
      <c r="C13" s="153">
        <v>16</v>
      </c>
      <c r="D13" s="153">
        <v>440</v>
      </c>
      <c r="E13" s="153">
        <v>1</v>
      </c>
      <c r="F13" s="153">
        <v>28</v>
      </c>
      <c r="G13" s="153">
        <v>14</v>
      </c>
      <c r="H13" s="153">
        <v>14</v>
      </c>
      <c r="I13" s="318">
        <v>0</v>
      </c>
      <c r="J13" s="153"/>
      <c r="K13" s="153">
        <v>0</v>
      </c>
      <c r="L13" s="317">
        <v>0.33333333333333331</v>
      </c>
      <c r="M13" s="153" t="s">
        <v>98</v>
      </c>
      <c r="N13" s="256">
        <v>45121</v>
      </c>
      <c r="O13" s="256">
        <v>45132</v>
      </c>
      <c r="P13" s="309"/>
    </row>
    <row r="14" spans="1:16">
      <c r="A14" s="308">
        <v>45112</v>
      </c>
      <c r="B14" s="241">
        <v>222</v>
      </c>
      <c r="C14" s="71"/>
      <c r="D14" s="71"/>
      <c r="E14" s="71"/>
      <c r="F14" s="71"/>
      <c r="G14" s="71"/>
      <c r="H14" s="71"/>
      <c r="I14" s="318">
        <v>0</v>
      </c>
      <c r="J14" s="71"/>
      <c r="K14" s="312">
        <v>0</v>
      </c>
      <c r="L14" s="310"/>
      <c r="M14" s="310"/>
    </row>
    <row r="15" spans="1:16">
      <c r="A15" s="308">
        <v>45113</v>
      </c>
      <c r="B15" s="314">
        <v>196</v>
      </c>
      <c r="C15" s="316"/>
      <c r="D15" s="316"/>
      <c r="E15" s="316"/>
      <c r="F15" s="316"/>
      <c r="G15" s="316"/>
      <c r="H15" s="316"/>
      <c r="I15" s="318">
        <v>0</v>
      </c>
      <c r="J15" s="316"/>
      <c r="K15" s="153">
        <v>0</v>
      </c>
      <c r="L15" s="309"/>
      <c r="M15" s="309"/>
      <c r="N15" s="315"/>
      <c r="O15" s="315"/>
      <c r="P15" s="315"/>
    </row>
    <row r="16" spans="1:16">
      <c r="A16" s="308">
        <v>45114</v>
      </c>
      <c r="B16" s="74">
        <v>195</v>
      </c>
      <c r="C16" s="71"/>
      <c r="D16" s="71"/>
      <c r="E16" s="71"/>
      <c r="F16" s="71"/>
      <c r="G16" s="71"/>
      <c r="H16" s="71"/>
      <c r="I16" s="318">
        <v>0</v>
      </c>
      <c r="J16" s="71"/>
      <c r="K16" s="313">
        <v>0</v>
      </c>
      <c r="L16" s="311"/>
      <c r="M16" s="311"/>
    </row>
    <row r="17" spans="1:13">
      <c r="A17" s="308">
        <v>45115</v>
      </c>
      <c r="B17" s="148">
        <v>191</v>
      </c>
      <c r="C17" s="71"/>
      <c r="D17" s="71"/>
      <c r="E17" s="71"/>
      <c r="F17" s="71"/>
      <c r="G17" s="71"/>
      <c r="H17" s="71"/>
      <c r="I17" s="318">
        <v>0</v>
      </c>
      <c r="J17" s="71"/>
      <c r="K17" s="153">
        <v>0</v>
      </c>
      <c r="L17" s="309"/>
      <c r="M17" s="309"/>
    </row>
    <row r="18" spans="1:13">
      <c r="A18" s="308">
        <v>45116</v>
      </c>
      <c r="B18" s="148">
        <v>204</v>
      </c>
      <c r="C18" s="71"/>
      <c r="D18" s="71"/>
      <c r="E18" s="71"/>
      <c r="F18" s="71"/>
      <c r="G18" s="71"/>
      <c r="H18" s="71"/>
      <c r="I18" s="318">
        <v>0</v>
      </c>
      <c r="J18" s="71"/>
      <c r="K18" s="153">
        <v>0</v>
      </c>
      <c r="L18" s="309"/>
      <c r="M18" s="309"/>
    </row>
    <row r="19" spans="1:13">
      <c r="A19" s="308">
        <v>45117</v>
      </c>
      <c r="B19" s="148">
        <v>200</v>
      </c>
      <c r="C19" s="71"/>
      <c r="D19" s="71"/>
      <c r="E19" s="71"/>
      <c r="F19" s="71"/>
      <c r="G19" s="71"/>
      <c r="H19" s="71"/>
      <c r="I19" s="318">
        <v>0</v>
      </c>
      <c r="J19" s="71"/>
      <c r="K19" s="153">
        <v>0</v>
      </c>
      <c r="L19" s="309"/>
      <c r="M19" s="309"/>
    </row>
    <row r="20" spans="1:13">
      <c r="A20" s="308">
        <v>45118</v>
      </c>
      <c r="B20" s="148">
        <v>169</v>
      </c>
      <c r="C20" s="71"/>
      <c r="D20" s="71"/>
      <c r="E20" s="71"/>
      <c r="F20" s="71"/>
      <c r="G20" s="71"/>
      <c r="H20" s="71"/>
      <c r="I20" s="318">
        <v>0</v>
      </c>
      <c r="J20" s="71"/>
      <c r="K20" s="153">
        <v>0</v>
      </c>
      <c r="L20" s="309"/>
      <c r="M20" s="309"/>
    </row>
    <row r="21" spans="1:13">
      <c r="A21" s="308">
        <v>45119</v>
      </c>
      <c r="B21" s="148">
        <v>159</v>
      </c>
      <c r="C21" s="71"/>
      <c r="D21" s="71"/>
      <c r="E21" s="71"/>
      <c r="F21" s="71"/>
      <c r="G21" s="71"/>
      <c r="H21" s="71"/>
      <c r="I21" s="318">
        <v>0</v>
      </c>
      <c r="J21" s="71"/>
      <c r="K21" s="153">
        <v>0</v>
      </c>
      <c r="L21" s="309"/>
      <c r="M21" s="309"/>
    </row>
    <row r="22" spans="1:13">
      <c r="A22" s="308">
        <v>45120</v>
      </c>
      <c r="B22" s="148">
        <v>167</v>
      </c>
      <c r="C22" s="71"/>
      <c r="D22" s="71"/>
      <c r="E22" s="71"/>
      <c r="F22" s="71"/>
      <c r="G22" s="71"/>
      <c r="H22" s="71"/>
      <c r="I22" s="318">
        <v>0</v>
      </c>
      <c r="J22" s="71"/>
      <c r="K22" s="153">
        <v>0</v>
      </c>
      <c r="L22" s="309"/>
      <c r="M22" s="309"/>
    </row>
    <row r="23" spans="1:13">
      <c r="A23" s="308">
        <v>45121</v>
      </c>
      <c r="B23" s="148">
        <v>167</v>
      </c>
      <c r="C23" s="71"/>
      <c r="D23" s="71"/>
      <c r="E23" s="71"/>
      <c r="F23" s="71"/>
      <c r="G23" s="71"/>
      <c r="H23" s="71"/>
      <c r="I23" s="318">
        <v>0</v>
      </c>
      <c r="J23" s="71"/>
      <c r="K23" s="153">
        <v>0</v>
      </c>
      <c r="L23" s="309"/>
      <c r="M23" s="309"/>
    </row>
    <row r="24" spans="1:13">
      <c r="A24" s="308">
        <v>45122</v>
      </c>
      <c r="B24" s="148">
        <v>166</v>
      </c>
      <c r="C24" s="71"/>
      <c r="D24" s="71"/>
      <c r="E24" s="71"/>
      <c r="F24" s="71"/>
      <c r="G24" s="71"/>
      <c r="H24" s="71"/>
      <c r="I24" s="318">
        <v>0</v>
      </c>
      <c r="J24" s="71"/>
      <c r="K24" s="153">
        <v>0</v>
      </c>
      <c r="L24" s="309"/>
      <c r="M24" s="309"/>
    </row>
    <row r="25" spans="1:13">
      <c r="A25" s="308">
        <v>45123</v>
      </c>
      <c r="B25" s="148">
        <v>183</v>
      </c>
      <c r="C25" s="71"/>
      <c r="D25" s="71"/>
      <c r="E25" s="71"/>
      <c r="F25" s="71"/>
      <c r="G25" s="71"/>
      <c r="H25" s="71"/>
      <c r="I25" s="318">
        <v>0</v>
      </c>
      <c r="J25" s="71"/>
      <c r="K25" s="153">
        <v>0</v>
      </c>
      <c r="L25" s="309"/>
      <c r="M25" s="309"/>
    </row>
    <row r="26" spans="1:13">
      <c r="A26" s="308">
        <v>45124</v>
      </c>
      <c r="B26" s="148">
        <v>170</v>
      </c>
      <c r="C26" s="71"/>
      <c r="D26" s="71"/>
      <c r="E26" s="71"/>
      <c r="F26" s="71"/>
      <c r="G26" s="71"/>
      <c r="H26" s="71"/>
      <c r="I26" s="318">
        <v>0</v>
      </c>
      <c r="J26" s="71"/>
      <c r="K26" s="153">
        <v>3</v>
      </c>
      <c r="L26" s="309"/>
      <c r="M26" s="309"/>
    </row>
    <row r="27" spans="1:13">
      <c r="A27" s="308">
        <v>45125</v>
      </c>
      <c r="B27" s="148">
        <v>258</v>
      </c>
      <c r="C27" s="71"/>
      <c r="D27" s="71"/>
      <c r="E27" s="71"/>
      <c r="F27" s="71"/>
      <c r="G27" s="71"/>
      <c r="H27" s="71"/>
      <c r="I27" s="318">
        <v>0</v>
      </c>
      <c r="J27" s="71"/>
      <c r="K27" s="153">
        <v>0</v>
      </c>
      <c r="L27" s="309"/>
      <c r="M27" s="309"/>
    </row>
    <row r="28" spans="1:13">
      <c r="A28" s="308">
        <v>45126</v>
      </c>
      <c r="B28" s="148">
        <v>208</v>
      </c>
      <c r="C28" s="71"/>
      <c r="D28" s="71"/>
      <c r="E28" s="71"/>
      <c r="F28" s="71"/>
      <c r="G28" s="71"/>
      <c r="H28" s="71"/>
      <c r="I28" s="318">
        <v>0</v>
      </c>
      <c r="J28" s="71"/>
      <c r="K28" s="153">
        <v>0</v>
      </c>
      <c r="L28" s="309"/>
      <c r="M28" s="309"/>
    </row>
    <row r="29" spans="1:13">
      <c r="A29" s="308">
        <v>45127</v>
      </c>
      <c r="B29" s="148">
        <v>202</v>
      </c>
      <c r="C29" s="71"/>
      <c r="D29" s="71"/>
      <c r="E29" s="71"/>
      <c r="F29" s="71"/>
      <c r="G29" s="71"/>
      <c r="H29" s="71"/>
      <c r="I29" s="318">
        <v>426</v>
      </c>
      <c r="J29" s="71"/>
      <c r="K29" s="153">
        <v>0</v>
      </c>
      <c r="L29" s="309"/>
      <c r="M29" s="309"/>
    </row>
    <row r="30" spans="1:13">
      <c r="A30" s="308">
        <v>45128</v>
      </c>
      <c r="B30" s="148">
        <v>168</v>
      </c>
      <c r="C30" s="71"/>
      <c r="D30" s="71"/>
      <c r="E30" s="71"/>
      <c r="F30" s="71"/>
      <c r="G30" s="71"/>
      <c r="H30" s="71"/>
      <c r="I30" s="318">
        <v>0</v>
      </c>
      <c r="J30" s="71"/>
      <c r="K30" s="153">
        <v>0</v>
      </c>
      <c r="L30" s="309"/>
      <c r="M30" s="309"/>
    </row>
    <row r="31" spans="1:13">
      <c r="A31" s="308">
        <v>45129</v>
      </c>
      <c r="B31" s="148">
        <v>169</v>
      </c>
      <c r="C31" s="71"/>
      <c r="D31" s="71"/>
      <c r="E31" s="71"/>
      <c r="F31" s="71"/>
      <c r="G31" s="71"/>
      <c r="H31" s="71"/>
      <c r="I31" s="318">
        <v>0</v>
      </c>
      <c r="J31" s="71"/>
      <c r="K31" s="153">
        <v>0</v>
      </c>
      <c r="L31" s="309"/>
      <c r="M31" s="309"/>
    </row>
    <row r="32" spans="1:13">
      <c r="A32" s="308">
        <v>45130</v>
      </c>
      <c r="B32" s="148">
        <v>162</v>
      </c>
      <c r="C32" s="71"/>
      <c r="D32" s="71"/>
      <c r="E32" s="71"/>
      <c r="F32" s="71"/>
      <c r="G32" s="71"/>
      <c r="H32" s="71"/>
      <c r="I32" s="318">
        <v>0</v>
      </c>
      <c r="J32" s="71"/>
      <c r="K32" s="153">
        <v>3</v>
      </c>
      <c r="L32" s="309"/>
      <c r="M32" s="309"/>
    </row>
    <row r="33" spans="1:16">
      <c r="A33" s="308">
        <v>45131</v>
      </c>
      <c r="B33" s="148">
        <v>263</v>
      </c>
      <c r="C33" s="71"/>
      <c r="D33" s="71"/>
      <c r="E33" s="71"/>
      <c r="F33" s="71"/>
      <c r="G33" s="71"/>
      <c r="H33" s="71"/>
      <c r="I33" s="318">
        <v>0</v>
      </c>
      <c r="J33" s="71"/>
      <c r="K33" s="153">
        <v>0</v>
      </c>
      <c r="L33" s="309"/>
      <c r="M33" s="309"/>
    </row>
    <row r="34" spans="1:16">
      <c r="A34" s="308">
        <v>45132</v>
      </c>
      <c r="B34" s="148">
        <v>213</v>
      </c>
      <c r="C34" s="71"/>
      <c r="D34" s="71"/>
      <c r="E34" s="71"/>
      <c r="F34" s="71"/>
      <c r="G34" s="71"/>
      <c r="H34" s="71"/>
      <c r="I34" s="318">
        <v>0</v>
      </c>
      <c r="J34" s="71"/>
      <c r="K34" s="153">
        <v>0</v>
      </c>
      <c r="L34" s="309"/>
      <c r="M34" s="309"/>
    </row>
    <row r="35" spans="1:16">
      <c r="A35" s="308">
        <v>45133</v>
      </c>
      <c r="B35" s="148">
        <v>204</v>
      </c>
      <c r="C35" s="71"/>
      <c r="D35" s="71"/>
      <c r="E35" s="71"/>
      <c r="F35" s="71"/>
      <c r="G35" s="71"/>
      <c r="H35" s="71"/>
      <c r="I35" s="318">
        <v>0</v>
      </c>
      <c r="J35" s="71"/>
      <c r="K35" s="153">
        <v>0</v>
      </c>
      <c r="L35" s="309"/>
      <c r="M35" s="309"/>
    </row>
    <row r="36" spans="1:16">
      <c r="A36" s="308">
        <v>45134</v>
      </c>
      <c r="B36" s="148">
        <v>177</v>
      </c>
      <c r="C36" s="71"/>
      <c r="D36" s="71"/>
      <c r="E36" s="71"/>
      <c r="F36" s="71"/>
      <c r="G36" s="71"/>
      <c r="H36" s="71"/>
      <c r="I36" s="318">
        <v>0</v>
      </c>
      <c r="J36" s="71"/>
      <c r="K36" s="153">
        <v>0</v>
      </c>
      <c r="L36" s="309"/>
      <c r="M36" s="309"/>
    </row>
    <row r="37" spans="1:16">
      <c r="A37" s="308">
        <v>45135</v>
      </c>
      <c r="B37" s="148">
        <v>267</v>
      </c>
      <c r="C37" s="71"/>
      <c r="D37" s="71"/>
      <c r="E37" s="71"/>
      <c r="F37" s="71"/>
      <c r="G37" s="71"/>
      <c r="H37" s="71"/>
      <c r="I37" s="318">
        <v>0</v>
      </c>
      <c r="J37" s="71"/>
      <c r="K37" s="153">
        <v>0</v>
      </c>
      <c r="L37" s="309"/>
      <c r="M37" s="309"/>
    </row>
    <row r="38" spans="1:16">
      <c r="A38" s="308">
        <v>45136</v>
      </c>
      <c r="B38" s="148">
        <v>183</v>
      </c>
      <c r="C38" s="71"/>
      <c r="D38" s="71"/>
      <c r="E38" s="71"/>
      <c r="F38" s="71"/>
      <c r="G38" s="71"/>
      <c r="H38" s="71"/>
      <c r="I38" s="318">
        <v>0</v>
      </c>
      <c r="J38" s="71"/>
      <c r="K38" s="153">
        <v>0</v>
      </c>
      <c r="L38" s="309"/>
      <c r="M38" s="309"/>
    </row>
    <row r="39" spans="1:16">
      <c r="A39" s="308">
        <v>45137</v>
      </c>
      <c r="B39" s="148">
        <v>172</v>
      </c>
      <c r="C39" s="71"/>
      <c r="D39" s="71"/>
      <c r="E39" s="71"/>
      <c r="F39" s="71"/>
      <c r="G39" s="71"/>
      <c r="H39" s="71"/>
      <c r="I39" s="318">
        <v>0</v>
      </c>
      <c r="J39" s="71"/>
      <c r="K39" s="153">
        <v>0</v>
      </c>
      <c r="L39" s="309"/>
      <c r="M39" s="309"/>
    </row>
    <row r="40" spans="1:16">
      <c r="A40" s="308">
        <v>45138</v>
      </c>
      <c r="B40" s="148">
        <v>159</v>
      </c>
      <c r="C40" s="71"/>
      <c r="D40" s="71"/>
      <c r="E40" s="71"/>
      <c r="F40" s="71"/>
      <c r="G40" s="71"/>
      <c r="H40" s="71"/>
      <c r="I40" s="318">
        <v>0</v>
      </c>
      <c r="J40" s="71"/>
      <c r="K40" s="312">
        <v>0</v>
      </c>
      <c r="L40" s="310"/>
      <c r="M40" s="310"/>
    </row>
    <row r="41" spans="1:16">
      <c r="A41" s="308">
        <v>45139</v>
      </c>
      <c r="B41" s="153">
        <v>158</v>
      </c>
      <c r="C41" s="153">
        <v>17</v>
      </c>
      <c r="D41" s="153">
        <v>200</v>
      </c>
      <c r="E41" s="153">
        <v>1</v>
      </c>
      <c r="F41" s="153">
        <v>32</v>
      </c>
      <c r="G41" s="153">
        <v>17</v>
      </c>
      <c r="H41" s="153">
        <v>3.1</v>
      </c>
      <c r="I41" s="318">
        <v>0</v>
      </c>
      <c r="J41" s="153"/>
      <c r="K41" s="153">
        <v>0</v>
      </c>
      <c r="L41" s="153" t="s">
        <v>47</v>
      </c>
      <c r="M41" s="153" t="s">
        <v>98</v>
      </c>
      <c r="N41" s="256">
        <v>45149</v>
      </c>
      <c r="O41" s="256">
        <v>45205</v>
      </c>
      <c r="P41" s="153"/>
    </row>
    <row r="42" spans="1:16">
      <c r="A42" s="308">
        <v>45140</v>
      </c>
      <c r="B42" s="148">
        <v>264</v>
      </c>
      <c r="C42" s="71"/>
      <c r="D42" s="71"/>
      <c r="E42" s="71"/>
      <c r="F42" s="71"/>
      <c r="G42" s="71"/>
      <c r="H42" s="71"/>
      <c r="I42" s="318">
        <v>0</v>
      </c>
      <c r="J42" s="71"/>
      <c r="K42" s="313">
        <v>0</v>
      </c>
      <c r="L42" s="311"/>
      <c r="M42" s="311"/>
    </row>
    <row r="43" spans="1:16">
      <c r="A43" s="308">
        <v>45141</v>
      </c>
      <c r="B43" s="148">
        <v>208</v>
      </c>
      <c r="C43" s="71"/>
      <c r="D43" s="71"/>
      <c r="E43" s="71"/>
      <c r="F43" s="71"/>
      <c r="G43" s="71"/>
      <c r="H43" s="71"/>
      <c r="I43" s="318">
        <v>0</v>
      </c>
      <c r="J43" s="71"/>
      <c r="K43" s="153">
        <v>0</v>
      </c>
      <c r="L43" s="309"/>
      <c r="M43" s="309"/>
    </row>
    <row r="44" spans="1:16">
      <c r="A44" s="308">
        <v>45142</v>
      </c>
      <c r="B44" s="148">
        <v>192</v>
      </c>
      <c r="C44" s="71"/>
      <c r="D44" s="71"/>
      <c r="E44" s="71"/>
      <c r="F44" s="71"/>
      <c r="G44" s="71"/>
      <c r="H44" s="71"/>
      <c r="I44" s="318">
        <v>0</v>
      </c>
      <c r="J44" s="71"/>
      <c r="K44" s="153">
        <v>0</v>
      </c>
      <c r="L44" s="309"/>
      <c r="M44" s="309"/>
    </row>
    <row r="45" spans="1:16">
      <c r="A45" s="308">
        <v>45143</v>
      </c>
      <c r="B45" s="148">
        <v>186</v>
      </c>
      <c r="C45" s="71"/>
      <c r="D45" s="71"/>
      <c r="E45" s="71"/>
      <c r="F45" s="71"/>
      <c r="G45" s="71"/>
      <c r="H45" s="71"/>
      <c r="I45" s="318">
        <v>0</v>
      </c>
      <c r="J45" s="71"/>
      <c r="K45" s="153">
        <v>0</v>
      </c>
      <c r="L45" s="309"/>
      <c r="M45" s="309"/>
    </row>
    <row r="46" spans="1:16">
      <c r="A46" s="308">
        <v>45144</v>
      </c>
      <c r="B46" s="148">
        <v>198</v>
      </c>
      <c r="C46" s="71"/>
      <c r="D46" s="71"/>
      <c r="E46" s="71"/>
      <c r="F46" s="71"/>
      <c r="G46" s="71"/>
      <c r="H46" s="71"/>
      <c r="I46" s="318">
        <v>0</v>
      </c>
      <c r="J46" s="71"/>
      <c r="K46" s="153">
        <v>2</v>
      </c>
      <c r="L46" s="309"/>
      <c r="M46" s="309"/>
    </row>
    <row r="47" spans="1:16">
      <c r="A47" s="308">
        <v>45145</v>
      </c>
      <c r="B47" s="148">
        <v>189</v>
      </c>
      <c r="C47" s="71"/>
      <c r="D47" s="71"/>
      <c r="E47" s="71"/>
      <c r="F47" s="71"/>
      <c r="G47" s="71"/>
      <c r="H47" s="71"/>
      <c r="I47" s="318">
        <v>0</v>
      </c>
      <c r="J47" s="71"/>
      <c r="K47" s="153">
        <v>4</v>
      </c>
      <c r="L47" s="309"/>
      <c r="M47" s="309"/>
    </row>
    <row r="48" spans="1:16">
      <c r="A48" s="308">
        <v>45146</v>
      </c>
      <c r="B48" s="148">
        <v>193</v>
      </c>
      <c r="C48" s="71"/>
      <c r="D48" s="71"/>
      <c r="E48" s="71"/>
      <c r="F48" s="71"/>
      <c r="G48" s="71"/>
      <c r="H48" s="71"/>
      <c r="I48" s="318">
        <v>0</v>
      </c>
      <c r="J48" s="71"/>
      <c r="K48" s="153">
        <v>0</v>
      </c>
      <c r="L48" s="309"/>
      <c r="M48" s="309"/>
    </row>
    <row r="49" spans="1:13">
      <c r="A49" s="308">
        <v>45147</v>
      </c>
      <c r="B49" s="148">
        <v>211</v>
      </c>
      <c r="C49" s="71"/>
      <c r="D49" s="71"/>
      <c r="E49" s="71"/>
      <c r="F49" s="71"/>
      <c r="G49" s="71"/>
      <c r="H49" s="71"/>
      <c r="I49" s="318">
        <v>0</v>
      </c>
      <c r="J49" s="71"/>
      <c r="K49" s="153">
        <v>0</v>
      </c>
      <c r="L49" s="309"/>
      <c r="M49" s="309"/>
    </row>
    <row r="50" spans="1:13">
      <c r="A50" s="308">
        <v>45148</v>
      </c>
      <c r="B50" s="148">
        <v>194</v>
      </c>
      <c r="C50" s="71"/>
      <c r="D50" s="71"/>
      <c r="E50" s="71"/>
      <c r="F50" s="71"/>
      <c r="G50" s="71"/>
      <c r="H50" s="71"/>
      <c r="I50" s="318">
        <v>0</v>
      </c>
      <c r="J50" s="71"/>
      <c r="K50" s="153">
        <v>0</v>
      </c>
      <c r="L50" s="309"/>
      <c r="M50" s="309"/>
    </row>
    <row r="51" spans="1:13">
      <c r="A51" s="308">
        <v>45149</v>
      </c>
      <c r="B51" s="148">
        <v>194</v>
      </c>
      <c r="C51" s="71"/>
      <c r="D51" s="71"/>
      <c r="E51" s="71"/>
      <c r="F51" s="71"/>
      <c r="G51" s="71"/>
      <c r="H51" s="71"/>
      <c r="I51" s="318">
        <v>0</v>
      </c>
      <c r="J51" s="71"/>
      <c r="K51" s="153">
        <v>0</v>
      </c>
      <c r="L51" s="309"/>
      <c r="M51" s="309"/>
    </row>
    <row r="52" spans="1:13">
      <c r="A52" s="308">
        <v>45150</v>
      </c>
      <c r="B52" s="148">
        <v>189</v>
      </c>
      <c r="C52" s="71"/>
      <c r="D52" s="71"/>
      <c r="E52" s="71"/>
      <c r="F52" s="71"/>
      <c r="G52" s="71"/>
      <c r="H52" s="71"/>
      <c r="I52" s="318">
        <v>0</v>
      </c>
      <c r="J52" s="71"/>
      <c r="K52" s="153">
        <v>0</v>
      </c>
      <c r="L52" s="309"/>
      <c r="M52" s="309"/>
    </row>
    <row r="53" spans="1:13">
      <c r="A53" s="308">
        <v>45151</v>
      </c>
      <c r="B53" s="148">
        <v>195</v>
      </c>
      <c r="C53" s="71"/>
      <c r="D53" s="71"/>
      <c r="E53" s="71"/>
      <c r="F53" s="71"/>
      <c r="G53" s="71"/>
      <c r="H53" s="71"/>
      <c r="I53" s="318">
        <v>0</v>
      </c>
      <c r="J53" s="71"/>
      <c r="K53" s="153">
        <v>0</v>
      </c>
      <c r="L53" s="309"/>
      <c r="M53" s="309"/>
    </row>
    <row r="54" spans="1:13">
      <c r="A54" s="308">
        <v>45152</v>
      </c>
      <c r="B54" s="148">
        <v>174</v>
      </c>
      <c r="C54" s="71"/>
      <c r="D54" s="71"/>
      <c r="E54" s="71"/>
      <c r="F54" s="71"/>
      <c r="G54" s="71"/>
      <c r="H54" s="71"/>
      <c r="I54" s="318">
        <v>316</v>
      </c>
      <c r="J54" s="71"/>
      <c r="K54" s="153">
        <v>0</v>
      </c>
      <c r="L54" s="309"/>
      <c r="M54" s="309"/>
    </row>
    <row r="55" spans="1:13">
      <c r="A55" s="308">
        <v>45153</v>
      </c>
      <c r="B55" s="148">
        <v>197</v>
      </c>
      <c r="C55" s="71"/>
      <c r="D55" s="71"/>
      <c r="E55" s="71"/>
      <c r="F55" s="71"/>
      <c r="G55" s="71"/>
      <c r="H55" s="71"/>
      <c r="I55" s="318">
        <v>0</v>
      </c>
      <c r="J55" s="71"/>
      <c r="K55" s="153">
        <v>1</v>
      </c>
      <c r="L55" s="309"/>
      <c r="M55" s="309"/>
    </row>
    <row r="56" spans="1:13">
      <c r="A56" s="308">
        <v>45154</v>
      </c>
      <c r="B56" s="148">
        <v>203</v>
      </c>
      <c r="C56" s="71"/>
      <c r="D56" s="71"/>
      <c r="E56" s="71"/>
      <c r="F56" s="71"/>
      <c r="G56" s="71"/>
      <c r="H56" s="71"/>
      <c r="I56" s="318">
        <v>0</v>
      </c>
      <c r="J56" s="71"/>
      <c r="K56" s="153">
        <v>0</v>
      </c>
      <c r="L56" s="309"/>
      <c r="M56" s="309"/>
    </row>
    <row r="57" spans="1:13">
      <c r="A57" s="308">
        <v>45155</v>
      </c>
      <c r="B57" s="148">
        <v>199</v>
      </c>
      <c r="C57" s="71"/>
      <c r="D57" s="71"/>
      <c r="E57" s="71"/>
      <c r="F57" s="71"/>
      <c r="G57" s="71"/>
      <c r="H57" s="71"/>
      <c r="I57" s="318">
        <v>0</v>
      </c>
      <c r="J57" s="71"/>
      <c r="K57" s="153">
        <v>6</v>
      </c>
      <c r="L57" s="309"/>
      <c r="M57" s="309"/>
    </row>
    <row r="58" spans="1:13">
      <c r="A58" s="308">
        <v>45156</v>
      </c>
      <c r="B58" s="148">
        <v>188</v>
      </c>
      <c r="C58" s="71"/>
      <c r="D58" s="71"/>
      <c r="E58" s="71"/>
      <c r="F58" s="71"/>
      <c r="G58" s="71"/>
      <c r="H58" s="71"/>
      <c r="I58" s="318">
        <v>0</v>
      </c>
      <c r="J58" s="71"/>
      <c r="K58" s="153">
        <v>0</v>
      </c>
      <c r="L58" s="309"/>
      <c r="M58" s="309"/>
    </row>
    <row r="59" spans="1:13">
      <c r="A59" s="308">
        <v>45157</v>
      </c>
      <c r="B59" s="148">
        <v>198</v>
      </c>
      <c r="C59" s="71"/>
      <c r="D59" s="71"/>
      <c r="E59" s="71"/>
      <c r="F59" s="71"/>
      <c r="G59" s="71"/>
      <c r="H59" s="71"/>
      <c r="I59" s="318">
        <v>0</v>
      </c>
      <c r="J59" s="71"/>
      <c r="K59" s="153">
        <v>0</v>
      </c>
      <c r="L59" s="309"/>
      <c r="M59" s="309"/>
    </row>
    <row r="60" spans="1:13">
      <c r="A60" s="308">
        <v>45158</v>
      </c>
      <c r="B60" s="148">
        <v>191</v>
      </c>
      <c r="C60" s="71"/>
      <c r="D60" s="71"/>
      <c r="E60" s="71"/>
      <c r="F60" s="71"/>
      <c r="G60" s="71"/>
      <c r="H60" s="71"/>
      <c r="I60" s="318">
        <v>0</v>
      </c>
      <c r="J60" s="71"/>
      <c r="K60" s="153">
        <v>0</v>
      </c>
      <c r="L60" s="309"/>
      <c r="M60" s="309"/>
    </row>
    <row r="61" spans="1:13">
      <c r="A61" s="308">
        <v>45159</v>
      </c>
      <c r="B61" s="148">
        <v>196</v>
      </c>
      <c r="C61" s="71"/>
      <c r="D61" s="71"/>
      <c r="E61" s="71"/>
      <c r="F61" s="71"/>
      <c r="G61" s="71"/>
      <c r="H61" s="71"/>
      <c r="I61" s="318">
        <v>0</v>
      </c>
      <c r="J61" s="71"/>
      <c r="K61" s="153">
        <v>0</v>
      </c>
      <c r="L61" s="309"/>
      <c r="M61" s="309"/>
    </row>
    <row r="62" spans="1:13">
      <c r="A62" s="308">
        <v>45160</v>
      </c>
      <c r="B62" s="148">
        <v>189</v>
      </c>
      <c r="C62" s="71"/>
      <c r="D62" s="71"/>
      <c r="E62" s="71"/>
      <c r="F62" s="71"/>
      <c r="G62" s="71"/>
      <c r="H62" s="71"/>
      <c r="I62" s="318">
        <v>470</v>
      </c>
      <c r="J62" s="71"/>
      <c r="K62" s="153">
        <v>0</v>
      </c>
      <c r="L62" s="309"/>
      <c r="M62" s="309"/>
    </row>
    <row r="63" spans="1:13">
      <c r="A63" s="308">
        <v>45161</v>
      </c>
      <c r="B63" s="148">
        <v>178</v>
      </c>
      <c r="C63" s="71"/>
      <c r="D63" s="71"/>
      <c r="E63" s="71"/>
      <c r="F63" s="71"/>
      <c r="G63" s="71"/>
      <c r="H63" s="71"/>
      <c r="I63" s="318">
        <v>0</v>
      </c>
      <c r="J63" s="71"/>
      <c r="K63" s="153">
        <v>0</v>
      </c>
      <c r="L63" s="309"/>
      <c r="M63" s="309"/>
    </row>
    <row r="64" spans="1:13">
      <c r="A64" s="308">
        <v>45162</v>
      </c>
      <c r="B64" s="148">
        <v>178</v>
      </c>
      <c r="C64" s="71"/>
      <c r="D64" s="71"/>
      <c r="E64" s="71"/>
      <c r="F64" s="71"/>
      <c r="G64" s="71"/>
      <c r="H64" s="71"/>
      <c r="I64" s="318">
        <v>0</v>
      </c>
      <c r="J64" s="71"/>
      <c r="K64" s="153">
        <v>0</v>
      </c>
      <c r="L64" s="309"/>
      <c r="M64" s="309"/>
    </row>
    <row r="65" spans="1:16">
      <c r="A65" s="308">
        <v>45163</v>
      </c>
      <c r="B65" s="148">
        <v>202</v>
      </c>
      <c r="C65" s="71"/>
      <c r="D65" s="71"/>
      <c r="E65" s="71"/>
      <c r="F65" s="71"/>
      <c r="G65" s="71"/>
      <c r="H65" s="71"/>
      <c r="I65" s="318">
        <v>0</v>
      </c>
      <c r="J65" s="71"/>
      <c r="K65" s="153">
        <v>0</v>
      </c>
      <c r="L65" s="309"/>
      <c r="M65" s="309"/>
    </row>
    <row r="66" spans="1:16">
      <c r="A66" s="308">
        <v>45164</v>
      </c>
      <c r="B66" s="148">
        <v>187</v>
      </c>
      <c r="C66" s="71"/>
      <c r="D66" s="71"/>
      <c r="E66" s="71"/>
      <c r="F66" s="71"/>
      <c r="G66" s="71"/>
      <c r="H66" s="71"/>
      <c r="I66" s="318">
        <v>0</v>
      </c>
      <c r="J66" s="71"/>
      <c r="K66" s="153">
        <v>0</v>
      </c>
      <c r="L66" s="309"/>
      <c r="M66" s="309"/>
    </row>
    <row r="67" spans="1:16">
      <c r="A67" s="308">
        <v>45165</v>
      </c>
      <c r="B67" s="148">
        <v>185</v>
      </c>
      <c r="C67" s="71"/>
      <c r="D67" s="71"/>
      <c r="E67" s="71"/>
      <c r="F67" s="71"/>
      <c r="G67" s="71"/>
      <c r="H67" s="71"/>
      <c r="I67" s="318">
        <v>0</v>
      </c>
      <c r="J67" s="71"/>
      <c r="K67" s="153">
        <v>0</v>
      </c>
      <c r="L67" s="309"/>
      <c r="M67" s="309"/>
    </row>
    <row r="68" spans="1:16">
      <c r="A68" s="308">
        <v>45166</v>
      </c>
      <c r="B68" s="148">
        <v>190</v>
      </c>
      <c r="C68" s="71"/>
      <c r="D68" s="71"/>
      <c r="E68" s="71"/>
      <c r="F68" s="71"/>
      <c r="G68" s="71"/>
      <c r="H68" s="71"/>
      <c r="I68" s="318">
        <v>0</v>
      </c>
      <c r="J68" s="71"/>
      <c r="K68" s="153">
        <v>0</v>
      </c>
      <c r="L68" s="309"/>
      <c r="M68" s="309"/>
    </row>
    <row r="69" spans="1:16">
      <c r="A69" s="308">
        <v>45167</v>
      </c>
      <c r="B69" s="148">
        <v>189</v>
      </c>
      <c r="C69" s="153">
        <v>12</v>
      </c>
      <c r="D69" s="153">
        <v>83</v>
      </c>
      <c r="E69" s="153">
        <v>1</v>
      </c>
      <c r="F69" s="153">
        <v>56</v>
      </c>
      <c r="G69" s="153">
        <v>13</v>
      </c>
      <c r="H69" s="153">
        <v>1.5</v>
      </c>
      <c r="I69" s="318">
        <v>0</v>
      </c>
      <c r="J69" s="153"/>
      <c r="K69" s="153">
        <v>0</v>
      </c>
      <c r="L69" s="153" t="s">
        <v>105</v>
      </c>
      <c r="M69" s="153" t="s">
        <v>98</v>
      </c>
      <c r="N69" s="256">
        <v>45181</v>
      </c>
      <c r="O69" s="256">
        <v>45205</v>
      </c>
      <c r="P69" s="153"/>
    </row>
    <row r="70" spans="1:16">
      <c r="A70" s="308">
        <v>45168</v>
      </c>
      <c r="B70" s="148">
        <v>200</v>
      </c>
      <c r="C70" s="71"/>
      <c r="D70" s="71"/>
      <c r="E70" s="71"/>
      <c r="F70" s="71"/>
      <c r="G70" s="71"/>
      <c r="H70" s="71"/>
      <c r="I70" s="318">
        <v>420</v>
      </c>
      <c r="J70" s="71"/>
      <c r="K70" s="153">
        <v>0</v>
      </c>
      <c r="L70" s="309"/>
      <c r="M70" s="309"/>
    </row>
    <row r="71" spans="1:16">
      <c r="A71" s="308">
        <v>45169</v>
      </c>
      <c r="B71" s="148">
        <v>164</v>
      </c>
      <c r="C71" s="71"/>
      <c r="D71" s="71"/>
      <c r="E71" s="71"/>
      <c r="F71" s="71"/>
      <c r="G71" s="71"/>
      <c r="H71" s="71"/>
      <c r="I71" s="318">
        <v>0</v>
      </c>
      <c r="J71" s="71"/>
      <c r="K71" s="153">
        <v>7</v>
      </c>
      <c r="L71" s="309"/>
      <c r="M71" s="309"/>
    </row>
    <row r="72" spans="1:16">
      <c r="A72" s="308">
        <v>45170</v>
      </c>
      <c r="B72" s="148">
        <v>187</v>
      </c>
      <c r="C72" s="71"/>
      <c r="D72" s="71"/>
      <c r="E72" s="71"/>
      <c r="F72" s="71"/>
      <c r="G72" s="71"/>
      <c r="H72" s="71"/>
      <c r="I72" s="318">
        <v>0</v>
      </c>
      <c r="J72" s="71"/>
      <c r="K72" s="153">
        <v>0</v>
      </c>
      <c r="L72" s="309"/>
      <c r="M72" s="309"/>
    </row>
    <row r="73" spans="1:16">
      <c r="A73" s="308">
        <v>45171</v>
      </c>
      <c r="B73" s="148">
        <v>175</v>
      </c>
      <c r="C73" s="71"/>
      <c r="D73" s="71"/>
      <c r="E73" s="71"/>
      <c r="F73" s="71"/>
      <c r="G73" s="71"/>
      <c r="H73" s="71"/>
      <c r="I73" s="318">
        <v>0</v>
      </c>
      <c r="J73" s="71"/>
      <c r="K73" s="153">
        <v>0</v>
      </c>
      <c r="L73" s="309"/>
      <c r="M73" s="309"/>
    </row>
    <row r="74" spans="1:16">
      <c r="A74" s="308">
        <v>45172</v>
      </c>
      <c r="B74" s="148">
        <v>204</v>
      </c>
      <c r="C74" s="71"/>
      <c r="D74" s="71"/>
      <c r="E74" s="71"/>
      <c r="F74" s="71"/>
      <c r="G74" s="71"/>
      <c r="H74" s="71"/>
      <c r="I74" s="318">
        <v>0</v>
      </c>
      <c r="J74" s="71"/>
      <c r="K74" s="153">
        <v>0</v>
      </c>
      <c r="L74" s="309"/>
      <c r="M74" s="309"/>
    </row>
    <row r="75" spans="1:16">
      <c r="A75" s="308">
        <v>45173</v>
      </c>
      <c r="B75" s="148">
        <v>175</v>
      </c>
      <c r="C75" s="71"/>
      <c r="D75" s="71"/>
      <c r="E75" s="71"/>
      <c r="F75" s="71"/>
      <c r="G75" s="71"/>
      <c r="H75" s="71"/>
      <c r="I75" s="318">
        <v>0</v>
      </c>
      <c r="J75" s="71"/>
      <c r="K75" s="153">
        <v>0</v>
      </c>
      <c r="L75" s="309"/>
      <c r="M75" s="309"/>
    </row>
    <row r="76" spans="1:16">
      <c r="A76" s="308">
        <v>45174</v>
      </c>
      <c r="B76" s="148">
        <v>184</v>
      </c>
      <c r="C76" s="71"/>
      <c r="D76" s="71"/>
      <c r="E76" s="71"/>
      <c r="F76" s="71"/>
      <c r="G76" s="71"/>
      <c r="H76" s="71"/>
      <c r="I76" s="318">
        <v>0</v>
      </c>
      <c r="J76" s="71"/>
      <c r="K76" s="153">
        <v>0</v>
      </c>
      <c r="L76" s="309"/>
      <c r="M76" s="309"/>
    </row>
    <row r="77" spans="1:16">
      <c r="A77" s="308">
        <v>45175</v>
      </c>
      <c r="B77" s="148">
        <v>205</v>
      </c>
      <c r="C77" s="71"/>
      <c r="D77" s="71"/>
      <c r="E77" s="71"/>
      <c r="F77" s="71"/>
      <c r="G77" s="71"/>
      <c r="H77" s="71"/>
      <c r="I77" s="318">
        <v>0</v>
      </c>
      <c r="J77" s="71"/>
      <c r="K77" s="153">
        <v>0</v>
      </c>
      <c r="L77" s="309"/>
      <c r="M77" s="309"/>
    </row>
    <row r="78" spans="1:16">
      <c r="A78" s="308">
        <v>45176</v>
      </c>
      <c r="B78" s="148">
        <v>166</v>
      </c>
      <c r="C78" s="71"/>
      <c r="D78" s="71"/>
      <c r="E78" s="71"/>
      <c r="F78" s="71"/>
      <c r="G78" s="71"/>
      <c r="H78" s="71"/>
      <c r="I78" s="318">
        <v>0</v>
      </c>
      <c r="J78" s="71"/>
      <c r="K78" s="153">
        <v>0</v>
      </c>
      <c r="L78" s="309"/>
      <c r="M78" s="309"/>
    </row>
    <row r="79" spans="1:16">
      <c r="A79" s="308">
        <v>45177</v>
      </c>
      <c r="B79" s="148">
        <v>150</v>
      </c>
      <c r="C79" s="71"/>
      <c r="D79" s="71"/>
      <c r="E79" s="71"/>
      <c r="F79" s="71"/>
      <c r="G79" s="71"/>
      <c r="H79" s="71"/>
      <c r="I79" s="318">
        <v>0</v>
      </c>
      <c r="J79" s="71"/>
      <c r="K79" s="153">
        <v>0</v>
      </c>
      <c r="L79" s="309"/>
      <c r="M79" s="309"/>
    </row>
    <row r="80" spans="1:16">
      <c r="A80" s="308">
        <v>45178</v>
      </c>
      <c r="B80" s="148">
        <v>150</v>
      </c>
      <c r="C80" s="71"/>
      <c r="D80" s="71"/>
      <c r="E80" s="71"/>
      <c r="F80" s="71"/>
      <c r="G80" s="71"/>
      <c r="H80" s="71"/>
      <c r="I80" s="318">
        <v>0</v>
      </c>
      <c r="J80" s="71"/>
      <c r="K80" s="153">
        <v>0</v>
      </c>
      <c r="L80" s="309"/>
      <c r="M80" s="309"/>
    </row>
    <row r="81" spans="1:16">
      <c r="A81" s="308">
        <v>45179</v>
      </c>
      <c r="B81" s="148">
        <v>246</v>
      </c>
      <c r="C81" s="71"/>
      <c r="D81" s="71"/>
      <c r="E81" s="71"/>
      <c r="F81" s="71"/>
      <c r="G81" s="71"/>
      <c r="H81" s="71"/>
      <c r="I81" s="318">
        <v>0</v>
      </c>
      <c r="J81" s="71"/>
      <c r="K81" s="153">
        <v>0</v>
      </c>
      <c r="L81" s="309"/>
      <c r="M81" s="309"/>
    </row>
    <row r="82" spans="1:16">
      <c r="A82" s="308">
        <v>45180</v>
      </c>
      <c r="B82" s="148">
        <v>151</v>
      </c>
      <c r="C82" s="71"/>
      <c r="D82" s="71"/>
      <c r="E82" s="71"/>
      <c r="F82" s="71"/>
      <c r="G82" s="71"/>
      <c r="H82" s="71"/>
      <c r="I82" s="318">
        <v>0</v>
      </c>
      <c r="J82" s="71"/>
      <c r="K82" s="153">
        <v>0</v>
      </c>
      <c r="L82" s="309"/>
      <c r="M82" s="309"/>
    </row>
    <row r="83" spans="1:16">
      <c r="A83" s="308">
        <v>45181</v>
      </c>
      <c r="B83" s="148">
        <v>184</v>
      </c>
      <c r="C83" s="71"/>
      <c r="D83" s="71"/>
      <c r="E83" s="71"/>
      <c r="F83" s="71"/>
      <c r="G83" s="71"/>
      <c r="H83" s="71"/>
      <c r="I83" s="318">
        <v>0</v>
      </c>
      <c r="J83" s="71"/>
      <c r="K83" s="153">
        <v>0</v>
      </c>
      <c r="L83" s="309"/>
      <c r="M83" s="309"/>
    </row>
    <row r="84" spans="1:16">
      <c r="A84" s="308">
        <v>45182</v>
      </c>
      <c r="B84" s="148">
        <v>244</v>
      </c>
      <c r="C84" s="71"/>
      <c r="D84" s="71"/>
      <c r="E84" s="71"/>
      <c r="F84" s="71"/>
      <c r="G84" s="71"/>
      <c r="H84" s="71"/>
      <c r="I84" s="318">
        <v>322</v>
      </c>
      <c r="J84" s="71"/>
      <c r="K84" s="153">
        <v>0</v>
      </c>
      <c r="L84" s="309"/>
      <c r="M84" s="309"/>
    </row>
    <row r="85" spans="1:16">
      <c r="A85" s="308">
        <v>45183</v>
      </c>
      <c r="B85" s="148">
        <v>182</v>
      </c>
      <c r="C85" s="71"/>
      <c r="D85" s="71"/>
      <c r="E85" s="71"/>
      <c r="F85" s="71"/>
      <c r="G85" s="71"/>
      <c r="H85" s="71"/>
      <c r="I85" s="318">
        <v>0</v>
      </c>
      <c r="J85" s="71"/>
      <c r="K85" s="153">
        <v>0</v>
      </c>
      <c r="L85" s="309"/>
      <c r="M85" s="309"/>
    </row>
    <row r="86" spans="1:16">
      <c r="A86" s="308">
        <v>45184</v>
      </c>
      <c r="B86" s="148">
        <v>156</v>
      </c>
      <c r="C86" s="71"/>
      <c r="D86" s="71"/>
      <c r="E86" s="71"/>
      <c r="F86" s="71"/>
      <c r="G86" s="71"/>
      <c r="H86" s="71"/>
      <c r="I86" s="318">
        <v>0</v>
      </c>
      <c r="J86" s="71"/>
      <c r="K86" s="153">
        <v>0</v>
      </c>
      <c r="L86" s="309"/>
      <c r="M86" s="309"/>
    </row>
    <row r="87" spans="1:16">
      <c r="A87" s="308">
        <v>45185</v>
      </c>
      <c r="B87" s="148">
        <v>174</v>
      </c>
      <c r="C87" s="71"/>
      <c r="D87" s="71"/>
      <c r="E87" s="71"/>
      <c r="F87" s="71"/>
      <c r="G87" s="71"/>
      <c r="H87" s="71"/>
      <c r="I87" s="318">
        <v>0</v>
      </c>
      <c r="J87" s="71"/>
      <c r="K87" s="153">
        <v>0</v>
      </c>
      <c r="L87" s="309"/>
      <c r="M87" s="309"/>
    </row>
    <row r="88" spans="1:16">
      <c r="A88" s="308">
        <v>45186</v>
      </c>
      <c r="B88" s="148">
        <v>207</v>
      </c>
      <c r="C88" s="71"/>
      <c r="D88" s="71"/>
      <c r="E88" s="71"/>
      <c r="F88" s="71"/>
      <c r="G88" s="71"/>
      <c r="H88" s="71"/>
      <c r="I88" s="318">
        <v>0</v>
      </c>
      <c r="J88" s="71"/>
      <c r="K88" s="153">
        <v>0</v>
      </c>
      <c r="L88" s="309"/>
      <c r="M88" s="309"/>
    </row>
    <row r="89" spans="1:16">
      <c r="A89" s="308">
        <v>45187</v>
      </c>
      <c r="B89" s="148">
        <v>230</v>
      </c>
      <c r="C89" s="71"/>
      <c r="D89" s="71"/>
      <c r="E89" s="71"/>
      <c r="F89" s="71"/>
      <c r="G89" s="71"/>
      <c r="H89" s="71"/>
      <c r="I89" s="318">
        <v>0</v>
      </c>
      <c r="J89" s="71"/>
      <c r="K89" s="153">
        <v>0</v>
      </c>
      <c r="L89" s="309"/>
      <c r="M89" s="309"/>
    </row>
    <row r="90" spans="1:16">
      <c r="A90" s="308">
        <v>45188</v>
      </c>
      <c r="B90" s="148">
        <v>160</v>
      </c>
      <c r="C90" s="71"/>
      <c r="D90" s="71"/>
      <c r="E90" s="71"/>
      <c r="F90" s="71"/>
      <c r="G90" s="71"/>
      <c r="H90" s="71"/>
      <c r="I90" s="318">
        <v>0</v>
      </c>
      <c r="J90" s="71"/>
      <c r="K90" s="153">
        <v>0</v>
      </c>
      <c r="L90" s="309"/>
      <c r="M90" s="309"/>
    </row>
    <row r="91" spans="1:16">
      <c r="A91" s="308">
        <v>45189</v>
      </c>
      <c r="B91" s="148">
        <v>147</v>
      </c>
      <c r="C91" s="71"/>
      <c r="D91" s="71"/>
      <c r="E91" s="71"/>
      <c r="F91" s="71"/>
      <c r="G91" s="71"/>
      <c r="H91" s="71"/>
      <c r="I91" s="318">
        <v>321</v>
      </c>
      <c r="J91" s="71"/>
      <c r="K91" s="153">
        <v>0</v>
      </c>
      <c r="L91" s="309"/>
      <c r="M91" s="309"/>
    </row>
    <row r="92" spans="1:16">
      <c r="A92" s="308">
        <v>45190</v>
      </c>
      <c r="B92" s="148">
        <v>254</v>
      </c>
      <c r="C92" s="71"/>
      <c r="D92" s="71"/>
      <c r="E92" s="71"/>
      <c r="F92" s="71"/>
      <c r="G92" s="71"/>
      <c r="H92" s="71"/>
      <c r="I92" s="318">
        <v>0</v>
      </c>
      <c r="J92" s="71"/>
      <c r="K92" s="153">
        <v>0</v>
      </c>
      <c r="L92" s="309"/>
      <c r="M92" s="309"/>
    </row>
    <row r="93" spans="1:16">
      <c r="A93" s="308">
        <v>45191</v>
      </c>
      <c r="B93" s="148">
        <v>181</v>
      </c>
      <c r="C93" s="71"/>
      <c r="D93" s="71"/>
      <c r="E93" s="71"/>
      <c r="F93" s="71"/>
      <c r="G93" s="71"/>
      <c r="H93" s="71"/>
      <c r="I93" s="318">
        <v>160</v>
      </c>
      <c r="J93" s="71"/>
      <c r="K93" s="153">
        <v>0</v>
      </c>
      <c r="L93" s="309"/>
      <c r="M93" s="309"/>
    </row>
    <row r="94" spans="1:16">
      <c r="A94" s="308">
        <v>45192</v>
      </c>
      <c r="B94" s="148">
        <v>183</v>
      </c>
      <c r="C94" s="71"/>
      <c r="D94" s="71"/>
      <c r="E94" s="71"/>
      <c r="F94" s="71"/>
      <c r="G94" s="71"/>
      <c r="H94" s="71"/>
      <c r="I94" s="318">
        <v>0</v>
      </c>
      <c r="J94" s="71"/>
      <c r="K94" s="153">
        <v>0</v>
      </c>
      <c r="L94" s="309"/>
      <c r="M94" s="309"/>
    </row>
    <row r="95" spans="1:16">
      <c r="A95" s="308">
        <v>45193</v>
      </c>
      <c r="B95" s="148">
        <v>200</v>
      </c>
      <c r="C95" s="71"/>
      <c r="D95" s="71"/>
      <c r="E95" s="71"/>
      <c r="F95" s="71"/>
      <c r="G95" s="71"/>
      <c r="H95" s="71"/>
      <c r="I95" s="318">
        <v>0</v>
      </c>
      <c r="J95" s="71"/>
      <c r="K95" s="153">
        <v>0</v>
      </c>
      <c r="L95" s="309"/>
      <c r="M95" s="309"/>
    </row>
    <row r="96" spans="1:16">
      <c r="A96" s="308">
        <v>45194</v>
      </c>
      <c r="B96" s="148">
        <v>203</v>
      </c>
      <c r="C96" s="153">
        <v>4</v>
      </c>
      <c r="D96" s="153">
        <v>99</v>
      </c>
      <c r="E96" s="153">
        <v>1</v>
      </c>
      <c r="F96" s="153">
        <v>46</v>
      </c>
      <c r="G96" s="153">
        <v>12</v>
      </c>
      <c r="H96" s="153">
        <v>1.2</v>
      </c>
      <c r="I96" s="318">
        <v>0</v>
      </c>
      <c r="J96" s="153"/>
      <c r="K96" s="153">
        <v>0</v>
      </c>
      <c r="L96" s="309" t="s">
        <v>106</v>
      </c>
      <c r="M96" s="309" t="s">
        <v>98</v>
      </c>
      <c r="N96" s="309" t="s">
        <v>107</v>
      </c>
      <c r="O96" s="309" t="s">
        <v>108</v>
      </c>
      <c r="P96" s="309"/>
    </row>
    <row r="97" spans="1:13">
      <c r="A97" s="308">
        <v>45195</v>
      </c>
      <c r="B97" s="148">
        <v>187</v>
      </c>
      <c r="C97" s="71"/>
      <c r="D97" s="71"/>
      <c r="E97" s="71"/>
      <c r="F97" s="71"/>
      <c r="G97" s="71"/>
      <c r="H97" s="71"/>
      <c r="I97" s="318">
        <v>0</v>
      </c>
      <c r="J97" s="71"/>
      <c r="K97" s="153">
        <v>0</v>
      </c>
      <c r="L97" s="309"/>
      <c r="M97" s="309"/>
    </row>
    <row r="98" spans="1:13">
      <c r="A98" s="308">
        <v>45196</v>
      </c>
      <c r="B98" s="148">
        <v>195</v>
      </c>
      <c r="C98" s="71"/>
      <c r="D98" s="71"/>
      <c r="E98" s="71"/>
      <c r="F98" s="71"/>
      <c r="G98" s="71"/>
      <c r="H98" s="71"/>
      <c r="I98" s="318">
        <v>0</v>
      </c>
      <c r="J98" s="71"/>
      <c r="K98" s="153">
        <v>0</v>
      </c>
      <c r="L98" s="309"/>
      <c r="M98" s="309"/>
    </row>
    <row r="99" spans="1:13">
      <c r="A99" s="308">
        <v>45197</v>
      </c>
      <c r="B99" s="148">
        <v>225</v>
      </c>
      <c r="C99" s="71"/>
      <c r="D99" s="71"/>
      <c r="E99" s="71"/>
      <c r="F99" s="71"/>
      <c r="G99" s="71"/>
      <c r="H99" s="71"/>
      <c r="I99" s="318">
        <v>529</v>
      </c>
      <c r="J99" s="71"/>
      <c r="K99" s="153">
        <v>0</v>
      </c>
      <c r="L99" s="309"/>
      <c r="M99" s="309"/>
    </row>
    <row r="100" spans="1:13">
      <c r="A100" s="308">
        <v>45198</v>
      </c>
      <c r="B100" s="148">
        <v>210</v>
      </c>
      <c r="C100" s="71"/>
      <c r="D100" s="71"/>
      <c r="E100" s="71"/>
      <c r="F100" s="71"/>
      <c r="G100" s="71"/>
      <c r="H100" s="71"/>
      <c r="I100" s="318">
        <v>0</v>
      </c>
      <c r="J100" s="71"/>
      <c r="K100" s="153">
        <v>19</v>
      </c>
      <c r="L100" s="309"/>
      <c r="M100" s="309"/>
    </row>
    <row r="101" spans="1:13">
      <c r="A101" s="308">
        <v>45199</v>
      </c>
      <c r="B101" s="148">
        <v>204</v>
      </c>
      <c r="C101" s="71"/>
      <c r="D101" s="71"/>
      <c r="E101" s="71"/>
      <c r="F101" s="71"/>
      <c r="G101" s="71"/>
      <c r="H101" s="71"/>
      <c r="I101" s="318">
        <v>0</v>
      </c>
      <c r="J101" s="71"/>
      <c r="K101" s="153">
        <v>0</v>
      </c>
      <c r="L101" s="309"/>
      <c r="M101" s="309"/>
    </row>
    <row r="102" spans="1:13">
      <c r="A102" s="308">
        <v>45200</v>
      </c>
      <c r="B102" s="148">
        <v>193</v>
      </c>
      <c r="C102" s="71"/>
      <c r="D102" s="71"/>
      <c r="E102" s="71"/>
      <c r="F102" s="71"/>
      <c r="G102" s="71"/>
      <c r="H102" s="71"/>
      <c r="I102" s="318">
        <v>0</v>
      </c>
      <c r="J102" s="71"/>
      <c r="K102" s="153">
        <v>0</v>
      </c>
      <c r="L102" s="309"/>
      <c r="M102" s="309"/>
    </row>
    <row r="103" spans="1:13">
      <c r="A103" s="308">
        <v>45201</v>
      </c>
      <c r="B103" s="148">
        <v>194</v>
      </c>
      <c r="C103" s="71"/>
      <c r="D103" s="71"/>
      <c r="E103" s="71"/>
      <c r="F103" s="71"/>
      <c r="G103" s="71"/>
      <c r="H103" s="71"/>
      <c r="I103" s="318">
        <v>0</v>
      </c>
      <c r="J103" s="71"/>
      <c r="K103" s="153">
        <v>0</v>
      </c>
      <c r="L103" s="309"/>
      <c r="M103" s="309"/>
    </row>
    <row r="104" spans="1:13">
      <c r="A104" s="308">
        <v>45202</v>
      </c>
      <c r="B104" s="148">
        <v>190</v>
      </c>
      <c r="C104" s="71"/>
      <c r="D104" s="71"/>
      <c r="E104" s="71"/>
      <c r="F104" s="71"/>
      <c r="G104" s="71"/>
      <c r="H104" s="71"/>
      <c r="I104" s="318">
        <v>0</v>
      </c>
      <c r="J104" s="71"/>
      <c r="K104" s="153">
        <v>0</v>
      </c>
      <c r="L104" s="309"/>
      <c r="M104" s="309"/>
    </row>
    <row r="105" spans="1:13">
      <c r="A105" s="308">
        <v>45203</v>
      </c>
      <c r="B105" s="148">
        <v>184</v>
      </c>
      <c r="C105" s="71"/>
      <c r="D105" s="71"/>
      <c r="E105" s="71"/>
      <c r="F105" s="71"/>
      <c r="G105" s="71"/>
      <c r="H105" s="71"/>
      <c r="I105" s="318">
        <v>137</v>
      </c>
      <c r="J105" s="71"/>
      <c r="K105" s="153">
        <v>0</v>
      </c>
      <c r="L105" s="309"/>
      <c r="M105" s="309"/>
    </row>
    <row r="106" spans="1:13">
      <c r="A106" s="308">
        <v>45204</v>
      </c>
      <c r="B106" s="148">
        <v>169</v>
      </c>
      <c r="C106" s="71"/>
      <c r="D106" s="71"/>
      <c r="E106" s="71"/>
      <c r="F106" s="71"/>
      <c r="G106" s="71"/>
      <c r="H106" s="71"/>
      <c r="I106" s="318">
        <v>0</v>
      </c>
      <c r="J106" s="71"/>
      <c r="K106" s="153">
        <v>0</v>
      </c>
      <c r="L106" s="309"/>
      <c r="M106" s="309"/>
    </row>
    <row r="107" spans="1:13">
      <c r="A107" s="308">
        <v>45205</v>
      </c>
      <c r="B107" s="148">
        <v>183</v>
      </c>
      <c r="C107" s="71"/>
      <c r="D107" s="71"/>
      <c r="E107" s="71"/>
      <c r="F107" s="71"/>
      <c r="G107" s="71"/>
      <c r="H107" s="71"/>
      <c r="I107" s="318">
        <v>0</v>
      </c>
      <c r="J107" s="71"/>
      <c r="K107" s="153">
        <v>0</v>
      </c>
      <c r="L107" s="309"/>
      <c r="M107" s="309"/>
    </row>
    <row r="108" spans="1:13">
      <c r="A108" s="308">
        <v>45206</v>
      </c>
      <c r="B108" s="148">
        <v>181</v>
      </c>
      <c r="C108" s="71"/>
      <c r="D108" s="71"/>
      <c r="E108" s="71"/>
      <c r="F108" s="71"/>
      <c r="G108" s="71"/>
      <c r="H108" s="71"/>
      <c r="I108" s="318">
        <v>0</v>
      </c>
      <c r="J108" s="71"/>
      <c r="K108" s="153">
        <v>0</v>
      </c>
      <c r="L108" s="309"/>
      <c r="M108" s="309"/>
    </row>
    <row r="109" spans="1:13">
      <c r="A109" s="308">
        <v>45207</v>
      </c>
      <c r="B109" s="148">
        <v>212</v>
      </c>
      <c r="C109" s="71"/>
      <c r="D109" s="71"/>
      <c r="E109" s="71"/>
      <c r="F109" s="71"/>
      <c r="G109" s="71"/>
      <c r="H109" s="71"/>
      <c r="I109" s="318">
        <v>0</v>
      </c>
      <c r="J109" s="71"/>
      <c r="K109" s="153">
        <v>0</v>
      </c>
      <c r="L109" s="309"/>
      <c r="M109" s="309"/>
    </row>
    <row r="110" spans="1:13">
      <c r="A110" s="308">
        <v>45208</v>
      </c>
      <c r="B110" s="148">
        <v>201</v>
      </c>
      <c r="C110" s="71"/>
      <c r="D110" s="71"/>
      <c r="E110" s="71"/>
      <c r="F110" s="71"/>
      <c r="G110" s="71"/>
      <c r="H110" s="71"/>
      <c r="I110" s="318">
        <v>0</v>
      </c>
      <c r="J110" s="71"/>
      <c r="K110" s="153">
        <v>12</v>
      </c>
      <c r="L110" s="309"/>
      <c r="M110" s="309"/>
    </row>
    <row r="111" spans="1:13">
      <c r="A111" s="308">
        <v>45209</v>
      </c>
      <c r="B111" s="148">
        <v>195</v>
      </c>
      <c r="C111" s="71"/>
      <c r="D111" s="71"/>
      <c r="E111" s="71"/>
      <c r="F111" s="71"/>
      <c r="G111" s="71"/>
      <c r="H111" s="71"/>
      <c r="I111" s="318">
        <v>0</v>
      </c>
      <c r="J111" s="71"/>
      <c r="K111" s="153">
        <v>0</v>
      </c>
      <c r="L111" s="309"/>
      <c r="M111" s="309"/>
    </row>
    <row r="112" spans="1:13">
      <c r="A112" s="308">
        <v>45210</v>
      </c>
      <c r="B112" s="148">
        <v>195</v>
      </c>
      <c r="C112" s="71"/>
      <c r="D112" s="71"/>
      <c r="E112" s="71"/>
      <c r="F112" s="71"/>
      <c r="G112" s="71"/>
      <c r="H112" s="71"/>
      <c r="I112" s="318">
        <v>0</v>
      </c>
      <c r="J112" s="71"/>
      <c r="K112" s="153">
        <v>0</v>
      </c>
      <c r="L112" s="309"/>
      <c r="M112" s="309"/>
    </row>
    <row r="113" spans="1:16">
      <c r="A113" s="308">
        <v>45211</v>
      </c>
      <c r="B113" s="148">
        <v>191</v>
      </c>
      <c r="C113" s="71"/>
      <c r="D113" s="71"/>
      <c r="E113" s="71"/>
      <c r="F113" s="71"/>
      <c r="G113" s="71"/>
      <c r="H113" s="71"/>
      <c r="I113" s="318">
        <v>195</v>
      </c>
      <c r="J113" s="71"/>
      <c r="K113" s="153">
        <v>0</v>
      </c>
      <c r="L113" s="309"/>
      <c r="M113" s="309"/>
    </row>
    <row r="114" spans="1:16">
      <c r="A114" s="308">
        <v>45212</v>
      </c>
      <c r="B114" s="148">
        <v>187</v>
      </c>
      <c r="C114" s="71"/>
      <c r="D114" s="71"/>
      <c r="E114" s="71"/>
      <c r="F114" s="71"/>
      <c r="G114" s="71"/>
      <c r="H114" s="71"/>
      <c r="I114" s="318">
        <v>0</v>
      </c>
      <c r="J114" s="71"/>
      <c r="K114" s="153">
        <v>0</v>
      </c>
      <c r="L114" s="309"/>
      <c r="M114" s="309"/>
    </row>
    <row r="115" spans="1:16">
      <c r="A115" s="308">
        <v>45213</v>
      </c>
      <c r="B115" s="148">
        <v>209</v>
      </c>
      <c r="C115" s="71"/>
      <c r="D115" s="71"/>
      <c r="E115" s="71"/>
      <c r="F115" s="71"/>
      <c r="G115" s="71"/>
      <c r="H115" s="71"/>
      <c r="I115" s="318">
        <v>0</v>
      </c>
      <c r="J115" s="71"/>
      <c r="K115" s="153">
        <v>0</v>
      </c>
      <c r="L115" s="309"/>
      <c r="M115" s="309"/>
    </row>
    <row r="116" spans="1:16">
      <c r="A116" s="308">
        <v>45214</v>
      </c>
      <c r="B116" s="148">
        <v>214</v>
      </c>
      <c r="C116" s="71"/>
      <c r="D116" s="71"/>
      <c r="E116" s="71"/>
      <c r="F116" s="71"/>
      <c r="G116" s="71"/>
      <c r="H116" s="71"/>
      <c r="I116" s="318">
        <v>0</v>
      </c>
      <c r="J116" s="71"/>
      <c r="K116" s="153">
        <v>0</v>
      </c>
      <c r="L116" s="309"/>
      <c r="M116" s="309"/>
    </row>
    <row r="117" spans="1:16">
      <c r="A117" s="308">
        <v>45215</v>
      </c>
      <c r="B117" s="148">
        <v>191</v>
      </c>
      <c r="C117" s="71"/>
      <c r="D117" s="71"/>
      <c r="E117" s="71"/>
      <c r="F117" s="71"/>
      <c r="G117" s="71"/>
      <c r="H117" s="71"/>
      <c r="I117" s="318">
        <v>0</v>
      </c>
      <c r="J117" s="71"/>
      <c r="K117" s="153">
        <v>0</v>
      </c>
      <c r="L117" s="309"/>
      <c r="M117" s="309"/>
    </row>
    <row r="118" spans="1:16">
      <c r="A118" s="308">
        <v>45216</v>
      </c>
      <c r="B118" s="148">
        <v>192</v>
      </c>
      <c r="C118" s="71"/>
      <c r="D118" s="71"/>
      <c r="E118" s="71"/>
      <c r="F118" s="71"/>
      <c r="G118" s="71"/>
      <c r="H118" s="71"/>
      <c r="I118" s="318">
        <v>0</v>
      </c>
      <c r="J118" s="71"/>
      <c r="K118" s="153">
        <v>0</v>
      </c>
      <c r="L118" s="309"/>
      <c r="M118" s="309"/>
    </row>
    <row r="119" spans="1:16">
      <c r="A119" s="308">
        <v>45217</v>
      </c>
      <c r="B119" s="148">
        <v>185</v>
      </c>
      <c r="C119" s="71"/>
      <c r="D119" s="71"/>
      <c r="E119" s="71"/>
      <c r="F119" s="71"/>
      <c r="G119" s="71"/>
      <c r="H119" s="71"/>
      <c r="I119" s="318">
        <v>577</v>
      </c>
      <c r="J119" s="71"/>
      <c r="K119" s="153">
        <v>0</v>
      </c>
      <c r="L119" s="309"/>
      <c r="M119" s="309"/>
    </row>
    <row r="120" spans="1:16">
      <c r="A120" s="308">
        <v>45218</v>
      </c>
      <c r="B120" s="148">
        <v>185</v>
      </c>
      <c r="C120" s="71"/>
      <c r="D120" s="71"/>
      <c r="E120" s="71"/>
      <c r="F120" s="71"/>
      <c r="G120" s="71"/>
      <c r="H120" s="71"/>
      <c r="I120" s="318">
        <v>0</v>
      </c>
      <c r="J120" s="71"/>
      <c r="K120" s="153">
        <v>0</v>
      </c>
      <c r="L120" s="309"/>
      <c r="M120" s="309"/>
    </row>
    <row r="121" spans="1:16">
      <c r="A121" s="308">
        <v>45219</v>
      </c>
      <c r="B121" s="148">
        <v>190</v>
      </c>
      <c r="C121" s="71"/>
      <c r="D121" s="71"/>
      <c r="E121" s="71"/>
      <c r="F121" s="71"/>
      <c r="G121" s="71"/>
      <c r="H121" s="71"/>
      <c r="I121" s="318">
        <v>0</v>
      </c>
      <c r="J121" s="71"/>
      <c r="K121" s="153">
        <v>0</v>
      </c>
      <c r="L121" s="309"/>
      <c r="M121" s="309"/>
    </row>
    <row r="122" spans="1:16">
      <c r="A122" s="308">
        <v>45220</v>
      </c>
      <c r="B122" s="148">
        <v>186</v>
      </c>
      <c r="C122" s="71"/>
      <c r="D122" s="71"/>
      <c r="E122" s="71"/>
      <c r="F122" s="71"/>
      <c r="G122" s="71"/>
      <c r="H122" s="71"/>
      <c r="I122" s="318">
        <v>0</v>
      </c>
      <c r="J122" s="71"/>
      <c r="K122" s="153">
        <v>0</v>
      </c>
      <c r="L122" s="309"/>
      <c r="M122" s="309"/>
    </row>
    <row r="123" spans="1:16">
      <c r="A123" s="308">
        <v>45221</v>
      </c>
      <c r="B123" s="148">
        <v>192</v>
      </c>
      <c r="C123" s="71"/>
      <c r="D123" s="71"/>
      <c r="E123" s="71"/>
      <c r="F123" s="71"/>
      <c r="G123" s="71"/>
      <c r="H123" s="71"/>
      <c r="I123" s="318">
        <v>0</v>
      </c>
      <c r="J123" s="71"/>
      <c r="K123" s="153">
        <v>0</v>
      </c>
      <c r="L123" s="309"/>
      <c r="M123" s="309"/>
    </row>
    <row r="124" spans="1:16">
      <c r="A124" s="308">
        <v>45222</v>
      </c>
      <c r="B124" s="148">
        <v>188</v>
      </c>
      <c r="C124" s="153">
        <v>43</v>
      </c>
      <c r="D124" s="153">
        <v>240</v>
      </c>
      <c r="E124" s="153">
        <v>3.1</v>
      </c>
      <c r="F124" s="153">
        <v>260</v>
      </c>
      <c r="G124" s="153">
        <v>27</v>
      </c>
      <c r="H124" s="153">
        <v>2.6</v>
      </c>
      <c r="I124" s="318">
        <v>0</v>
      </c>
      <c r="J124" s="153"/>
      <c r="K124" s="153">
        <v>0</v>
      </c>
      <c r="L124" s="153" t="s">
        <v>109</v>
      </c>
      <c r="M124" s="265" t="s">
        <v>110</v>
      </c>
      <c r="N124" s="256">
        <v>45233</v>
      </c>
      <c r="O124" s="256">
        <v>45233</v>
      </c>
      <c r="P124" s="153"/>
    </row>
    <row r="125" spans="1:16">
      <c r="A125" s="308">
        <v>45223</v>
      </c>
      <c r="B125" s="148">
        <v>185</v>
      </c>
      <c r="C125" s="71"/>
      <c r="D125" s="71"/>
      <c r="E125" s="71"/>
      <c r="F125" s="71"/>
      <c r="G125" s="71"/>
      <c r="H125" s="71"/>
      <c r="I125" s="318">
        <v>535</v>
      </c>
      <c r="J125" s="71"/>
      <c r="K125" s="153">
        <v>0</v>
      </c>
      <c r="L125" s="309"/>
      <c r="M125" s="309"/>
    </row>
    <row r="126" spans="1:16">
      <c r="A126" s="308">
        <v>45224</v>
      </c>
      <c r="B126" s="148">
        <v>181</v>
      </c>
      <c r="C126" s="71"/>
      <c r="D126" s="71"/>
      <c r="E126" s="71"/>
      <c r="F126" s="71"/>
      <c r="G126" s="71"/>
      <c r="H126" s="71"/>
      <c r="I126" s="318">
        <v>0</v>
      </c>
      <c r="J126" s="71"/>
      <c r="K126" s="153">
        <v>0</v>
      </c>
      <c r="L126" s="309"/>
      <c r="M126" s="309"/>
    </row>
    <row r="127" spans="1:16">
      <c r="A127" s="308">
        <v>45225</v>
      </c>
      <c r="B127" s="148">
        <v>221</v>
      </c>
      <c r="C127" s="71"/>
      <c r="D127" s="71"/>
      <c r="E127" s="71"/>
      <c r="F127" s="71"/>
      <c r="G127" s="71"/>
      <c r="H127" s="71"/>
      <c r="I127" s="318">
        <v>235</v>
      </c>
      <c r="J127" s="71"/>
      <c r="K127" s="153">
        <v>0</v>
      </c>
      <c r="L127" s="309"/>
      <c r="M127" s="309"/>
    </row>
    <row r="128" spans="1:16">
      <c r="A128" s="308">
        <v>45226</v>
      </c>
      <c r="B128" s="148">
        <v>575</v>
      </c>
      <c r="C128" s="71"/>
      <c r="D128" s="71"/>
      <c r="E128" s="71"/>
      <c r="F128" s="71"/>
      <c r="G128" s="71"/>
      <c r="H128" s="71"/>
      <c r="I128" s="318">
        <v>0</v>
      </c>
      <c r="J128" s="71"/>
      <c r="K128" s="153">
        <v>42</v>
      </c>
      <c r="L128" s="309"/>
      <c r="M128" s="309"/>
    </row>
    <row r="129" spans="1:13">
      <c r="A129" s="308">
        <v>45227</v>
      </c>
      <c r="B129" s="148">
        <v>265</v>
      </c>
      <c r="C129" s="71"/>
      <c r="D129" s="71"/>
      <c r="E129" s="71"/>
      <c r="F129" s="71"/>
      <c r="G129" s="71"/>
      <c r="H129" s="71"/>
      <c r="I129" s="318">
        <v>0</v>
      </c>
      <c r="J129" s="71"/>
      <c r="K129" s="153">
        <v>0</v>
      </c>
      <c r="L129" s="309"/>
      <c r="M129" s="309"/>
    </row>
    <row r="130" spans="1:13">
      <c r="A130" s="308">
        <v>45228</v>
      </c>
      <c r="B130" s="148">
        <v>233</v>
      </c>
      <c r="C130" s="71"/>
      <c r="D130" s="71"/>
      <c r="E130" s="71"/>
      <c r="F130" s="71"/>
      <c r="G130" s="71"/>
      <c r="H130" s="71"/>
      <c r="I130" s="318">
        <v>0</v>
      </c>
      <c r="J130" s="71"/>
      <c r="K130" s="153">
        <v>0</v>
      </c>
      <c r="L130" s="309"/>
      <c r="M130" s="309"/>
    </row>
    <row r="131" spans="1:13">
      <c r="A131" s="308">
        <v>45229</v>
      </c>
      <c r="B131" s="148">
        <v>203</v>
      </c>
      <c r="C131" s="71"/>
      <c r="D131" s="71"/>
      <c r="E131" s="71"/>
      <c r="F131" s="71"/>
      <c r="G131" s="71"/>
      <c r="H131" s="71"/>
      <c r="I131" s="318">
        <v>0</v>
      </c>
      <c r="J131" s="71"/>
      <c r="K131" s="153">
        <v>0</v>
      </c>
      <c r="L131" s="309"/>
      <c r="M131" s="309"/>
    </row>
    <row r="132" spans="1:13">
      <c r="A132" s="308">
        <v>45230</v>
      </c>
      <c r="B132" s="148">
        <v>196</v>
      </c>
      <c r="C132" s="71"/>
      <c r="D132" s="71"/>
      <c r="E132" s="71"/>
      <c r="F132" s="71"/>
      <c r="G132" s="71"/>
      <c r="H132" s="71"/>
      <c r="I132" s="318">
        <v>0</v>
      </c>
      <c r="J132" s="71"/>
      <c r="K132" s="153">
        <v>0</v>
      </c>
      <c r="L132" s="309"/>
      <c r="M132" s="309"/>
    </row>
    <row r="133" spans="1:13">
      <c r="A133" s="308">
        <v>45231</v>
      </c>
      <c r="B133" s="148">
        <v>198</v>
      </c>
      <c r="C133" s="71"/>
      <c r="D133" s="71"/>
      <c r="E133" s="71"/>
      <c r="F133" s="71"/>
      <c r="G133" s="71"/>
      <c r="H133" s="71"/>
      <c r="I133" s="318">
        <v>0</v>
      </c>
      <c r="J133" s="71"/>
      <c r="K133" s="153">
        <v>0</v>
      </c>
      <c r="L133" s="309"/>
      <c r="M133" s="309"/>
    </row>
    <row r="134" spans="1:13">
      <c r="A134" s="308">
        <v>45232</v>
      </c>
      <c r="B134" s="148">
        <v>194</v>
      </c>
      <c r="C134" s="71"/>
      <c r="D134" s="71"/>
      <c r="E134" s="71"/>
      <c r="F134" s="71"/>
      <c r="G134" s="71"/>
      <c r="H134" s="71"/>
      <c r="I134" s="318">
        <v>0</v>
      </c>
      <c r="J134" s="71"/>
      <c r="K134" s="153">
        <v>0</v>
      </c>
      <c r="L134" s="309"/>
      <c r="M134" s="309"/>
    </row>
    <row r="135" spans="1:13">
      <c r="A135" s="308">
        <v>45233</v>
      </c>
      <c r="B135" s="148">
        <v>245</v>
      </c>
      <c r="C135" s="71"/>
      <c r="D135" s="71"/>
      <c r="E135" s="71"/>
      <c r="F135" s="71"/>
      <c r="G135" s="71"/>
      <c r="H135" s="71"/>
      <c r="I135" s="318">
        <v>0</v>
      </c>
      <c r="J135" s="71"/>
      <c r="K135" s="153">
        <v>0</v>
      </c>
      <c r="L135" s="309"/>
      <c r="M135" s="309"/>
    </row>
    <row r="136" spans="1:13">
      <c r="A136" s="308">
        <v>45234</v>
      </c>
      <c r="B136" s="148">
        <v>256</v>
      </c>
      <c r="C136" s="71"/>
      <c r="D136" s="71"/>
      <c r="E136" s="71"/>
      <c r="F136" s="71"/>
      <c r="G136" s="71"/>
      <c r="H136" s="71"/>
      <c r="I136" s="318">
        <v>0</v>
      </c>
      <c r="J136" s="71"/>
      <c r="K136" s="153">
        <v>18</v>
      </c>
      <c r="L136" s="309"/>
      <c r="M136" s="309"/>
    </row>
    <row r="137" spans="1:13">
      <c r="A137" s="308">
        <v>45235</v>
      </c>
      <c r="B137" s="148">
        <v>156</v>
      </c>
      <c r="C137" s="71"/>
      <c r="D137" s="71"/>
      <c r="E137" s="71"/>
      <c r="F137" s="71"/>
      <c r="G137" s="71"/>
      <c r="H137" s="71"/>
      <c r="I137" s="318">
        <v>0</v>
      </c>
      <c r="J137" s="71"/>
      <c r="K137" s="153">
        <v>0</v>
      </c>
      <c r="L137" s="309"/>
      <c r="M137" s="309"/>
    </row>
    <row r="138" spans="1:13">
      <c r="A138" s="308">
        <v>45236</v>
      </c>
      <c r="B138" s="148">
        <v>410</v>
      </c>
      <c r="C138" s="71"/>
      <c r="D138" s="71"/>
      <c r="E138" s="71"/>
      <c r="F138" s="71"/>
      <c r="G138" s="71"/>
      <c r="H138" s="71"/>
      <c r="I138" s="318">
        <v>0</v>
      </c>
      <c r="J138" s="71"/>
      <c r="K138" s="153">
        <v>45</v>
      </c>
      <c r="L138" s="309"/>
      <c r="M138" s="309"/>
    </row>
    <row r="139" spans="1:13">
      <c r="A139" s="308">
        <v>45237</v>
      </c>
      <c r="B139" s="148">
        <v>264</v>
      </c>
      <c r="C139" s="71"/>
      <c r="D139" s="71"/>
      <c r="E139" s="71"/>
      <c r="F139" s="71"/>
      <c r="G139" s="71"/>
      <c r="H139" s="71"/>
      <c r="I139" s="318">
        <v>0</v>
      </c>
      <c r="J139" s="71"/>
      <c r="K139" s="153">
        <v>0</v>
      </c>
      <c r="L139" s="309"/>
      <c r="M139" s="309"/>
    </row>
    <row r="140" spans="1:13">
      <c r="A140" s="308">
        <v>45238</v>
      </c>
      <c r="B140" s="148">
        <v>230</v>
      </c>
      <c r="C140" s="71"/>
      <c r="D140" s="71"/>
      <c r="E140" s="71"/>
      <c r="F140" s="71"/>
      <c r="G140" s="71"/>
      <c r="H140" s="71"/>
      <c r="I140" s="318">
        <v>0</v>
      </c>
      <c r="J140" s="71"/>
      <c r="K140" s="153">
        <v>0</v>
      </c>
      <c r="L140" s="309"/>
      <c r="M140" s="309"/>
    </row>
    <row r="141" spans="1:13">
      <c r="A141" s="308">
        <v>45239</v>
      </c>
      <c r="B141" s="148">
        <v>215</v>
      </c>
      <c r="C141" s="71"/>
      <c r="D141" s="71"/>
      <c r="E141" s="71"/>
      <c r="F141" s="71"/>
      <c r="G141" s="71"/>
      <c r="H141" s="71"/>
      <c r="I141" s="318">
        <v>0</v>
      </c>
      <c r="J141" s="71"/>
      <c r="K141" s="153">
        <v>0</v>
      </c>
      <c r="L141" s="309"/>
      <c r="M141" s="309"/>
    </row>
    <row r="142" spans="1:13">
      <c r="A142" s="308">
        <v>45240</v>
      </c>
      <c r="B142" s="148">
        <v>303</v>
      </c>
      <c r="C142" s="71"/>
      <c r="D142" s="71"/>
      <c r="E142" s="71"/>
      <c r="F142" s="71"/>
      <c r="G142" s="71"/>
      <c r="H142" s="71"/>
      <c r="I142" s="318">
        <v>0</v>
      </c>
      <c r="J142" s="71"/>
      <c r="K142" s="153">
        <v>0</v>
      </c>
      <c r="L142" s="309"/>
      <c r="M142" s="309"/>
    </row>
    <row r="143" spans="1:13">
      <c r="A143" s="308">
        <v>45241</v>
      </c>
      <c r="B143" s="148">
        <v>280</v>
      </c>
      <c r="C143" s="71"/>
      <c r="D143" s="71"/>
      <c r="E143" s="71"/>
      <c r="F143" s="71"/>
      <c r="G143" s="71"/>
      <c r="H143" s="71"/>
      <c r="I143" s="318">
        <v>0</v>
      </c>
      <c r="J143" s="71"/>
      <c r="K143" s="153">
        <v>18</v>
      </c>
      <c r="L143" s="309"/>
      <c r="M143" s="309"/>
    </row>
    <row r="144" spans="1:13">
      <c r="A144" s="308">
        <v>45242</v>
      </c>
      <c r="B144" s="148">
        <v>238</v>
      </c>
      <c r="C144" s="71"/>
      <c r="D144" s="71"/>
      <c r="E144" s="71"/>
      <c r="F144" s="71"/>
      <c r="G144" s="71"/>
      <c r="H144" s="71"/>
      <c r="I144" s="318">
        <v>0</v>
      </c>
      <c r="J144" s="71"/>
      <c r="K144" s="153">
        <v>0</v>
      </c>
      <c r="L144" s="309"/>
      <c r="M144" s="309"/>
    </row>
    <row r="145" spans="1:16">
      <c r="A145" s="308">
        <v>45243</v>
      </c>
      <c r="B145" s="148">
        <v>216</v>
      </c>
      <c r="C145" s="71"/>
      <c r="D145" s="71"/>
      <c r="E145" s="71"/>
      <c r="F145" s="71"/>
      <c r="G145" s="71"/>
      <c r="H145" s="71"/>
      <c r="I145" s="318">
        <v>0</v>
      </c>
      <c r="J145" s="71"/>
      <c r="K145" s="153">
        <v>0</v>
      </c>
      <c r="L145" s="309"/>
      <c r="M145" s="309"/>
    </row>
    <row r="146" spans="1:16">
      <c r="A146" s="308">
        <v>45244</v>
      </c>
      <c r="B146" s="148">
        <v>212</v>
      </c>
      <c r="C146" s="71"/>
      <c r="D146" s="71"/>
      <c r="E146" s="71"/>
      <c r="F146" s="71"/>
      <c r="G146" s="71"/>
      <c r="H146" s="71"/>
      <c r="I146" s="318">
        <v>0</v>
      </c>
      <c r="J146" s="71"/>
      <c r="K146" s="153">
        <v>0</v>
      </c>
      <c r="L146" s="309"/>
      <c r="M146" s="309"/>
    </row>
    <row r="147" spans="1:16">
      <c r="A147" s="308">
        <v>45245</v>
      </c>
      <c r="B147" s="148">
        <v>215</v>
      </c>
      <c r="C147" s="71"/>
      <c r="D147" s="71"/>
      <c r="E147" s="71"/>
      <c r="F147" s="71"/>
      <c r="G147" s="71"/>
      <c r="H147" s="71"/>
      <c r="I147" s="318">
        <v>540</v>
      </c>
      <c r="J147" s="71"/>
      <c r="K147" s="153">
        <v>0</v>
      </c>
      <c r="L147" s="309"/>
      <c r="M147" s="309"/>
    </row>
    <row r="148" spans="1:16">
      <c r="A148" s="308">
        <v>45246</v>
      </c>
      <c r="B148" s="148">
        <v>208</v>
      </c>
      <c r="C148" s="71"/>
      <c r="D148" s="71"/>
      <c r="E148" s="71"/>
      <c r="F148" s="71"/>
      <c r="G148" s="71"/>
      <c r="H148" s="71"/>
      <c r="I148" s="318">
        <v>0</v>
      </c>
      <c r="J148" s="71"/>
      <c r="K148" s="153">
        <v>0</v>
      </c>
      <c r="L148" s="309"/>
      <c r="M148" s="309"/>
    </row>
    <row r="149" spans="1:16">
      <c r="A149" s="308">
        <v>45247</v>
      </c>
      <c r="B149" s="148">
        <v>221</v>
      </c>
      <c r="C149" s="71"/>
      <c r="D149" s="71"/>
      <c r="E149" s="71"/>
      <c r="F149" s="71"/>
      <c r="G149" s="71"/>
      <c r="H149" s="71"/>
      <c r="I149" s="318">
        <v>0</v>
      </c>
      <c r="J149" s="71"/>
      <c r="K149" s="153">
        <v>0</v>
      </c>
      <c r="L149" s="309"/>
      <c r="M149" s="309"/>
    </row>
    <row r="150" spans="1:16">
      <c r="A150" s="308">
        <v>45248</v>
      </c>
      <c r="B150" s="148">
        <v>199</v>
      </c>
      <c r="C150" s="71"/>
      <c r="D150" s="71"/>
      <c r="E150" s="71"/>
      <c r="F150" s="71"/>
      <c r="G150" s="71"/>
      <c r="H150" s="71"/>
      <c r="I150" s="318">
        <v>0</v>
      </c>
      <c r="J150" s="71"/>
      <c r="K150" s="153">
        <v>0</v>
      </c>
      <c r="L150" s="309"/>
      <c r="M150" s="309"/>
    </row>
    <row r="151" spans="1:16">
      <c r="A151" s="308">
        <v>45249</v>
      </c>
      <c r="B151" s="148">
        <v>202</v>
      </c>
      <c r="C151" s="71"/>
      <c r="D151" s="71"/>
      <c r="E151" s="71"/>
      <c r="F151" s="71"/>
      <c r="G151" s="71"/>
      <c r="H151" s="71"/>
      <c r="I151" s="318">
        <v>0</v>
      </c>
      <c r="J151" s="71"/>
      <c r="K151" s="153">
        <v>0</v>
      </c>
      <c r="L151" s="309"/>
      <c r="M151" s="309"/>
    </row>
    <row r="152" spans="1:16">
      <c r="A152" s="308">
        <v>45250</v>
      </c>
      <c r="B152" s="148">
        <v>213</v>
      </c>
      <c r="C152" s="153">
        <v>20</v>
      </c>
      <c r="D152" s="153">
        <v>17</v>
      </c>
      <c r="E152" s="153">
        <v>1</v>
      </c>
      <c r="F152" s="153">
        <v>44</v>
      </c>
      <c r="G152" s="153">
        <v>6.7</v>
      </c>
      <c r="H152" s="153">
        <v>1.3</v>
      </c>
      <c r="I152" s="318">
        <v>0</v>
      </c>
      <c r="J152" s="153"/>
      <c r="K152" s="153">
        <v>0</v>
      </c>
      <c r="L152" s="153">
        <v>0.5</v>
      </c>
      <c r="M152" s="265" t="s">
        <v>89</v>
      </c>
      <c r="N152" s="256">
        <v>45266</v>
      </c>
      <c r="O152" s="256">
        <v>45275</v>
      </c>
      <c r="P152" s="153"/>
    </row>
    <row r="153" spans="1:16">
      <c r="A153" s="308">
        <v>45251</v>
      </c>
      <c r="B153" s="148">
        <v>254</v>
      </c>
      <c r="C153" s="71"/>
      <c r="D153" s="71"/>
      <c r="E153" s="71"/>
      <c r="F153" s="71"/>
      <c r="G153" s="71"/>
      <c r="H153" s="71"/>
      <c r="I153" s="318">
        <v>0</v>
      </c>
      <c r="J153" s="71"/>
      <c r="K153" s="153">
        <v>8</v>
      </c>
      <c r="L153" s="309"/>
      <c r="M153" s="309"/>
    </row>
    <row r="154" spans="1:16">
      <c r="A154" s="308">
        <v>45252</v>
      </c>
      <c r="B154" s="148">
        <v>218</v>
      </c>
      <c r="C154" s="71"/>
      <c r="D154" s="71"/>
      <c r="E154" s="71"/>
      <c r="F154" s="71"/>
      <c r="G154" s="71"/>
      <c r="H154" s="71"/>
      <c r="I154" s="318">
        <v>0</v>
      </c>
      <c r="J154" s="71"/>
      <c r="K154" s="153">
        <v>0</v>
      </c>
      <c r="L154" s="309"/>
      <c r="M154" s="309"/>
    </row>
    <row r="155" spans="1:16">
      <c r="A155" s="308">
        <v>45253</v>
      </c>
      <c r="B155" s="148">
        <v>209</v>
      </c>
      <c r="C155" s="71"/>
      <c r="D155" s="71"/>
      <c r="E155" s="71"/>
      <c r="F155" s="71"/>
      <c r="G155" s="71"/>
      <c r="H155" s="71"/>
      <c r="I155" s="318">
        <v>0</v>
      </c>
      <c r="J155" s="71"/>
      <c r="K155" s="153">
        <v>0</v>
      </c>
      <c r="L155" s="309"/>
      <c r="M155" s="309"/>
    </row>
    <row r="156" spans="1:16">
      <c r="A156" s="308">
        <v>45254</v>
      </c>
      <c r="B156" s="148">
        <v>206</v>
      </c>
      <c r="C156" s="71"/>
      <c r="D156" s="71"/>
      <c r="E156" s="71"/>
      <c r="F156" s="71"/>
      <c r="G156" s="71"/>
      <c r="H156" s="71"/>
      <c r="I156" s="318">
        <v>0</v>
      </c>
      <c r="J156" s="71"/>
      <c r="K156" s="153">
        <v>0</v>
      </c>
      <c r="L156" s="309"/>
      <c r="M156" s="309"/>
    </row>
    <row r="157" spans="1:16">
      <c r="A157" s="308">
        <v>45255</v>
      </c>
      <c r="B157" s="148">
        <v>208</v>
      </c>
      <c r="C157" s="71"/>
      <c r="D157" s="71"/>
      <c r="E157" s="71"/>
      <c r="F157" s="71"/>
      <c r="G157" s="71"/>
      <c r="H157" s="71"/>
      <c r="I157" s="318">
        <v>0</v>
      </c>
      <c r="J157" s="71"/>
      <c r="K157" s="153">
        <v>0</v>
      </c>
      <c r="L157" s="309"/>
      <c r="M157" s="309"/>
    </row>
    <row r="158" spans="1:16">
      <c r="A158" s="308">
        <v>45256</v>
      </c>
      <c r="B158" s="148">
        <v>209</v>
      </c>
      <c r="C158" s="71"/>
      <c r="D158" s="71"/>
      <c r="E158" s="71"/>
      <c r="F158" s="71"/>
      <c r="G158" s="71"/>
      <c r="H158" s="71"/>
      <c r="I158" s="318">
        <v>0</v>
      </c>
      <c r="J158" s="71"/>
      <c r="K158" s="153">
        <v>0</v>
      </c>
      <c r="L158" s="309"/>
      <c r="M158" s="309"/>
    </row>
    <row r="159" spans="1:16">
      <c r="A159" s="308">
        <v>45257</v>
      </c>
      <c r="B159" s="148">
        <v>323</v>
      </c>
      <c r="C159" s="71"/>
      <c r="D159" s="71"/>
      <c r="E159" s="71"/>
      <c r="F159" s="71"/>
      <c r="G159" s="71"/>
      <c r="H159" s="71"/>
      <c r="I159" s="318">
        <v>0</v>
      </c>
      <c r="J159" s="71"/>
      <c r="K159" s="153">
        <v>0</v>
      </c>
      <c r="L159" s="309"/>
      <c r="M159" s="309"/>
    </row>
    <row r="160" spans="1:16">
      <c r="A160" s="308">
        <v>45258</v>
      </c>
      <c r="B160" s="148">
        <v>275</v>
      </c>
      <c r="C160" s="71"/>
      <c r="D160" s="71"/>
      <c r="E160" s="71"/>
      <c r="F160" s="71"/>
      <c r="G160" s="71"/>
      <c r="H160" s="71"/>
      <c r="I160" s="318">
        <v>0</v>
      </c>
      <c r="J160" s="71"/>
      <c r="K160" s="153">
        <v>13</v>
      </c>
      <c r="L160" s="309"/>
      <c r="M160" s="309"/>
    </row>
    <row r="161" spans="1:16">
      <c r="A161" s="308">
        <v>45259</v>
      </c>
      <c r="B161" s="148">
        <v>236</v>
      </c>
      <c r="C161" s="71"/>
      <c r="D161" s="71"/>
      <c r="E161" s="71"/>
      <c r="F161" s="71"/>
      <c r="G161" s="71"/>
      <c r="H161" s="71"/>
      <c r="I161" s="318">
        <v>0</v>
      </c>
      <c r="J161" s="71"/>
      <c r="K161" s="153">
        <v>3</v>
      </c>
      <c r="L161" s="309"/>
      <c r="M161" s="309"/>
    </row>
    <row r="162" spans="1:16">
      <c r="A162" s="308">
        <v>45260</v>
      </c>
      <c r="B162" s="148">
        <v>213</v>
      </c>
      <c r="C162" s="71"/>
      <c r="D162" s="71"/>
      <c r="E162" s="71"/>
      <c r="F162" s="71"/>
      <c r="G162" s="71"/>
      <c r="H162" s="71"/>
      <c r="I162" s="318">
        <v>0</v>
      </c>
      <c r="J162" s="71"/>
      <c r="K162" s="153">
        <v>1</v>
      </c>
      <c r="L162" s="309"/>
      <c r="M162" s="309"/>
    </row>
    <row r="163" spans="1:16">
      <c r="A163" s="308">
        <v>45261</v>
      </c>
      <c r="B163" s="148">
        <v>168</v>
      </c>
      <c r="C163" s="71"/>
      <c r="D163" s="71"/>
      <c r="E163" s="71"/>
      <c r="F163" s="71"/>
      <c r="G163" s="71"/>
      <c r="H163" s="71"/>
      <c r="I163" s="318">
        <v>0</v>
      </c>
      <c r="J163" s="71"/>
      <c r="K163" s="153">
        <v>0</v>
      </c>
      <c r="L163" s="309"/>
      <c r="M163" s="309"/>
    </row>
    <row r="164" spans="1:16">
      <c r="A164" s="308">
        <v>45262</v>
      </c>
      <c r="B164" s="148">
        <v>227</v>
      </c>
      <c r="C164" s="71"/>
      <c r="D164" s="71"/>
      <c r="E164" s="71"/>
      <c r="F164" s="71"/>
      <c r="G164" s="71"/>
      <c r="H164" s="71"/>
      <c r="I164" s="318">
        <v>0</v>
      </c>
      <c r="J164" s="71"/>
      <c r="K164" s="153">
        <v>0</v>
      </c>
      <c r="L164" s="309"/>
      <c r="M164" s="309"/>
    </row>
    <row r="165" spans="1:16">
      <c r="A165" s="308">
        <v>45263</v>
      </c>
      <c r="B165" s="148">
        <v>194</v>
      </c>
      <c r="C165" s="71"/>
      <c r="D165" s="71"/>
      <c r="E165" s="71"/>
      <c r="F165" s="71"/>
      <c r="G165" s="71"/>
      <c r="H165" s="71"/>
      <c r="I165" s="318">
        <v>0</v>
      </c>
      <c r="J165" s="71"/>
      <c r="K165" s="153">
        <v>0</v>
      </c>
      <c r="L165" s="309"/>
      <c r="M165" s="309"/>
    </row>
    <row r="166" spans="1:16">
      <c r="A166" s="308">
        <v>45264</v>
      </c>
      <c r="B166" s="148">
        <v>189</v>
      </c>
      <c r="C166" s="71"/>
      <c r="D166" s="71"/>
      <c r="E166" s="71"/>
      <c r="F166" s="71"/>
      <c r="G166" s="71"/>
      <c r="H166" s="71"/>
      <c r="I166" s="318">
        <v>0</v>
      </c>
      <c r="J166" s="71"/>
      <c r="K166" s="153">
        <v>0</v>
      </c>
      <c r="L166" s="309"/>
      <c r="M166" s="309"/>
    </row>
    <row r="167" spans="1:16">
      <c r="A167" s="308">
        <v>45265</v>
      </c>
      <c r="B167" s="148">
        <v>202</v>
      </c>
      <c r="C167" s="71"/>
      <c r="D167" s="71"/>
      <c r="E167" s="71"/>
      <c r="F167" s="71"/>
      <c r="G167" s="71"/>
      <c r="H167" s="71"/>
      <c r="I167" s="318">
        <v>0</v>
      </c>
      <c r="J167" s="71"/>
      <c r="K167" s="153">
        <v>0</v>
      </c>
      <c r="L167" s="309"/>
      <c r="M167" s="309"/>
    </row>
    <row r="168" spans="1:16">
      <c r="A168" s="308">
        <v>45266</v>
      </c>
      <c r="B168" s="148">
        <v>196</v>
      </c>
      <c r="C168" s="71"/>
      <c r="D168" s="71"/>
      <c r="E168" s="71"/>
      <c r="F168" s="71"/>
      <c r="G168" s="71"/>
      <c r="H168" s="71"/>
      <c r="I168" s="318">
        <v>554</v>
      </c>
      <c r="J168" s="71"/>
      <c r="K168" s="153">
        <v>0</v>
      </c>
      <c r="L168" s="309"/>
      <c r="M168" s="309"/>
    </row>
    <row r="169" spans="1:16">
      <c r="A169" s="308">
        <v>45267</v>
      </c>
      <c r="B169" s="148">
        <v>193</v>
      </c>
      <c r="C169" s="71"/>
      <c r="D169" s="71"/>
      <c r="E169" s="71"/>
      <c r="F169" s="71"/>
      <c r="G169" s="71"/>
      <c r="H169" s="71"/>
      <c r="I169" s="318">
        <v>509</v>
      </c>
      <c r="J169" s="71"/>
      <c r="K169" s="153">
        <v>0</v>
      </c>
      <c r="L169" s="309"/>
      <c r="M169" s="309"/>
    </row>
    <row r="170" spans="1:16">
      <c r="A170" s="308">
        <v>45268</v>
      </c>
      <c r="B170" s="148">
        <v>205</v>
      </c>
      <c r="C170" s="71"/>
      <c r="D170" s="71"/>
      <c r="E170" s="71"/>
      <c r="F170" s="71"/>
      <c r="G170" s="71"/>
      <c r="H170" s="71"/>
      <c r="I170" s="318">
        <v>0</v>
      </c>
      <c r="J170" s="71"/>
      <c r="K170" s="153">
        <v>0</v>
      </c>
      <c r="L170" s="309"/>
      <c r="M170" s="309"/>
    </row>
    <row r="171" spans="1:16">
      <c r="A171" s="308">
        <v>45269</v>
      </c>
      <c r="B171" s="148">
        <v>199</v>
      </c>
      <c r="C171" s="71"/>
      <c r="D171" s="71"/>
      <c r="E171" s="71"/>
      <c r="F171" s="71"/>
      <c r="G171" s="71"/>
      <c r="H171" s="71"/>
      <c r="I171" s="318">
        <v>0</v>
      </c>
      <c r="J171" s="71"/>
      <c r="K171" s="153">
        <v>0</v>
      </c>
      <c r="L171" s="309"/>
      <c r="M171" s="309"/>
    </row>
    <row r="172" spans="1:16">
      <c r="A172" s="308">
        <v>45270</v>
      </c>
      <c r="B172" s="148">
        <v>186</v>
      </c>
      <c r="C172" s="71"/>
      <c r="D172" s="71"/>
      <c r="E172" s="71"/>
      <c r="F172" s="71"/>
      <c r="G172" s="71"/>
      <c r="H172" s="71"/>
      <c r="I172" s="318">
        <v>0</v>
      </c>
      <c r="J172" s="71"/>
      <c r="K172" s="153">
        <v>0</v>
      </c>
      <c r="L172" s="309"/>
      <c r="M172" s="309"/>
    </row>
    <row r="173" spans="1:16">
      <c r="A173" s="308">
        <v>45271</v>
      </c>
      <c r="B173" s="148">
        <v>221</v>
      </c>
      <c r="C173" s="153">
        <v>6</v>
      </c>
      <c r="D173" s="153" t="s">
        <v>37</v>
      </c>
      <c r="E173" s="153">
        <v>2.1</v>
      </c>
      <c r="F173" s="153">
        <v>43</v>
      </c>
      <c r="G173" s="153">
        <v>5.0999999999999996</v>
      </c>
      <c r="H173" s="153">
        <v>0.93</v>
      </c>
      <c r="I173" s="318">
        <v>0</v>
      </c>
      <c r="J173" s="153"/>
      <c r="K173" s="153">
        <v>0</v>
      </c>
      <c r="L173" s="317">
        <v>0.5</v>
      </c>
      <c r="M173" s="265" t="s">
        <v>111</v>
      </c>
      <c r="N173" s="256">
        <v>45281</v>
      </c>
      <c r="O173" s="256">
        <v>45300</v>
      </c>
      <c r="P173" s="153"/>
    </row>
    <row r="174" spans="1:16">
      <c r="A174" s="308">
        <v>45272</v>
      </c>
      <c r="B174" s="148">
        <v>194</v>
      </c>
      <c r="C174" s="71"/>
      <c r="D174" s="71"/>
      <c r="E174" s="71"/>
      <c r="F174" s="71"/>
      <c r="G174" s="71"/>
      <c r="H174" s="71"/>
      <c r="I174" s="318">
        <v>0</v>
      </c>
      <c r="J174" s="71"/>
      <c r="K174" s="153">
        <v>0</v>
      </c>
      <c r="L174" s="309"/>
      <c r="M174" s="309"/>
    </row>
    <row r="175" spans="1:16">
      <c r="A175" s="308">
        <v>45273</v>
      </c>
      <c r="B175" s="148">
        <v>199</v>
      </c>
      <c r="C175" s="71"/>
      <c r="D175" s="71"/>
      <c r="E175" s="71"/>
      <c r="F175" s="71"/>
      <c r="G175" s="71"/>
      <c r="H175" s="71"/>
      <c r="I175" s="318">
        <v>0</v>
      </c>
      <c r="J175" s="71"/>
      <c r="K175" s="153">
        <v>0</v>
      </c>
      <c r="L175" s="309"/>
      <c r="M175" s="309"/>
    </row>
    <row r="176" spans="1:16">
      <c r="A176" s="308">
        <v>45274</v>
      </c>
      <c r="B176" s="148">
        <v>171</v>
      </c>
      <c r="C176" s="71"/>
      <c r="D176" s="71"/>
      <c r="E176" s="71"/>
      <c r="F176" s="71"/>
      <c r="G176" s="71"/>
      <c r="H176" s="71"/>
      <c r="I176" s="318">
        <v>0</v>
      </c>
      <c r="J176" s="71"/>
      <c r="K176" s="153">
        <v>0</v>
      </c>
      <c r="L176" s="309"/>
      <c r="M176" s="309"/>
    </row>
    <row r="177" spans="1:13">
      <c r="A177" s="308">
        <v>45275</v>
      </c>
      <c r="B177" s="148">
        <v>230</v>
      </c>
      <c r="C177" s="71"/>
      <c r="D177" s="71"/>
      <c r="E177" s="71"/>
      <c r="F177" s="71"/>
      <c r="G177" s="71"/>
      <c r="H177" s="71"/>
      <c r="I177" s="318">
        <v>0</v>
      </c>
      <c r="J177" s="71"/>
      <c r="K177" s="153">
        <v>17</v>
      </c>
      <c r="L177" s="309"/>
      <c r="M177" s="309"/>
    </row>
    <row r="178" spans="1:13">
      <c r="A178" s="308">
        <v>45276</v>
      </c>
      <c r="B178" s="148">
        <v>196</v>
      </c>
      <c r="C178" s="71"/>
      <c r="D178" s="71"/>
      <c r="E178" s="71"/>
      <c r="F178" s="71"/>
      <c r="G178" s="71"/>
      <c r="H178" s="71"/>
      <c r="I178" s="318">
        <v>0</v>
      </c>
      <c r="J178" s="71"/>
      <c r="K178" s="153">
        <v>0</v>
      </c>
      <c r="L178" s="309"/>
      <c r="M178" s="309"/>
    </row>
    <row r="179" spans="1:13">
      <c r="A179" s="308">
        <v>45277</v>
      </c>
      <c r="B179" s="148">
        <v>185</v>
      </c>
      <c r="C179" s="71"/>
      <c r="D179" s="71"/>
      <c r="E179" s="71"/>
      <c r="F179" s="71"/>
      <c r="G179" s="71"/>
      <c r="H179" s="71"/>
      <c r="I179" s="318">
        <v>0</v>
      </c>
      <c r="J179" s="71"/>
      <c r="K179" s="153">
        <v>0</v>
      </c>
      <c r="L179" s="309"/>
      <c r="M179" s="309"/>
    </row>
    <row r="180" spans="1:13">
      <c r="A180" s="308">
        <v>45278</v>
      </c>
      <c r="B180" s="148">
        <v>192</v>
      </c>
      <c r="C180" s="71"/>
      <c r="D180" s="71"/>
      <c r="E180" s="71"/>
      <c r="F180" s="71"/>
      <c r="G180" s="71"/>
      <c r="H180" s="71"/>
      <c r="I180" s="318">
        <v>0</v>
      </c>
      <c r="J180" s="71"/>
      <c r="K180" s="153">
        <v>0</v>
      </c>
      <c r="L180" s="309"/>
      <c r="M180" s="309"/>
    </row>
    <row r="181" spans="1:13">
      <c r="A181" s="308">
        <v>45279</v>
      </c>
      <c r="B181" s="148">
        <v>186</v>
      </c>
      <c r="C181" s="71"/>
      <c r="D181" s="71"/>
      <c r="E181" s="71"/>
      <c r="F181" s="71"/>
      <c r="G181" s="71"/>
      <c r="H181" s="71"/>
      <c r="I181" s="318">
        <v>0</v>
      </c>
      <c r="J181" s="71"/>
      <c r="K181" s="153">
        <v>0</v>
      </c>
      <c r="L181" s="309"/>
      <c r="M181" s="309"/>
    </row>
    <row r="182" spans="1:13">
      <c r="A182" s="308">
        <v>45280</v>
      </c>
      <c r="B182" s="148">
        <v>197</v>
      </c>
      <c r="C182" s="71"/>
      <c r="D182" s="71"/>
      <c r="E182" s="71"/>
      <c r="F182" s="71"/>
      <c r="G182" s="71"/>
      <c r="H182" s="71"/>
      <c r="I182" s="318">
        <v>0</v>
      </c>
      <c r="J182" s="71"/>
      <c r="K182" s="153">
        <v>0</v>
      </c>
      <c r="L182" s="309"/>
      <c r="M182" s="309"/>
    </row>
    <row r="183" spans="1:13">
      <c r="A183" s="308">
        <v>45281</v>
      </c>
      <c r="B183" s="148">
        <v>238</v>
      </c>
      <c r="C183" s="71"/>
      <c r="D183" s="71"/>
      <c r="E183" s="71"/>
      <c r="F183" s="71"/>
      <c r="G183" s="71"/>
      <c r="H183" s="71"/>
      <c r="I183" s="318">
        <v>0</v>
      </c>
      <c r="J183" s="71"/>
      <c r="K183" s="153">
        <v>2</v>
      </c>
      <c r="L183" s="309"/>
      <c r="M183" s="309"/>
    </row>
    <row r="184" spans="1:13">
      <c r="A184" s="308">
        <v>45282</v>
      </c>
      <c r="B184" s="148">
        <v>197</v>
      </c>
      <c r="C184" s="71"/>
      <c r="D184" s="71"/>
      <c r="E184" s="71"/>
      <c r="F184" s="71"/>
      <c r="G184" s="71"/>
      <c r="H184" s="71"/>
      <c r="I184" s="318">
        <v>0</v>
      </c>
      <c r="J184" s="71"/>
      <c r="K184" s="153">
        <v>10</v>
      </c>
      <c r="L184" s="309"/>
      <c r="M184" s="309"/>
    </row>
    <row r="185" spans="1:13">
      <c r="A185" s="308">
        <v>45283</v>
      </c>
      <c r="B185" s="148">
        <v>205</v>
      </c>
      <c r="C185" s="71"/>
      <c r="D185" s="71"/>
      <c r="E185" s="71"/>
      <c r="F185" s="71"/>
      <c r="G185" s="71"/>
      <c r="H185" s="71"/>
      <c r="I185" s="318">
        <v>0</v>
      </c>
      <c r="J185" s="71"/>
      <c r="K185" s="153">
        <v>0</v>
      </c>
      <c r="L185" s="309"/>
      <c r="M185" s="309"/>
    </row>
    <row r="186" spans="1:13">
      <c r="A186" s="308">
        <v>45284</v>
      </c>
      <c r="B186" s="148">
        <v>268</v>
      </c>
      <c r="C186" s="71"/>
      <c r="D186" s="71"/>
      <c r="E186" s="71"/>
      <c r="F186" s="71"/>
      <c r="G186" s="71"/>
      <c r="H186" s="71"/>
      <c r="I186" s="318">
        <v>0</v>
      </c>
      <c r="J186" s="71"/>
      <c r="K186" s="153">
        <v>0</v>
      </c>
      <c r="L186" s="309"/>
      <c r="M186" s="309"/>
    </row>
    <row r="187" spans="1:13">
      <c r="A187" s="308">
        <v>45285</v>
      </c>
      <c r="B187" s="148">
        <v>208</v>
      </c>
      <c r="C187" s="71"/>
      <c r="D187" s="71"/>
      <c r="E187" s="71"/>
      <c r="F187" s="71"/>
      <c r="G187" s="71"/>
      <c r="H187" s="71"/>
      <c r="I187" s="318">
        <v>0</v>
      </c>
      <c r="J187" s="71"/>
      <c r="K187" s="153">
        <v>0</v>
      </c>
      <c r="L187" s="309"/>
      <c r="M187" s="309"/>
    </row>
    <row r="188" spans="1:13">
      <c r="A188" s="308">
        <v>45286</v>
      </c>
      <c r="B188" s="148">
        <v>213</v>
      </c>
      <c r="C188" s="71"/>
      <c r="D188" s="71"/>
      <c r="E188" s="71"/>
      <c r="F188" s="71"/>
      <c r="G188" s="71"/>
      <c r="H188" s="71"/>
      <c r="I188" s="318">
        <v>0</v>
      </c>
      <c r="J188" s="71"/>
      <c r="K188" s="153">
        <v>14</v>
      </c>
      <c r="L188" s="309"/>
      <c r="M188" s="309"/>
    </row>
    <row r="189" spans="1:13">
      <c r="A189" s="308">
        <v>45287</v>
      </c>
      <c r="B189" s="148">
        <v>198</v>
      </c>
      <c r="C189" s="71"/>
      <c r="D189" s="71"/>
      <c r="E189" s="71"/>
      <c r="F189" s="71"/>
      <c r="G189" s="71"/>
      <c r="H189" s="71"/>
      <c r="I189" s="318">
        <v>0</v>
      </c>
      <c r="J189" s="71"/>
      <c r="K189" s="153">
        <v>0</v>
      </c>
      <c r="L189" s="309"/>
      <c r="M189" s="309"/>
    </row>
    <row r="190" spans="1:13">
      <c r="A190" s="308">
        <v>45288</v>
      </c>
      <c r="B190" s="148">
        <v>194</v>
      </c>
      <c r="C190" s="71"/>
      <c r="D190" s="71"/>
      <c r="E190" s="71"/>
      <c r="F190" s="71"/>
      <c r="G190" s="71"/>
      <c r="H190" s="71"/>
      <c r="I190" s="318">
        <v>0</v>
      </c>
      <c r="J190" s="71"/>
      <c r="K190" s="153">
        <v>0</v>
      </c>
      <c r="L190" s="309"/>
      <c r="M190" s="309"/>
    </row>
    <row r="191" spans="1:13">
      <c r="A191" s="308">
        <v>45289</v>
      </c>
      <c r="B191" s="148">
        <v>193</v>
      </c>
      <c r="C191" s="71"/>
      <c r="D191" s="71"/>
      <c r="E191" s="71"/>
      <c r="F191" s="71"/>
      <c r="G191" s="71"/>
      <c r="H191" s="71"/>
      <c r="I191" s="318">
        <v>0</v>
      </c>
      <c r="J191" s="71"/>
      <c r="K191" s="153">
        <v>0</v>
      </c>
      <c r="L191" s="309"/>
      <c r="M191" s="309"/>
    </row>
    <row r="192" spans="1:13">
      <c r="A192" s="308">
        <v>45290</v>
      </c>
      <c r="B192" s="148">
        <v>174</v>
      </c>
      <c r="C192" s="71"/>
      <c r="D192" s="71"/>
      <c r="E192" s="71"/>
      <c r="F192" s="71"/>
      <c r="G192" s="71"/>
      <c r="H192" s="71"/>
      <c r="I192" s="318">
        <v>0</v>
      </c>
      <c r="J192" s="71"/>
      <c r="K192" s="153">
        <v>0</v>
      </c>
      <c r="L192" s="309"/>
      <c r="M192" s="309"/>
    </row>
    <row r="193" spans="1:13">
      <c r="A193" s="308">
        <v>45291</v>
      </c>
      <c r="B193" s="148">
        <v>430</v>
      </c>
      <c r="C193" s="71"/>
      <c r="D193" s="71"/>
      <c r="E193" s="71"/>
      <c r="F193" s="71"/>
      <c r="G193" s="71"/>
      <c r="H193" s="71"/>
      <c r="I193" s="318">
        <v>0</v>
      </c>
      <c r="J193" s="71"/>
      <c r="K193" s="153">
        <v>0</v>
      </c>
      <c r="L193" s="309"/>
      <c r="M193" s="309"/>
    </row>
    <row r="194" spans="1:13">
      <c r="A194" s="308">
        <v>45292</v>
      </c>
      <c r="B194" s="148">
        <v>225</v>
      </c>
      <c r="C194" s="71"/>
      <c r="D194" s="71"/>
      <c r="E194" s="71"/>
      <c r="F194" s="71"/>
      <c r="G194" s="71"/>
      <c r="H194" s="71"/>
      <c r="I194" s="318">
        <v>0</v>
      </c>
      <c r="J194" s="71"/>
      <c r="K194" s="153">
        <v>47</v>
      </c>
      <c r="L194" s="309"/>
      <c r="M194" s="309"/>
    </row>
    <row r="195" spans="1:13">
      <c r="A195" s="308">
        <v>45293</v>
      </c>
      <c r="B195" s="148">
        <v>206</v>
      </c>
      <c r="C195" s="71"/>
      <c r="D195" s="71"/>
      <c r="E195" s="71"/>
      <c r="F195" s="71"/>
      <c r="G195" s="71"/>
      <c r="H195" s="71"/>
      <c r="I195" s="318">
        <v>0</v>
      </c>
      <c r="J195" s="71"/>
      <c r="K195" s="153">
        <v>0</v>
      </c>
      <c r="L195" s="309"/>
      <c r="M195" s="309"/>
    </row>
    <row r="196" spans="1:13">
      <c r="A196" s="308">
        <v>45294</v>
      </c>
      <c r="B196" s="148">
        <v>198</v>
      </c>
      <c r="C196" s="71"/>
      <c r="D196" s="71"/>
      <c r="E196" s="71"/>
      <c r="F196" s="71"/>
      <c r="G196" s="71"/>
      <c r="H196" s="71"/>
      <c r="I196" s="318">
        <v>0</v>
      </c>
      <c r="J196" s="71"/>
      <c r="K196" s="153">
        <v>0</v>
      </c>
      <c r="L196" s="309"/>
      <c r="M196" s="309"/>
    </row>
    <row r="197" spans="1:13">
      <c r="A197" s="308">
        <v>45295</v>
      </c>
      <c r="B197" s="148">
        <v>192</v>
      </c>
      <c r="C197" s="71"/>
      <c r="D197" s="71"/>
      <c r="E197" s="71"/>
      <c r="F197" s="71"/>
      <c r="G197" s="71"/>
      <c r="H197" s="71"/>
      <c r="I197" s="318">
        <v>0</v>
      </c>
      <c r="J197" s="71"/>
      <c r="K197" s="153">
        <v>0</v>
      </c>
      <c r="L197" s="309"/>
      <c r="M197" s="309"/>
    </row>
    <row r="198" spans="1:13">
      <c r="A198" s="308">
        <v>45296</v>
      </c>
      <c r="B198" s="148">
        <v>195</v>
      </c>
      <c r="C198" s="71"/>
      <c r="D198" s="71"/>
      <c r="E198" s="71"/>
      <c r="F198" s="71"/>
      <c r="G198" s="71"/>
      <c r="H198" s="71"/>
      <c r="I198" s="318">
        <v>0</v>
      </c>
      <c r="J198" s="71"/>
      <c r="K198" s="153">
        <v>0</v>
      </c>
      <c r="L198" s="309"/>
      <c r="M198" s="309"/>
    </row>
    <row r="199" spans="1:13">
      <c r="A199" s="308">
        <v>45297</v>
      </c>
      <c r="B199" s="148">
        <v>203</v>
      </c>
      <c r="C199" s="71"/>
      <c r="D199" s="71"/>
      <c r="E199" s="71"/>
      <c r="F199" s="71"/>
      <c r="G199" s="71"/>
      <c r="H199" s="71"/>
      <c r="I199" s="318">
        <v>0</v>
      </c>
      <c r="J199" s="71"/>
      <c r="K199" s="153">
        <v>5</v>
      </c>
      <c r="L199" s="309"/>
      <c r="M199" s="309"/>
    </row>
    <row r="200" spans="1:13">
      <c r="A200" s="308">
        <v>45298</v>
      </c>
      <c r="B200" s="148">
        <v>192</v>
      </c>
      <c r="C200" s="71"/>
      <c r="D200" s="71"/>
      <c r="E200" s="71"/>
      <c r="F200" s="71"/>
      <c r="G200" s="71"/>
      <c r="H200" s="71"/>
      <c r="I200" s="318">
        <v>0</v>
      </c>
      <c r="J200" s="71"/>
      <c r="K200" s="153">
        <v>0</v>
      </c>
      <c r="L200" s="309"/>
      <c r="M200" s="309"/>
    </row>
    <row r="201" spans="1:13">
      <c r="A201" s="308">
        <v>45299</v>
      </c>
      <c r="B201" s="148">
        <v>199</v>
      </c>
      <c r="C201" s="71"/>
      <c r="D201" s="71"/>
      <c r="E201" s="71"/>
      <c r="F201" s="71"/>
      <c r="G201" s="71"/>
      <c r="H201" s="71"/>
      <c r="I201" s="318">
        <v>0</v>
      </c>
      <c r="J201" s="71"/>
      <c r="K201" s="153">
        <v>0</v>
      </c>
      <c r="L201" s="309"/>
      <c r="M201" s="309"/>
    </row>
    <row r="202" spans="1:13">
      <c r="A202" s="308">
        <v>45300</v>
      </c>
      <c r="B202" s="148">
        <v>202</v>
      </c>
      <c r="C202" s="71"/>
      <c r="D202" s="71"/>
      <c r="E202" s="71"/>
      <c r="F202" s="71"/>
      <c r="G202" s="71"/>
      <c r="H202" s="71"/>
      <c r="I202" s="318">
        <v>0</v>
      </c>
      <c r="J202" s="71"/>
      <c r="K202" s="153">
        <v>0</v>
      </c>
      <c r="L202" s="309"/>
      <c r="M202" s="309"/>
    </row>
    <row r="203" spans="1:13">
      <c r="A203" s="308">
        <v>45301</v>
      </c>
      <c r="B203" s="148">
        <v>204</v>
      </c>
      <c r="C203" s="71"/>
      <c r="D203" s="71"/>
      <c r="E203" s="71"/>
      <c r="F203" s="71"/>
      <c r="G203" s="71"/>
      <c r="H203" s="71"/>
      <c r="I203" s="318">
        <v>0</v>
      </c>
      <c r="J203" s="71"/>
      <c r="K203" s="153">
        <v>0</v>
      </c>
      <c r="L203" s="309"/>
      <c r="M203" s="309"/>
    </row>
    <row r="204" spans="1:13">
      <c r="A204" s="308">
        <v>45302</v>
      </c>
      <c r="B204" s="148">
        <v>200</v>
      </c>
      <c r="C204" s="71"/>
      <c r="D204" s="71"/>
      <c r="E204" s="71"/>
      <c r="F204" s="71"/>
      <c r="G204" s="71"/>
      <c r="H204" s="71"/>
      <c r="I204" s="318">
        <v>0</v>
      </c>
      <c r="J204" s="71"/>
      <c r="K204" s="153">
        <v>2</v>
      </c>
      <c r="L204" s="309"/>
      <c r="M204" s="309"/>
    </row>
    <row r="205" spans="1:13">
      <c r="A205" s="308">
        <v>45303</v>
      </c>
      <c r="B205" s="148">
        <v>211</v>
      </c>
      <c r="C205" s="71"/>
      <c r="D205" s="71"/>
      <c r="E205" s="71"/>
      <c r="F205" s="71"/>
      <c r="G205" s="71"/>
      <c r="H205" s="71"/>
      <c r="I205" s="318">
        <v>0</v>
      </c>
      <c r="J205" s="71"/>
      <c r="K205" s="153">
        <v>0</v>
      </c>
      <c r="L205" s="309"/>
      <c r="M205" s="309"/>
    </row>
    <row r="206" spans="1:13">
      <c r="A206" s="308">
        <v>45304</v>
      </c>
      <c r="B206" s="148">
        <v>213</v>
      </c>
      <c r="C206" s="71"/>
      <c r="D206" s="71"/>
      <c r="E206" s="71"/>
      <c r="F206" s="71"/>
      <c r="G206" s="71"/>
      <c r="H206" s="71"/>
      <c r="I206" s="318">
        <v>0</v>
      </c>
      <c r="J206" s="71"/>
      <c r="K206" s="153">
        <v>8</v>
      </c>
      <c r="L206" s="309"/>
      <c r="M206" s="309"/>
    </row>
    <row r="207" spans="1:13">
      <c r="A207" s="308">
        <v>45305</v>
      </c>
      <c r="B207" s="148">
        <v>210</v>
      </c>
      <c r="C207" s="71"/>
      <c r="D207" s="71"/>
      <c r="E207" s="71"/>
      <c r="F207" s="71"/>
      <c r="G207" s="71"/>
      <c r="H207" s="71"/>
      <c r="I207" s="318">
        <v>0</v>
      </c>
      <c r="J207" s="71"/>
      <c r="K207" s="153">
        <v>0</v>
      </c>
      <c r="L207" s="309"/>
      <c r="M207" s="309"/>
    </row>
    <row r="208" spans="1:13">
      <c r="A208" s="308">
        <v>45306</v>
      </c>
      <c r="B208" s="148">
        <v>385</v>
      </c>
      <c r="C208" s="71"/>
      <c r="D208" s="71"/>
      <c r="E208" s="71"/>
      <c r="F208" s="71"/>
      <c r="G208" s="71"/>
      <c r="H208" s="71"/>
      <c r="I208" s="318">
        <v>0</v>
      </c>
      <c r="J208" s="71"/>
      <c r="K208" s="153">
        <v>5</v>
      </c>
      <c r="L208" s="309"/>
      <c r="M208" s="309"/>
    </row>
    <row r="209" spans="1:16">
      <c r="A209" s="308">
        <v>45307</v>
      </c>
      <c r="B209" s="148">
        <v>298</v>
      </c>
      <c r="C209" s="71"/>
      <c r="D209" s="71"/>
      <c r="E209" s="71"/>
      <c r="F209" s="71"/>
      <c r="G209" s="71"/>
      <c r="H209" s="71"/>
      <c r="I209" s="318">
        <v>0</v>
      </c>
      <c r="J209" s="71"/>
      <c r="K209" s="153">
        <v>28</v>
      </c>
      <c r="L209" s="309"/>
      <c r="M209" s="309"/>
    </row>
    <row r="210" spans="1:16">
      <c r="A210" s="308">
        <v>45308</v>
      </c>
      <c r="B210" s="148">
        <v>243</v>
      </c>
      <c r="C210" s="71"/>
      <c r="D210" s="71"/>
      <c r="E210" s="71"/>
      <c r="F210" s="71"/>
      <c r="G210" s="71"/>
      <c r="H210" s="71"/>
      <c r="I210" s="318">
        <v>0</v>
      </c>
      <c r="J210" s="71"/>
      <c r="K210" s="153">
        <v>3</v>
      </c>
      <c r="L210" s="309"/>
      <c r="M210" s="309"/>
    </row>
    <row r="211" spans="1:16">
      <c r="A211" s="308">
        <v>45309</v>
      </c>
      <c r="B211" s="148">
        <v>198</v>
      </c>
      <c r="C211" s="71"/>
      <c r="D211" s="71"/>
      <c r="E211" s="71"/>
      <c r="F211" s="71"/>
      <c r="G211" s="71"/>
      <c r="H211" s="71"/>
      <c r="I211" s="318">
        <v>0</v>
      </c>
      <c r="J211" s="71"/>
      <c r="K211" s="153">
        <v>0</v>
      </c>
      <c r="L211" s="309"/>
      <c r="M211" s="309"/>
    </row>
    <row r="212" spans="1:16">
      <c r="A212" s="308">
        <v>45310</v>
      </c>
      <c r="B212" s="148">
        <v>201</v>
      </c>
      <c r="C212" s="71"/>
      <c r="D212" s="71"/>
      <c r="E212" s="71"/>
      <c r="F212" s="71"/>
      <c r="G212" s="71"/>
      <c r="H212" s="71"/>
      <c r="I212" s="318">
        <v>0</v>
      </c>
      <c r="J212" s="71"/>
      <c r="K212" s="153">
        <v>0</v>
      </c>
      <c r="L212" s="309"/>
      <c r="M212" s="309"/>
    </row>
    <row r="213" spans="1:16">
      <c r="A213" s="308">
        <v>45311</v>
      </c>
      <c r="B213" s="148">
        <v>195</v>
      </c>
      <c r="C213" s="71"/>
      <c r="D213" s="71"/>
      <c r="E213" s="71"/>
      <c r="F213" s="71"/>
      <c r="G213" s="71"/>
      <c r="H213" s="71"/>
      <c r="I213" s="318">
        <v>0</v>
      </c>
      <c r="J213" s="71"/>
      <c r="K213" s="153">
        <v>0</v>
      </c>
      <c r="L213" s="309"/>
      <c r="M213" s="309"/>
    </row>
    <row r="214" spans="1:16">
      <c r="A214" s="308">
        <v>45312</v>
      </c>
      <c r="B214" s="148">
        <v>234</v>
      </c>
      <c r="C214" s="71"/>
      <c r="D214" s="71"/>
      <c r="E214" s="71"/>
      <c r="F214" s="71"/>
      <c r="G214" s="71"/>
      <c r="H214" s="71"/>
      <c r="I214" s="318">
        <v>0</v>
      </c>
      <c r="J214" s="71"/>
      <c r="K214" s="153">
        <v>0</v>
      </c>
      <c r="L214" s="309"/>
      <c r="M214" s="309"/>
    </row>
    <row r="215" spans="1:16">
      <c r="A215" s="308">
        <v>45313</v>
      </c>
      <c r="B215" s="148">
        <v>215</v>
      </c>
      <c r="C215" s="71"/>
      <c r="D215" s="71"/>
      <c r="E215" s="71"/>
      <c r="F215" s="71"/>
      <c r="G215" s="71"/>
      <c r="H215" s="71"/>
      <c r="I215" s="318">
        <v>0</v>
      </c>
      <c r="J215" s="71"/>
      <c r="K215" s="153">
        <v>7</v>
      </c>
      <c r="L215" s="309"/>
      <c r="M215" s="309"/>
    </row>
    <row r="216" spans="1:16">
      <c r="A216" s="308">
        <v>45314</v>
      </c>
      <c r="B216" s="148">
        <v>209</v>
      </c>
      <c r="C216" s="71"/>
      <c r="D216" s="71"/>
      <c r="E216" s="71"/>
      <c r="F216" s="71"/>
      <c r="G216" s="71"/>
      <c r="H216" s="71"/>
      <c r="I216" s="318">
        <v>0</v>
      </c>
      <c r="J216" s="71"/>
      <c r="K216" s="153">
        <v>0</v>
      </c>
      <c r="L216" s="309"/>
      <c r="M216" s="309"/>
    </row>
    <row r="217" spans="1:16">
      <c r="A217" s="308">
        <v>45315</v>
      </c>
      <c r="B217" s="148">
        <v>196</v>
      </c>
      <c r="C217" s="71"/>
      <c r="D217" s="71"/>
      <c r="E217" s="71"/>
      <c r="F217" s="71"/>
      <c r="G217" s="71"/>
      <c r="H217" s="71"/>
      <c r="I217" s="318">
        <v>0</v>
      </c>
      <c r="J217" s="71"/>
      <c r="K217" s="153">
        <v>0</v>
      </c>
      <c r="L217" s="309"/>
      <c r="M217" s="309"/>
    </row>
    <row r="218" spans="1:16">
      <c r="A218" s="308">
        <v>45316</v>
      </c>
      <c r="B218" s="148">
        <v>191</v>
      </c>
      <c r="C218" s="71"/>
      <c r="D218" s="71"/>
      <c r="E218" s="71"/>
      <c r="F218" s="71"/>
      <c r="G218" s="71"/>
      <c r="H218" s="71"/>
      <c r="I218" s="318">
        <v>0</v>
      </c>
      <c r="J218" s="71"/>
      <c r="K218" s="153">
        <v>0</v>
      </c>
      <c r="L218" s="309"/>
      <c r="M218" s="309"/>
    </row>
    <row r="219" spans="1:16">
      <c r="A219" s="308">
        <v>45317</v>
      </c>
      <c r="B219" s="148">
        <v>180</v>
      </c>
      <c r="C219" s="71"/>
      <c r="D219" s="71"/>
      <c r="E219" s="71"/>
      <c r="F219" s="71"/>
      <c r="G219" s="71"/>
      <c r="H219" s="71"/>
      <c r="I219" s="318">
        <v>0</v>
      </c>
      <c r="J219" s="71"/>
      <c r="K219" s="153">
        <v>0</v>
      </c>
      <c r="L219" s="309"/>
      <c r="M219" s="309"/>
    </row>
    <row r="220" spans="1:16">
      <c r="A220" s="308">
        <v>45318</v>
      </c>
      <c r="B220" s="148">
        <v>373</v>
      </c>
      <c r="C220" s="71"/>
      <c r="D220" s="71"/>
      <c r="E220" s="71"/>
      <c r="F220" s="71"/>
      <c r="G220" s="71"/>
      <c r="H220" s="71"/>
      <c r="I220" s="318">
        <v>0</v>
      </c>
      <c r="J220" s="71"/>
      <c r="K220" s="153">
        <v>0</v>
      </c>
      <c r="L220" s="309"/>
      <c r="M220" s="309"/>
    </row>
    <row r="221" spans="1:16">
      <c r="A221" s="308">
        <v>45319</v>
      </c>
      <c r="B221" s="148">
        <v>485</v>
      </c>
      <c r="C221" s="71"/>
      <c r="D221" s="71"/>
      <c r="E221" s="71"/>
      <c r="F221" s="71"/>
      <c r="G221" s="71"/>
      <c r="H221" s="71"/>
      <c r="I221" s="318">
        <v>0</v>
      </c>
      <c r="J221" s="71"/>
      <c r="K221" s="153">
        <v>0</v>
      </c>
      <c r="L221" s="309"/>
      <c r="M221" s="309"/>
    </row>
    <row r="222" spans="1:16">
      <c r="A222" s="308">
        <v>45320</v>
      </c>
      <c r="B222" s="153">
        <v>314</v>
      </c>
      <c r="C222" s="153">
        <v>18</v>
      </c>
      <c r="D222" s="153">
        <v>1</v>
      </c>
      <c r="E222" s="153">
        <v>1</v>
      </c>
      <c r="F222" s="153">
        <v>50</v>
      </c>
      <c r="G222" s="153">
        <v>7.1</v>
      </c>
      <c r="H222" s="318">
        <v>1.3</v>
      </c>
      <c r="I222" s="318">
        <v>0</v>
      </c>
      <c r="J222" s="153"/>
      <c r="K222" s="153">
        <v>40</v>
      </c>
      <c r="L222" s="265" t="s">
        <v>112</v>
      </c>
      <c r="M222" s="256" t="s">
        <v>111</v>
      </c>
      <c r="N222" s="256">
        <v>45336</v>
      </c>
      <c r="O222" s="256">
        <v>45350</v>
      </c>
      <c r="P222" s="153"/>
    </row>
    <row r="223" spans="1:16">
      <c r="A223" s="308">
        <v>45321</v>
      </c>
      <c r="B223" s="148">
        <v>66</v>
      </c>
      <c r="C223" s="71"/>
      <c r="D223" s="71"/>
      <c r="E223" s="71"/>
      <c r="F223" s="71"/>
      <c r="G223" s="71"/>
      <c r="H223" s="71"/>
      <c r="I223" s="318"/>
      <c r="J223" s="71"/>
      <c r="K223" s="153"/>
      <c r="L223" s="309"/>
      <c r="M223" s="309"/>
    </row>
    <row r="224" spans="1:16">
      <c r="A224" s="308">
        <v>45322</v>
      </c>
      <c r="B224" s="148">
        <v>421</v>
      </c>
      <c r="C224" s="71"/>
      <c r="D224" s="71"/>
      <c r="E224" s="71"/>
      <c r="F224" s="71"/>
      <c r="G224" s="71"/>
      <c r="H224" s="71"/>
      <c r="I224" s="318"/>
      <c r="J224" s="71"/>
      <c r="K224" s="153"/>
      <c r="L224" s="309"/>
      <c r="M224" s="309"/>
    </row>
    <row r="225" spans="1:13">
      <c r="A225" s="308">
        <v>45323</v>
      </c>
      <c r="B225" s="148">
        <v>239</v>
      </c>
      <c r="C225" s="71"/>
      <c r="D225" s="71"/>
      <c r="E225" s="71"/>
      <c r="F225" s="71"/>
      <c r="G225" s="71"/>
      <c r="H225" s="71"/>
      <c r="I225" s="318"/>
      <c r="J225" s="71"/>
      <c r="K225" s="153"/>
      <c r="L225" s="309"/>
      <c r="M225" s="309"/>
    </row>
    <row r="226" spans="1:13">
      <c r="A226" s="308">
        <v>45324</v>
      </c>
      <c r="B226" s="148">
        <v>217</v>
      </c>
      <c r="C226" s="71"/>
      <c r="D226" s="71"/>
      <c r="E226" s="71"/>
      <c r="F226" s="71"/>
      <c r="G226" s="71"/>
      <c r="H226" s="71"/>
      <c r="I226" s="318"/>
      <c r="J226" s="71"/>
      <c r="K226" s="153"/>
      <c r="L226" s="309"/>
      <c r="M226" s="309"/>
    </row>
    <row r="227" spans="1:13">
      <c r="A227" s="308">
        <v>45325</v>
      </c>
      <c r="B227" s="148">
        <v>222</v>
      </c>
      <c r="C227" s="71"/>
      <c r="D227" s="71"/>
      <c r="E227" s="71"/>
      <c r="F227" s="71"/>
      <c r="G227" s="71"/>
      <c r="H227" s="71"/>
      <c r="I227" s="318"/>
      <c r="J227" s="71"/>
      <c r="K227" s="153"/>
      <c r="L227" s="309"/>
      <c r="M227" s="309"/>
    </row>
    <row r="228" spans="1:13">
      <c r="A228" s="308">
        <v>45326</v>
      </c>
      <c r="B228" s="148">
        <v>207</v>
      </c>
      <c r="C228" s="71"/>
      <c r="D228" s="71"/>
      <c r="E228" s="71"/>
      <c r="F228" s="71"/>
      <c r="G228" s="71"/>
      <c r="H228" s="71"/>
      <c r="I228" s="318"/>
      <c r="J228" s="71"/>
      <c r="K228" s="153"/>
      <c r="L228" s="309"/>
      <c r="M228" s="309"/>
    </row>
    <row r="229" spans="1:13">
      <c r="A229" s="308">
        <v>45327</v>
      </c>
      <c r="B229" s="148">
        <v>197</v>
      </c>
      <c r="C229" s="71"/>
      <c r="D229" s="71"/>
      <c r="E229" s="71"/>
      <c r="F229" s="71"/>
      <c r="G229" s="71"/>
      <c r="H229" s="71"/>
      <c r="I229" s="318"/>
      <c r="J229" s="71"/>
      <c r="K229" s="153"/>
      <c r="L229" s="309"/>
      <c r="M229" s="309"/>
    </row>
    <row r="230" spans="1:13">
      <c r="A230" s="308">
        <v>45328</v>
      </c>
      <c r="B230" s="148">
        <v>189</v>
      </c>
      <c r="C230" s="71"/>
      <c r="D230" s="71"/>
      <c r="E230" s="71"/>
      <c r="F230" s="71"/>
      <c r="G230" s="71"/>
      <c r="H230" s="71"/>
      <c r="I230" s="318"/>
      <c r="J230" s="71"/>
      <c r="K230" s="153"/>
      <c r="L230" s="309"/>
      <c r="M230" s="309"/>
    </row>
    <row r="231" spans="1:13">
      <c r="A231" s="308">
        <v>45329</v>
      </c>
      <c r="B231" s="148">
        <v>162</v>
      </c>
      <c r="C231" s="71"/>
      <c r="D231" s="71"/>
      <c r="E231" s="71"/>
      <c r="F231" s="71"/>
      <c r="G231" s="71"/>
      <c r="H231" s="71"/>
      <c r="I231" s="318"/>
      <c r="J231" s="71"/>
      <c r="K231" s="153"/>
      <c r="L231" s="309"/>
      <c r="M231" s="309"/>
    </row>
    <row r="232" spans="1:13">
      <c r="A232" s="308">
        <v>45330</v>
      </c>
      <c r="B232" s="148">
        <v>333</v>
      </c>
      <c r="C232" s="71"/>
      <c r="D232" s="71"/>
      <c r="E232" s="71"/>
      <c r="F232" s="71"/>
      <c r="G232" s="71"/>
      <c r="H232" s="71"/>
      <c r="I232" s="318"/>
      <c r="J232" s="71"/>
      <c r="K232" s="153">
        <v>3</v>
      </c>
      <c r="L232" s="309"/>
      <c r="M232" s="309"/>
    </row>
    <row r="233" spans="1:13">
      <c r="A233" s="308">
        <v>45331</v>
      </c>
      <c r="B233" s="148">
        <v>256</v>
      </c>
      <c r="C233" s="71"/>
      <c r="D233" s="71"/>
      <c r="E233" s="71"/>
      <c r="F233" s="71"/>
      <c r="G233" s="71"/>
      <c r="H233" s="71"/>
      <c r="I233" s="318"/>
      <c r="J233" s="71"/>
      <c r="K233" s="153">
        <v>18</v>
      </c>
      <c r="L233" s="309"/>
      <c r="M233" s="309"/>
    </row>
    <row r="234" spans="1:13">
      <c r="A234" s="308">
        <v>45332</v>
      </c>
      <c r="B234" s="148">
        <v>204</v>
      </c>
      <c r="C234" s="71"/>
      <c r="D234" s="71"/>
      <c r="E234" s="71"/>
      <c r="F234" s="71"/>
      <c r="G234" s="71"/>
      <c r="H234" s="71"/>
      <c r="I234" s="318"/>
      <c r="J234" s="71"/>
      <c r="K234" s="153"/>
      <c r="L234" s="309"/>
      <c r="M234" s="309"/>
    </row>
    <row r="235" spans="1:13">
      <c r="A235" s="308">
        <v>45333</v>
      </c>
      <c r="B235" s="148">
        <v>311</v>
      </c>
      <c r="C235" s="71"/>
      <c r="D235" s="71"/>
      <c r="E235" s="71"/>
      <c r="F235" s="71"/>
      <c r="G235" s="71"/>
      <c r="H235" s="71"/>
      <c r="I235" s="318"/>
      <c r="J235" s="71"/>
      <c r="K235" s="153"/>
      <c r="L235" s="309"/>
      <c r="M235" s="309"/>
    </row>
    <row r="236" spans="1:13">
      <c r="A236" s="308">
        <v>45334</v>
      </c>
      <c r="B236" s="148">
        <v>576</v>
      </c>
      <c r="C236" s="71"/>
      <c r="D236" s="71"/>
      <c r="E236" s="71"/>
      <c r="F236" s="71"/>
      <c r="G236" s="71"/>
      <c r="H236" s="71"/>
      <c r="I236" s="318"/>
      <c r="J236" s="71"/>
      <c r="K236" s="153"/>
      <c r="L236" s="309"/>
      <c r="M236" s="309"/>
    </row>
    <row r="237" spans="1:13">
      <c r="A237" s="308">
        <v>45335</v>
      </c>
      <c r="B237" s="148">
        <v>266</v>
      </c>
      <c r="C237" s="71"/>
      <c r="D237" s="71"/>
      <c r="E237" s="71"/>
      <c r="F237" s="71"/>
      <c r="G237" s="71"/>
      <c r="H237" s="71"/>
      <c r="I237" s="318"/>
      <c r="J237" s="71"/>
      <c r="K237" s="153"/>
      <c r="L237" s="309"/>
      <c r="M237" s="309"/>
    </row>
    <row r="238" spans="1:13">
      <c r="A238" s="308">
        <v>45336</v>
      </c>
      <c r="B238" s="148">
        <v>226</v>
      </c>
      <c r="C238" s="71"/>
      <c r="D238" s="71"/>
      <c r="E238" s="71"/>
      <c r="F238" s="71"/>
      <c r="G238" s="71"/>
      <c r="H238" s="71"/>
      <c r="I238" s="318"/>
      <c r="J238" s="71"/>
      <c r="K238" s="153"/>
      <c r="L238" s="309"/>
      <c r="M238" s="309"/>
    </row>
    <row r="239" spans="1:13">
      <c r="A239" s="308">
        <v>45337</v>
      </c>
      <c r="B239" s="148">
        <v>249</v>
      </c>
      <c r="C239" s="71"/>
      <c r="D239" s="71"/>
      <c r="E239" s="71"/>
      <c r="F239" s="71"/>
      <c r="G239" s="71"/>
      <c r="H239" s="71"/>
      <c r="I239" s="318"/>
      <c r="J239" s="71"/>
      <c r="K239" s="153"/>
      <c r="L239" s="309"/>
      <c r="M239" s="309"/>
    </row>
    <row r="240" spans="1:13">
      <c r="A240" s="308">
        <v>45338</v>
      </c>
      <c r="B240" s="148">
        <v>231</v>
      </c>
      <c r="C240" s="71"/>
      <c r="D240" s="71"/>
      <c r="E240" s="71"/>
      <c r="F240" s="71"/>
      <c r="G240" s="71"/>
      <c r="H240" s="71"/>
      <c r="I240" s="318"/>
      <c r="J240" s="71"/>
      <c r="K240" s="153">
        <v>26</v>
      </c>
      <c r="L240" s="309"/>
      <c r="M240" s="309"/>
    </row>
    <row r="241" spans="1:16">
      <c r="A241" s="308">
        <v>45339</v>
      </c>
      <c r="B241" s="148">
        <v>282</v>
      </c>
      <c r="C241" s="71"/>
      <c r="D241" s="71"/>
      <c r="E241" s="71"/>
      <c r="F241" s="71"/>
      <c r="G241" s="71"/>
      <c r="H241" s="71"/>
      <c r="I241" s="318"/>
      <c r="J241" s="71"/>
      <c r="K241" s="153">
        <v>3</v>
      </c>
      <c r="L241" s="309"/>
      <c r="M241" s="309"/>
    </row>
    <row r="242" spans="1:16">
      <c r="A242" s="308">
        <v>45340</v>
      </c>
      <c r="B242" s="148">
        <v>299</v>
      </c>
      <c r="C242" s="71"/>
      <c r="D242" s="71"/>
      <c r="E242" s="71"/>
      <c r="F242" s="71"/>
      <c r="G242" s="71"/>
      <c r="H242" s="71"/>
      <c r="I242" s="318"/>
      <c r="J242" s="71"/>
      <c r="K242" s="153"/>
      <c r="L242" s="309"/>
      <c r="M242" s="309"/>
    </row>
    <row r="243" spans="1:16">
      <c r="A243" s="308">
        <v>45341</v>
      </c>
      <c r="B243" s="148">
        <v>570</v>
      </c>
      <c r="C243" s="71"/>
      <c r="D243" s="71"/>
      <c r="E243" s="71"/>
      <c r="F243" s="71"/>
      <c r="G243" s="71"/>
      <c r="H243" s="71"/>
      <c r="I243" s="318"/>
      <c r="J243" s="71"/>
      <c r="K243" s="153"/>
      <c r="L243" s="309"/>
      <c r="M243" s="309"/>
    </row>
    <row r="244" spans="1:16">
      <c r="A244" s="308">
        <v>45342</v>
      </c>
      <c r="B244" s="148">
        <v>1078</v>
      </c>
      <c r="C244" s="71"/>
      <c r="D244" s="71"/>
      <c r="E244" s="71"/>
      <c r="F244" s="71"/>
      <c r="G244" s="71"/>
      <c r="H244" s="71"/>
      <c r="I244" s="318"/>
      <c r="J244" s="71"/>
      <c r="K244" s="153">
        <v>60</v>
      </c>
      <c r="L244" s="309"/>
      <c r="M244" s="309"/>
    </row>
    <row r="245" spans="1:16">
      <c r="A245" s="308">
        <v>45343</v>
      </c>
      <c r="B245" s="148">
        <v>403</v>
      </c>
      <c r="C245" s="71"/>
      <c r="D245" s="71"/>
      <c r="E245" s="71"/>
      <c r="F245" s="71"/>
      <c r="G245" s="71"/>
      <c r="H245" s="71"/>
      <c r="I245" s="318"/>
      <c r="J245" s="71"/>
      <c r="K245" s="153"/>
      <c r="L245" s="309"/>
      <c r="M245" s="309"/>
    </row>
    <row r="246" spans="1:16">
      <c r="A246" s="308">
        <v>45344</v>
      </c>
      <c r="B246" s="148">
        <v>298</v>
      </c>
      <c r="C246" s="71"/>
      <c r="D246" s="71"/>
      <c r="E246" s="71"/>
      <c r="F246" s="71"/>
      <c r="G246" s="71"/>
      <c r="H246" s="71"/>
      <c r="I246" s="318"/>
      <c r="J246" s="71"/>
      <c r="K246" s="153"/>
      <c r="L246" s="309"/>
      <c r="M246" s="309"/>
    </row>
    <row r="247" spans="1:16">
      <c r="A247" s="308">
        <v>45345</v>
      </c>
      <c r="B247" s="148">
        <v>264</v>
      </c>
      <c r="C247" s="71"/>
      <c r="D247" s="71"/>
      <c r="E247" s="71"/>
      <c r="F247" s="71"/>
      <c r="G247" s="71"/>
      <c r="H247" s="71"/>
      <c r="I247" s="318"/>
      <c r="J247" s="71"/>
      <c r="K247" s="153"/>
      <c r="L247" s="309"/>
      <c r="M247" s="309"/>
    </row>
    <row r="248" spans="1:16">
      <c r="A248" s="308">
        <v>45346</v>
      </c>
      <c r="B248" s="148">
        <v>257</v>
      </c>
      <c r="C248" s="71"/>
      <c r="D248" s="71"/>
      <c r="E248" s="71"/>
      <c r="F248" s="71"/>
      <c r="G248" s="71"/>
      <c r="H248" s="71"/>
      <c r="I248" s="318"/>
      <c r="J248" s="71"/>
      <c r="K248" s="153"/>
      <c r="L248" s="309"/>
      <c r="M248" s="309"/>
    </row>
    <row r="249" spans="1:16">
      <c r="A249" s="308">
        <v>45347</v>
      </c>
      <c r="B249" s="148">
        <v>272</v>
      </c>
      <c r="C249" s="71"/>
      <c r="D249" s="71"/>
      <c r="E249" s="71"/>
      <c r="F249" s="71"/>
      <c r="G249" s="71"/>
      <c r="H249" s="71"/>
      <c r="I249" s="318"/>
      <c r="J249" s="71"/>
      <c r="K249" s="153"/>
      <c r="L249" s="309"/>
      <c r="M249" s="309"/>
    </row>
    <row r="250" spans="1:16">
      <c r="A250" s="308">
        <v>45348</v>
      </c>
      <c r="B250" s="148">
        <v>254</v>
      </c>
      <c r="C250" s="153">
        <v>28</v>
      </c>
      <c r="D250" s="153">
        <v>2</v>
      </c>
      <c r="E250" s="153">
        <v>1</v>
      </c>
      <c r="F250" s="153">
        <v>76</v>
      </c>
      <c r="G250" s="153">
        <v>11</v>
      </c>
      <c r="H250" s="318">
        <v>2</v>
      </c>
      <c r="I250" s="318"/>
      <c r="J250" s="71"/>
      <c r="K250" s="153"/>
      <c r="L250" s="265" t="s">
        <v>113</v>
      </c>
      <c r="M250" s="309" t="s">
        <v>114</v>
      </c>
      <c r="N250" s="256">
        <v>45369</v>
      </c>
      <c r="O250" s="256">
        <v>45390</v>
      </c>
      <c r="P250" s="153"/>
    </row>
    <row r="251" spans="1:16">
      <c r="A251" s="308">
        <v>45349</v>
      </c>
      <c r="B251" s="148">
        <v>234</v>
      </c>
      <c r="C251" s="71"/>
      <c r="D251" s="71"/>
      <c r="E251" s="71"/>
      <c r="F251" s="71"/>
      <c r="G251" s="71"/>
      <c r="H251" s="71"/>
      <c r="I251" s="318"/>
      <c r="J251" s="71"/>
      <c r="K251" s="153">
        <v>4</v>
      </c>
      <c r="L251" s="309"/>
      <c r="M251" s="309"/>
    </row>
    <row r="252" spans="1:16">
      <c r="A252" s="308">
        <v>45350</v>
      </c>
      <c r="B252" s="148">
        <v>233</v>
      </c>
      <c r="C252" s="71"/>
      <c r="D252" s="71"/>
      <c r="E252" s="71"/>
      <c r="F252" s="71"/>
      <c r="G252" s="71"/>
      <c r="H252" s="71"/>
      <c r="I252" s="318"/>
      <c r="J252" s="71"/>
      <c r="K252" s="153"/>
      <c r="L252" s="309"/>
      <c r="M252" s="309"/>
    </row>
    <row r="253" spans="1:16">
      <c r="A253" s="308">
        <v>45351</v>
      </c>
      <c r="B253" s="148">
        <v>205</v>
      </c>
      <c r="C253" s="71"/>
      <c r="D253" s="71"/>
      <c r="E253" s="71"/>
      <c r="F253" s="71"/>
      <c r="G253" s="71"/>
      <c r="H253" s="71"/>
      <c r="I253" s="318"/>
      <c r="J253" s="71"/>
      <c r="K253" s="153"/>
      <c r="L253" s="309"/>
      <c r="M253" s="309"/>
    </row>
    <row r="254" spans="1:16">
      <c r="A254" s="308">
        <v>45352</v>
      </c>
      <c r="B254" s="148">
        <v>231</v>
      </c>
      <c r="C254" s="71"/>
      <c r="D254" s="71"/>
      <c r="E254" s="71"/>
      <c r="F254" s="71"/>
      <c r="G254" s="71"/>
      <c r="H254" s="71"/>
      <c r="I254" s="318"/>
      <c r="J254" s="71"/>
      <c r="K254" s="153"/>
      <c r="L254" s="309"/>
      <c r="M254" s="309"/>
    </row>
    <row r="255" spans="1:16">
      <c r="A255" s="308">
        <v>45353</v>
      </c>
      <c r="B255" s="148">
        <v>217</v>
      </c>
      <c r="C255" s="71"/>
      <c r="D255" s="71"/>
      <c r="E255" s="71"/>
      <c r="F255" s="71"/>
      <c r="G255" s="71"/>
      <c r="H255" s="71"/>
      <c r="I255" s="318"/>
      <c r="J255" s="71"/>
      <c r="K255" s="153"/>
      <c r="L255" s="309"/>
      <c r="M255" s="309"/>
    </row>
    <row r="256" spans="1:16">
      <c r="A256" s="308">
        <v>45354</v>
      </c>
      <c r="B256" s="148">
        <v>322</v>
      </c>
      <c r="C256" s="71"/>
      <c r="D256" s="71"/>
      <c r="E256" s="71"/>
      <c r="F256" s="71"/>
      <c r="G256" s="71"/>
      <c r="H256" s="71"/>
      <c r="I256" s="318"/>
      <c r="J256" s="71"/>
      <c r="K256" s="153"/>
      <c r="L256" s="309"/>
      <c r="M256" s="309"/>
    </row>
    <row r="257" spans="1:13">
      <c r="A257" s="308">
        <v>45355</v>
      </c>
      <c r="B257" s="148">
        <v>322</v>
      </c>
      <c r="C257" s="71"/>
      <c r="D257" s="71"/>
      <c r="E257" s="71"/>
      <c r="F257" s="71"/>
      <c r="G257" s="71"/>
      <c r="H257" s="71"/>
      <c r="I257" s="318"/>
      <c r="J257" s="71"/>
      <c r="K257" s="153">
        <v>27</v>
      </c>
      <c r="L257" s="309"/>
      <c r="M257" s="309"/>
    </row>
    <row r="258" spans="1:13">
      <c r="A258" s="308">
        <v>45356</v>
      </c>
      <c r="B258" s="148">
        <v>499</v>
      </c>
      <c r="C258" s="71"/>
      <c r="D258" s="71"/>
      <c r="E258" s="71"/>
      <c r="F258" s="71"/>
      <c r="G258" s="71"/>
      <c r="H258" s="71"/>
      <c r="I258" s="318"/>
      <c r="J258" s="71"/>
      <c r="K258" s="153">
        <v>11</v>
      </c>
      <c r="L258" s="309"/>
      <c r="M258" s="309"/>
    </row>
    <row r="259" spans="1:13">
      <c r="A259" s="308">
        <v>45357</v>
      </c>
      <c r="B259" s="148">
        <v>309</v>
      </c>
      <c r="C259" s="71"/>
      <c r="D259" s="71"/>
      <c r="E259" s="71"/>
      <c r="F259" s="71"/>
      <c r="G259" s="71"/>
      <c r="H259" s="71"/>
      <c r="I259" s="318"/>
      <c r="J259" s="71"/>
      <c r="K259" s="153"/>
      <c r="L259" s="309"/>
      <c r="M259" s="309"/>
    </row>
    <row r="260" spans="1:13">
      <c r="A260" s="308">
        <v>45358</v>
      </c>
      <c r="B260" s="148">
        <v>262</v>
      </c>
      <c r="C260" s="71"/>
      <c r="D260" s="71"/>
      <c r="E260" s="71"/>
      <c r="F260" s="71"/>
      <c r="G260" s="71"/>
      <c r="H260" s="71"/>
      <c r="I260" s="318"/>
      <c r="J260" s="71"/>
      <c r="K260" s="153"/>
      <c r="L260" s="309"/>
      <c r="M260" s="309"/>
    </row>
    <row r="261" spans="1:13">
      <c r="A261" s="308">
        <v>45359</v>
      </c>
      <c r="B261" s="148">
        <v>242</v>
      </c>
      <c r="C261" s="71"/>
      <c r="D261" s="71"/>
      <c r="E261" s="71"/>
      <c r="F261" s="71"/>
      <c r="G261" s="71"/>
      <c r="H261" s="71"/>
      <c r="I261" s="318"/>
      <c r="J261" s="71"/>
      <c r="K261" s="153"/>
      <c r="L261" s="309"/>
      <c r="M261" s="309"/>
    </row>
    <row r="262" spans="1:13">
      <c r="A262" s="308">
        <v>45360</v>
      </c>
      <c r="B262" s="148">
        <v>248</v>
      </c>
      <c r="C262" s="71"/>
      <c r="D262" s="71"/>
      <c r="E262" s="71"/>
      <c r="F262" s="71"/>
      <c r="G262" s="71"/>
      <c r="H262" s="71"/>
      <c r="I262" s="318"/>
      <c r="J262" s="71"/>
      <c r="K262" s="153"/>
      <c r="L262" s="309"/>
      <c r="M262" s="309"/>
    </row>
    <row r="263" spans="1:13">
      <c r="A263" s="308">
        <v>45361</v>
      </c>
      <c r="B263" s="148">
        <v>266</v>
      </c>
      <c r="C263" s="71"/>
      <c r="D263" s="71"/>
      <c r="E263" s="71"/>
      <c r="F263" s="71"/>
      <c r="G263" s="71"/>
      <c r="H263" s="71"/>
      <c r="I263" s="318"/>
      <c r="J263" s="71"/>
      <c r="K263" s="153"/>
      <c r="L263" s="309"/>
      <c r="M263" s="309"/>
    </row>
    <row r="264" spans="1:13">
      <c r="A264" s="308">
        <v>45362</v>
      </c>
      <c r="B264" s="148">
        <v>279</v>
      </c>
      <c r="C264" s="71"/>
      <c r="D264" s="71"/>
      <c r="E264" s="71"/>
      <c r="F264" s="71"/>
      <c r="G264" s="71"/>
      <c r="H264" s="71"/>
      <c r="I264" s="318"/>
      <c r="J264" s="71"/>
      <c r="K264" s="153">
        <v>9</v>
      </c>
      <c r="L264" s="309"/>
      <c r="M264" s="309"/>
    </row>
    <row r="265" spans="1:13">
      <c r="A265" s="308">
        <v>45363</v>
      </c>
      <c r="B265" s="148">
        <v>246</v>
      </c>
      <c r="C265" s="71"/>
      <c r="D265" s="71"/>
      <c r="E265" s="71"/>
      <c r="F265" s="71"/>
      <c r="G265" s="71"/>
      <c r="H265" s="71"/>
      <c r="I265" s="318"/>
      <c r="J265" s="71"/>
      <c r="K265" s="153"/>
      <c r="L265" s="309"/>
      <c r="M265" s="309"/>
    </row>
    <row r="266" spans="1:13">
      <c r="A266" s="308">
        <v>45364</v>
      </c>
      <c r="B266" s="148">
        <v>234</v>
      </c>
      <c r="C266" s="71"/>
      <c r="D266" s="71"/>
      <c r="E266" s="71"/>
      <c r="F266" s="71"/>
      <c r="G266" s="71"/>
      <c r="H266" s="71"/>
      <c r="I266" s="318"/>
      <c r="J266" s="71"/>
      <c r="K266" s="153"/>
      <c r="L266" s="309"/>
      <c r="M266" s="309"/>
    </row>
    <row r="267" spans="1:13">
      <c r="A267" s="308">
        <v>45365</v>
      </c>
      <c r="B267" s="148">
        <v>217</v>
      </c>
      <c r="C267" s="71"/>
      <c r="D267" s="71"/>
      <c r="E267" s="71"/>
      <c r="F267" s="71"/>
      <c r="G267" s="71"/>
      <c r="H267" s="71"/>
      <c r="I267" s="318"/>
      <c r="J267" s="71"/>
      <c r="K267" s="153"/>
      <c r="L267" s="309"/>
      <c r="M267" s="309"/>
    </row>
    <row r="268" spans="1:13">
      <c r="A268" s="308">
        <v>45366</v>
      </c>
      <c r="B268" s="148">
        <v>218</v>
      </c>
      <c r="C268" s="71"/>
      <c r="D268" s="71"/>
      <c r="E268" s="71"/>
      <c r="F268" s="71"/>
      <c r="G268" s="71"/>
      <c r="H268" s="71"/>
      <c r="I268" s="318"/>
      <c r="J268" s="71"/>
      <c r="K268" s="153"/>
      <c r="L268" s="309"/>
      <c r="M268" s="309"/>
    </row>
    <row r="269" spans="1:13">
      <c r="A269" s="308">
        <v>45367</v>
      </c>
      <c r="B269" s="148">
        <v>211</v>
      </c>
      <c r="C269" s="71"/>
      <c r="D269" s="71"/>
      <c r="E269" s="71"/>
      <c r="F269" s="71"/>
      <c r="G269" s="71"/>
      <c r="H269" s="71"/>
      <c r="I269" s="318"/>
      <c r="J269" s="71"/>
      <c r="K269" s="153"/>
      <c r="L269" s="309"/>
      <c r="M269" s="309"/>
    </row>
    <row r="270" spans="1:13">
      <c r="A270" s="308">
        <v>45368</v>
      </c>
      <c r="B270" s="148">
        <v>271</v>
      </c>
      <c r="C270" s="71"/>
      <c r="D270" s="71"/>
      <c r="E270" s="71"/>
      <c r="F270" s="71"/>
      <c r="G270" s="71"/>
      <c r="H270" s="71"/>
      <c r="I270" s="318"/>
      <c r="J270" s="71"/>
      <c r="K270" s="153"/>
      <c r="L270" s="309"/>
      <c r="M270" s="309"/>
    </row>
    <row r="271" spans="1:13">
      <c r="A271" s="308">
        <v>45369</v>
      </c>
      <c r="B271" s="148">
        <v>365</v>
      </c>
      <c r="C271" s="71"/>
      <c r="D271" s="71"/>
      <c r="E271" s="71"/>
      <c r="F271" s="71"/>
      <c r="G271" s="71"/>
      <c r="H271" s="71"/>
      <c r="I271" s="318"/>
      <c r="J271" s="71"/>
      <c r="K271" s="153">
        <v>11</v>
      </c>
      <c r="L271" s="309"/>
      <c r="M271" s="309"/>
    </row>
    <row r="272" spans="1:13">
      <c r="A272" s="308">
        <v>45370</v>
      </c>
      <c r="B272" s="148">
        <v>361</v>
      </c>
      <c r="C272" s="71"/>
      <c r="D272" s="71"/>
      <c r="E272" s="71"/>
      <c r="F272" s="71"/>
      <c r="G272" s="71"/>
      <c r="H272" s="71"/>
      <c r="I272" s="318"/>
      <c r="J272" s="71"/>
      <c r="K272" s="153">
        <v>30</v>
      </c>
      <c r="L272" s="309"/>
      <c r="M272" s="309"/>
    </row>
    <row r="273" spans="1:16">
      <c r="A273" s="308">
        <v>45371</v>
      </c>
      <c r="B273" s="148">
        <v>268</v>
      </c>
      <c r="C273" s="71"/>
      <c r="D273" s="71"/>
      <c r="E273" s="71"/>
      <c r="F273" s="71"/>
      <c r="G273" s="71"/>
      <c r="H273" s="71"/>
      <c r="I273" s="318"/>
      <c r="J273" s="71"/>
      <c r="K273" s="153"/>
      <c r="L273" s="309"/>
      <c r="M273" s="309"/>
    </row>
    <row r="274" spans="1:16">
      <c r="A274" s="308">
        <v>45372</v>
      </c>
      <c r="B274" s="148">
        <v>473</v>
      </c>
      <c r="C274" s="71"/>
      <c r="D274" s="71"/>
      <c r="E274" s="71"/>
      <c r="F274" s="71"/>
      <c r="G274" s="71"/>
      <c r="H274" s="71"/>
      <c r="I274" s="318"/>
      <c r="J274" s="71"/>
      <c r="K274" s="153">
        <v>12</v>
      </c>
      <c r="L274" s="309"/>
      <c r="M274" s="309"/>
    </row>
    <row r="275" spans="1:16">
      <c r="A275" s="308">
        <v>45373</v>
      </c>
      <c r="B275" s="148">
        <v>338</v>
      </c>
      <c r="C275" s="71"/>
      <c r="D275" s="71"/>
      <c r="E275" s="71"/>
      <c r="F275" s="71"/>
      <c r="G275" s="71"/>
      <c r="H275" s="71"/>
      <c r="I275" s="318"/>
      <c r="J275" s="71"/>
      <c r="K275" s="153">
        <v>2</v>
      </c>
      <c r="L275" s="309"/>
      <c r="M275" s="309"/>
    </row>
    <row r="276" spans="1:16">
      <c r="A276" s="308">
        <v>45374</v>
      </c>
      <c r="B276" s="148">
        <v>282</v>
      </c>
      <c r="C276" s="71"/>
      <c r="D276" s="71"/>
      <c r="E276" s="71"/>
      <c r="F276" s="71"/>
      <c r="G276" s="71"/>
      <c r="H276" s="71"/>
      <c r="I276" s="318"/>
      <c r="J276" s="71"/>
      <c r="K276" s="153"/>
      <c r="L276" s="309"/>
      <c r="M276" s="309"/>
    </row>
    <row r="277" spans="1:16">
      <c r="A277" s="308">
        <v>45375</v>
      </c>
      <c r="B277" s="148">
        <v>268</v>
      </c>
      <c r="C277" s="71"/>
      <c r="D277" s="71"/>
      <c r="E277" s="71"/>
      <c r="F277" s="71"/>
      <c r="G277" s="71"/>
      <c r="H277" s="71"/>
      <c r="I277" s="318"/>
      <c r="J277" s="71"/>
      <c r="K277" s="153"/>
      <c r="L277" s="309"/>
      <c r="M277" s="309"/>
    </row>
    <row r="278" spans="1:16">
      <c r="A278" s="308">
        <v>45376</v>
      </c>
      <c r="B278" s="148">
        <v>273</v>
      </c>
      <c r="C278" s="153">
        <v>8</v>
      </c>
      <c r="D278" s="153">
        <v>10</v>
      </c>
      <c r="E278" s="153">
        <v>1</v>
      </c>
      <c r="F278" s="153">
        <v>39</v>
      </c>
      <c r="G278" s="153">
        <v>4.9000000000000004</v>
      </c>
      <c r="H278" s="318">
        <v>1.3</v>
      </c>
      <c r="I278" s="318"/>
      <c r="J278" s="71"/>
      <c r="K278" s="153">
        <v>3</v>
      </c>
      <c r="L278" s="309" t="s">
        <v>115</v>
      </c>
      <c r="M278" s="309" t="s">
        <v>89</v>
      </c>
      <c r="N278" s="256">
        <v>45415</v>
      </c>
      <c r="O278" s="256">
        <v>45420</v>
      </c>
      <c r="P278" s="153"/>
    </row>
    <row r="279" spans="1:16">
      <c r="A279" s="308">
        <v>45377</v>
      </c>
      <c r="B279" s="148">
        <v>1130</v>
      </c>
      <c r="C279" s="71"/>
      <c r="D279" s="71"/>
      <c r="E279" s="71"/>
      <c r="F279" s="71"/>
      <c r="G279" s="71"/>
      <c r="H279" s="71"/>
      <c r="I279" s="318"/>
      <c r="J279" s="71"/>
      <c r="K279" s="153">
        <v>10</v>
      </c>
      <c r="L279" s="309"/>
      <c r="M279" s="309"/>
    </row>
    <row r="280" spans="1:16">
      <c r="A280" s="308">
        <v>45378</v>
      </c>
      <c r="B280" s="148">
        <v>1167</v>
      </c>
      <c r="C280" s="71"/>
      <c r="D280" s="71"/>
      <c r="E280" s="71"/>
      <c r="F280" s="71"/>
      <c r="G280" s="71"/>
      <c r="H280" s="71"/>
      <c r="I280" s="318"/>
      <c r="J280" s="71"/>
      <c r="K280" s="153">
        <v>38</v>
      </c>
      <c r="L280" s="309"/>
      <c r="M280" s="309"/>
    </row>
    <row r="281" spans="1:16">
      <c r="A281" s="308">
        <v>45379</v>
      </c>
      <c r="B281" s="148">
        <v>607</v>
      </c>
      <c r="C281" s="71"/>
      <c r="D281" s="71"/>
      <c r="E281" s="71"/>
      <c r="F281" s="71"/>
      <c r="G281" s="71"/>
      <c r="H281" s="71"/>
      <c r="I281" s="318"/>
      <c r="J281" s="71"/>
      <c r="K281" s="153">
        <v>6</v>
      </c>
      <c r="L281" s="309"/>
      <c r="M281" s="309"/>
    </row>
    <row r="282" spans="1:16">
      <c r="A282" s="308">
        <v>45380</v>
      </c>
      <c r="B282" s="148">
        <v>733</v>
      </c>
      <c r="C282" s="71"/>
      <c r="D282" s="71"/>
      <c r="E282" s="71"/>
      <c r="F282" s="71"/>
      <c r="G282" s="71"/>
      <c r="H282" s="71"/>
      <c r="I282" s="318"/>
      <c r="J282" s="71"/>
      <c r="K282" s="153"/>
      <c r="L282" s="309"/>
      <c r="M282" s="309"/>
    </row>
    <row r="283" spans="1:16">
      <c r="A283" s="308">
        <v>45381</v>
      </c>
      <c r="B283" s="148">
        <v>599</v>
      </c>
      <c r="C283" s="71"/>
      <c r="D283" s="71"/>
      <c r="E283" s="71"/>
      <c r="F283" s="71"/>
      <c r="G283" s="71"/>
      <c r="H283" s="71"/>
      <c r="I283" s="318"/>
      <c r="J283" s="71"/>
      <c r="K283" s="153">
        <v>10</v>
      </c>
      <c r="L283" s="309"/>
      <c r="M283" s="309"/>
    </row>
    <row r="284" spans="1:16">
      <c r="A284" s="308">
        <v>45382</v>
      </c>
      <c r="B284" s="148">
        <v>414</v>
      </c>
      <c r="C284" s="71"/>
      <c r="D284" s="71"/>
      <c r="E284" s="71"/>
      <c r="F284" s="71"/>
      <c r="G284" s="71"/>
      <c r="H284" s="71"/>
      <c r="I284" s="318"/>
      <c r="J284" s="71"/>
      <c r="K284" s="153"/>
      <c r="L284" s="309"/>
      <c r="M284" s="309"/>
    </row>
    <row r="285" spans="1:16">
      <c r="A285" s="308">
        <v>45383</v>
      </c>
      <c r="B285" s="148">
        <v>376</v>
      </c>
      <c r="C285" s="71"/>
      <c r="D285" s="71"/>
      <c r="E285" s="71"/>
      <c r="F285" s="71"/>
      <c r="G285" s="71"/>
      <c r="H285" s="71"/>
      <c r="I285" s="318"/>
      <c r="J285" s="71"/>
      <c r="K285" s="153">
        <v>2</v>
      </c>
      <c r="L285" s="309"/>
      <c r="M285" s="309"/>
    </row>
    <row r="286" spans="1:16">
      <c r="A286" s="308">
        <v>45384</v>
      </c>
      <c r="B286" s="148">
        <v>311</v>
      </c>
      <c r="C286" s="71"/>
      <c r="D286" s="71"/>
      <c r="E286" s="71"/>
      <c r="F286" s="71"/>
      <c r="G286" s="71"/>
      <c r="H286" s="71"/>
      <c r="I286" s="318"/>
      <c r="J286" s="71"/>
      <c r="K286" s="153"/>
      <c r="L286" s="309"/>
      <c r="M286" s="309"/>
    </row>
    <row r="287" spans="1:16">
      <c r="A287" s="308">
        <v>45385</v>
      </c>
      <c r="B287" s="148">
        <v>301</v>
      </c>
      <c r="C287" s="71"/>
      <c r="D287" s="71"/>
      <c r="E287" s="71"/>
      <c r="F287" s="71"/>
      <c r="G287" s="71"/>
      <c r="H287" s="71"/>
      <c r="I287" s="318"/>
      <c r="J287" s="71"/>
      <c r="K287" s="153"/>
      <c r="L287" s="309"/>
      <c r="M287" s="309"/>
    </row>
    <row r="288" spans="1:16">
      <c r="A288" s="308">
        <v>45386</v>
      </c>
      <c r="B288" s="148">
        <v>2127</v>
      </c>
      <c r="C288" s="71"/>
      <c r="D288" s="71"/>
      <c r="E288" s="71"/>
      <c r="F288" s="71"/>
      <c r="G288" s="71"/>
      <c r="H288" s="71"/>
      <c r="I288" s="318"/>
      <c r="J288" s="71"/>
      <c r="K288" s="153">
        <v>112</v>
      </c>
      <c r="L288" s="309"/>
      <c r="M288" s="309"/>
    </row>
    <row r="289" spans="1:13">
      <c r="A289" s="308">
        <v>45387</v>
      </c>
      <c r="B289" s="148">
        <v>2182</v>
      </c>
      <c r="C289" s="71"/>
      <c r="D289" s="71"/>
      <c r="E289" s="71"/>
      <c r="F289" s="71"/>
      <c r="G289" s="71"/>
      <c r="H289" s="71"/>
      <c r="I289" s="318"/>
      <c r="J289" s="71"/>
      <c r="K289" s="153">
        <v>57</v>
      </c>
      <c r="L289" s="309"/>
      <c r="M289" s="309"/>
    </row>
    <row r="290" spans="1:13">
      <c r="A290" s="308">
        <v>45388</v>
      </c>
      <c r="B290" s="148">
        <v>1689</v>
      </c>
      <c r="C290" s="71"/>
      <c r="D290" s="71"/>
      <c r="E290" s="71"/>
      <c r="F290" s="71"/>
      <c r="G290" s="71"/>
      <c r="H290" s="71"/>
      <c r="I290" s="318"/>
      <c r="J290" s="71"/>
      <c r="K290" s="153">
        <v>11</v>
      </c>
      <c r="L290" s="309"/>
      <c r="M290" s="309"/>
    </row>
    <row r="291" spans="1:13">
      <c r="A291" s="308">
        <v>45389</v>
      </c>
      <c r="B291" s="148">
        <v>1253</v>
      </c>
      <c r="C291" s="71"/>
      <c r="D291" s="71"/>
      <c r="E291" s="71"/>
      <c r="F291" s="71"/>
      <c r="G291" s="71"/>
      <c r="H291" s="71"/>
      <c r="I291" s="318"/>
      <c r="J291" s="71"/>
      <c r="K291" s="153"/>
      <c r="L291" s="309"/>
      <c r="M291" s="309"/>
    </row>
    <row r="292" spans="1:13">
      <c r="A292" s="308">
        <v>45390</v>
      </c>
      <c r="B292" s="148">
        <v>899</v>
      </c>
      <c r="C292" s="71"/>
      <c r="D292" s="71"/>
      <c r="E292" s="71"/>
      <c r="F292" s="71"/>
      <c r="G292" s="71"/>
      <c r="H292" s="71"/>
      <c r="I292" s="318"/>
      <c r="J292" s="71"/>
      <c r="K292" s="153">
        <v>8</v>
      </c>
      <c r="L292" s="309"/>
      <c r="M292" s="309"/>
    </row>
    <row r="293" spans="1:13">
      <c r="A293" s="308">
        <v>45391</v>
      </c>
      <c r="B293" s="148">
        <v>677</v>
      </c>
      <c r="C293" s="71"/>
      <c r="D293" s="71"/>
      <c r="E293" s="71"/>
      <c r="F293" s="71"/>
      <c r="G293" s="71"/>
      <c r="H293" s="71"/>
      <c r="I293" s="318"/>
      <c r="J293" s="71"/>
      <c r="K293" s="153"/>
      <c r="L293" s="309"/>
      <c r="M293" s="309"/>
    </row>
    <row r="294" spans="1:13">
      <c r="A294" s="308">
        <v>45392</v>
      </c>
      <c r="B294" s="148">
        <v>548</v>
      </c>
      <c r="C294" s="71"/>
      <c r="D294" s="71"/>
      <c r="E294" s="71"/>
      <c r="F294" s="71"/>
      <c r="G294" s="71"/>
      <c r="H294" s="71"/>
      <c r="I294" s="318"/>
      <c r="J294" s="71"/>
      <c r="K294" s="153"/>
      <c r="L294" s="309"/>
      <c r="M294" s="309"/>
    </row>
    <row r="295" spans="1:13">
      <c r="A295" s="308">
        <v>45393</v>
      </c>
      <c r="B295" s="148">
        <v>459</v>
      </c>
      <c r="C295" s="71"/>
      <c r="D295" s="71"/>
      <c r="E295" s="71"/>
      <c r="F295" s="71"/>
      <c r="G295" s="71"/>
      <c r="H295" s="71"/>
      <c r="I295" s="318"/>
      <c r="J295" s="71"/>
      <c r="K295" s="153"/>
      <c r="L295" s="309"/>
      <c r="M295" s="309"/>
    </row>
    <row r="296" spans="1:13">
      <c r="A296" s="308">
        <v>45394</v>
      </c>
      <c r="B296" s="148">
        <v>382</v>
      </c>
      <c r="C296" s="71"/>
      <c r="D296" s="71"/>
      <c r="E296" s="71"/>
      <c r="F296" s="71"/>
      <c r="G296" s="71"/>
      <c r="H296" s="71"/>
      <c r="I296" s="318"/>
      <c r="J296" s="71"/>
      <c r="K296" s="153"/>
      <c r="L296" s="309"/>
      <c r="M296" s="309"/>
    </row>
    <row r="297" spans="1:13">
      <c r="A297" s="308">
        <v>45395</v>
      </c>
      <c r="B297" s="148">
        <v>377</v>
      </c>
      <c r="C297" s="71"/>
      <c r="D297" s="71"/>
      <c r="E297" s="71"/>
      <c r="F297" s="71"/>
      <c r="G297" s="71"/>
      <c r="H297" s="71"/>
      <c r="I297" s="318"/>
      <c r="J297" s="71"/>
      <c r="K297" s="153"/>
      <c r="L297" s="309"/>
      <c r="M297" s="309"/>
    </row>
    <row r="298" spans="1:13">
      <c r="A298" s="308">
        <v>45396</v>
      </c>
      <c r="B298" s="148">
        <v>368</v>
      </c>
      <c r="C298" s="71"/>
      <c r="D298" s="71"/>
      <c r="E298" s="71"/>
      <c r="F298" s="71"/>
      <c r="G298" s="71"/>
      <c r="H298" s="71"/>
      <c r="I298" s="318"/>
      <c r="J298" s="71"/>
      <c r="K298" s="153"/>
      <c r="L298" s="309"/>
      <c r="M298" s="309"/>
    </row>
    <row r="299" spans="1:13">
      <c r="A299" s="308">
        <v>45397</v>
      </c>
      <c r="B299" s="148">
        <v>351</v>
      </c>
      <c r="C299" s="71"/>
      <c r="D299" s="71"/>
      <c r="E299" s="71"/>
      <c r="F299" s="71"/>
      <c r="G299" s="71"/>
      <c r="H299" s="71"/>
      <c r="I299" s="318"/>
      <c r="J299" s="71"/>
      <c r="K299" s="153"/>
      <c r="L299" s="309"/>
      <c r="M299" s="309"/>
    </row>
    <row r="300" spans="1:13">
      <c r="A300" s="308">
        <v>45398</v>
      </c>
      <c r="B300" s="148">
        <v>330</v>
      </c>
      <c r="C300" s="71"/>
      <c r="D300" s="71"/>
      <c r="E300" s="71"/>
      <c r="F300" s="71"/>
      <c r="G300" s="71"/>
      <c r="H300" s="71"/>
      <c r="I300" s="318"/>
      <c r="J300" s="71"/>
      <c r="K300" s="153"/>
      <c r="L300" s="309"/>
      <c r="M300" s="309"/>
    </row>
    <row r="301" spans="1:13">
      <c r="A301" s="308">
        <v>45399</v>
      </c>
      <c r="B301" s="148">
        <v>320</v>
      </c>
      <c r="C301" s="71"/>
      <c r="D301" s="71"/>
      <c r="E301" s="71"/>
      <c r="F301" s="71"/>
      <c r="G301" s="71"/>
      <c r="H301" s="71"/>
      <c r="I301" s="318"/>
      <c r="J301" s="71"/>
      <c r="K301" s="153"/>
      <c r="L301" s="309"/>
      <c r="M301" s="309"/>
    </row>
    <row r="302" spans="1:13">
      <c r="A302" s="308">
        <v>45400</v>
      </c>
      <c r="B302" s="148">
        <v>344</v>
      </c>
      <c r="C302" s="71"/>
      <c r="D302" s="71"/>
      <c r="E302" s="71"/>
      <c r="F302" s="71"/>
      <c r="G302" s="71"/>
      <c r="H302" s="71"/>
      <c r="I302" s="318"/>
      <c r="J302" s="71"/>
      <c r="K302" s="153">
        <v>10</v>
      </c>
      <c r="L302" s="309"/>
      <c r="M302" s="309"/>
    </row>
    <row r="303" spans="1:13">
      <c r="A303" s="308">
        <v>45401</v>
      </c>
      <c r="B303" s="148">
        <v>341</v>
      </c>
      <c r="C303" s="71"/>
      <c r="D303" s="71"/>
      <c r="E303" s="71"/>
      <c r="F303" s="71"/>
      <c r="G303" s="71"/>
      <c r="H303" s="71"/>
      <c r="I303" s="318"/>
      <c r="J303" s="71"/>
      <c r="K303" s="153"/>
      <c r="L303" s="309"/>
      <c r="M303" s="309"/>
    </row>
    <row r="304" spans="1:13">
      <c r="A304" s="308">
        <v>45402</v>
      </c>
      <c r="B304" s="148">
        <v>507</v>
      </c>
      <c r="C304" s="71"/>
      <c r="D304" s="71"/>
      <c r="E304" s="71"/>
      <c r="F304" s="71"/>
      <c r="G304" s="71"/>
      <c r="H304" s="71"/>
      <c r="I304" s="318"/>
      <c r="J304" s="71"/>
      <c r="K304" s="153"/>
      <c r="L304" s="309"/>
      <c r="M304" s="309"/>
    </row>
    <row r="305" spans="1:16">
      <c r="A305" s="308">
        <v>45403</v>
      </c>
      <c r="B305" s="148">
        <v>2143</v>
      </c>
      <c r="C305" s="71"/>
      <c r="D305" s="71"/>
      <c r="E305" s="71"/>
      <c r="F305" s="71"/>
      <c r="G305" s="71"/>
      <c r="H305" s="71"/>
      <c r="I305" s="318"/>
      <c r="J305" s="71"/>
      <c r="K305" s="153"/>
      <c r="L305" s="309"/>
      <c r="M305" s="309"/>
    </row>
    <row r="306" spans="1:16">
      <c r="A306" s="308">
        <v>45404</v>
      </c>
      <c r="B306" s="148">
        <v>2121</v>
      </c>
      <c r="C306" s="153">
        <v>7</v>
      </c>
      <c r="D306" s="153" t="s">
        <v>116</v>
      </c>
      <c r="E306" s="153">
        <v>1</v>
      </c>
      <c r="F306" s="153">
        <v>27</v>
      </c>
      <c r="G306" s="153">
        <v>5.5</v>
      </c>
      <c r="H306" s="318">
        <v>1.5</v>
      </c>
      <c r="I306" s="318"/>
      <c r="J306" s="71"/>
      <c r="K306" s="153">
        <v>106</v>
      </c>
      <c r="L306" s="309" t="s">
        <v>117</v>
      </c>
      <c r="M306" s="309" t="s">
        <v>98</v>
      </c>
      <c r="N306" s="256">
        <v>45425</v>
      </c>
      <c r="O306" s="256">
        <v>45434</v>
      </c>
      <c r="P306" s="153"/>
    </row>
    <row r="307" spans="1:16">
      <c r="A307" s="308">
        <v>45405</v>
      </c>
      <c r="B307" s="148">
        <v>1349</v>
      </c>
      <c r="C307" s="71"/>
      <c r="D307" s="71"/>
      <c r="E307" s="71"/>
      <c r="F307" s="71"/>
      <c r="G307" s="71"/>
      <c r="H307" s="71"/>
      <c r="I307" s="318"/>
      <c r="J307" s="71"/>
      <c r="K307" s="153"/>
      <c r="L307" s="309"/>
      <c r="M307" s="309"/>
    </row>
    <row r="308" spans="1:16">
      <c r="A308" s="308">
        <v>45406</v>
      </c>
      <c r="B308" s="148">
        <v>940</v>
      </c>
      <c r="C308" s="71"/>
      <c r="D308" s="71"/>
      <c r="E308" s="71"/>
      <c r="F308" s="71"/>
      <c r="G308" s="71"/>
      <c r="H308" s="71"/>
      <c r="I308" s="318"/>
      <c r="J308" s="71"/>
      <c r="K308" s="153">
        <v>3</v>
      </c>
      <c r="L308" s="309"/>
      <c r="M308" s="309"/>
    </row>
    <row r="309" spans="1:16">
      <c r="A309" s="308">
        <v>45407</v>
      </c>
      <c r="B309" s="148">
        <v>700</v>
      </c>
      <c r="C309" s="71"/>
      <c r="D309" s="71"/>
      <c r="E309" s="71"/>
      <c r="F309" s="71"/>
      <c r="G309" s="71"/>
      <c r="H309" s="71"/>
      <c r="I309" s="318"/>
      <c r="J309" s="71"/>
      <c r="K309" s="153"/>
      <c r="L309" s="309"/>
      <c r="M309" s="309"/>
    </row>
    <row r="310" spans="1:16">
      <c r="A310" s="308">
        <v>45408</v>
      </c>
      <c r="B310" s="148">
        <v>571</v>
      </c>
      <c r="C310" s="71"/>
      <c r="D310" s="71"/>
      <c r="E310" s="71"/>
      <c r="F310" s="71"/>
      <c r="G310" s="71"/>
      <c r="H310" s="71"/>
      <c r="I310" s="318"/>
      <c r="J310" s="71"/>
      <c r="K310" s="153"/>
      <c r="L310" s="309"/>
      <c r="M310" s="309"/>
    </row>
    <row r="311" spans="1:16">
      <c r="A311" s="308">
        <v>45409</v>
      </c>
      <c r="B311" s="148">
        <v>507</v>
      </c>
      <c r="C311" s="71"/>
      <c r="D311" s="71"/>
      <c r="E311" s="71"/>
      <c r="F311" s="71"/>
      <c r="G311" s="71"/>
      <c r="H311" s="71"/>
      <c r="I311" s="318"/>
      <c r="J311" s="71"/>
      <c r="K311" s="153"/>
      <c r="L311" s="309"/>
      <c r="M311" s="309"/>
    </row>
    <row r="312" spans="1:16">
      <c r="A312" s="308">
        <v>45410</v>
      </c>
      <c r="B312" s="148">
        <v>474</v>
      </c>
      <c r="C312" s="71"/>
      <c r="D312" s="71"/>
      <c r="E312" s="71"/>
      <c r="F312" s="71"/>
      <c r="G312" s="71"/>
      <c r="H312" s="71"/>
      <c r="I312" s="318"/>
      <c r="J312" s="71"/>
      <c r="K312" s="153"/>
      <c r="L312" s="309"/>
      <c r="M312" s="309"/>
    </row>
    <row r="313" spans="1:16">
      <c r="A313" s="308">
        <v>45411</v>
      </c>
      <c r="B313" s="148">
        <v>485</v>
      </c>
      <c r="C313" s="71"/>
      <c r="D313" s="71"/>
      <c r="E313" s="71"/>
      <c r="F313" s="71"/>
      <c r="G313" s="71"/>
      <c r="H313" s="71"/>
      <c r="I313" s="318"/>
      <c r="J313" s="71"/>
      <c r="K313" s="153">
        <v>8</v>
      </c>
      <c r="L313" s="309"/>
      <c r="M313" s="309"/>
    </row>
    <row r="314" spans="1:16">
      <c r="A314" s="308">
        <v>45412</v>
      </c>
      <c r="B314" s="148">
        <v>449</v>
      </c>
      <c r="C314" s="71"/>
      <c r="D314" s="71"/>
      <c r="E314" s="71"/>
      <c r="F314" s="71"/>
      <c r="G314" s="71"/>
      <c r="H314" s="71"/>
      <c r="I314" s="318"/>
      <c r="J314" s="71"/>
      <c r="K314" s="153"/>
      <c r="L314" s="309"/>
      <c r="M314" s="309"/>
    </row>
    <row r="315" spans="1:16">
      <c r="A315" s="308">
        <v>45413</v>
      </c>
      <c r="B315" s="148">
        <v>451</v>
      </c>
      <c r="C315" s="71"/>
      <c r="D315" s="71"/>
      <c r="E315" s="71"/>
      <c r="F315" s="71"/>
      <c r="G315" s="71"/>
      <c r="H315" s="71"/>
      <c r="I315" s="318"/>
      <c r="J315" s="71"/>
      <c r="K315" s="153"/>
      <c r="L315" s="309"/>
      <c r="M315" s="309"/>
    </row>
    <row r="316" spans="1:16">
      <c r="A316" s="308">
        <v>45414</v>
      </c>
      <c r="B316" s="148">
        <v>562</v>
      </c>
      <c r="C316" s="71"/>
      <c r="D316" s="71"/>
      <c r="E316" s="71"/>
      <c r="F316" s="71"/>
      <c r="G316" s="71"/>
      <c r="H316" s="71"/>
      <c r="I316" s="318"/>
      <c r="J316" s="71"/>
      <c r="K316" s="153">
        <v>6</v>
      </c>
      <c r="L316" s="309"/>
      <c r="M316" s="309"/>
    </row>
    <row r="317" spans="1:16">
      <c r="A317" s="308">
        <v>45415</v>
      </c>
      <c r="B317" s="148">
        <v>1106</v>
      </c>
      <c r="C317" s="71"/>
      <c r="D317" s="71"/>
      <c r="E317" s="71"/>
      <c r="F317" s="71"/>
      <c r="G317" s="71"/>
      <c r="H317" s="71"/>
      <c r="I317" s="318"/>
      <c r="J317" s="71"/>
      <c r="K317" s="153">
        <v>13</v>
      </c>
      <c r="L317" s="309"/>
      <c r="M317" s="309"/>
    </row>
    <row r="318" spans="1:16">
      <c r="A318" s="308">
        <v>45416</v>
      </c>
      <c r="B318" s="148">
        <v>768</v>
      </c>
      <c r="C318" s="71"/>
      <c r="D318" s="71"/>
      <c r="E318" s="71"/>
      <c r="F318" s="71"/>
      <c r="G318" s="71"/>
      <c r="H318" s="71"/>
      <c r="I318" s="318"/>
      <c r="J318" s="71"/>
      <c r="K318" s="153">
        <v>4</v>
      </c>
      <c r="L318" s="309"/>
      <c r="M318" s="309"/>
    </row>
    <row r="319" spans="1:16">
      <c r="A319" s="308">
        <v>45417</v>
      </c>
      <c r="B319" s="148">
        <v>660</v>
      </c>
      <c r="C319" s="71"/>
      <c r="D319" s="71"/>
      <c r="E319" s="71"/>
      <c r="F319" s="71"/>
      <c r="G319" s="71"/>
      <c r="H319" s="71"/>
      <c r="I319" s="318"/>
      <c r="J319" s="71"/>
      <c r="K319" s="153"/>
      <c r="L319" s="309"/>
      <c r="M319" s="309"/>
    </row>
    <row r="320" spans="1:16">
      <c r="A320" s="308">
        <v>45418</v>
      </c>
      <c r="B320" s="148">
        <v>536</v>
      </c>
      <c r="C320" s="71"/>
      <c r="D320" s="71"/>
      <c r="E320" s="71"/>
      <c r="F320" s="71"/>
      <c r="G320" s="71"/>
      <c r="H320" s="71"/>
      <c r="I320" s="318"/>
      <c r="J320" s="71"/>
      <c r="K320" s="153">
        <v>2</v>
      </c>
      <c r="L320" s="309"/>
      <c r="M320" s="309"/>
    </row>
    <row r="321" spans="1:16">
      <c r="A321" s="308">
        <v>45419</v>
      </c>
      <c r="B321" s="148">
        <v>1395</v>
      </c>
      <c r="C321" s="71"/>
      <c r="D321" s="71"/>
      <c r="E321" s="71"/>
      <c r="F321" s="71"/>
      <c r="G321" s="71"/>
      <c r="H321" s="71"/>
      <c r="I321" s="318"/>
      <c r="J321" s="71"/>
      <c r="K321" s="153">
        <v>18</v>
      </c>
      <c r="L321" s="309"/>
      <c r="M321" s="309"/>
    </row>
    <row r="322" spans="1:16">
      <c r="A322" s="308">
        <v>45420</v>
      </c>
      <c r="B322" s="148">
        <v>904</v>
      </c>
      <c r="C322" s="71"/>
      <c r="D322" s="71"/>
      <c r="E322" s="71"/>
      <c r="F322" s="71"/>
      <c r="G322" s="71"/>
      <c r="H322" s="71"/>
      <c r="I322" s="318"/>
      <c r="J322" s="71"/>
      <c r="K322" s="153">
        <v>11</v>
      </c>
      <c r="L322" s="309"/>
      <c r="M322" s="309"/>
    </row>
    <row r="323" spans="1:16">
      <c r="A323" s="308">
        <v>45421</v>
      </c>
      <c r="B323" s="148">
        <v>881</v>
      </c>
      <c r="C323" s="71"/>
      <c r="D323" s="71"/>
      <c r="E323" s="71"/>
      <c r="F323" s="71"/>
      <c r="G323" s="71"/>
      <c r="H323" s="71"/>
      <c r="I323" s="318"/>
      <c r="J323" s="71"/>
      <c r="K323" s="153">
        <v>10</v>
      </c>
      <c r="L323" s="309"/>
      <c r="M323" s="309"/>
    </row>
    <row r="324" spans="1:16">
      <c r="A324" s="308">
        <v>45422</v>
      </c>
      <c r="B324" s="148">
        <v>777</v>
      </c>
      <c r="C324" s="71"/>
      <c r="D324" s="71"/>
      <c r="E324" s="71"/>
      <c r="F324" s="71"/>
      <c r="G324" s="71"/>
      <c r="H324" s="71"/>
      <c r="I324" s="318"/>
      <c r="J324" s="71"/>
      <c r="K324" s="153">
        <v>6</v>
      </c>
      <c r="L324" s="309"/>
      <c r="M324" s="309"/>
    </row>
    <row r="325" spans="1:16">
      <c r="A325" s="308">
        <v>45423</v>
      </c>
      <c r="B325" s="148">
        <v>474</v>
      </c>
      <c r="C325" s="71"/>
      <c r="D325" s="71"/>
      <c r="E325" s="71"/>
      <c r="F325" s="71"/>
      <c r="G325" s="71"/>
      <c r="H325" s="71"/>
      <c r="I325" s="318"/>
      <c r="J325" s="71"/>
      <c r="K325" s="153">
        <v>9</v>
      </c>
      <c r="L325" s="309"/>
      <c r="M325" s="309"/>
    </row>
    <row r="326" spans="1:16">
      <c r="A326" s="308">
        <v>45424</v>
      </c>
      <c r="B326" s="148">
        <v>1128</v>
      </c>
      <c r="C326" s="71"/>
      <c r="D326" s="71"/>
      <c r="E326" s="71"/>
      <c r="F326" s="71"/>
      <c r="G326" s="71"/>
      <c r="H326" s="71"/>
      <c r="I326" s="318"/>
      <c r="J326" s="71"/>
      <c r="K326" s="153"/>
      <c r="L326" s="309"/>
      <c r="M326" s="309"/>
    </row>
    <row r="327" spans="1:16">
      <c r="A327" s="308">
        <v>45425</v>
      </c>
      <c r="B327" s="148">
        <v>804</v>
      </c>
      <c r="C327" s="71"/>
      <c r="D327" s="71"/>
      <c r="E327" s="71"/>
      <c r="F327" s="71"/>
      <c r="G327" s="71"/>
      <c r="H327" s="71"/>
      <c r="I327" s="318"/>
      <c r="J327" s="71"/>
      <c r="K327" s="153">
        <v>18</v>
      </c>
      <c r="L327" s="309"/>
      <c r="M327" s="309"/>
    </row>
    <row r="328" spans="1:16">
      <c r="A328" s="308">
        <v>45426</v>
      </c>
      <c r="B328" s="148">
        <v>610</v>
      </c>
      <c r="C328" s="71"/>
      <c r="D328" s="71"/>
      <c r="E328" s="71"/>
      <c r="F328" s="71"/>
      <c r="G328" s="71"/>
      <c r="H328" s="71"/>
      <c r="I328" s="318"/>
      <c r="J328" s="71"/>
      <c r="K328" s="153"/>
      <c r="L328" s="309"/>
      <c r="M328" s="309"/>
    </row>
    <row r="329" spans="1:16">
      <c r="A329" s="308">
        <v>45427</v>
      </c>
      <c r="B329" s="148">
        <v>570</v>
      </c>
      <c r="C329" s="71"/>
      <c r="D329" s="71"/>
      <c r="E329" s="71"/>
      <c r="F329" s="71"/>
      <c r="G329" s="71"/>
      <c r="H329" s="71"/>
      <c r="I329" s="318"/>
      <c r="J329" s="71"/>
      <c r="K329" s="153"/>
      <c r="L329" s="309"/>
      <c r="M329" s="309"/>
    </row>
    <row r="330" spans="1:16">
      <c r="A330" s="308">
        <v>45428</v>
      </c>
      <c r="B330" s="148">
        <v>732</v>
      </c>
      <c r="C330" s="71"/>
      <c r="D330" s="71"/>
      <c r="E330" s="71"/>
      <c r="F330" s="71"/>
      <c r="G330" s="71"/>
      <c r="H330" s="71"/>
      <c r="I330" s="318"/>
      <c r="J330" s="71"/>
      <c r="K330" s="153">
        <v>9</v>
      </c>
      <c r="L330" s="309"/>
      <c r="M330" s="309"/>
    </row>
    <row r="331" spans="1:16">
      <c r="A331" s="308">
        <v>45429</v>
      </c>
      <c r="B331" s="148">
        <v>1348</v>
      </c>
      <c r="C331" s="71"/>
      <c r="D331" s="71"/>
      <c r="E331" s="71"/>
      <c r="F331" s="71"/>
      <c r="G331" s="71"/>
      <c r="H331" s="71"/>
      <c r="I331" s="318"/>
      <c r="J331" s="71"/>
      <c r="K331" s="153">
        <v>19</v>
      </c>
      <c r="L331" s="309"/>
      <c r="M331" s="309"/>
    </row>
    <row r="332" spans="1:16">
      <c r="A332" s="308">
        <v>45430</v>
      </c>
      <c r="B332" s="148">
        <v>1186</v>
      </c>
      <c r="C332" s="71"/>
      <c r="D332" s="71"/>
      <c r="E332" s="71"/>
      <c r="F332" s="71"/>
      <c r="G332" s="71"/>
      <c r="H332" s="71"/>
      <c r="I332" s="318"/>
      <c r="J332" s="71"/>
      <c r="K332" s="153"/>
      <c r="L332" s="309"/>
      <c r="M332" s="309"/>
    </row>
    <row r="333" spans="1:16">
      <c r="A333" s="308">
        <v>45431</v>
      </c>
      <c r="B333" s="148">
        <v>1218</v>
      </c>
      <c r="C333" s="71"/>
      <c r="D333" s="71"/>
      <c r="E333" s="71"/>
      <c r="F333" s="71"/>
      <c r="G333" s="71"/>
      <c r="H333" s="71"/>
      <c r="I333" s="318"/>
      <c r="J333" s="71"/>
      <c r="K333" s="153"/>
      <c r="L333" s="309"/>
      <c r="M333" s="309"/>
    </row>
    <row r="334" spans="1:16">
      <c r="A334" s="308">
        <v>45432</v>
      </c>
      <c r="B334" s="148">
        <v>764</v>
      </c>
      <c r="C334" s="71"/>
      <c r="D334" s="71"/>
      <c r="E334" s="71"/>
      <c r="F334" s="71"/>
      <c r="G334" s="71"/>
      <c r="H334" s="71"/>
      <c r="I334" s="318"/>
      <c r="J334" s="71"/>
      <c r="K334" s="153">
        <v>18</v>
      </c>
      <c r="L334" s="309"/>
      <c r="M334" s="309"/>
    </row>
    <row r="335" spans="1:16">
      <c r="A335" s="308">
        <v>45433</v>
      </c>
      <c r="B335" s="148">
        <v>622</v>
      </c>
      <c r="C335" s="153">
        <v>7.2</v>
      </c>
      <c r="D335" s="153">
        <v>770</v>
      </c>
      <c r="E335" s="153">
        <v>1</v>
      </c>
      <c r="F335" s="153">
        <v>42</v>
      </c>
      <c r="G335" s="153">
        <v>7.4</v>
      </c>
      <c r="H335" s="318">
        <v>1.6</v>
      </c>
      <c r="I335" s="318"/>
      <c r="J335" s="71"/>
      <c r="K335" s="153"/>
      <c r="L335" s="309" t="s">
        <v>118</v>
      </c>
      <c r="M335" s="309" t="s">
        <v>98</v>
      </c>
      <c r="N335" s="256">
        <v>45443</v>
      </c>
      <c r="O335" s="256">
        <v>45448</v>
      </c>
      <c r="P335" s="153"/>
    </row>
    <row r="336" spans="1:16">
      <c r="A336" s="308">
        <v>45434</v>
      </c>
      <c r="B336" s="148">
        <v>546</v>
      </c>
      <c r="C336" s="71"/>
      <c r="D336" s="71"/>
      <c r="E336" s="71"/>
      <c r="F336" s="71"/>
      <c r="G336" s="71"/>
      <c r="H336" s="71"/>
      <c r="I336" s="318"/>
      <c r="J336" s="71"/>
      <c r="K336" s="153"/>
      <c r="L336" s="309"/>
      <c r="M336" s="309"/>
    </row>
    <row r="337" spans="1:13">
      <c r="A337" s="308">
        <v>45435</v>
      </c>
      <c r="B337" s="148">
        <v>495</v>
      </c>
      <c r="C337" s="71"/>
      <c r="D337" s="71"/>
      <c r="E337" s="71"/>
      <c r="F337" s="71"/>
      <c r="G337" s="71"/>
      <c r="H337" s="71"/>
      <c r="I337" s="318"/>
      <c r="J337" s="71"/>
      <c r="K337" s="153"/>
      <c r="L337" s="309"/>
      <c r="M337" s="309"/>
    </row>
    <row r="338" spans="1:13">
      <c r="A338" s="308">
        <v>45436</v>
      </c>
      <c r="B338" s="148">
        <v>456</v>
      </c>
      <c r="C338" s="71"/>
      <c r="D338" s="71"/>
      <c r="E338" s="71"/>
      <c r="F338" s="71"/>
      <c r="G338" s="71"/>
      <c r="H338" s="71"/>
      <c r="I338" s="318"/>
      <c r="J338" s="71"/>
      <c r="K338" s="153"/>
      <c r="L338" s="309"/>
      <c r="M338" s="309"/>
    </row>
    <row r="339" spans="1:13">
      <c r="A339" s="308">
        <v>45437</v>
      </c>
      <c r="B339" s="148">
        <v>445</v>
      </c>
      <c r="C339" s="71"/>
      <c r="D339" s="71"/>
      <c r="E339" s="71"/>
      <c r="F339" s="71"/>
      <c r="G339" s="71"/>
      <c r="H339" s="71"/>
      <c r="I339" s="318"/>
      <c r="J339" s="71"/>
      <c r="K339" s="153"/>
      <c r="L339" s="309"/>
      <c r="M339" s="309"/>
    </row>
    <row r="340" spans="1:13">
      <c r="A340" s="308">
        <v>45438</v>
      </c>
      <c r="B340" s="148">
        <v>430</v>
      </c>
      <c r="C340" s="71"/>
      <c r="D340" s="71"/>
      <c r="E340" s="71"/>
      <c r="F340" s="71"/>
      <c r="G340" s="71"/>
      <c r="H340" s="71"/>
      <c r="I340" s="318"/>
      <c r="J340" s="71"/>
      <c r="K340" s="153"/>
      <c r="L340" s="309"/>
      <c r="M340" s="309"/>
    </row>
    <row r="341" spans="1:13">
      <c r="A341" s="308">
        <v>45439</v>
      </c>
      <c r="B341" s="148">
        <v>407</v>
      </c>
      <c r="C341" s="71"/>
      <c r="D341" s="71"/>
      <c r="E341" s="71"/>
      <c r="F341" s="71"/>
      <c r="G341" s="71"/>
      <c r="H341" s="71"/>
      <c r="I341" s="318"/>
      <c r="J341" s="71"/>
      <c r="K341" s="153"/>
      <c r="L341" s="309"/>
      <c r="M341" s="309"/>
    </row>
    <row r="342" spans="1:13">
      <c r="A342" s="308">
        <v>45440</v>
      </c>
      <c r="B342" s="148">
        <v>434</v>
      </c>
      <c r="C342" s="71"/>
      <c r="D342" s="71"/>
      <c r="E342" s="71"/>
      <c r="F342" s="71"/>
      <c r="G342" s="71"/>
      <c r="H342" s="71"/>
      <c r="I342" s="318"/>
      <c r="J342" s="71"/>
      <c r="K342" s="153">
        <v>3</v>
      </c>
      <c r="L342" s="309"/>
      <c r="M342" s="309"/>
    </row>
    <row r="343" spans="1:13">
      <c r="A343" s="308">
        <v>45441</v>
      </c>
      <c r="B343" s="148">
        <v>454</v>
      </c>
      <c r="C343" s="71"/>
      <c r="D343" s="71"/>
      <c r="E343" s="71"/>
      <c r="F343" s="71"/>
      <c r="G343" s="71"/>
      <c r="H343" s="71"/>
      <c r="I343" s="318"/>
      <c r="J343" s="71"/>
      <c r="K343" s="153">
        <v>5</v>
      </c>
      <c r="L343" s="309"/>
      <c r="M343" s="309"/>
    </row>
    <row r="344" spans="1:13">
      <c r="A344" s="308">
        <v>45442</v>
      </c>
      <c r="B344" s="148">
        <v>404</v>
      </c>
      <c r="C344" s="71"/>
      <c r="D344" s="71"/>
      <c r="E344" s="71"/>
      <c r="F344" s="71"/>
      <c r="G344" s="71"/>
      <c r="H344" s="71"/>
      <c r="I344" s="318"/>
      <c r="J344" s="71"/>
      <c r="K344" s="153">
        <v>4</v>
      </c>
      <c r="L344" s="309"/>
      <c r="M344" s="309"/>
    </row>
    <row r="345" spans="1:13">
      <c r="A345" s="308">
        <v>45443</v>
      </c>
      <c r="B345" s="148">
        <v>437</v>
      </c>
      <c r="C345" s="71"/>
      <c r="D345" s="71"/>
      <c r="E345" s="71"/>
      <c r="F345" s="71"/>
      <c r="G345" s="71"/>
      <c r="H345" s="71"/>
      <c r="I345" s="318"/>
      <c r="J345" s="71"/>
      <c r="K345" s="153"/>
      <c r="L345" s="309"/>
      <c r="M345" s="309"/>
    </row>
    <row r="346" spans="1:13">
      <c r="A346" s="308">
        <v>45444</v>
      </c>
      <c r="B346" s="148">
        <v>416</v>
      </c>
      <c r="C346" s="71"/>
      <c r="D346" s="71"/>
      <c r="E346" s="71"/>
      <c r="F346" s="71"/>
      <c r="G346" s="71"/>
      <c r="H346" s="71"/>
      <c r="I346" s="318"/>
      <c r="J346" s="71"/>
      <c r="K346" s="153"/>
      <c r="L346" s="309"/>
      <c r="M346" s="309"/>
    </row>
    <row r="347" spans="1:13">
      <c r="A347" s="308">
        <v>45445</v>
      </c>
      <c r="B347" s="148">
        <v>467</v>
      </c>
      <c r="C347" s="71"/>
      <c r="D347" s="71"/>
      <c r="E347" s="71"/>
      <c r="F347" s="71"/>
      <c r="G347" s="71"/>
      <c r="H347" s="71"/>
      <c r="I347" s="318"/>
      <c r="J347" s="71"/>
      <c r="K347" s="153"/>
      <c r="L347" s="309"/>
      <c r="M347" s="309"/>
    </row>
    <row r="348" spans="1:13">
      <c r="A348" s="308">
        <v>45446</v>
      </c>
      <c r="B348" s="148">
        <v>408</v>
      </c>
      <c r="C348" s="71"/>
      <c r="D348" s="71"/>
      <c r="E348" s="71"/>
      <c r="F348" s="71"/>
      <c r="G348" s="71"/>
      <c r="H348" s="71"/>
      <c r="I348" s="318"/>
      <c r="J348" s="71"/>
      <c r="K348" s="153">
        <v>4</v>
      </c>
      <c r="L348" s="309"/>
      <c r="M348" s="309"/>
    </row>
    <row r="349" spans="1:13">
      <c r="A349" s="308">
        <v>45447</v>
      </c>
      <c r="B349" s="148">
        <v>375</v>
      </c>
      <c r="C349" s="71"/>
      <c r="D349" s="71"/>
      <c r="E349" s="71"/>
      <c r="F349" s="71"/>
      <c r="G349" s="71"/>
      <c r="H349" s="71"/>
      <c r="I349" s="318"/>
      <c r="J349" s="71"/>
      <c r="K349" s="153"/>
      <c r="L349" s="309"/>
      <c r="M349" s="309"/>
    </row>
    <row r="350" spans="1:13">
      <c r="A350" s="308">
        <v>45448</v>
      </c>
      <c r="B350" s="148">
        <v>355</v>
      </c>
      <c r="C350" s="71"/>
      <c r="D350" s="71"/>
      <c r="E350" s="71"/>
      <c r="F350" s="71"/>
      <c r="G350" s="71"/>
      <c r="H350" s="71"/>
      <c r="I350" s="318"/>
      <c r="J350" s="71"/>
      <c r="K350" s="153"/>
      <c r="L350" s="309"/>
      <c r="M350" s="309"/>
    </row>
    <row r="351" spans="1:13">
      <c r="A351" s="308">
        <v>45449</v>
      </c>
      <c r="B351" s="148">
        <v>353</v>
      </c>
      <c r="C351" s="71"/>
      <c r="D351" s="71"/>
      <c r="E351" s="71"/>
      <c r="F351" s="71"/>
      <c r="G351" s="71"/>
      <c r="H351" s="71"/>
      <c r="I351" s="318"/>
      <c r="J351" s="71"/>
      <c r="K351" s="153"/>
      <c r="L351" s="309"/>
      <c r="M351" s="309"/>
    </row>
    <row r="352" spans="1:13">
      <c r="A352" s="308">
        <v>45450</v>
      </c>
      <c r="B352" s="148">
        <v>298</v>
      </c>
      <c r="C352" s="71"/>
      <c r="D352" s="71"/>
      <c r="E352" s="71"/>
      <c r="F352" s="71"/>
      <c r="G352" s="71"/>
      <c r="H352" s="71"/>
      <c r="I352" s="318"/>
      <c r="J352" s="71"/>
      <c r="K352" s="153"/>
      <c r="L352" s="309"/>
      <c r="M352" s="309"/>
    </row>
    <row r="353" spans="1:15">
      <c r="A353" s="308">
        <v>45451</v>
      </c>
      <c r="B353" s="148">
        <v>306</v>
      </c>
      <c r="C353" s="71"/>
      <c r="D353" s="71"/>
      <c r="E353" s="71"/>
      <c r="F353" s="71"/>
      <c r="G353" s="71"/>
      <c r="H353" s="71"/>
      <c r="I353" s="318"/>
      <c r="J353" s="71"/>
      <c r="K353" s="153"/>
      <c r="L353" s="309"/>
      <c r="M353" s="309"/>
    </row>
    <row r="354" spans="1:15">
      <c r="A354" s="308">
        <v>45452</v>
      </c>
      <c r="B354" s="148">
        <v>314</v>
      </c>
      <c r="C354" s="71"/>
      <c r="D354" s="71"/>
      <c r="E354" s="71"/>
      <c r="F354" s="71"/>
      <c r="G354" s="71"/>
      <c r="H354" s="71"/>
      <c r="I354" s="318"/>
      <c r="J354" s="71"/>
      <c r="K354" s="153"/>
      <c r="L354" s="309"/>
      <c r="M354" s="309"/>
    </row>
    <row r="355" spans="1:15">
      <c r="A355" s="308">
        <v>45453</v>
      </c>
      <c r="B355" s="148">
        <v>338</v>
      </c>
      <c r="C355" s="71"/>
      <c r="D355" s="71"/>
      <c r="E355" s="71"/>
      <c r="F355" s="71"/>
      <c r="G355" s="71"/>
      <c r="H355" s="71"/>
      <c r="I355" s="318"/>
      <c r="J355" s="71"/>
      <c r="K355" s="153"/>
      <c r="L355" s="309"/>
      <c r="M355" s="309"/>
    </row>
    <row r="356" spans="1:15">
      <c r="A356" s="308">
        <v>45454</v>
      </c>
      <c r="B356" s="148">
        <v>326</v>
      </c>
      <c r="C356" s="71"/>
      <c r="D356" s="71"/>
      <c r="E356" s="71"/>
      <c r="F356" s="71"/>
      <c r="G356" s="71"/>
      <c r="H356" s="71"/>
      <c r="I356" s="318"/>
      <c r="J356" s="71"/>
      <c r="K356" s="153"/>
      <c r="L356" s="309"/>
      <c r="M356" s="309"/>
    </row>
    <row r="357" spans="1:15">
      <c r="A357" s="308">
        <v>45455</v>
      </c>
      <c r="B357" s="148">
        <v>317</v>
      </c>
      <c r="C357" s="71"/>
      <c r="D357" s="71"/>
      <c r="E357" s="71"/>
      <c r="F357" s="71"/>
      <c r="G357" s="71"/>
      <c r="H357" s="71"/>
      <c r="I357" s="318"/>
      <c r="J357" s="71"/>
      <c r="K357" s="153"/>
      <c r="L357" s="309"/>
      <c r="M357" s="309"/>
    </row>
    <row r="358" spans="1:15">
      <c r="A358" s="308">
        <v>45456</v>
      </c>
      <c r="B358" s="148">
        <v>308</v>
      </c>
      <c r="C358" s="71"/>
      <c r="D358" s="71"/>
      <c r="E358" s="71"/>
      <c r="F358" s="71"/>
      <c r="G358" s="71"/>
      <c r="H358" s="71"/>
      <c r="I358" s="318"/>
      <c r="J358" s="71"/>
      <c r="K358" s="153"/>
      <c r="L358" s="309"/>
      <c r="M358" s="309"/>
    </row>
    <row r="359" spans="1:15">
      <c r="A359" s="308">
        <v>45457</v>
      </c>
      <c r="B359" s="148">
        <v>255</v>
      </c>
      <c r="C359" s="71"/>
      <c r="D359" s="71"/>
      <c r="E359" s="71"/>
      <c r="F359" s="71"/>
      <c r="G359" s="71"/>
      <c r="H359" s="71"/>
      <c r="I359" s="318"/>
      <c r="J359" s="71"/>
      <c r="K359" s="153"/>
      <c r="L359" s="309"/>
      <c r="M359" s="309"/>
    </row>
    <row r="360" spans="1:15">
      <c r="A360" s="308">
        <v>45458</v>
      </c>
      <c r="B360" s="148">
        <v>323</v>
      </c>
      <c r="C360" s="71"/>
      <c r="D360" s="71"/>
      <c r="E360" s="71"/>
      <c r="F360" s="71"/>
      <c r="G360" s="71"/>
      <c r="H360" s="71"/>
      <c r="I360" s="318"/>
      <c r="J360" s="71"/>
      <c r="K360" s="153"/>
      <c r="L360" s="309"/>
      <c r="M360" s="309"/>
    </row>
    <row r="361" spans="1:15">
      <c r="A361" s="308">
        <v>45459</v>
      </c>
      <c r="B361" s="148">
        <v>321</v>
      </c>
      <c r="C361" s="71"/>
      <c r="D361" s="71"/>
      <c r="E361" s="71"/>
      <c r="F361" s="71"/>
      <c r="G361" s="71"/>
      <c r="H361" s="71"/>
      <c r="I361" s="318"/>
      <c r="J361" s="71"/>
      <c r="K361" s="153"/>
      <c r="L361" s="309"/>
      <c r="M361" s="309"/>
    </row>
    <row r="362" spans="1:15">
      <c r="A362" s="308">
        <v>45460</v>
      </c>
      <c r="B362" s="148">
        <v>307</v>
      </c>
      <c r="C362" s="71"/>
      <c r="D362" s="71"/>
      <c r="E362" s="71"/>
      <c r="F362" s="71"/>
      <c r="G362" s="71"/>
      <c r="H362" s="71"/>
      <c r="I362" s="318"/>
      <c r="J362" s="71"/>
      <c r="K362" s="153">
        <v>2</v>
      </c>
      <c r="L362" s="309"/>
      <c r="M362" s="309"/>
    </row>
    <row r="363" spans="1:15">
      <c r="A363" s="308">
        <v>45461</v>
      </c>
      <c r="B363" s="148">
        <v>290</v>
      </c>
      <c r="C363" s="153">
        <v>13</v>
      </c>
      <c r="D363" s="153">
        <v>110</v>
      </c>
      <c r="E363" s="153">
        <v>1</v>
      </c>
      <c r="F363" s="153">
        <v>42</v>
      </c>
      <c r="G363" s="153">
        <v>11</v>
      </c>
      <c r="H363" s="318">
        <v>2</v>
      </c>
      <c r="I363" s="318"/>
      <c r="J363" s="71"/>
      <c r="K363" s="153"/>
      <c r="L363" s="324">
        <v>0.33333333333333331</v>
      </c>
      <c r="M363" s="309" t="s">
        <v>98</v>
      </c>
      <c r="N363" s="256">
        <v>45496</v>
      </c>
      <c r="O363" s="256"/>
    </row>
    <row r="364" spans="1:15">
      <c r="A364" s="308">
        <v>45462</v>
      </c>
      <c r="B364" s="148">
        <v>287</v>
      </c>
      <c r="C364" s="71"/>
      <c r="D364" s="71"/>
      <c r="E364" s="71"/>
      <c r="F364" s="71"/>
      <c r="G364" s="71"/>
      <c r="H364" s="71"/>
      <c r="I364" s="318"/>
      <c r="J364" s="71"/>
      <c r="K364" s="153"/>
      <c r="L364" s="309"/>
      <c r="M364" s="309"/>
    </row>
    <row r="365" spans="1:15">
      <c r="A365" s="308">
        <v>45463</v>
      </c>
      <c r="B365" s="148">
        <v>278</v>
      </c>
      <c r="C365" s="71"/>
      <c r="D365" s="71"/>
      <c r="E365" s="71"/>
      <c r="F365" s="71"/>
      <c r="G365" s="71"/>
      <c r="H365" s="71"/>
      <c r="I365" s="318"/>
      <c r="J365" s="71"/>
      <c r="K365" s="153"/>
      <c r="L365" s="309"/>
      <c r="M365" s="309"/>
    </row>
    <row r="366" spans="1:15">
      <c r="A366" s="308">
        <v>45464</v>
      </c>
      <c r="B366" s="148">
        <v>273</v>
      </c>
      <c r="C366" s="71"/>
      <c r="D366" s="71"/>
      <c r="E366" s="71"/>
      <c r="F366" s="71"/>
      <c r="G366" s="71"/>
      <c r="H366" s="71"/>
      <c r="I366" s="318"/>
      <c r="J366" s="71"/>
      <c r="K366" s="153"/>
      <c r="L366" s="309"/>
      <c r="M366" s="309"/>
    </row>
    <row r="367" spans="1:15">
      <c r="A367" s="308">
        <v>45465</v>
      </c>
      <c r="B367" s="148">
        <v>294</v>
      </c>
      <c r="C367" s="71"/>
      <c r="D367" s="71"/>
      <c r="E367" s="71"/>
      <c r="F367" s="71"/>
      <c r="G367" s="71"/>
      <c r="H367" s="71"/>
      <c r="I367" s="318"/>
      <c r="J367" s="71"/>
      <c r="K367" s="153"/>
      <c r="L367" s="309"/>
      <c r="M367" s="309"/>
    </row>
    <row r="368" spans="1:15">
      <c r="A368" s="308">
        <v>45466</v>
      </c>
      <c r="B368" s="148">
        <v>300</v>
      </c>
      <c r="C368" s="71"/>
      <c r="D368" s="71"/>
      <c r="E368" s="71"/>
      <c r="F368" s="71"/>
      <c r="G368" s="71"/>
      <c r="H368" s="71"/>
      <c r="I368" s="318"/>
      <c r="J368" s="71"/>
      <c r="K368" s="153"/>
      <c r="L368" s="309"/>
      <c r="M368" s="309"/>
    </row>
    <row r="369" spans="1:13">
      <c r="A369" s="308">
        <v>45467</v>
      </c>
      <c r="B369" s="148">
        <v>291</v>
      </c>
      <c r="C369" s="71"/>
      <c r="D369" s="71"/>
      <c r="E369" s="71"/>
      <c r="F369" s="71"/>
      <c r="G369" s="71"/>
      <c r="H369" s="71"/>
      <c r="I369" s="318"/>
      <c r="J369" s="71"/>
      <c r="K369" s="153"/>
      <c r="L369" s="309"/>
      <c r="M369" s="309"/>
    </row>
    <row r="370" spans="1:13">
      <c r="A370" s="308">
        <v>45468</v>
      </c>
      <c r="B370" s="148">
        <v>276</v>
      </c>
      <c r="C370" s="71"/>
      <c r="D370" s="71"/>
      <c r="E370" s="71"/>
      <c r="F370" s="71"/>
      <c r="G370" s="71"/>
      <c r="H370" s="71"/>
      <c r="I370" s="318"/>
      <c r="J370" s="71"/>
      <c r="K370" s="153"/>
      <c r="L370" s="309"/>
      <c r="M370" s="309"/>
    </row>
    <row r="371" spans="1:13">
      <c r="A371" s="308">
        <v>45469</v>
      </c>
      <c r="B371" s="148">
        <v>281</v>
      </c>
      <c r="C371" s="71"/>
      <c r="D371" s="71"/>
      <c r="E371" s="71"/>
      <c r="F371" s="71"/>
      <c r="G371" s="71"/>
      <c r="H371" s="71"/>
      <c r="I371" s="318"/>
      <c r="J371" s="71"/>
      <c r="K371" s="153"/>
      <c r="L371" s="309"/>
      <c r="M371" s="309"/>
    </row>
    <row r="372" spans="1:13">
      <c r="A372" s="308">
        <v>45470</v>
      </c>
      <c r="B372" s="148">
        <v>273</v>
      </c>
      <c r="C372" s="71"/>
      <c r="D372" s="71"/>
      <c r="E372" s="71"/>
      <c r="F372" s="71"/>
      <c r="G372" s="71"/>
      <c r="H372" s="71"/>
      <c r="I372" s="318"/>
      <c r="J372" s="71"/>
      <c r="K372" s="153"/>
      <c r="L372" s="309"/>
      <c r="M372" s="309"/>
    </row>
    <row r="373" spans="1:13">
      <c r="A373" s="308">
        <v>45471</v>
      </c>
      <c r="B373" s="148">
        <v>281</v>
      </c>
      <c r="C373" s="71"/>
      <c r="D373" s="71"/>
      <c r="E373" s="71"/>
      <c r="F373" s="71"/>
      <c r="G373" s="71"/>
      <c r="H373" s="71"/>
      <c r="I373" s="318"/>
      <c r="J373" s="71"/>
      <c r="K373" s="153"/>
      <c r="L373" s="309"/>
      <c r="M373" s="309"/>
    </row>
    <row r="374" spans="1:13">
      <c r="A374" s="308">
        <v>45472</v>
      </c>
      <c r="B374" s="148">
        <v>287</v>
      </c>
      <c r="C374" s="71"/>
      <c r="D374" s="71"/>
      <c r="E374" s="71"/>
      <c r="F374" s="71"/>
      <c r="G374" s="71"/>
      <c r="H374" s="71"/>
      <c r="I374" s="318"/>
      <c r="J374" s="71"/>
      <c r="K374" s="153"/>
      <c r="L374" s="309"/>
      <c r="M374" s="309"/>
    </row>
    <row r="375" spans="1:13">
      <c r="A375" s="308">
        <v>45473</v>
      </c>
      <c r="B375" s="148">
        <v>296</v>
      </c>
      <c r="C375" s="71"/>
      <c r="D375" s="71"/>
      <c r="E375" s="71"/>
      <c r="F375" s="71"/>
      <c r="G375" s="71"/>
      <c r="H375" s="71"/>
      <c r="I375" s="318"/>
      <c r="J375" s="71"/>
      <c r="K375" s="153"/>
      <c r="L375" s="309"/>
      <c r="M375" s="309"/>
    </row>
  </sheetData>
  <mergeCells count="13">
    <mergeCell ref="P5:P7"/>
    <mergeCell ref="A1:P1"/>
    <mergeCell ref="A2:P2"/>
    <mergeCell ref="A5:A7"/>
    <mergeCell ref="B5:B6"/>
    <mergeCell ref="C5:H5"/>
    <mergeCell ref="I5:I6"/>
    <mergeCell ref="L5:L7"/>
    <mergeCell ref="M5:M7"/>
    <mergeCell ref="N5:N7"/>
    <mergeCell ref="O5:O7"/>
    <mergeCell ref="A3:P3"/>
    <mergeCell ref="A4:P4"/>
  </mergeCells>
  <hyperlinks>
    <hyperlink ref="A3" r:id="rId1" xr:uid="{874B8FA5-6378-4B43-A659-C7FAFD64F2ED}"/>
  </hyperlink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D393D-03A5-4089-BF10-8E18ADA890DC}">
  <dimension ref="A1:P375"/>
  <sheetViews>
    <sheetView topLeftCell="A3" workbookViewId="0">
      <pane ySplit="7" topLeftCell="A360" activePane="bottomLeft" state="frozen"/>
      <selection activeCell="A3" sqref="A3"/>
      <selection pane="bottomLeft" activeCell="D20" sqref="D20"/>
    </sheetView>
  </sheetViews>
  <sheetFormatPr defaultRowHeight="15"/>
  <cols>
    <col min="1" max="1" width="29.28515625" customWidth="1"/>
    <col min="2" max="2" width="14.140625" customWidth="1"/>
    <col min="3" max="11" width="10.7109375" customWidth="1"/>
    <col min="12" max="12" width="11.85546875" customWidth="1"/>
    <col min="13" max="13" width="20.140625" bestFit="1" customWidth="1"/>
    <col min="14" max="14" width="13.28515625" customWidth="1"/>
    <col min="15" max="15" width="12.28515625" customWidth="1"/>
    <col min="16" max="16" width="35.5703125" customWidth="1"/>
  </cols>
  <sheetData>
    <row r="1" spans="1:16" ht="18">
      <c r="A1" s="376" t="s">
        <v>101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</row>
    <row r="2" spans="1:16" ht="18.75">
      <c r="A2" s="389" t="s">
        <v>17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</row>
    <row r="3" spans="1:16" ht="18.75">
      <c r="A3" s="390" t="s">
        <v>34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</row>
    <row r="4" spans="1:16" ht="18.75" customHeight="1">
      <c r="A4" s="391"/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</row>
    <row r="5" spans="1:16" ht="63.75">
      <c r="A5" s="379" t="s">
        <v>1</v>
      </c>
      <c r="B5" s="382" t="s">
        <v>19</v>
      </c>
      <c r="C5" s="348" t="s">
        <v>21</v>
      </c>
      <c r="D5" s="348"/>
      <c r="E5" s="348"/>
      <c r="F5" s="348"/>
      <c r="G5" s="348"/>
      <c r="H5" s="348"/>
      <c r="I5" s="339" t="s">
        <v>22</v>
      </c>
      <c r="J5" s="38" t="s">
        <v>23</v>
      </c>
      <c r="K5" s="255"/>
      <c r="L5" s="384" t="s">
        <v>40</v>
      </c>
      <c r="M5" s="361" t="s">
        <v>74</v>
      </c>
      <c r="N5" s="358" t="s">
        <v>35</v>
      </c>
      <c r="O5" s="364" t="s">
        <v>25</v>
      </c>
      <c r="P5" s="346" t="s">
        <v>41</v>
      </c>
    </row>
    <row r="6" spans="1:16" ht="38.25">
      <c r="A6" s="380"/>
      <c r="B6" s="383"/>
      <c r="C6" s="201" t="s">
        <v>3</v>
      </c>
      <c r="D6" s="320" t="s">
        <v>2</v>
      </c>
      <c r="E6" s="320" t="s">
        <v>15</v>
      </c>
      <c r="F6" s="320" t="s">
        <v>20</v>
      </c>
      <c r="G6" s="320" t="s">
        <v>30</v>
      </c>
      <c r="H6" s="207" t="s">
        <v>31</v>
      </c>
      <c r="I6" s="339"/>
      <c r="J6" s="211" t="s">
        <v>2</v>
      </c>
      <c r="K6" s="319" t="s">
        <v>12</v>
      </c>
      <c r="L6" s="385"/>
      <c r="M6" s="374"/>
      <c r="N6" s="359"/>
      <c r="O6" s="365"/>
      <c r="P6" s="356"/>
    </row>
    <row r="7" spans="1:16">
      <c r="A7" s="381"/>
      <c r="B7" s="321" t="s">
        <v>14</v>
      </c>
      <c r="C7" s="202" t="s">
        <v>4</v>
      </c>
      <c r="D7" s="9" t="s">
        <v>5</v>
      </c>
      <c r="E7" s="9" t="s">
        <v>4</v>
      </c>
      <c r="F7" s="10" t="s">
        <v>4</v>
      </c>
      <c r="G7" s="10" t="s">
        <v>4</v>
      </c>
      <c r="H7" s="208" t="s">
        <v>4</v>
      </c>
      <c r="I7" s="9" t="s">
        <v>14</v>
      </c>
      <c r="J7" s="212" t="s">
        <v>5</v>
      </c>
      <c r="K7" s="9" t="s">
        <v>13</v>
      </c>
      <c r="L7" s="386"/>
      <c r="M7" s="375"/>
      <c r="N7" s="360"/>
      <c r="O7" s="366"/>
      <c r="P7" s="357"/>
    </row>
    <row r="8" spans="1:16">
      <c r="A8" s="11" t="s">
        <v>6</v>
      </c>
      <c r="B8" s="307">
        <v>1296</v>
      </c>
      <c r="C8" s="203">
        <v>20</v>
      </c>
      <c r="D8" s="39" t="s">
        <v>0</v>
      </c>
      <c r="E8" s="13">
        <v>10</v>
      </c>
      <c r="F8" s="13">
        <v>30</v>
      </c>
      <c r="G8" s="28" t="s">
        <v>0</v>
      </c>
      <c r="H8" s="209" t="s">
        <v>0</v>
      </c>
      <c r="I8" s="14" t="s">
        <v>0</v>
      </c>
      <c r="J8" s="213">
        <v>2000</v>
      </c>
      <c r="K8" s="14" t="s">
        <v>0</v>
      </c>
      <c r="L8" s="221"/>
      <c r="M8" s="164"/>
      <c r="N8" s="95"/>
      <c r="O8" s="99"/>
      <c r="P8" s="99"/>
    </row>
    <row r="9" spans="1:16">
      <c r="A9" s="11" t="s">
        <v>7</v>
      </c>
      <c r="B9" s="307" t="s">
        <v>0</v>
      </c>
      <c r="C9" s="246" t="s">
        <v>0</v>
      </c>
      <c r="D9" s="42" t="s">
        <v>0</v>
      </c>
      <c r="E9" s="42" t="s">
        <v>0</v>
      </c>
      <c r="F9" s="42" t="s">
        <v>0</v>
      </c>
      <c r="G9" s="42" t="s">
        <v>0</v>
      </c>
      <c r="H9" s="247" t="s">
        <v>0</v>
      </c>
      <c r="I9" s="35" t="s">
        <v>0</v>
      </c>
      <c r="J9" s="248">
        <v>1000</v>
      </c>
      <c r="K9" s="35" t="s">
        <v>0</v>
      </c>
      <c r="L9" s="249"/>
      <c r="M9" s="165"/>
      <c r="N9" s="96"/>
      <c r="O9" s="100"/>
      <c r="P9" s="100"/>
    </row>
    <row r="10" spans="1:16">
      <c r="A10" s="322" t="s">
        <v>119</v>
      </c>
      <c r="B10" s="250">
        <v>280</v>
      </c>
      <c r="C10" s="71"/>
      <c r="D10" s="71"/>
      <c r="E10" s="71"/>
      <c r="F10" s="71"/>
      <c r="G10" s="71"/>
      <c r="H10" s="71"/>
      <c r="I10" s="318">
        <v>0</v>
      </c>
      <c r="J10" s="71"/>
      <c r="K10" s="153">
        <v>3</v>
      </c>
      <c r="L10" s="309"/>
      <c r="M10" s="309"/>
    </row>
    <row r="11" spans="1:16">
      <c r="A11" s="322" t="s">
        <v>120</v>
      </c>
      <c r="B11" s="250">
        <v>418</v>
      </c>
      <c r="C11" s="71"/>
      <c r="D11" s="71"/>
      <c r="E11" s="71"/>
      <c r="F11" s="71"/>
      <c r="G11" s="71"/>
      <c r="H11" s="71"/>
      <c r="I11" s="318">
        <v>0</v>
      </c>
      <c r="J11" s="71"/>
      <c r="K11" s="153">
        <v>7</v>
      </c>
      <c r="L11" s="309"/>
      <c r="M11" s="309"/>
    </row>
    <row r="12" spans="1:16">
      <c r="A12" s="323">
        <v>45476</v>
      </c>
      <c r="B12" s="250">
        <v>834</v>
      </c>
      <c r="C12" s="71"/>
      <c r="D12" s="71"/>
      <c r="E12" s="71"/>
      <c r="F12" s="71"/>
      <c r="G12" s="71"/>
      <c r="H12" s="71"/>
      <c r="I12" s="318">
        <v>0</v>
      </c>
      <c r="J12" s="71"/>
      <c r="K12" s="153">
        <v>28</v>
      </c>
      <c r="L12" s="309"/>
      <c r="M12" s="309"/>
    </row>
    <row r="13" spans="1:16">
      <c r="A13" s="323">
        <v>45477</v>
      </c>
      <c r="B13" s="250">
        <v>693</v>
      </c>
      <c r="C13" s="316"/>
      <c r="D13" s="316"/>
      <c r="E13" s="316"/>
      <c r="F13" s="316"/>
      <c r="G13" s="316"/>
      <c r="H13" s="325"/>
      <c r="I13" s="318">
        <v>0</v>
      </c>
      <c r="J13" s="327"/>
      <c r="K13" s="280">
        <v>10</v>
      </c>
      <c r="L13" s="317"/>
      <c r="M13" s="153"/>
      <c r="N13" s="326"/>
      <c r="O13" s="326"/>
      <c r="P13" s="315"/>
    </row>
    <row r="14" spans="1:16">
      <c r="A14" s="323">
        <v>45478</v>
      </c>
      <c r="B14" s="250">
        <v>815</v>
      </c>
      <c r="C14" s="71"/>
      <c r="D14" s="71"/>
      <c r="E14" s="71"/>
      <c r="F14" s="71"/>
      <c r="G14" s="71"/>
      <c r="H14" s="71"/>
      <c r="I14" s="318">
        <v>0</v>
      </c>
      <c r="J14" s="71"/>
      <c r="K14" s="312">
        <v>8</v>
      </c>
      <c r="L14" s="310"/>
      <c r="M14" s="310"/>
    </row>
    <row r="15" spans="1:16">
      <c r="A15" s="323">
        <v>45479</v>
      </c>
      <c r="B15" s="250">
        <v>791</v>
      </c>
      <c r="C15" s="316"/>
      <c r="D15" s="316"/>
      <c r="E15" s="316"/>
      <c r="F15" s="316"/>
      <c r="G15" s="316"/>
      <c r="H15" s="316"/>
      <c r="I15" s="318">
        <v>0</v>
      </c>
      <c r="J15" s="316"/>
      <c r="K15" s="153">
        <v>10</v>
      </c>
      <c r="L15" s="309"/>
      <c r="M15" s="309"/>
      <c r="N15" s="315"/>
      <c r="O15" s="315"/>
      <c r="P15" s="315"/>
    </row>
    <row r="16" spans="1:16">
      <c r="A16" s="323">
        <v>45480</v>
      </c>
      <c r="B16" s="250">
        <v>1029</v>
      </c>
      <c r="C16" s="71"/>
      <c r="D16" s="71"/>
      <c r="E16" s="71"/>
      <c r="F16" s="71"/>
      <c r="G16" s="71"/>
      <c r="H16" s="71"/>
      <c r="I16" s="318">
        <v>0</v>
      </c>
      <c r="J16" s="71"/>
      <c r="K16" s="313">
        <v>0</v>
      </c>
      <c r="L16" s="311"/>
      <c r="M16" s="311"/>
    </row>
    <row r="17" spans="1:16">
      <c r="A17" s="323">
        <v>45481</v>
      </c>
      <c r="B17" s="250">
        <v>748</v>
      </c>
      <c r="C17" s="71"/>
      <c r="D17" s="71"/>
      <c r="E17" s="71"/>
      <c r="F17" s="71"/>
      <c r="G17" s="71"/>
      <c r="H17" s="71"/>
      <c r="I17" s="318">
        <v>0</v>
      </c>
      <c r="J17" s="71"/>
      <c r="K17" s="153">
        <v>17</v>
      </c>
      <c r="L17" s="309"/>
      <c r="M17" s="309"/>
    </row>
    <row r="18" spans="1:16">
      <c r="A18" s="323">
        <v>45482</v>
      </c>
      <c r="B18" s="250">
        <v>612</v>
      </c>
      <c r="C18" s="71"/>
      <c r="D18" s="71"/>
      <c r="E18" s="71"/>
      <c r="F18" s="71"/>
      <c r="G18" s="71"/>
      <c r="H18" s="71"/>
      <c r="I18" s="318">
        <v>0</v>
      </c>
      <c r="J18" s="71"/>
      <c r="K18" s="153">
        <v>0</v>
      </c>
      <c r="L18" s="309"/>
      <c r="M18" s="309"/>
    </row>
    <row r="19" spans="1:16">
      <c r="A19" s="323">
        <v>45483</v>
      </c>
      <c r="B19" s="250">
        <v>541</v>
      </c>
      <c r="C19" s="71"/>
      <c r="D19" s="71"/>
      <c r="E19" s="71"/>
      <c r="F19" s="71"/>
      <c r="G19" s="71"/>
      <c r="H19" s="71"/>
      <c r="I19" s="318">
        <v>0</v>
      </c>
      <c r="J19" s="71"/>
      <c r="K19" s="153">
        <v>0</v>
      </c>
      <c r="L19" s="309"/>
      <c r="M19" s="309"/>
    </row>
    <row r="20" spans="1:16">
      <c r="A20" s="323">
        <v>45484</v>
      </c>
      <c r="B20" s="250">
        <v>477</v>
      </c>
      <c r="C20" s="71"/>
      <c r="D20" s="71"/>
      <c r="E20" s="71"/>
      <c r="F20" s="71"/>
      <c r="G20" s="71"/>
      <c r="H20" s="71"/>
      <c r="I20" s="318">
        <v>0</v>
      </c>
      <c r="J20" s="71"/>
      <c r="K20" s="153">
        <v>0</v>
      </c>
      <c r="L20" s="309"/>
      <c r="M20" s="309"/>
    </row>
    <row r="21" spans="1:16">
      <c r="A21" s="323">
        <v>45485</v>
      </c>
      <c r="B21" s="250">
        <v>431</v>
      </c>
      <c r="C21" s="71"/>
      <c r="D21" s="71"/>
      <c r="E21" s="71"/>
      <c r="F21" s="71"/>
      <c r="G21" s="71"/>
      <c r="H21" s="71"/>
      <c r="I21" s="318">
        <v>0</v>
      </c>
      <c r="J21" s="71"/>
      <c r="K21" s="153">
        <v>0</v>
      </c>
      <c r="L21" s="309"/>
      <c r="M21" s="309"/>
    </row>
    <row r="22" spans="1:16">
      <c r="A22" s="323">
        <v>45486</v>
      </c>
      <c r="B22" s="250">
        <v>399</v>
      </c>
      <c r="C22" s="71"/>
      <c r="D22" s="71"/>
      <c r="E22" s="71"/>
      <c r="F22" s="71"/>
      <c r="G22" s="71"/>
      <c r="H22" s="71"/>
      <c r="I22" s="318">
        <v>0</v>
      </c>
      <c r="J22" s="71"/>
      <c r="K22" s="153">
        <v>0</v>
      </c>
      <c r="L22" s="309"/>
      <c r="M22" s="309"/>
    </row>
    <row r="23" spans="1:16">
      <c r="A23" s="323">
        <v>45487</v>
      </c>
      <c r="B23" s="250">
        <v>387</v>
      </c>
      <c r="C23" s="71"/>
      <c r="D23" s="71"/>
      <c r="E23" s="71"/>
      <c r="F23" s="71"/>
      <c r="G23" s="71"/>
      <c r="H23" s="71"/>
      <c r="I23" s="318">
        <v>0</v>
      </c>
      <c r="J23" s="71"/>
      <c r="K23" s="153">
        <v>0</v>
      </c>
      <c r="L23" s="309"/>
      <c r="M23" s="309"/>
    </row>
    <row r="24" spans="1:16">
      <c r="A24" s="323">
        <v>45488</v>
      </c>
      <c r="B24" s="250">
        <v>354</v>
      </c>
      <c r="C24" s="71"/>
      <c r="D24" s="71"/>
      <c r="E24" s="71"/>
      <c r="F24" s="71"/>
      <c r="G24" s="71"/>
      <c r="H24" s="71"/>
      <c r="I24" s="318">
        <v>0</v>
      </c>
      <c r="J24" s="71"/>
      <c r="K24" s="153">
        <v>0</v>
      </c>
      <c r="L24" s="309"/>
      <c r="M24" s="309"/>
    </row>
    <row r="25" spans="1:16">
      <c r="A25" s="323">
        <v>45489</v>
      </c>
      <c r="B25" s="250">
        <v>334</v>
      </c>
      <c r="C25" s="153">
        <v>6.3</v>
      </c>
      <c r="D25" s="153">
        <v>2780</v>
      </c>
      <c r="E25" s="153">
        <v>1</v>
      </c>
      <c r="F25" s="153">
        <v>39</v>
      </c>
      <c r="G25" s="153">
        <v>14.8</v>
      </c>
      <c r="H25" s="153">
        <v>2.52</v>
      </c>
      <c r="I25" s="318">
        <v>0</v>
      </c>
      <c r="J25" s="71"/>
      <c r="K25" s="153">
        <v>0</v>
      </c>
      <c r="L25" s="309" t="s">
        <v>121</v>
      </c>
      <c r="M25" s="309" t="s">
        <v>98</v>
      </c>
      <c r="N25" s="256">
        <v>45498</v>
      </c>
      <c r="O25" s="256"/>
      <c r="P25" s="309"/>
    </row>
    <row r="26" spans="1:16">
      <c r="A26" s="323">
        <v>45490</v>
      </c>
      <c r="B26" s="250">
        <v>327</v>
      </c>
      <c r="C26" s="71"/>
      <c r="D26" s="71"/>
      <c r="E26" s="71"/>
      <c r="F26" s="71"/>
      <c r="G26" s="71"/>
      <c r="H26" s="71"/>
      <c r="I26" s="318">
        <v>0</v>
      </c>
      <c r="J26" s="71"/>
      <c r="K26" s="153">
        <v>0</v>
      </c>
      <c r="L26" s="309"/>
      <c r="M26" s="309"/>
    </row>
    <row r="27" spans="1:16">
      <c r="A27" s="323">
        <v>45491</v>
      </c>
      <c r="B27" s="250">
        <v>317</v>
      </c>
      <c r="C27" s="71"/>
      <c r="D27" s="71"/>
      <c r="E27" s="71"/>
      <c r="F27" s="71"/>
      <c r="G27" s="71"/>
      <c r="H27" s="71"/>
      <c r="I27" s="318">
        <v>0</v>
      </c>
      <c r="J27" s="71"/>
      <c r="K27" s="153">
        <v>0</v>
      </c>
      <c r="L27" s="309"/>
      <c r="M27" s="309"/>
    </row>
    <row r="28" spans="1:16">
      <c r="A28" s="323">
        <v>45492</v>
      </c>
      <c r="B28" s="250">
        <v>314</v>
      </c>
      <c r="C28" s="71"/>
      <c r="D28" s="71"/>
      <c r="E28" s="71"/>
      <c r="F28" s="71"/>
      <c r="G28" s="71"/>
      <c r="H28" s="71"/>
      <c r="I28" s="318">
        <v>0</v>
      </c>
      <c r="J28" s="71"/>
      <c r="K28" s="153">
        <v>0</v>
      </c>
      <c r="L28" s="309"/>
      <c r="M28" s="309"/>
    </row>
    <row r="29" spans="1:16">
      <c r="A29" s="323">
        <v>45493</v>
      </c>
      <c r="B29" s="250">
        <v>325</v>
      </c>
      <c r="C29" s="71"/>
      <c r="D29" s="71"/>
      <c r="E29" s="71"/>
      <c r="F29" s="71"/>
      <c r="G29" s="71"/>
      <c r="H29" s="71"/>
      <c r="I29" s="318"/>
      <c r="J29" s="71"/>
      <c r="K29" s="153">
        <v>0</v>
      </c>
      <c r="L29" s="309"/>
      <c r="M29" s="309"/>
    </row>
    <row r="30" spans="1:16">
      <c r="A30" s="323">
        <v>45494</v>
      </c>
      <c r="B30" s="250">
        <v>299</v>
      </c>
      <c r="C30" s="71"/>
      <c r="D30" s="71"/>
      <c r="E30" s="71"/>
      <c r="F30" s="71"/>
      <c r="G30" s="71"/>
      <c r="H30" s="71"/>
      <c r="I30" s="318">
        <v>0</v>
      </c>
      <c r="J30" s="71"/>
      <c r="K30" s="153">
        <v>0</v>
      </c>
      <c r="L30" s="309"/>
      <c r="M30" s="309"/>
    </row>
    <row r="31" spans="1:16">
      <c r="A31" s="323">
        <v>45495</v>
      </c>
      <c r="B31" s="250">
        <v>306</v>
      </c>
      <c r="C31" s="71"/>
      <c r="D31" s="71"/>
      <c r="E31" s="71"/>
      <c r="F31" s="71"/>
      <c r="G31" s="71"/>
      <c r="H31" s="71"/>
      <c r="I31" s="318">
        <v>0</v>
      </c>
      <c r="J31" s="71"/>
      <c r="K31" s="153">
        <v>0</v>
      </c>
      <c r="L31" s="309"/>
      <c r="M31" s="309"/>
    </row>
    <row r="32" spans="1:16">
      <c r="A32" s="323">
        <v>45496</v>
      </c>
      <c r="B32" s="250">
        <v>285</v>
      </c>
      <c r="C32" s="71"/>
      <c r="D32" s="71"/>
      <c r="E32" s="71"/>
      <c r="F32" s="71"/>
      <c r="G32" s="71"/>
      <c r="H32" s="71"/>
      <c r="I32" s="318">
        <v>0</v>
      </c>
      <c r="J32" s="71"/>
      <c r="K32" s="153">
        <v>3</v>
      </c>
      <c r="L32" s="309"/>
      <c r="M32" s="309"/>
    </row>
    <row r="33" spans="1:13">
      <c r="A33" s="323">
        <v>45497</v>
      </c>
      <c r="B33" s="250">
        <v>292</v>
      </c>
      <c r="C33" s="71"/>
      <c r="D33" s="71"/>
      <c r="E33" s="71"/>
      <c r="F33" s="71"/>
      <c r="G33" s="71"/>
      <c r="H33" s="71"/>
      <c r="I33" s="318">
        <v>0</v>
      </c>
      <c r="J33" s="71"/>
      <c r="K33" s="153">
        <v>0</v>
      </c>
      <c r="L33" s="309"/>
      <c r="M33" s="309"/>
    </row>
    <row r="34" spans="1:13">
      <c r="A34" s="323">
        <v>45498</v>
      </c>
      <c r="B34" s="250">
        <v>284</v>
      </c>
      <c r="C34" s="71"/>
      <c r="D34" s="71"/>
      <c r="E34" s="71"/>
      <c r="F34" s="71"/>
      <c r="G34" s="71"/>
      <c r="H34" s="71"/>
      <c r="I34" s="318">
        <v>0</v>
      </c>
      <c r="J34" s="71"/>
      <c r="K34" s="153">
        <v>0</v>
      </c>
      <c r="L34" s="309"/>
      <c r="M34" s="309"/>
    </row>
    <row r="35" spans="1:13">
      <c r="A35" s="323">
        <v>45499</v>
      </c>
      <c r="B35" s="250">
        <v>212</v>
      </c>
      <c r="C35" s="71"/>
      <c r="D35" s="71"/>
      <c r="E35" s="71"/>
      <c r="F35" s="71"/>
      <c r="G35" s="71"/>
      <c r="H35" s="71"/>
      <c r="I35" s="318">
        <v>0</v>
      </c>
      <c r="J35" s="71"/>
      <c r="K35" s="153">
        <v>0</v>
      </c>
      <c r="L35" s="309"/>
      <c r="M35" s="309"/>
    </row>
    <row r="36" spans="1:13">
      <c r="A36" s="323">
        <v>45500</v>
      </c>
      <c r="B36" s="250">
        <v>346</v>
      </c>
      <c r="C36" s="71"/>
      <c r="D36" s="71"/>
      <c r="E36" s="71"/>
      <c r="F36" s="71"/>
      <c r="G36" s="71"/>
      <c r="H36" s="71"/>
      <c r="I36" s="318">
        <v>0</v>
      </c>
      <c r="J36" s="71"/>
      <c r="K36" s="153">
        <v>3</v>
      </c>
      <c r="L36" s="309"/>
      <c r="M36" s="309"/>
    </row>
    <row r="37" spans="1:13">
      <c r="A37" s="323">
        <v>45501</v>
      </c>
      <c r="B37" s="250">
        <v>301</v>
      </c>
      <c r="C37" s="71"/>
      <c r="D37" s="71"/>
      <c r="E37" s="71"/>
      <c r="F37" s="71"/>
      <c r="G37" s="71"/>
      <c r="H37" s="71"/>
      <c r="I37" s="318"/>
      <c r="J37" s="71"/>
      <c r="K37" s="153"/>
      <c r="L37" s="309"/>
      <c r="M37" s="309"/>
    </row>
    <row r="38" spans="1:13">
      <c r="A38" s="323">
        <v>45502</v>
      </c>
      <c r="B38" s="250">
        <v>280</v>
      </c>
      <c r="C38" s="71"/>
      <c r="D38" s="71"/>
      <c r="E38" s="71"/>
      <c r="F38" s="71"/>
      <c r="G38" s="71"/>
      <c r="H38" s="71"/>
      <c r="I38" s="318"/>
      <c r="J38" s="71"/>
      <c r="K38" s="153"/>
      <c r="L38" s="309"/>
      <c r="M38" s="309"/>
    </row>
    <row r="39" spans="1:13">
      <c r="A39" s="323">
        <v>45503</v>
      </c>
      <c r="B39" s="250">
        <v>277</v>
      </c>
      <c r="C39" s="71"/>
      <c r="D39" s="71"/>
      <c r="E39" s="71"/>
      <c r="F39" s="71"/>
      <c r="G39" s="71"/>
      <c r="H39" s="71"/>
      <c r="I39" s="318"/>
      <c r="J39" s="71"/>
      <c r="K39" s="153"/>
      <c r="L39" s="309"/>
      <c r="M39" s="309"/>
    </row>
    <row r="40" spans="1:13">
      <c r="A40" s="323">
        <v>45504</v>
      </c>
      <c r="B40" s="250">
        <v>278</v>
      </c>
      <c r="C40" s="71"/>
      <c r="D40" s="71"/>
      <c r="E40" s="71"/>
      <c r="F40" s="71"/>
      <c r="G40" s="71"/>
      <c r="H40" s="71"/>
      <c r="I40" s="318"/>
      <c r="J40" s="71"/>
      <c r="K40" s="312"/>
      <c r="L40" s="310"/>
      <c r="M40" s="310"/>
    </row>
    <row r="41" spans="1:13">
      <c r="A41" s="323">
        <v>45505</v>
      </c>
      <c r="B41" s="250">
        <v>275</v>
      </c>
      <c r="C41" s="71"/>
      <c r="D41" s="71"/>
      <c r="E41" s="71"/>
      <c r="F41" s="71"/>
      <c r="G41" s="71"/>
      <c r="H41" s="71"/>
      <c r="I41" s="318"/>
      <c r="J41" s="71"/>
      <c r="K41" s="153"/>
      <c r="L41" s="153"/>
      <c r="M41" s="153"/>
    </row>
    <row r="42" spans="1:13">
      <c r="A42" s="323">
        <v>45506</v>
      </c>
      <c r="B42" s="250">
        <v>256</v>
      </c>
      <c r="C42" s="71"/>
      <c r="D42" s="71"/>
      <c r="E42" s="71"/>
      <c r="F42" s="71"/>
      <c r="G42" s="71"/>
      <c r="H42" s="71"/>
      <c r="I42" s="318"/>
      <c r="J42" s="71"/>
      <c r="K42" s="313"/>
      <c r="L42" s="311"/>
      <c r="M42" s="311"/>
    </row>
    <row r="43" spans="1:13">
      <c r="A43" s="323">
        <v>45507</v>
      </c>
      <c r="B43" s="250">
        <v>266</v>
      </c>
      <c r="C43" s="71"/>
      <c r="D43" s="71"/>
      <c r="E43" s="71"/>
      <c r="F43" s="71"/>
      <c r="G43" s="71"/>
      <c r="H43" s="71"/>
      <c r="I43" s="318"/>
      <c r="J43" s="71"/>
      <c r="K43" s="153"/>
      <c r="L43" s="309"/>
      <c r="M43" s="309"/>
    </row>
    <row r="44" spans="1:13">
      <c r="A44" s="323">
        <v>45508</v>
      </c>
      <c r="B44" s="250">
        <v>283</v>
      </c>
      <c r="C44" s="71"/>
      <c r="D44" s="71"/>
      <c r="E44" s="71"/>
      <c r="F44" s="71"/>
      <c r="G44" s="71"/>
      <c r="H44" s="71"/>
      <c r="I44" s="318"/>
      <c r="J44" s="71"/>
      <c r="K44" s="153"/>
      <c r="L44" s="309"/>
      <c r="M44" s="309"/>
    </row>
    <row r="45" spans="1:13">
      <c r="A45" s="323">
        <v>45509</v>
      </c>
      <c r="B45" s="250">
        <v>268</v>
      </c>
      <c r="C45" s="71"/>
      <c r="D45" s="71"/>
      <c r="E45" s="71"/>
      <c r="F45" s="71"/>
      <c r="G45" s="71"/>
      <c r="H45" s="71"/>
      <c r="I45" s="318"/>
      <c r="J45" s="71"/>
      <c r="K45" s="153"/>
      <c r="L45" s="309"/>
      <c r="M45" s="309"/>
    </row>
    <row r="46" spans="1:13">
      <c r="A46" s="323">
        <v>45510</v>
      </c>
      <c r="B46" s="250">
        <v>262</v>
      </c>
      <c r="C46" s="71"/>
      <c r="D46" s="71"/>
      <c r="E46" s="71"/>
      <c r="F46" s="71"/>
      <c r="G46" s="71"/>
      <c r="H46" s="71"/>
      <c r="I46" s="318"/>
      <c r="J46" s="71"/>
      <c r="K46" s="153"/>
      <c r="L46" s="309"/>
      <c r="M46" s="309"/>
    </row>
    <row r="47" spans="1:13">
      <c r="A47" s="323">
        <v>45511</v>
      </c>
      <c r="B47" s="250">
        <v>258</v>
      </c>
      <c r="C47" s="71"/>
      <c r="D47" s="71"/>
      <c r="E47" s="71"/>
      <c r="F47" s="71"/>
      <c r="G47" s="71"/>
      <c r="H47" s="71"/>
      <c r="I47" s="318"/>
      <c r="J47" s="71"/>
      <c r="K47" s="153"/>
      <c r="L47" s="309"/>
      <c r="M47" s="309"/>
    </row>
    <row r="48" spans="1:13">
      <c r="A48" s="323">
        <v>45512</v>
      </c>
      <c r="B48" s="250">
        <v>260</v>
      </c>
      <c r="C48" s="71"/>
      <c r="D48" s="71"/>
      <c r="E48" s="71"/>
      <c r="F48" s="71"/>
      <c r="G48" s="71"/>
      <c r="H48" s="71"/>
      <c r="I48" s="318"/>
      <c r="J48" s="71"/>
      <c r="K48" s="153"/>
      <c r="L48" s="309"/>
      <c r="M48" s="309"/>
    </row>
    <row r="49" spans="1:14">
      <c r="A49" s="323">
        <v>45513</v>
      </c>
      <c r="B49" s="250">
        <v>253</v>
      </c>
      <c r="C49" s="71"/>
      <c r="D49" s="71"/>
      <c r="E49" s="71"/>
      <c r="F49" s="71"/>
      <c r="G49" s="71"/>
      <c r="H49" s="71"/>
      <c r="I49" s="318"/>
      <c r="J49" s="71"/>
      <c r="K49" s="153"/>
      <c r="L49" s="309"/>
      <c r="M49" s="309"/>
    </row>
    <row r="50" spans="1:14">
      <c r="A50" s="323">
        <v>45514</v>
      </c>
      <c r="B50" s="250">
        <v>261</v>
      </c>
      <c r="C50" s="71"/>
      <c r="D50" s="71"/>
      <c r="E50" s="71"/>
      <c r="F50" s="71"/>
      <c r="G50" s="71"/>
      <c r="H50" s="71"/>
      <c r="I50" s="318"/>
      <c r="J50" s="71"/>
      <c r="K50" s="153"/>
      <c r="L50" s="309"/>
      <c r="M50" s="309"/>
    </row>
    <row r="51" spans="1:14">
      <c r="A51" s="323">
        <v>45515</v>
      </c>
      <c r="B51" s="250">
        <v>404</v>
      </c>
      <c r="C51" s="71"/>
      <c r="D51" s="71"/>
      <c r="E51" s="71"/>
      <c r="F51" s="71"/>
      <c r="G51" s="71"/>
      <c r="H51" s="71"/>
      <c r="I51" s="318"/>
      <c r="J51" s="71"/>
      <c r="K51" s="153">
        <v>117</v>
      </c>
      <c r="L51" s="309"/>
      <c r="M51" s="309"/>
    </row>
    <row r="52" spans="1:14">
      <c r="A52" s="323">
        <v>45516</v>
      </c>
      <c r="B52" s="250">
        <v>2122</v>
      </c>
      <c r="C52" s="71"/>
      <c r="D52" s="71"/>
      <c r="E52" s="71"/>
      <c r="F52" s="71"/>
      <c r="G52" s="71"/>
      <c r="H52" s="71"/>
      <c r="I52" s="318"/>
      <c r="J52" s="71"/>
      <c r="K52" s="153">
        <v>73</v>
      </c>
      <c r="L52" s="309"/>
      <c r="M52" s="309"/>
    </row>
    <row r="53" spans="1:14">
      <c r="A53" s="323">
        <v>45517</v>
      </c>
      <c r="B53" s="250">
        <v>1800</v>
      </c>
      <c r="C53" s="153">
        <v>9.85</v>
      </c>
      <c r="D53" s="153">
        <v>3300</v>
      </c>
      <c r="E53" s="153">
        <v>3</v>
      </c>
      <c r="F53" s="153">
        <v>36</v>
      </c>
      <c r="G53" s="153">
        <v>14</v>
      </c>
      <c r="H53" s="153">
        <v>2.2000000000000002</v>
      </c>
      <c r="I53" s="318"/>
      <c r="J53" s="71"/>
      <c r="K53" s="153">
        <v>8</v>
      </c>
      <c r="L53" s="309" t="s">
        <v>122</v>
      </c>
      <c r="M53" s="309" t="s">
        <v>98</v>
      </c>
      <c r="N53" s="256">
        <v>45526</v>
      </c>
    </row>
    <row r="54" spans="1:14">
      <c r="A54" s="323">
        <v>45518</v>
      </c>
      <c r="B54" s="250">
        <v>1634</v>
      </c>
      <c r="C54" s="71"/>
      <c r="D54" s="71"/>
      <c r="E54" s="71"/>
      <c r="F54" s="71"/>
      <c r="G54" s="71"/>
      <c r="H54" s="71"/>
      <c r="I54" s="318"/>
      <c r="J54" s="71"/>
      <c r="K54" s="153">
        <v>8</v>
      </c>
      <c r="L54" s="309"/>
      <c r="M54" s="309"/>
    </row>
    <row r="55" spans="1:14">
      <c r="A55" s="323">
        <v>45519</v>
      </c>
      <c r="B55" s="250">
        <v>1077</v>
      </c>
      <c r="C55" s="71"/>
      <c r="D55" s="71"/>
      <c r="E55" s="71"/>
      <c r="F55" s="71"/>
      <c r="G55" s="71"/>
      <c r="H55" s="71"/>
      <c r="I55" s="318"/>
      <c r="J55" s="71"/>
      <c r="K55" s="153">
        <v>1</v>
      </c>
      <c r="L55" s="309"/>
      <c r="M55" s="309"/>
    </row>
    <row r="56" spans="1:14">
      <c r="A56" s="323">
        <v>45520</v>
      </c>
      <c r="B56" s="250">
        <v>808</v>
      </c>
      <c r="C56" s="71"/>
      <c r="D56" s="71"/>
      <c r="E56" s="71"/>
      <c r="F56" s="71"/>
      <c r="G56" s="71"/>
      <c r="H56" s="71"/>
      <c r="I56" s="318"/>
      <c r="J56" s="71"/>
      <c r="K56" s="153"/>
      <c r="L56" s="309"/>
      <c r="M56" s="309"/>
    </row>
    <row r="57" spans="1:14">
      <c r="A57" s="323">
        <v>45521</v>
      </c>
      <c r="B57" s="250">
        <v>649</v>
      </c>
      <c r="C57" s="71"/>
      <c r="D57" s="71"/>
      <c r="E57" s="71"/>
      <c r="F57" s="71"/>
      <c r="G57" s="71"/>
      <c r="H57" s="71"/>
      <c r="I57" s="318"/>
      <c r="J57" s="71"/>
      <c r="K57" s="153">
        <v>2</v>
      </c>
      <c r="L57" s="309"/>
      <c r="M57" s="309"/>
    </row>
    <row r="58" spans="1:14">
      <c r="A58" s="323">
        <v>45522</v>
      </c>
      <c r="B58" s="250">
        <v>535</v>
      </c>
      <c r="C58" s="71"/>
      <c r="D58" s="71"/>
      <c r="E58" s="71"/>
      <c r="F58" s="71"/>
      <c r="G58" s="71"/>
      <c r="H58" s="71"/>
      <c r="I58" s="318"/>
      <c r="J58" s="71"/>
      <c r="K58" s="153"/>
      <c r="L58" s="309"/>
      <c r="M58" s="309"/>
    </row>
    <row r="59" spans="1:14">
      <c r="A59" s="323">
        <v>45523</v>
      </c>
      <c r="B59" s="250">
        <v>466</v>
      </c>
      <c r="C59" s="71"/>
      <c r="D59" s="71"/>
      <c r="E59" s="71"/>
      <c r="F59" s="71"/>
      <c r="G59" s="71"/>
      <c r="H59" s="71"/>
      <c r="I59" s="318"/>
      <c r="J59" s="71"/>
      <c r="K59" s="153"/>
      <c r="L59" s="309"/>
      <c r="M59" s="309"/>
    </row>
    <row r="60" spans="1:14">
      <c r="A60" s="323">
        <v>45524</v>
      </c>
      <c r="B60" s="250">
        <v>422</v>
      </c>
      <c r="C60" s="71"/>
      <c r="D60" s="71"/>
      <c r="E60" s="71"/>
      <c r="F60" s="71"/>
      <c r="G60" s="71"/>
      <c r="H60" s="71"/>
      <c r="I60" s="318"/>
      <c r="J60" s="71"/>
      <c r="K60" s="153"/>
      <c r="L60" s="309"/>
      <c r="M60" s="309"/>
    </row>
    <row r="61" spans="1:14">
      <c r="A61" s="323">
        <v>45525</v>
      </c>
      <c r="B61" s="250">
        <v>427</v>
      </c>
      <c r="C61" s="71"/>
      <c r="D61" s="71"/>
      <c r="E61" s="71"/>
      <c r="F61" s="71"/>
      <c r="G61" s="71"/>
      <c r="H61" s="71"/>
      <c r="I61" s="318"/>
      <c r="J61" s="71"/>
      <c r="K61" s="153"/>
      <c r="L61" s="309"/>
      <c r="M61" s="309"/>
    </row>
    <row r="62" spans="1:14">
      <c r="A62" s="323">
        <v>45526</v>
      </c>
      <c r="B62" s="250">
        <v>399</v>
      </c>
      <c r="C62" s="71"/>
      <c r="D62" s="71"/>
      <c r="E62" s="71"/>
      <c r="F62" s="71"/>
      <c r="G62" s="71"/>
      <c r="H62" s="71"/>
      <c r="I62" s="318"/>
      <c r="J62" s="71"/>
      <c r="K62" s="153"/>
      <c r="L62" s="309"/>
      <c r="M62" s="309"/>
    </row>
    <row r="63" spans="1:14">
      <c r="A63" s="323">
        <v>45527</v>
      </c>
      <c r="B63" s="250">
        <v>368</v>
      </c>
      <c r="C63" s="71"/>
      <c r="D63" s="71"/>
      <c r="E63" s="71"/>
      <c r="F63" s="71"/>
      <c r="G63" s="71"/>
      <c r="H63" s="71"/>
      <c r="I63" s="318"/>
      <c r="J63" s="71"/>
      <c r="K63" s="153"/>
      <c r="L63" s="309"/>
      <c r="M63" s="309"/>
    </row>
    <row r="64" spans="1:14">
      <c r="A64" s="323">
        <v>45528</v>
      </c>
      <c r="B64" s="250">
        <v>373</v>
      </c>
      <c r="C64" s="71"/>
      <c r="D64" s="71"/>
      <c r="E64" s="71"/>
      <c r="F64" s="71"/>
      <c r="G64" s="71"/>
      <c r="H64" s="71"/>
      <c r="I64" s="318"/>
      <c r="J64" s="71"/>
      <c r="K64" s="153"/>
      <c r="L64" s="309"/>
      <c r="M64" s="309"/>
    </row>
    <row r="65" spans="1:14">
      <c r="A65" s="323">
        <v>45529</v>
      </c>
      <c r="B65" s="250">
        <v>368</v>
      </c>
      <c r="C65" s="71"/>
      <c r="D65" s="71"/>
      <c r="E65" s="71"/>
      <c r="F65" s="71"/>
      <c r="G65" s="71"/>
      <c r="H65" s="71"/>
      <c r="I65" s="318"/>
      <c r="J65" s="71"/>
      <c r="K65" s="153"/>
      <c r="L65" s="309"/>
      <c r="M65" s="309"/>
    </row>
    <row r="66" spans="1:14">
      <c r="A66" s="323">
        <v>45530</v>
      </c>
      <c r="B66" s="250">
        <v>447</v>
      </c>
      <c r="C66" s="71"/>
      <c r="D66" s="71"/>
      <c r="E66" s="71"/>
      <c r="F66" s="71"/>
      <c r="G66" s="71"/>
      <c r="H66" s="71"/>
      <c r="I66" s="318"/>
      <c r="J66" s="71"/>
      <c r="K66" s="153"/>
      <c r="L66" s="309"/>
      <c r="M66" s="309"/>
    </row>
    <row r="67" spans="1:14">
      <c r="A67" s="323">
        <v>45531</v>
      </c>
      <c r="B67" s="250">
        <v>362</v>
      </c>
      <c r="C67" s="71"/>
      <c r="D67" s="71"/>
      <c r="E67" s="71"/>
      <c r="F67" s="71"/>
      <c r="G67" s="71"/>
      <c r="H67" s="71"/>
      <c r="I67" s="318"/>
      <c r="J67" s="71"/>
      <c r="K67" s="153"/>
      <c r="L67" s="309"/>
      <c r="M67" s="309"/>
    </row>
    <row r="68" spans="1:14">
      <c r="A68" s="323">
        <v>45532</v>
      </c>
      <c r="B68" s="250">
        <v>337</v>
      </c>
      <c r="C68" s="71"/>
      <c r="D68" s="71"/>
      <c r="E68" s="71"/>
      <c r="F68" s="71"/>
      <c r="G68" s="71"/>
      <c r="H68" s="71"/>
      <c r="I68" s="318"/>
      <c r="J68" s="71"/>
      <c r="K68" s="153"/>
      <c r="L68" s="309"/>
      <c r="M68" s="309"/>
    </row>
    <row r="69" spans="1:14">
      <c r="A69" s="323">
        <v>45533</v>
      </c>
      <c r="B69" s="250">
        <v>332</v>
      </c>
      <c r="C69" s="71"/>
      <c r="D69" s="71"/>
      <c r="E69" s="71"/>
      <c r="F69" s="71"/>
      <c r="G69" s="71"/>
      <c r="H69" s="71"/>
      <c r="I69" s="318"/>
      <c r="J69" s="71"/>
      <c r="K69" s="153"/>
      <c r="L69" s="309"/>
      <c r="M69" s="309"/>
    </row>
    <row r="70" spans="1:14">
      <c r="A70" s="323">
        <v>45534</v>
      </c>
      <c r="B70" s="250">
        <v>327</v>
      </c>
      <c r="C70" s="71"/>
      <c r="D70" s="71"/>
      <c r="E70" s="71"/>
      <c r="F70" s="71"/>
      <c r="G70" s="71"/>
      <c r="H70" s="71"/>
      <c r="I70" s="318"/>
      <c r="J70" s="71"/>
      <c r="K70" s="153"/>
      <c r="L70" s="309"/>
      <c r="M70" s="309"/>
    </row>
    <row r="71" spans="1:14">
      <c r="A71" s="323">
        <v>45535</v>
      </c>
      <c r="B71" s="250">
        <v>313</v>
      </c>
      <c r="C71" s="71"/>
      <c r="D71" s="71"/>
      <c r="E71" s="71"/>
      <c r="F71" s="71"/>
      <c r="G71" s="71"/>
      <c r="H71" s="71"/>
      <c r="I71" s="318"/>
      <c r="J71" s="71"/>
      <c r="K71" s="153"/>
      <c r="L71" s="309"/>
      <c r="M71" s="309"/>
    </row>
    <row r="72" spans="1:14">
      <c r="A72" s="323">
        <v>45536</v>
      </c>
      <c r="B72" s="250">
        <v>305</v>
      </c>
      <c r="C72" s="71"/>
      <c r="D72" s="71"/>
      <c r="E72" s="71"/>
      <c r="F72" s="71"/>
      <c r="G72" s="71"/>
      <c r="H72" s="71"/>
      <c r="I72" s="318"/>
      <c r="J72" s="71"/>
      <c r="K72" s="153"/>
      <c r="L72" s="309"/>
      <c r="M72" s="309"/>
    </row>
    <row r="73" spans="1:14">
      <c r="A73" s="323">
        <v>45537</v>
      </c>
      <c r="B73" s="250">
        <v>299</v>
      </c>
      <c r="C73" s="71"/>
      <c r="D73" s="71"/>
      <c r="E73" s="71"/>
      <c r="F73" s="71"/>
      <c r="G73" s="71"/>
      <c r="H73" s="71"/>
      <c r="I73" s="318"/>
      <c r="J73" s="71"/>
      <c r="K73" s="153"/>
      <c r="L73" s="309"/>
      <c r="M73" s="309"/>
    </row>
    <row r="74" spans="1:14">
      <c r="A74" s="323">
        <v>45538</v>
      </c>
      <c r="B74" s="250">
        <v>299</v>
      </c>
      <c r="C74" s="71"/>
      <c r="D74" s="71"/>
      <c r="E74" s="71"/>
      <c r="F74" s="71"/>
      <c r="G74" s="71"/>
      <c r="H74" s="71"/>
      <c r="I74" s="318"/>
      <c r="J74" s="71"/>
      <c r="K74" s="153"/>
      <c r="L74" s="309"/>
      <c r="M74" s="309"/>
    </row>
    <row r="75" spans="1:14">
      <c r="A75" s="323">
        <v>45539</v>
      </c>
      <c r="B75" s="250">
        <v>298</v>
      </c>
      <c r="C75" s="71"/>
      <c r="D75" s="71"/>
      <c r="E75" s="71"/>
      <c r="F75" s="71"/>
      <c r="G75" s="71"/>
      <c r="H75" s="71"/>
      <c r="I75" s="318"/>
      <c r="J75" s="71"/>
      <c r="K75" s="153"/>
      <c r="L75" s="309"/>
      <c r="M75" s="309"/>
    </row>
    <row r="76" spans="1:14">
      <c r="A76" s="323">
        <v>45540</v>
      </c>
      <c r="B76" s="250">
        <v>297</v>
      </c>
      <c r="C76" s="71"/>
      <c r="D76" s="71"/>
      <c r="E76" s="71"/>
      <c r="F76" s="71"/>
      <c r="G76" s="71"/>
      <c r="H76" s="71"/>
      <c r="I76" s="318"/>
      <c r="J76" s="71"/>
      <c r="K76" s="153"/>
      <c r="L76" s="309"/>
      <c r="M76" s="309"/>
    </row>
    <row r="77" spans="1:14">
      <c r="A77" s="323">
        <v>45541</v>
      </c>
      <c r="B77" s="250">
        <v>291</v>
      </c>
      <c r="C77" s="71"/>
      <c r="D77" s="71"/>
      <c r="E77" s="71"/>
      <c r="F77" s="71"/>
      <c r="G77" s="71"/>
      <c r="H77" s="71"/>
      <c r="I77" s="318"/>
      <c r="J77" s="71"/>
      <c r="K77" s="153"/>
      <c r="L77" s="309"/>
      <c r="M77" s="309"/>
    </row>
    <row r="78" spans="1:14">
      <c r="A78" s="323">
        <v>45542</v>
      </c>
      <c r="B78" s="250">
        <v>299</v>
      </c>
      <c r="C78" s="71"/>
      <c r="D78" s="71"/>
      <c r="E78" s="71"/>
      <c r="F78" s="71"/>
      <c r="G78" s="71"/>
      <c r="H78" s="71"/>
      <c r="I78" s="318"/>
      <c r="J78" s="71"/>
      <c r="K78" s="153"/>
      <c r="L78" s="309"/>
      <c r="M78" s="309"/>
    </row>
    <row r="79" spans="1:14">
      <c r="A79" s="323">
        <v>45543</v>
      </c>
      <c r="B79" s="250">
        <v>288</v>
      </c>
      <c r="C79" s="71"/>
      <c r="D79" s="71"/>
      <c r="E79" s="71"/>
      <c r="F79" s="71"/>
      <c r="G79" s="71"/>
      <c r="H79" s="71"/>
      <c r="I79" s="318"/>
      <c r="J79" s="71"/>
      <c r="K79" s="153"/>
      <c r="L79" s="309"/>
      <c r="M79" s="309"/>
    </row>
    <row r="80" spans="1:14">
      <c r="A80" s="323">
        <v>45544</v>
      </c>
      <c r="B80" s="250">
        <v>315</v>
      </c>
      <c r="C80" s="153">
        <v>5.45</v>
      </c>
      <c r="D80" s="153">
        <v>1</v>
      </c>
      <c r="E80" s="153">
        <v>2</v>
      </c>
      <c r="F80" s="153">
        <v>18</v>
      </c>
      <c r="G80" s="153">
        <v>10.9</v>
      </c>
      <c r="H80" s="153">
        <v>2.17</v>
      </c>
      <c r="I80" s="318"/>
      <c r="J80" s="71"/>
      <c r="K80" s="153">
        <v>17</v>
      </c>
      <c r="L80" s="309" t="s">
        <v>123</v>
      </c>
      <c r="M80" s="309" t="s">
        <v>98</v>
      </c>
      <c r="N80" s="328">
        <v>45561</v>
      </c>
    </row>
    <row r="81" spans="1:13">
      <c r="A81" s="323">
        <v>45545</v>
      </c>
      <c r="B81" s="250">
        <v>300</v>
      </c>
      <c r="C81" s="71"/>
      <c r="D81" s="71"/>
      <c r="E81" s="71"/>
      <c r="F81" s="71"/>
      <c r="G81" s="71"/>
      <c r="H81" s="71"/>
      <c r="I81" s="318"/>
      <c r="J81" s="71"/>
      <c r="K81" s="153"/>
      <c r="L81" s="309"/>
      <c r="M81" s="309"/>
    </row>
    <row r="82" spans="1:13">
      <c r="A82" s="323">
        <v>45546</v>
      </c>
      <c r="B82" s="140">
        <v>296</v>
      </c>
      <c r="C82" s="71"/>
      <c r="D82" s="71"/>
      <c r="E82" s="71"/>
      <c r="F82" s="71"/>
      <c r="G82" s="71"/>
      <c r="H82" s="71"/>
      <c r="I82" s="318"/>
      <c r="J82" s="71"/>
      <c r="K82" s="153"/>
      <c r="L82" s="309"/>
      <c r="M82" s="309"/>
    </row>
    <row r="83" spans="1:13">
      <c r="A83" s="323">
        <v>45547</v>
      </c>
      <c r="B83" s="140">
        <v>344</v>
      </c>
      <c r="C83" s="71"/>
      <c r="D83" s="71"/>
      <c r="E83" s="71"/>
      <c r="F83" s="71"/>
      <c r="G83" s="71"/>
      <c r="H83" s="71"/>
      <c r="I83" s="318"/>
      <c r="J83" s="71"/>
      <c r="K83" s="153"/>
      <c r="L83" s="309"/>
      <c r="M83" s="309"/>
    </row>
    <row r="84" spans="1:13">
      <c r="A84" s="323">
        <v>45548</v>
      </c>
      <c r="B84" s="140">
        <v>310</v>
      </c>
      <c r="C84" s="71"/>
      <c r="D84" s="71"/>
      <c r="E84" s="71"/>
      <c r="F84" s="71"/>
      <c r="G84" s="71"/>
      <c r="H84" s="71"/>
      <c r="I84" s="318"/>
      <c r="J84" s="71"/>
      <c r="K84" s="153">
        <v>10</v>
      </c>
      <c r="L84" s="309"/>
      <c r="M84" s="309"/>
    </row>
    <row r="85" spans="1:13">
      <c r="A85" s="323">
        <v>45549</v>
      </c>
      <c r="B85" s="140">
        <v>323</v>
      </c>
      <c r="C85" s="71"/>
      <c r="D85" s="71"/>
      <c r="E85" s="71"/>
      <c r="F85" s="71"/>
      <c r="G85" s="71"/>
      <c r="H85" s="71"/>
      <c r="I85" s="318"/>
      <c r="J85" s="71"/>
      <c r="K85" s="153"/>
      <c r="L85" s="309"/>
      <c r="M85" s="309"/>
    </row>
    <row r="86" spans="1:13">
      <c r="A86" s="323">
        <v>45550</v>
      </c>
      <c r="B86" s="140">
        <v>308</v>
      </c>
      <c r="C86" s="71"/>
      <c r="D86" s="71"/>
      <c r="E86" s="71"/>
      <c r="F86" s="71"/>
      <c r="G86" s="71"/>
      <c r="H86" s="71"/>
      <c r="I86" s="318"/>
      <c r="J86" s="71"/>
      <c r="K86" s="153">
        <v>2</v>
      </c>
      <c r="L86" s="309"/>
      <c r="M86" s="309"/>
    </row>
    <row r="87" spans="1:13">
      <c r="A87" s="323">
        <v>45551</v>
      </c>
      <c r="B87" s="140">
        <v>297</v>
      </c>
      <c r="C87" s="71"/>
      <c r="D87" s="71"/>
      <c r="E87" s="71"/>
      <c r="F87" s="71"/>
      <c r="G87" s="71"/>
      <c r="H87" s="71"/>
      <c r="I87" s="318"/>
      <c r="J87" s="71"/>
      <c r="K87" s="153"/>
      <c r="L87" s="309"/>
      <c r="M87" s="309"/>
    </row>
    <row r="88" spans="1:13">
      <c r="A88" s="323">
        <v>45552</v>
      </c>
      <c r="B88" s="140">
        <v>294</v>
      </c>
      <c r="C88" s="71"/>
      <c r="D88" s="71"/>
      <c r="E88" s="71"/>
      <c r="F88" s="71"/>
      <c r="G88" s="71"/>
      <c r="H88" s="71"/>
      <c r="I88" s="318"/>
      <c r="J88" s="71"/>
      <c r="K88" s="153"/>
      <c r="L88" s="309"/>
      <c r="M88" s="309"/>
    </row>
    <row r="89" spans="1:13">
      <c r="A89" s="323">
        <v>45553</v>
      </c>
      <c r="B89" s="140">
        <v>288</v>
      </c>
      <c r="C89" s="71"/>
      <c r="D89" s="71"/>
      <c r="E89" s="71"/>
      <c r="F89" s="71"/>
      <c r="G89" s="71"/>
      <c r="H89" s="71"/>
      <c r="I89" s="318"/>
      <c r="J89" s="71"/>
      <c r="K89" s="153"/>
      <c r="L89" s="309"/>
      <c r="M89" s="309"/>
    </row>
    <row r="90" spans="1:13">
      <c r="A90" s="323">
        <v>45554</v>
      </c>
      <c r="B90" s="140">
        <v>272</v>
      </c>
      <c r="C90" s="71"/>
      <c r="D90" s="71"/>
      <c r="E90" s="71"/>
      <c r="F90" s="71"/>
      <c r="G90" s="71"/>
      <c r="H90" s="71"/>
      <c r="I90" s="318"/>
      <c r="J90" s="71"/>
      <c r="K90" s="153"/>
      <c r="L90" s="309"/>
      <c r="M90" s="309"/>
    </row>
    <row r="91" spans="1:13">
      <c r="A91" s="323">
        <v>45555</v>
      </c>
      <c r="B91" s="140">
        <v>272</v>
      </c>
      <c r="C91" s="71"/>
      <c r="D91" s="71"/>
      <c r="E91" s="71"/>
      <c r="F91" s="71"/>
      <c r="G91" s="71"/>
      <c r="H91" s="71"/>
      <c r="I91" s="318"/>
      <c r="J91" s="71"/>
      <c r="K91" s="153"/>
      <c r="L91" s="309"/>
      <c r="M91" s="309"/>
    </row>
    <row r="92" spans="1:13">
      <c r="A92" s="323">
        <v>45556</v>
      </c>
      <c r="B92" s="140">
        <v>277</v>
      </c>
      <c r="C92" s="71"/>
      <c r="D92" s="71"/>
      <c r="E92" s="71"/>
      <c r="F92" s="71"/>
      <c r="G92" s="71"/>
      <c r="H92" s="71"/>
      <c r="I92" s="318"/>
      <c r="J92" s="71"/>
      <c r="K92" s="153"/>
      <c r="L92" s="309"/>
      <c r="M92" s="309"/>
    </row>
    <row r="93" spans="1:13">
      <c r="A93" s="323">
        <v>45557</v>
      </c>
      <c r="B93" s="140">
        <v>274</v>
      </c>
      <c r="C93" s="71"/>
      <c r="D93" s="71"/>
      <c r="E93" s="71"/>
      <c r="F93" s="71"/>
      <c r="G93" s="71"/>
      <c r="H93" s="71"/>
      <c r="I93" s="318"/>
      <c r="J93" s="71"/>
      <c r="K93" s="153"/>
      <c r="L93" s="309"/>
      <c r="M93" s="309"/>
    </row>
    <row r="94" spans="1:13">
      <c r="A94" s="323">
        <v>45558</v>
      </c>
      <c r="B94" s="140">
        <v>266</v>
      </c>
      <c r="C94" s="71"/>
      <c r="D94" s="71"/>
      <c r="E94" s="71"/>
      <c r="F94" s="71"/>
      <c r="G94" s="71"/>
      <c r="H94" s="71"/>
      <c r="I94" s="318"/>
      <c r="J94" s="71"/>
      <c r="K94" s="153"/>
      <c r="L94" s="309"/>
      <c r="M94" s="309"/>
    </row>
    <row r="95" spans="1:13">
      <c r="A95" s="323">
        <v>45559</v>
      </c>
      <c r="B95" s="140">
        <v>275</v>
      </c>
      <c r="C95" s="71"/>
      <c r="D95" s="71"/>
      <c r="E95" s="71"/>
      <c r="F95" s="71"/>
      <c r="G95" s="71"/>
      <c r="H95" s="71"/>
      <c r="I95" s="318"/>
      <c r="J95" s="71"/>
      <c r="K95" s="153"/>
      <c r="L95" s="309"/>
      <c r="M95" s="309"/>
    </row>
    <row r="96" spans="1:13">
      <c r="A96" s="323">
        <v>45560</v>
      </c>
      <c r="B96" s="140">
        <v>253</v>
      </c>
      <c r="C96" s="71"/>
      <c r="D96" s="71"/>
      <c r="E96" s="71"/>
      <c r="F96" s="71"/>
      <c r="G96" s="71"/>
      <c r="H96" s="71"/>
      <c r="I96" s="318"/>
      <c r="J96" s="71"/>
      <c r="K96" s="153"/>
      <c r="L96" s="309"/>
      <c r="M96" s="309"/>
    </row>
    <row r="97" spans="1:14">
      <c r="A97" s="323">
        <v>45561</v>
      </c>
      <c r="B97" s="140">
        <v>294</v>
      </c>
      <c r="C97" s="71"/>
      <c r="D97" s="71"/>
      <c r="E97" s="71"/>
      <c r="F97" s="71"/>
      <c r="G97" s="71"/>
      <c r="H97" s="71"/>
      <c r="I97" s="318"/>
      <c r="J97" s="71"/>
      <c r="K97" s="153"/>
      <c r="L97" s="309"/>
      <c r="M97" s="309"/>
    </row>
    <row r="98" spans="1:14">
      <c r="A98" s="323">
        <v>45562</v>
      </c>
      <c r="B98" s="140">
        <v>1293</v>
      </c>
      <c r="C98" s="71"/>
      <c r="D98" s="71"/>
      <c r="E98" s="71"/>
      <c r="F98" s="71"/>
      <c r="G98" s="71"/>
      <c r="H98" s="71"/>
      <c r="I98" s="318"/>
      <c r="J98" s="71"/>
      <c r="K98" s="153">
        <v>28</v>
      </c>
      <c r="L98" s="309"/>
      <c r="M98" s="309"/>
    </row>
    <row r="99" spans="1:14">
      <c r="A99" s="323">
        <v>45563</v>
      </c>
      <c r="B99" s="140">
        <v>2146</v>
      </c>
      <c r="C99" s="71"/>
      <c r="D99" s="71"/>
      <c r="E99" s="71"/>
      <c r="F99" s="71"/>
      <c r="G99" s="71"/>
      <c r="H99" s="71"/>
      <c r="I99" s="318"/>
      <c r="J99" s="71"/>
      <c r="K99" s="153">
        <v>45</v>
      </c>
      <c r="L99" s="309"/>
      <c r="M99" s="309"/>
    </row>
    <row r="100" spans="1:14">
      <c r="A100" s="323">
        <v>45564</v>
      </c>
      <c r="B100" s="140">
        <v>1760</v>
      </c>
      <c r="C100" s="71"/>
      <c r="D100" s="71"/>
      <c r="E100" s="71"/>
      <c r="F100" s="71"/>
      <c r="G100" s="71"/>
      <c r="H100" s="71"/>
      <c r="I100" s="318"/>
      <c r="J100" s="71"/>
      <c r="K100" s="153">
        <v>111</v>
      </c>
      <c r="L100" s="309"/>
      <c r="M100" s="309"/>
    </row>
    <row r="101" spans="1:14">
      <c r="A101" s="323">
        <v>45565</v>
      </c>
      <c r="B101" s="140">
        <v>1051</v>
      </c>
      <c r="C101" s="71"/>
      <c r="D101" s="71"/>
      <c r="E101" s="71"/>
      <c r="F101" s="71"/>
      <c r="G101" s="71"/>
      <c r="H101" s="71"/>
      <c r="I101" s="318"/>
      <c r="J101" s="71"/>
      <c r="K101" s="153">
        <v>8</v>
      </c>
      <c r="L101" s="309"/>
      <c r="M101" s="309"/>
    </row>
    <row r="102" spans="1:14">
      <c r="A102" s="323">
        <v>45566</v>
      </c>
      <c r="B102" s="140">
        <v>801</v>
      </c>
      <c r="C102" s="71"/>
      <c r="D102" s="71"/>
      <c r="E102" s="71"/>
      <c r="F102" s="71"/>
      <c r="G102" s="71"/>
      <c r="H102" s="71"/>
      <c r="I102" s="318"/>
      <c r="J102" s="71"/>
      <c r="K102" s="153"/>
      <c r="L102" s="309"/>
      <c r="M102" s="309"/>
    </row>
    <row r="103" spans="1:14">
      <c r="A103" s="323">
        <v>45567</v>
      </c>
      <c r="B103" s="140">
        <v>636</v>
      </c>
      <c r="C103" s="71"/>
      <c r="D103" s="71"/>
      <c r="E103" s="71"/>
      <c r="F103" s="71"/>
      <c r="G103" s="71"/>
      <c r="H103" s="71"/>
      <c r="I103" s="318"/>
      <c r="J103" s="71"/>
      <c r="K103" s="153">
        <v>4</v>
      </c>
      <c r="L103" s="309"/>
      <c r="M103" s="309"/>
    </row>
    <row r="104" spans="1:14">
      <c r="A104" s="323">
        <v>45568</v>
      </c>
      <c r="B104" s="140">
        <v>557</v>
      </c>
      <c r="C104" s="71"/>
      <c r="D104" s="71"/>
      <c r="E104" s="71"/>
      <c r="F104" s="71"/>
      <c r="G104" s="71"/>
      <c r="H104" s="71"/>
      <c r="I104" s="318"/>
      <c r="J104" s="71"/>
      <c r="K104" s="153"/>
      <c r="L104" s="309"/>
      <c r="M104" s="309"/>
    </row>
    <row r="105" spans="1:14">
      <c r="A105" s="323">
        <v>45569</v>
      </c>
      <c r="B105" s="140">
        <v>487</v>
      </c>
      <c r="C105" s="71"/>
      <c r="D105" s="71"/>
      <c r="E105" s="71"/>
      <c r="F105" s="71"/>
      <c r="G105" s="71"/>
      <c r="H105" s="71"/>
      <c r="I105" s="318"/>
      <c r="J105" s="71"/>
      <c r="K105" s="153"/>
      <c r="L105" s="309"/>
      <c r="M105" s="309"/>
    </row>
    <row r="106" spans="1:14">
      <c r="A106" s="323">
        <v>45570</v>
      </c>
      <c r="B106" s="140">
        <v>432</v>
      </c>
      <c r="C106" s="71"/>
      <c r="D106" s="71"/>
      <c r="E106" s="71"/>
      <c r="F106" s="71"/>
      <c r="G106" s="71"/>
      <c r="H106" s="71"/>
      <c r="I106" s="318"/>
      <c r="J106" s="71"/>
      <c r="K106" s="153"/>
      <c r="L106" s="309"/>
      <c r="M106" s="309"/>
    </row>
    <row r="107" spans="1:14">
      <c r="A107" s="323">
        <v>45571</v>
      </c>
      <c r="B107" s="140">
        <v>377</v>
      </c>
      <c r="C107" s="71"/>
      <c r="D107" s="71"/>
      <c r="E107" s="71"/>
      <c r="F107" s="71"/>
      <c r="G107" s="71"/>
      <c r="H107" s="71"/>
      <c r="I107" s="318"/>
      <c r="J107" s="71"/>
      <c r="K107" s="153"/>
      <c r="L107" s="309"/>
      <c r="M107" s="309"/>
    </row>
    <row r="108" spans="1:14">
      <c r="A108" s="323">
        <v>45572</v>
      </c>
      <c r="B108" s="140">
        <v>353</v>
      </c>
      <c r="C108" s="71"/>
      <c r="D108" s="71"/>
      <c r="E108" s="71"/>
      <c r="F108" s="71"/>
      <c r="G108" s="71"/>
      <c r="H108" s="71"/>
      <c r="I108" s="318"/>
      <c r="J108" s="71"/>
      <c r="K108" s="153"/>
      <c r="L108" s="309"/>
      <c r="M108" s="309"/>
    </row>
    <row r="109" spans="1:14">
      <c r="A109" s="323">
        <v>45573</v>
      </c>
      <c r="B109" s="140">
        <v>338</v>
      </c>
      <c r="C109" s="153">
        <v>11.4</v>
      </c>
      <c r="D109" s="153">
        <v>300</v>
      </c>
      <c r="E109" s="153">
        <v>1</v>
      </c>
      <c r="F109" s="153">
        <v>38</v>
      </c>
      <c r="G109" s="153">
        <v>9.9</v>
      </c>
      <c r="H109" s="153">
        <v>2.23</v>
      </c>
      <c r="I109" s="318"/>
      <c r="J109" s="71"/>
      <c r="K109" s="153"/>
      <c r="L109" s="309" t="s">
        <v>124</v>
      </c>
      <c r="M109" s="309" t="s">
        <v>98</v>
      </c>
      <c r="N109" s="328">
        <v>45582</v>
      </c>
    </row>
    <row r="110" spans="1:14">
      <c r="A110" s="323">
        <v>45574</v>
      </c>
      <c r="B110" s="140">
        <v>403</v>
      </c>
      <c r="C110" s="71"/>
      <c r="D110" s="71"/>
      <c r="E110" s="71"/>
      <c r="F110" s="71"/>
      <c r="G110" s="71"/>
      <c r="H110" s="71"/>
      <c r="I110" s="318"/>
      <c r="J110" s="71"/>
      <c r="K110" s="153">
        <v>34</v>
      </c>
      <c r="L110" s="309"/>
      <c r="M110" s="309"/>
    </row>
    <row r="111" spans="1:14">
      <c r="A111" s="323">
        <v>45575</v>
      </c>
      <c r="B111" s="140">
        <v>1013</v>
      </c>
      <c r="C111" s="71"/>
      <c r="D111" s="71"/>
      <c r="E111" s="71"/>
      <c r="F111" s="71"/>
      <c r="G111" s="71"/>
      <c r="H111" s="71"/>
      <c r="I111" s="318"/>
      <c r="J111" s="71"/>
      <c r="K111" s="153"/>
      <c r="L111" s="309"/>
      <c r="M111" s="309"/>
    </row>
    <row r="112" spans="1:14">
      <c r="A112" s="323">
        <v>45576</v>
      </c>
      <c r="B112" s="140">
        <v>590</v>
      </c>
      <c r="C112" s="71"/>
      <c r="D112" s="71"/>
      <c r="E112" s="71"/>
      <c r="F112" s="71"/>
      <c r="G112" s="71"/>
      <c r="H112" s="71"/>
      <c r="I112" s="318"/>
      <c r="J112" s="71"/>
      <c r="K112" s="153"/>
      <c r="L112" s="309"/>
      <c r="M112" s="309"/>
    </row>
    <row r="113" spans="1:14">
      <c r="A113" s="323">
        <v>45577</v>
      </c>
      <c r="B113" s="140">
        <v>510</v>
      </c>
      <c r="C113" s="71"/>
      <c r="D113" s="71"/>
      <c r="E113" s="71"/>
      <c r="F113" s="71"/>
      <c r="G113" s="71"/>
      <c r="H113" s="71"/>
      <c r="I113" s="318"/>
      <c r="J113" s="71"/>
      <c r="K113" s="153"/>
      <c r="L113" s="309"/>
      <c r="M113" s="309"/>
    </row>
    <row r="114" spans="1:14">
      <c r="A114" s="323">
        <v>45578</v>
      </c>
      <c r="B114" s="140">
        <v>612</v>
      </c>
      <c r="C114" s="71"/>
      <c r="D114" s="71"/>
      <c r="E114" s="71"/>
      <c r="F114" s="71"/>
      <c r="G114" s="71"/>
      <c r="H114" s="71"/>
      <c r="I114" s="318"/>
      <c r="J114" s="71"/>
      <c r="K114" s="153"/>
      <c r="L114" s="309"/>
      <c r="M114" s="309"/>
    </row>
    <row r="115" spans="1:14">
      <c r="A115" s="323">
        <v>45579</v>
      </c>
      <c r="B115" s="140">
        <v>493</v>
      </c>
      <c r="C115" s="71"/>
      <c r="D115" s="71"/>
      <c r="E115" s="71"/>
      <c r="F115" s="71"/>
      <c r="G115" s="71"/>
      <c r="H115" s="71"/>
      <c r="I115" s="318"/>
      <c r="J115" s="71"/>
      <c r="K115" s="153"/>
      <c r="L115" s="309"/>
      <c r="M115" s="309"/>
    </row>
    <row r="116" spans="1:14">
      <c r="A116" s="323">
        <v>45580</v>
      </c>
      <c r="B116" s="140">
        <v>442</v>
      </c>
      <c r="C116" s="71"/>
      <c r="D116" s="71"/>
      <c r="E116" s="71"/>
      <c r="F116" s="71"/>
      <c r="G116" s="71"/>
      <c r="H116" s="71"/>
      <c r="I116" s="318"/>
      <c r="J116" s="71"/>
      <c r="K116" s="153">
        <v>3</v>
      </c>
      <c r="L116" s="309"/>
      <c r="M116" s="309"/>
    </row>
    <row r="117" spans="1:14">
      <c r="A117" s="323">
        <v>45581</v>
      </c>
      <c r="B117" s="140">
        <v>428</v>
      </c>
      <c r="C117" s="71"/>
      <c r="D117" s="71"/>
      <c r="E117" s="71"/>
      <c r="F117" s="71"/>
      <c r="G117" s="71"/>
      <c r="H117" s="71"/>
      <c r="I117" s="318"/>
      <c r="J117" s="71"/>
      <c r="K117" s="153">
        <v>6</v>
      </c>
      <c r="L117" s="309"/>
      <c r="M117" s="309"/>
    </row>
    <row r="118" spans="1:14">
      <c r="A118" s="323">
        <v>45582</v>
      </c>
      <c r="B118" s="140">
        <v>417</v>
      </c>
      <c r="C118" s="71"/>
      <c r="D118" s="71"/>
      <c r="E118" s="71"/>
      <c r="F118" s="71"/>
      <c r="G118" s="71"/>
      <c r="H118" s="71"/>
      <c r="I118" s="318"/>
      <c r="J118" s="71"/>
      <c r="K118" s="153"/>
      <c r="L118" s="309"/>
      <c r="M118" s="309"/>
    </row>
    <row r="119" spans="1:14">
      <c r="A119" s="323">
        <v>45583</v>
      </c>
      <c r="B119" s="140">
        <v>387</v>
      </c>
      <c r="C119" s="71"/>
      <c r="D119" s="71"/>
      <c r="E119" s="71"/>
      <c r="F119" s="71"/>
      <c r="G119" s="71"/>
      <c r="H119" s="71"/>
      <c r="I119" s="318"/>
      <c r="J119" s="71"/>
      <c r="K119" s="153"/>
      <c r="L119" s="309"/>
      <c r="M119" s="309"/>
    </row>
    <row r="120" spans="1:14">
      <c r="A120" s="323">
        <v>45584</v>
      </c>
      <c r="B120" s="140">
        <v>372</v>
      </c>
      <c r="C120" s="71"/>
      <c r="D120" s="71"/>
      <c r="E120" s="71"/>
      <c r="F120" s="71"/>
      <c r="G120" s="71"/>
      <c r="H120" s="71"/>
      <c r="I120" s="318"/>
      <c r="J120" s="71"/>
      <c r="K120" s="153"/>
      <c r="L120" s="309"/>
      <c r="M120" s="309"/>
    </row>
    <row r="121" spans="1:14">
      <c r="A121" s="323">
        <v>45585</v>
      </c>
      <c r="B121" s="140">
        <v>358</v>
      </c>
      <c r="C121" s="71"/>
      <c r="D121" s="71"/>
      <c r="E121" s="71"/>
      <c r="F121" s="71"/>
      <c r="G121" s="71"/>
      <c r="H121" s="71"/>
      <c r="I121" s="318"/>
      <c r="J121" s="71"/>
      <c r="K121" s="153"/>
      <c r="L121" s="309"/>
      <c r="M121" s="309"/>
    </row>
    <row r="122" spans="1:14">
      <c r="A122" s="323">
        <v>45586</v>
      </c>
      <c r="B122" s="140">
        <v>340</v>
      </c>
      <c r="C122" s="71"/>
      <c r="D122" s="71"/>
      <c r="E122" s="71"/>
      <c r="F122" s="71"/>
      <c r="G122" s="71"/>
      <c r="H122" s="71"/>
      <c r="I122" s="318"/>
      <c r="J122" s="71"/>
      <c r="K122" s="153"/>
      <c r="L122" s="309"/>
      <c r="M122" s="309"/>
    </row>
    <row r="123" spans="1:14">
      <c r="A123" s="323">
        <v>45587</v>
      </c>
      <c r="B123" s="140">
        <v>340</v>
      </c>
      <c r="C123" s="153">
        <v>7.2</v>
      </c>
      <c r="D123" s="153">
        <v>30</v>
      </c>
      <c r="E123" s="153">
        <v>4.6500000000000004</v>
      </c>
      <c r="F123" s="153">
        <v>36</v>
      </c>
      <c r="G123" s="153">
        <v>8.2799999999999994</v>
      </c>
      <c r="H123" s="153">
        <v>1.35</v>
      </c>
      <c r="I123" s="318"/>
      <c r="J123" s="71"/>
      <c r="K123" s="153"/>
      <c r="L123" s="309" t="s">
        <v>125</v>
      </c>
      <c r="M123" s="309" t="s">
        <v>75</v>
      </c>
      <c r="N123" s="328">
        <v>45610</v>
      </c>
    </row>
    <row r="124" spans="1:14">
      <c r="A124" s="323">
        <v>45588</v>
      </c>
      <c r="B124" s="140">
        <v>344</v>
      </c>
      <c r="C124" s="71"/>
      <c r="D124" s="71"/>
      <c r="E124" s="71"/>
      <c r="F124" s="71"/>
      <c r="G124" s="71"/>
      <c r="H124" s="71"/>
      <c r="I124" s="318"/>
      <c r="J124" s="71"/>
      <c r="K124" s="153"/>
      <c r="L124" s="309"/>
      <c r="M124" s="309"/>
    </row>
    <row r="125" spans="1:14">
      <c r="A125" s="323">
        <v>45589</v>
      </c>
      <c r="B125" s="140">
        <v>336</v>
      </c>
      <c r="C125" s="71"/>
      <c r="D125" s="71"/>
      <c r="E125" s="71"/>
      <c r="F125" s="71"/>
      <c r="G125" s="71"/>
      <c r="H125" s="71"/>
      <c r="I125" s="318"/>
      <c r="J125" s="71"/>
      <c r="K125" s="153"/>
      <c r="L125" s="309"/>
      <c r="M125" s="309"/>
    </row>
    <row r="126" spans="1:14">
      <c r="A126" s="323">
        <v>45590</v>
      </c>
      <c r="B126" s="140">
        <v>358</v>
      </c>
      <c r="C126" s="71"/>
      <c r="D126" s="71"/>
      <c r="E126" s="71"/>
      <c r="F126" s="71"/>
      <c r="G126" s="71"/>
      <c r="H126" s="71"/>
      <c r="I126" s="318"/>
      <c r="J126" s="71"/>
      <c r="K126" s="153">
        <v>8</v>
      </c>
      <c r="L126" s="309"/>
      <c r="M126" s="309"/>
    </row>
    <row r="127" spans="1:14">
      <c r="A127" s="323">
        <v>45591</v>
      </c>
      <c r="B127" s="140">
        <v>322</v>
      </c>
      <c r="C127" s="71"/>
      <c r="D127" s="71"/>
      <c r="E127" s="71"/>
      <c r="F127" s="71"/>
      <c r="G127" s="71"/>
      <c r="H127" s="71"/>
      <c r="I127" s="318"/>
      <c r="J127" s="71"/>
      <c r="K127" s="153"/>
      <c r="L127" s="309"/>
      <c r="M127" s="309"/>
    </row>
    <row r="128" spans="1:14">
      <c r="A128" s="323">
        <v>45592</v>
      </c>
      <c r="B128" s="140">
        <v>313</v>
      </c>
      <c r="C128" s="71"/>
      <c r="D128" s="71"/>
      <c r="E128" s="71"/>
      <c r="F128" s="71"/>
      <c r="G128" s="71"/>
      <c r="H128" s="71"/>
      <c r="I128" s="318"/>
      <c r="J128" s="71"/>
      <c r="K128" s="153"/>
      <c r="L128" s="309"/>
      <c r="M128" s="309"/>
    </row>
    <row r="129" spans="1:13">
      <c r="A129" s="323">
        <v>45593</v>
      </c>
      <c r="B129" s="140">
        <v>300</v>
      </c>
      <c r="C129" s="71"/>
      <c r="D129" s="71"/>
      <c r="E129" s="71"/>
      <c r="F129" s="71"/>
      <c r="G129" s="71"/>
      <c r="H129" s="71"/>
      <c r="I129" s="318"/>
      <c r="J129" s="71"/>
      <c r="K129" s="153"/>
      <c r="L129" s="309"/>
      <c r="M129" s="309"/>
    </row>
    <row r="130" spans="1:13">
      <c r="A130" s="323">
        <v>45594</v>
      </c>
      <c r="B130" s="140">
        <v>290</v>
      </c>
      <c r="C130" s="71"/>
      <c r="D130" s="71"/>
      <c r="E130" s="71"/>
      <c r="F130" s="71"/>
      <c r="G130" s="71"/>
      <c r="H130" s="71"/>
      <c r="I130" s="318"/>
      <c r="J130" s="71"/>
      <c r="K130" s="153"/>
      <c r="L130" s="309"/>
      <c r="M130" s="309"/>
    </row>
    <row r="131" spans="1:13">
      <c r="A131" s="323">
        <v>45595</v>
      </c>
      <c r="B131" s="140">
        <v>298</v>
      </c>
      <c r="C131" s="71"/>
      <c r="D131" s="71"/>
      <c r="E131" s="71"/>
      <c r="F131" s="71"/>
      <c r="G131" s="71"/>
      <c r="H131" s="71"/>
      <c r="I131" s="318"/>
      <c r="J131" s="71"/>
      <c r="K131" s="153"/>
      <c r="L131" s="309"/>
      <c r="M131" s="309"/>
    </row>
    <row r="132" spans="1:13">
      <c r="A132" s="323">
        <v>45596</v>
      </c>
      <c r="B132" s="140">
        <v>292</v>
      </c>
      <c r="C132" s="71"/>
      <c r="D132" s="71"/>
      <c r="E132" s="71"/>
      <c r="F132" s="71"/>
      <c r="G132" s="71"/>
      <c r="H132" s="71"/>
      <c r="I132" s="318"/>
      <c r="J132" s="71"/>
      <c r="K132" s="153">
        <v>2</v>
      </c>
      <c r="L132" s="309"/>
      <c r="M132" s="309"/>
    </row>
    <row r="133" spans="1:13">
      <c r="A133" s="323">
        <v>45597</v>
      </c>
      <c r="B133" s="140">
        <v>289</v>
      </c>
      <c r="C133" s="71"/>
      <c r="D133" s="71"/>
      <c r="E133" s="71"/>
      <c r="F133" s="71"/>
      <c r="G133" s="71"/>
      <c r="H133" s="71"/>
      <c r="I133" s="318"/>
      <c r="J133" s="71"/>
      <c r="K133" s="153"/>
      <c r="L133" s="309"/>
      <c r="M133" s="309"/>
    </row>
    <row r="134" spans="1:13">
      <c r="A134" s="323">
        <v>45598</v>
      </c>
      <c r="B134" s="140">
        <v>300</v>
      </c>
      <c r="C134" s="71"/>
      <c r="D134" s="71"/>
      <c r="E134" s="71"/>
      <c r="F134" s="71"/>
      <c r="G134" s="71"/>
      <c r="H134" s="71"/>
      <c r="I134" s="318"/>
      <c r="J134" s="71"/>
      <c r="K134" s="153"/>
      <c r="L134" s="309"/>
      <c r="M134" s="309"/>
    </row>
    <row r="135" spans="1:13">
      <c r="A135" s="323">
        <v>45599</v>
      </c>
      <c r="B135" s="140">
        <v>302</v>
      </c>
      <c r="C135" s="71"/>
      <c r="D135" s="71"/>
      <c r="E135" s="71"/>
      <c r="F135" s="71"/>
      <c r="G135" s="71"/>
      <c r="H135" s="71"/>
      <c r="I135" s="318"/>
      <c r="J135" s="71"/>
      <c r="K135" s="153">
        <v>6</v>
      </c>
      <c r="L135" s="309"/>
      <c r="M135" s="309"/>
    </row>
    <row r="136" spans="1:13">
      <c r="A136" s="323">
        <v>45600</v>
      </c>
      <c r="B136" s="140">
        <v>307</v>
      </c>
      <c r="C136" s="71"/>
      <c r="D136" s="71"/>
      <c r="E136" s="71"/>
      <c r="F136" s="71"/>
      <c r="G136" s="71"/>
      <c r="H136" s="71"/>
      <c r="I136" s="318"/>
      <c r="J136" s="71"/>
      <c r="K136" s="153"/>
      <c r="L136" s="309"/>
      <c r="M136" s="309"/>
    </row>
    <row r="137" spans="1:13">
      <c r="A137" s="323">
        <v>45601</v>
      </c>
      <c r="B137" s="140">
        <v>313</v>
      </c>
      <c r="C137" s="71"/>
      <c r="D137" s="71"/>
      <c r="E137" s="71"/>
      <c r="F137" s="71"/>
      <c r="G137" s="71"/>
      <c r="H137" s="71"/>
      <c r="I137" s="318"/>
      <c r="J137" s="71"/>
      <c r="K137" s="153"/>
      <c r="L137" s="309"/>
      <c r="M137" s="309"/>
    </row>
    <row r="138" spans="1:13">
      <c r="A138" s="323">
        <v>45602</v>
      </c>
      <c r="B138" s="140">
        <v>284</v>
      </c>
      <c r="C138" s="71"/>
      <c r="D138" s="71"/>
      <c r="E138" s="71"/>
      <c r="F138" s="71"/>
      <c r="G138" s="71"/>
      <c r="H138" s="71"/>
      <c r="I138" s="318"/>
      <c r="J138" s="71"/>
      <c r="K138" s="153"/>
      <c r="L138" s="309"/>
      <c r="M138" s="309"/>
    </row>
    <row r="139" spans="1:13">
      <c r="A139" s="323">
        <v>45603</v>
      </c>
      <c r="B139" s="140">
        <v>266</v>
      </c>
      <c r="C139" s="71"/>
      <c r="D139" s="71"/>
      <c r="E139" s="71"/>
      <c r="F139" s="71"/>
      <c r="G139" s="71"/>
      <c r="H139" s="71"/>
      <c r="I139" s="318"/>
      <c r="J139" s="71"/>
      <c r="K139" s="153"/>
      <c r="L139" s="309"/>
      <c r="M139" s="309"/>
    </row>
    <row r="140" spans="1:13">
      <c r="A140" s="323">
        <v>45604</v>
      </c>
      <c r="B140" s="140">
        <v>278</v>
      </c>
      <c r="C140" s="71"/>
      <c r="D140" s="71"/>
      <c r="E140" s="71"/>
      <c r="F140" s="71"/>
      <c r="G140" s="71"/>
      <c r="H140" s="71"/>
      <c r="I140" s="318"/>
      <c r="J140" s="71"/>
      <c r="K140" s="153"/>
      <c r="L140" s="309"/>
      <c r="M140" s="309"/>
    </row>
    <row r="141" spans="1:13">
      <c r="A141" s="323">
        <v>45605</v>
      </c>
      <c r="B141" s="140">
        <v>275</v>
      </c>
      <c r="C141" s="71"/>
      <c r="D141" s="71"/>
      <c r="E141" s="71"/>
      <c r="F141" s="71"/>
      <c r="G141" s="71"/>
      <c r="H141" s="71"/>
      <c r="I141" s="318"/>
      <c r="J141" s="71"/>
      <c r="K141" s="153"/>
      <c r="L141" s="309"/>
      <c r="M141" s="309"/>
    </row>
    <row r="142" spans="1:13">
      <c r="A142" s="323">
        <v>45606</v>
      </c>
      <c r="B142" s="140">
        <v>205</v>
      </c>
      <c r="C142" s="71"/>
      <c r="D142" s="71"/>
      <c r="E142" s="71"/>
      <c r="F142" s="71"/>
      <c r="G142" s="71"/>
      <c r="H142" s="71"/>
      <c r="I142" s="318"/>
      <c r="J142" s="71"/>
      <c r="K142" s="153">
        <v>33</v>
      </c>
      <c r="L142" s="309"/>
      <c r="M142" s="309"/>
    </row>
    <row r="143" spans="1:13">
      <c r="A143" s="323">
        <v>45607</v>
      </c>
      <c r="B143" s="140">
        <v>515</v>
      </c>
      <c r="C143" s="71"/>
      <c r="D143" s="71"/>
      <c r="E143" s="71"/>
      <c r="F143" s="71"/>
      <c r="G143" s="71"/>
      <c r="H143" s="71"/>
      <c r="I143" s="318"/>
      <c r="J143" s="71"/>
      <c r="K143" s="153">
        <v>42</v>
      </c>
      <c r="L143" s="309"/>
      <c r="M143" s="309"/>
    </row>
    <row r="144" spans="1:13">
      <c r="A144" s="323">
        <v>45608</v>
      </c>
      <c r="B144" s="140">
        <v>967</v>
      </c>
      <c r="C144" s="71"/>
      <c r="D144" s="71"/>
      <c r="E144" s="71"/>
      <c r="F144" s="71"/>
      <c r="G144" s="71"/>
      <c r="H144" s="71"/>
      <c r="I144" s="318"/>
      <c r="J144" s="71"/>
      <c r="K144" s="153"/>
      <c r="L144" s="309"/>
      <c r="M144" s="309"/>
    </row>
    <row r="145" spans="1:14">
      <c r="A145" s="323">
        <v>45609</v>
      </c>
      <c r="B145" s="140">
        <v>834</v>
      </c>
      <c r="C145" s="71"/>
      <c r="D145" s="71"/>
      <c r="E145" s="71"/>
      <c r="F145" s="71"/>
      <c r="G145" s="71"/>
      <c r="H145" s="71"/>
      <c r="I145" s="318"/>
      <c r="J145" s="71"/>
      <c r="K145" s="153">
        <v>24</v>
      </c>
      <c r="L145" s="309"/>
      <c r="M145" s="309"/>
    </row>
    <row r="146" spans="1:14">
      <c r="A146" s="323">
        <v>45610</v>
      </c>
      <c r="B146" s="140">
        <v>708</v>
      </c>
      <c r="C146" s="71"/>
      <c r="D146" s="71"/>
      <c r="E146" s="71"/>
      <c r="F146" s="71"/>
      <c r="G146" s="71"/>
      <c r="H146" s="71"/>
      <c r="I146" s="318"/>
      <c r="J146" s="71"/>
      <c r="K146" s="153"/>
      <c r="L146" s="309"/>
      <c r="M146" s="309"/>
    </row>
    <row r="147" spans="1:14">
      <c r="A147" s="323">
        <v>45611</v>
      </c>
      <c r="B147" s="140">
        <v>463</v>
      </c>
      <c r="C147" s="71"/>
      <c r="D147" s="71"/>
      <c r="E147" s="71"/>
      <c r="F147" s="71"/>
      <c r="G147" s="71"/>
      <c r="H147" s="71"/>
      <c r="I147" s="318"/>
      <c r="J147" s="71"/>
      <c r="K147" s="153"/>
      <c r="L147" s="309"/>
      <c r="M147" s="309"/>
    </row>
    <row r="148" spans="1:14">
      <c r="A148" s="323">
        <v>45612</v>
      </c>
      <c r="B148" s="140">
        <v>442</v>
      </c>
      <c r="C148" s="71"/>
      <c r="D148" s="71"/>
      <c r="E148" s="71"/>
      <c r="F148" s="71"/>
      <c r="G148" s="71"/>
      <c r="H148" s="71"/>
      <c r="I148" s="318"/>
      <c r="J148" s="71"/>
      <c r="K148" s="153"/>
      <c r="L148" s="309"/>
      <c r="M148" s="309"/>
    </row>
    <row r="149" spans="1:14">
      <c r="A149" s="323">
        <v>45613</v>
      </c>
      <c r="B149" s="140">
        <v>397</v>
      </c>
      <c r="C149" s="71"/>
      <c r="D149" s="71"/>
      <c r="E149" s="71"/>
      <c r="F149" s="71"/>
      <c r="G149" s="71"/>
      <c r="H149" s="71"/>
      <c r="I149" s="318"/>
      <c r="J149" s="71"/>
      <c r="K149" s="153"/>
      <c r="L149" s="309"/>
      <c r="M149" s="309"/>
    </row>
    <row r="150" spans="1:14">
      <c r="A150" s="323">
        <v>45614</v>
      </c>
      <c r="B150" s="140">
        <v>383</v>
      </c>
      <c r="C150" s="71"/>
      <c r="D150" s="71"/>
      <c r="E150" s="71"/>
      <c r="F150" s="71"/>
      <c r="G150" s="71"/>
      <c r="H150" s="71"/>
      <c r="I150" s="318"/>
      <c r="J150" s="71"/>
      <c r="K150" s="153">
        <v>20</v>
      </c>
      <c r="L150" s="309"/>
      <c r="M150" s="309"/>
    </row>
    <row r="151" spans="1:14">
      <c r="A151" s="323">
        <v>45615</v>
      </c>
      <c r="B151" s="140">
        <v>576</v>
      </c>
      <c r="C151" s="153">
        <v>8.8000000000000007</v>
      </c>
      <c r="D151" s="153">
        <v>400</v>
      </c>
      <c r="E151" s="153">
        <v>3.25</v>
      </c>
      <c r="F151" s="153">
        <v>58</v>
      </c>
      <c r="G151" s="153">
        <v>7.96</v>
      </c>
      <c r="H151" s="153">
        <v>1.49</v>
      </c>
      <c r="I151" s="318"/>
      <c r="J151" s="71"/>
      <c r="K151" s="153"/>
      <c r="L151" s="309" t="s">
        <v>126</v>
      </c>
      <c r="M151" s="309" t="s">
        <v>98</v>
      </c>
      <c r="N151" s="328">
        <v>45624</v>
      </c>
    </row>
    <row r="152" spans="1:14">
      <c r="A152" s="323">
        <v>45616</v>
      </c>
      <c r="B152" s="140">
        <v>592</v>
      </c>
      <c r="C152" s="71"/>
      <c r="D152" s="71"/>
      <c r="E152" s="71"/>
      <c r="F152" s="71"/>
      <c r="G152" s="71"/>
      <c r="H152" s="71"/>
      <c r="I152" s="318"/>
      <c r="J152" s="71"/>
      <c r="K152" s="153"/>
      <c r="L152" s="309"/>
      <c r="M152" s="309"/>
    </row>
    <row r="153" spans="1:14">
      <c r="A153" s="323">
        <v>45617</v>
      </c>
      <c r="B153" s="140">
        <v>585</v>
      </c>
      <c r="C153" s="71"/>
      <c r="D153" s="71"/>
      <c r="E153" s="71"/>
      <c r="F153" s="71"/>
      <c r="G153" s="71"/>
      <c r="H153" s="71"/>
      <c r="I153" s="318"/>
      <c r="J153" s="71"/>
      <c r="K153" s="153">
        <v>9</v>
      </c>
      <c r="L153" s="309"/>
      <c r="M153" s="309"/>
    </row>
    <row r="154" spans="1:14">
      <c r="A154" s="323">
        <v>45618</v>
      </c>
      <c r="B154" s="140">
        <v>555</v>
      </c>
      <c r="C154" s="71"/>
      <c r="D154" s="71"/>
      <c r="E154" s="71"/>
      <c r="F154" s="71"/>
      <c r="G154" s="71"/>
      <c r="H154" s="71"/>
      <c r="I154" s="318"/>
      <c r="J154" s="71"/>
      <c r="K154" s="153">
        <v>5</v>
      </c>
      <c r="L154" s="309"/>
      <c r="M154" s="309"/>
    </row>
    <row r="155" spans="1:14">
      <c r="A155" s="323">
        <v>45619</v>
      </c>
      <c r="B155" s="140">
        <v>551</v>
      </c>
      <c r="C155" s="71"/>
      <c r="D155" s="71"/>
      <c r="E155" s="71"/>
      <c r="F155" s="71"/>
      <c r="G155" s="71"/>
      <c r="H155" s="71"/>
      <c r="I155" s="318"/>
      <c r="J155" s="71"/>
      <c r="K155" s="153">
        <v>3</v>
      </c>
      <c r="L155" s="309"/>
      <c r="M155" s="309"/>
    </row>
    <row r="156" spans="1:14">
      <c r="A156" s="323">
        <v>45620</v>
      </c>
      <c r="B156" s="140">
        <v>479</v>
      </c>
      <c r="C156" s="71"/>
      <c r="D156" s="71"/>
      <c r="E156" s="71"/>
      <c r="F156" s="71"/>
      <c r="G156" s="71"/>
      <c r="H156" s="71"/>
      <c r="I156" s="318"/>
      <c r="J156" s="71"/>
      <c r="K156" s="153"/>
      <c r="L156" s="309"/>
      <c r="M156" s="309"/>
    </row>
    <row r="157" spans="1:14">
      <c r="A157" s="323">
        <v>45621</v>
      </c>
      <c r="B157" s="140">
        <v>392</v>
      </c>
      <c r="C157" s="71"/>
      <c r="D157" s="71"/>
      <c r="E157" s="71"/>
      <c r="F157" s="71"/>
      <c r="G157" s="71"/>
      <c r="H157" s="71"/>
      <c r="I157" s="318"/>
      <c r="J157" s="71"/>
      <c r="K157" s="153"/>
      <c r="L157" s="309"/>
      <c r="M157" s="309"/>
    </row>
    <row r="158" spans="1:14">
      <c r="A158" s="323">
        <v>45622</v>
      </c>
      <c r="B158" s="140">
        <v>367</v>
      </c>
      <c r="C158" s="71"/>
      <c r="D158" s="71"/>
      <c r="E158" s="71"/>
      <c r="F158" s="71"/>
      <c r="G158" s="71"/>
      <c r="H158" s="71"/>
      <c r="I158" s="318"/>
      <c r="J158" s="71"/>
      <c r="K158" s="153"/>
      <c r="L158" s="309"/>
      <c r="M158" s="309"/>
    </row>
    <row r="159" spans="1:14">
      <c r="A159" s="323">
        <v>45623</v>
      </c>
      <c r="B159" s="140">
        <v>358</v>
      </c>
      <c r="C159" s="71"/>
      <c r="D159" s="71"/>
      <c r="E159" s="71"/>
      <c r="F159" s="71"/>
      <c r="G159" s="71"/>
      <c r="H159" s="71"/>
      <c r="I159" s="318"/>
      <c r="J159" s="71"/>
      <c r="K159" s="153"/>
      <c r="L159" s="309"/>
      <c r="M159" s="309"/>
    </row>
    <row r="160" spans="1:14">
      <c r="A160" s="323">
        <v>45624</v>
      </c>
      <c r="B160" s="140">
        <v>321</v>
      </c>
      <c r="C160" s="71"/>
      <c r="D160" s="71"/>
      <c r="E160" s="71"/>
      <c r="F160" s="71"/>
      <c r="G160" s="71"/>
      <c r="H160" s="71"/>
      <c r="I160" s="318"/>
      <c r="J160" s="71"/>
      <c r="K160" s="153"/>
      <c r="L160" s="309"/>
      <c r="M160" s="309"/>
    </row>
    <row r="161" spans="1:14">
      <c r="A161" s="323">
        <v>45625</v>
      </c>
      <c r="B161" s="140">
        <v>323</v>
      </c>
      <c r="C161" s="71"/>
      <c r="D161" s="71"/>
      <c r="E161" s="71"/>
      <c r="F161" s="71"/>
      <c r="G161" s="71"/>
      <c r="H161" s="71"/>
      <c r="I161" s="318"/>
      <c r="J161" s="71"/>
      <c r="K161" s="153"/>
      <c r="L161" s="309"/>
      <c r="M161" s="309"/>
    </row>
    <row r="162" spans="1:14">
      <c r="A162" s="323">
        <v>45626</v>
      </c>
      <c r="B162" s="140">
        <v>353</v>
      </c>
      <c r="C162" s="71"/>
      <c r="D162" s="71"/>
      <c r="E162" s="71"/>
      <c r="F162" s="71"/>
      <c r="G162" s="71"/>
      <c r="H162" s="71"/>
      <c r="I162" s="318"/>
      <c r="J162" s="71"/>
      <c r="K162" s="153"/>
      <c r="L162" s="309"/>
      <c r="M162" s="309"/>
    </row>
    <row r="163" spans="1:14">
      <c r="A163" s="323">
        <v>45627</v>
      </c>
      <c r="B163" s="140">
        <v>532</v>
      </c>
      <c r="C163" s="71"/>
      <c r="D163" s="71"/>
      <c r="E163" s="71"/>
      <c r="F163" s="71"/>
      <c r="G163" s="71"/>
      <c r="H163" s="71"/>
      <c r="I163" s="318"/>
      <c r="J163" s="71"/>
      <c r="K163" s="153"/>
      <c r="L163" s="309"/>
      <c r="M163" s="309"/>
    </row>
    <row r="164" spans="1:14">
      <c r="A164" s="323">
        <v>45628</v>
      </c>
      <c r="B164" s="140">
        <v>428</v>
      </c>
      <c r="C164" s="71"/>
      <c r="D164" s="71"/>
      <c r="E164" s="71"/>
      <c r="F164" s="71"/>
      <c r="G164" s="71"/>
      <c r="H164" s="71"/>
      <c r="I164" s="318"/>
      <c r="J164" s="71"/>
      <c r="K164" s="153">
        <v>26</v>
      </c>
      <c r="L164" s="309"/>
      <c r="M164" s="309"/>
    </row>
    <row r="165" spans="1:14">
      <c r="A165" s="323">
        <v>45629</v>
      </c>
      <c r="B165" s="140">
        <v>370</v>
      </c>
      <c r="C165" s="153">
        <v>6.8</v>
      </c>
      <c r="D165" s="153">
        <v>10</v>
      </c>
      <c r="E165" s="153">
        <v>3.19</v>
      </c>
      <c r="F165" s="153">
        <v>35</v>
      </c>
      <c r="G165" s="153">
        <v>7.55</v>
      </c>
      <c r="H165" s="153">
        <v>0.87</v>
      </c>
      <c r="I165" s="318"/>
      <c r="J165" s="71"/>
      <c r="K165" s="153">
        <v>3</v>
      </c>
      <c r="L165" s="309" t="s">
        <v>127</v>
      </c>
      <c r="M165" s="309" t="s">
        <v>98</v>
      </c>
      <c r="N165" s="328">
        <v>45646</v>
      </c>
    </row>
    <row r="166" spans="1:14">
      <c r="A166" s="323">
        <v>45630</v>
      </c>
      <c r="B166" s="140">
        <v>347</v>
      </c>
      <c r="C166" s="71"/>
      <c r="D166" s="71"/>
      <c r="E166" s="71"/>
      <c r="F166" s="71"/>
      <c r="G166" s="71"/>
      <c r="H166" s="71"/>
      <c r="I166" s="318"/>
      <c r="J166" s="71"/>
      <c r="K166" s="153"/>
      <c r="L166" s="309"/>
      <c r="M166" s="309"/>
    </row>
    <row r="167" spans="1:14">
      <c r="A167" s="323">
        <v>45631</v>
      </c>
      <c r="B167" s="140">
        <v>374</v>
      </c>
      <c r="C167" s="71"/>
      <c r="D167" s="71"/>
      <c r="E167" s="71"/>
      <c r="F167" s="71"/>
      <c r="G167" s="71"/>
      <c r="H167" s="71"/>
      <c r="I167" s="318"/>
      <c r="J167" s="71"/>
      <c r="K167" s="153"/>
      <c r="L167" s="309"/>
      <c r="M167" s="309"/>
    </row>
    <row r="168" spans="1:14">
      <c r="A168" s="323">
        <v>45632</v>
      </c>
      <c r="B168" s="140">
        <v>336</v>
      </c>
      <c r="C168" s="71"/>
      <c r="D168" s="71"/>
      <c r="E168" s="71"/>
      <c r="F168" s="71"/>
      <c r="G168" s="71"/>
      <c r="H168" s="71"/>
      <c r="I168" s="318"/>
      <c r="J168" s="71"/>
      <c r="K168" s="153"/>
      <c r="L168" s="309"/>
      <c r="M168" s="309"/>
    </row>
    <row r="169" spans="1:14">
      <c r="A169" s="323">
        <v>45633</v>
      </c>
      <c r="B169" s="140">
        <v>313</v>
      </c>
      <c r="C169" s="71"/>
      <c r="D169" s="71"/>
      <c r="E169" s="71"/>
      <c r="F169" s="71"/>
      <c r="G169" s="71"/>
      <c r="H169" s="71"/>
      <c r="I169" s="318"/>
      <c r="J169" s="71"/>
      <c r="K169" s="153"/>
      <c r="L169" s="309"/>
      <c r="M169" s="309"/>
    </row>
    <row r="170" spans="1:14">
      <c r="A170" s="323">
        <v>45634</v>
      </c>
      <c r="B170" s="140">
        <v>270</v>
      </c>
      <c r="C170" s="71"/>
      <c r="D170" s="71"/>
      <c r="E170" s="71"/>
      <c r="F170" s="71"/>
      <c r="G170" s="71"/>
      <c r="H170" s="71"/>
      <c r="I170" s="318"/>
      <c r="J170" s="71"/>
      <c r="K170" s="153">
        <v>21</v>
      </c>
      <c r="L170" s="309"/>
      <c r="M170" s="309"/>
    </row>
    <row r="171" spans="1:14">
      <c r="A171" s="323">
        <v>45635</v>
      </c>
      <c r="B171" s="140">
        <v>512</v>
      </c>
      <c r="C171" s="71"/>
      <c r="D171" s="71"/>
      <c r="E171" s="71"/>
      <c r="F171" s="71"/>
      <c r="G171" s="71"/>
      <c r="H171" s="71"/>
      <c r="I171" s="318"/>
      <c r="J171" s="71"/>
      <c r="K171" s="153">
        <v>38</v>
      </c>
      <c r="L171" s="309"/>
      <c r="M171" s="309"/>
    </row>
    <row r="172" spans="1:14">
      <c r="A172" s="323">
        <v>45636</v>
      </c>
      <c r="B172" s="140">
        <v>1182</v>
      </c>
      <c r="C172" s="71"/>
      <c r="D172" s="71"/>
      <c r="E172" s="71"/>
      <c r="F172" s="71"/>
      <c r="G172" s="71"/>
      <c r="H172" s="71"/>
      <c r="I172" s="318"/>
      <c r="J172" s="71"/>
      <c r="K172" s="153">
        <v>5</v>
      </c>
      <c r="L172" s="309"/>
      <c r="M172" s="309"/>
    </row>
    <row r="173" spans="1:14">
      <c r="A173" s="323">
        <v>45637</v>
      </c>
      <c r="B173" s="140">
        <v>595</v>
      </c>
      <c r="C173" s="71"/>
      <c r="D173" s="71"/>
      <c r="E173" s="71"/>
      <c r="F173" s="71"/>
      <c r="G173" s="71"/>
      <c r="H173" s="71"/>
      <c r="I173" s="318"/>
      <c r="J173" s="71"/>
      <c r="K173" s="153"/>
      <c r="L173" s="309"/>
      <c r="M173" s="309"/>
    </row>
    <row r="174" spans="1:14">
      <c r="A174" s="323">
        <v>45638</v>
      </c>
      <c r="B174" s="140">
        <v>444</v>
      </c>
      <c r="C174" s="71"/>
      <c r="D174" s="71"/>
      <c r="E174" s="71"/>
      <c r="F174" s="71"/>
      <c r="G174" s="71"/>
      <c r="H174" s="71"/>
      <c r="I174" s="318"/>
      <c r="J174" s="71"/>
      <c r="K174" s="153"/>
      <c r="L174" s="309"/>
      <c r="M174" s="309"/>
    </row>
    <row r="175" spans="1:14">
      <c r="A175" s="323">
        <v>45639</v>
      </c>
      <c r="B175" s="140">
        <v>376</v>
      </c>
      <c r="C175" s="71"/>
      <c r="D175" s="71"/>
      <c r="E175" s="71"/>
      <c r="F175" s="71"/>
      <c r="G175" s="71"/>
      <c r="H175" s="71"/>
      <c r="I175" s="318"/>
      <c r="J175" s="71"/>
      <c r="K175" s="153"/>
      <c r="L175" s="309"/>
      <c r="M175" s="309"/>
    </row>
    <row r="176" spans="1:14">
      <c r="A176" s="323">
        <v>45640</v>
      </c>
      <c r="B176" s="140">
        <v>385</v>
      </c>
      <c r="C176" s="71"/>
      <c r="D176" s="71"/>
      <c r="E176" s="71"/>
      <c r="F176" s="71"/>
      <c r="G176" s="71"/>
      <c r="H176" s="71"/>
      <c r="I176" s="318"/>
      <c r="J176" s="71"/>
      <c r="K176" s="153"/>
      <c r="L176" s="309"/>
      <c r="M176" s="309"/>
    </row>
    <row r="177" spans="1:13">
      <c r="A177" s="323">
        <v>45641</v>
      </c>
      <c r="B177" s="140">
        <v>378</v>
      </c>
      <c r="C177" s="71"/>
      <c r="D177" s="71"/>
      <c r="E177" s="71"/>
      <c r="F177" s="71"/>
      <c r="G177" s="71"/>
      <c r="H177" s="71"/>
      <c r="I177" s="318"/>
      <c r="J177" s="71"/>
      <c r="K177" s="153"/>
      <c r="L177" s="309"/>
      <c r="M177" s="309"/>
    </row>
    <row r="178" spans="1:13">
      <c r="A178" s="323">
        <v>45642</v>
      </c>
      <c r="B178" s="140">
        <v>334</v>
      </c>
      <c r="C178" s="71"/>
      <c r="D178" s="71"/>
      <c r="E178" s="71"/>
      <c r="F178" s="71"/>
      <c r="G178" s="71"/>
      <c r="H178" s="71"/>
      <c r="I178" s="318"/>
      <c r="J178" s="71"/>
      <c r="K178" s="153">
        <v>6</v>
      </c>
      <c r="L178" s="309"/>
      <c r="M178" s="309"/>
    </row>
    <row r="179" spans="1:13">
      <c r="A179" s="323">
        <v>45643</v>
      </c>
      <c r="B179" s="140">
        <v>438</v>
      </c>
      <c r="C179" s="71"/>
      <c r="D179" s="71"/>
      <c r="E179" s="71"/>
      <c r="F179" s="71"/>
      <c r="G179" s="71"/>
      <c r="H179" s="71"/>
      <c r="I179" s="318"/>
      <c r="J179" s="71"/>
      <c r="K179" s="153">
        <v>14</v>
      </c>
      <c r="L179" s="309"/>
      <c r="M179" s="309"/>
    </row>
    <row r="180" spans="1:13">
      <c r="A180" s="323">
        <v>45644</v>
      </c>
      <c r="B180" s="140">
        <v>420</v>
      </c>
      <c r="C180" s="71"/>
      <c r="D180" s="71"/>
      <c r="E180" s="71"/>
      <c r="F180" s="71"/>
      <c r="G180" s="71"/>
      <c r="H180" s="71"/>
      <c r="I180" s="318"/>
      <c r="J180" s="71"/>
      <c r="K180" s="153"/>
      <c r="L180" s="309"/>
      <c r="M180" s="309"/>
    </row>
    <row r="181" spans="1:13">
      <c r="A181" s="323">
        <v>45645</v>
      </c>
      <c r="B181" s="140">
        <v>362</v>
      </c>
      <c r="C181" s="71"/>
      <c r="D181" s="71"/>
      <c r="E181" s="71"/>
      <c r="F181" s="71"/>
      <c r="G181" s="71"/>
      <c r="H181" s="71"/>
      <c r="I181" s="318"/>
      <c r="J181" s="71"/>
      <c r="K181" s="153"/>
      <c r="L181" s="309"/>
      <c r="M181" s="309"/>
    </row>
    <row r="182" spans="1:13">
      <c r="A182" s="323">
        <v>45646</v>
      </c>
      <c r="B182" s="140">
        <v>358</v>
      </c>
      <c r="C182" s="71"/>
      <c r="D182" s="71"/>
      <c r="E182" s="71"/>
      <c r="F182" s="71"/>
      <c r="G182" s="71"/>
      <c r="H182" s="71"/>
      <c r="I182" s="318"/>
      <c r="J182" s="71"/>
      <c r="K182" s="153"/>
      <c r="L182" s="309"/>
      <c r="M182" s="309"/>
    </row>
    <row r="183" spans="1:13">
      <c r="A183" s="323">
        <v>45647</v>
      </c>
      <c r="B183" s="140">
        <v>361</v>
      </c>
      <c r="C183" s="71"/>
      <c r="D183" s="71"/>
      <c r="E183" s="71"/>
      <c r="F183" s="71"/>
      <c r="G183" s="71"/>
      <c r="H183" s="71"/>
      <c r="I183" s="318"/>
      <c r="J183" s="71"/>
      <c r="K183" s="153"/>
      <c r="L183" s="309"/>
      <c r="M183" s="309"/>
    </row>
    <row r="184" spans="1:13">
      <c r="A184" s="323">
        <v>45648</v>
      </c>
      <c r="B184" s="140">
        <v>345</v>
      </c>
      <c r="C184" s="71"/>
      <c r="D184" s="71"/>
      <c r="E184" s="71"/>
      <c r="F184" s="71"/>
      <c r="G184" s="71"/>
      <c r="H184" s="71"/>
      <c r="I184" s="318"/>
      <c r="J184" s="71"/>
      <c r="K184" s="153"/>
      <c r="L184" s="309"/>
      <c r="M184" s="309"/>
    </row>
    <row r="185" spans="1:13">
      <c r="A185" s="323">
        <v>45649</v>
      </c>
      <c r="B185" s="140">
        <v>313</v>
      </c>
      <c r="C185" s="71"/>
      <c r="D185" s="71"/>
      <c r="E185" s="71"/>
      <c r="F185" s="71"/>
      <c r="G185" s="71"/>
      <c r="H185" s="71"/>
      <c r="I185" s="318"/>
      <c r="J185" s="71"/>
      <c r="K185" s="153"/>
      <c r="L185" s="309"/>
      <c r="M185" s="309"/>
    </row>
    <row r="186" spans="1:13">
      <c r="A186" s="323">
        <v>45650</v>
      </c>
      <c r="B186" s="140">
        <v>334</v>
      </c>
      <c r="C186" s="71"/>
      <c r="D186" s="71"/>
      <c r="E186" s="71"/>
      <c r="F186" s="71"/>
      <c r="G186" s="71"/>
      <c r="H186" s="71"/>
      <c r="I186" s="318"/>
      <c r="J186" s="71"/>
      <c r="K186" s="153"/>
      <c r="L186" s="309"/>
      <c r="M186" s="309"/>
    </row>
    <row r="187" spans="1:13">
      <c r="A187" s="323">
        <v>45651</v>
      </c>
      <c r="B187" s="140">
        <v>309</v>
      </c>
      <c r="C187" s="71"/>
      <c r="D187" s="71"/>
      <c r="E187" s="71"/>
      <c r="F187" s="71"/>
      <c r="G187" s="71"/>
      <c r="H187" s="71"/>
      <c r="I187" s="318"/>
      <c r="J187" s="71"/>
      <c r="K187" s="153"/>
      <c r="L187" s="309"/>
      <c r="M187" s="309"/>
    </row>
    <row r="188" spans="1:13">
      <c r="A188" s="323">
        <v>45652</v>
      </c>
      <c r="B188" s="140">
        <v>332</v>
      </c>
      <c r="C188" s="71"/>
      <c r="D188" s="71"/>
      <c r="E188" s="71"/>
      <c r="F188" s="71"/>
      <c r="G188" s="71"/>
      <c r="H188" s="71"/>
      <c r="I188" s="318"/>
      <c r="J188" s="71"/>
      <c r="K188" s="153"/>
      <c r="L188" s="309"/>
      <c r="M188" s="309"/>
    </row>
    <row r="189" spans="1:13">
      <c r="A189" s="323">
        <v>45653</v>
      </c>
      <c r="B189" s="140">
        <v>298</v>
      </c>
      <c r="C189" s="71"/>
      <c r="D189" s="71"/>
      <c r="E189" s="71"/>
      <c r="F189" s="71"/>
      <c r="G189" s="71"/>
      <c r="H189" s="71"/>
      <c r="I189" s="318"/>
      <c r="J189" s="71"/>
      <c r="K189" s="153"/>
      <c r="L189" s="309"/>
      <c r="M189" s="309"/>
    </row>
    <row r="190" spans="1:13">
      <c r="A190" s="323">
        <v>45654</v>
      </c>
      <c r="B190" s="140">
        <v>275</v>
      </c>
      <c r="C190" s="71"/>
      <c r="D190" s="71"/>
      <c r="E190" s="71"/>
      <c r="F190" s="71"/>
      <c r="G190" s="71"/>
      <c r="H190" s="71"/>
      <c r="I190" s="318"/>
      <c r="J190" s="71"/>
      <c r="K190" s="153"/>
      <c r="L190" s="309"/>
      <c r="M190" s="309"/>
    </row>
    <row r="191" spans="1:13">
      <c r="A191" s="323">
        <v>45655</v>
      </c>
      <c r="B191" s="140">
        <v>284</v>
      </c>
      <c r="C191" s="71"/>
      <c r="D191" s="71"/>
      <c r="E191" s="71"/>
      <c r="F191" s="71"/>
      <c r="G191" s="71"/>
      <c r="H191" s="71"/>
      <c r="I191" s="318"/>
      <c r="J191" s="71"/>
      <c r="K191" s="153"/>
      <c r="L191" s="309"/>
      <c r="M191" s="309"/>
    </row>
    <row r="192" spans="1:13">
      <c r="A192" s="323">
        <v>45656</v>
      </c>
      <c r="B192" s="140">
        <v>274</v>
      </c>
      <c r="C192" s="71"/>
      <c r="D192" s="71"/>
      <c r="E192" s="71"/>
      <c r="F192" s="71"/>
      <c r="G192" s="71"/>
      <c r="H192" s="71"/>
      <c r="I192" s="318"/>
      <c r="J192" s="71"/>
      <c r="K192" s="153"/>
      <c r="L192" s="309"/>
      <c r="M192" s="309"/>
    </row>
    <row r="193" spans="1:15">
      <c r="A193" s="323">
        <v>45657</v>
      </c>
      <c r="B193" s="140">
        <v>262</v>
      </c>
      <c r="C193" s="71"/>
      <c r="D193" s="71"/>
      <c r="E193" s="71"/>
      <c r="F193" s="71"/>
      <c r="G193" s="71"/>
      <c r="H193" s="71"/>
      <c r="I193" s="318"/>
      <c r="J193" s="71"/>
      <c r="K193" s="153"/>
      <c r="L193" s="309"/>
      <c r="M193" s="309"/>
    </row>
    <row r="194" spans="1:15">
      <c r="A194" s="323">
        <v>45658</v>
      </c>
      <c r="B194" s="140">
        <v>271</v>
      </c>
      <c r="C194" s="71"/>
      <c r="D194" s="71"/>
      <c r="E194" s="71"/>
      <c r="F194" s="71"/>
      <c r="G194" s="71"/>
      <c r="H194" s="71"/>
      <c r="I194" s="318"/>
      <c r="J194" s="71"/>
      <c r="K194" s="153"/>
      <c r="L194" s="309"/>
      <c r="M194" s="309"/>
    </row>
    <row r="195" spans="1:15">
      <c r="A195" s="323">
        <v>45659</v>
      </c>
      <c r="B195" s="140">
        <v>285</v>
      </c>
      <c r="C195" s="71"/>
      <c r="D195" s="71"/>
      <c r="E195" s="71"/>
      <c r="F195" s="71"/>
      <c r="G195" s="71"/>
      <c r="H195" s="71"/>
      <c r="I195" s="318"/>
      <c r="J195" s="71"/>
      <c r="K195" s="153"/>
      <c r="L195" s="309"/>
      <c r="M195" s="309"/>
    </row>
    <row r="196" spans="1:15">
      <c r="A196" s="323">
        <v>45660</v>
      </c>
      <c r="B196" s="140">
        <v>264</v>
      </c>
      <c r="C196" s="71"/>
      <c r="D196" s="71"/>
      <c r="E196" s="71"/>
      <c r="F196" s="71"/>
      <c r="G196" s="71"/>
      <c r="H196" s="71"/>
      <c r="I196" s="318"/>
      <c r="J196" s="71"/>
      <c r="K196" s="153"/>
      <c r="L196" s="309"/>
      <c r="M196" s="309"/>
    </row>
    <row r="197" spans="1:15">
      <c r="A197" s="323">
        <v>45661</v>
      </c>
      <c r="B197" s="140">
        <v>254</v>
      </c>
      <c r="C197" s="71"/>
      <c r="D197" s="71"/>
      <c r="E197" s="71"/>
      <c r="F197" s="71"/>
      <c r="G197" s="71"/>
      <c r="H197" s="71"/>
      <c r="I197" s="318"/>
      <c r="J197" s="71"/>
      <c r="K197" s="153"/>
      <c r="L197" s="309"/>
      <c r="M197" s="309"/>
    </row>
    <row r="198" spans="1:15">
      <c r="A198" s="323">
        <v>45662</v>
      </c>
      <c r="B198" s="140">
        <v>241</v>
      </c>
      <c r="C198" s="71"/>
      <c r="D198" s="71"/>
      <c r="E198" s="71"/>
      <c r="F198" s="71"/>
      <c r="G198" s="71"/>
      <c r="H198" s="71"/>
      <c r="I198" s="318"/>
      <c r="J198" s="71"/>
      <c r="K198" s="153"/>
      <c r="L198" s="309"/>
      <c r="M198" s="309"/>
    </row>
    <row r="199" spans="1:15">
      <c r="A199" s="323">
        <v>45663</v>
      </c>
      <c r="B199" s="140">
        <v>252</v>
      </c>
      <c r="C199" s="71"/>
      <c r="D199" s="71"/>
      <c r="E199" s="71"/>
      <c r="F199" s="71"/>
      <c r="G199" s="71"/>
      <c r="H199" s="71"/>
      <c r="I199" s="318"/>
      <c r="J199" s="71"/>
      <c r="K199" s="153"/>
      <c r="L199" s="309"/>
      <c r="M199" s="309"/>
    </row>
    <row r="200" spans="1:15">
      <c r="A200" s="323">
        <v>45664</v>
      </c>
      <c r="B200" s="140">
        <v>245</v>
      </c>
      <c r="C200" s="71"/>
      <c r="D200" s="71"/>
      <c r="E200" s="71"/>
      <c r="F200" s="71"/>
      <c r="G200" s="71"/>
      <c r="H200" s="71"/>
      <c r="I200" s="318"/>
      <c r="J200" s="71"/>
      <c r="K200" s="153"/>
      <c r="L200" s="309"/>
      <c r="M200" s="309"/>
    </row>
    <row r="201" spans="1:15">
      <c r="A201" s="323">
        <v>45665</v>
      </c>
      <c r="B201" s="140">
        <v>289</v>
      </c>
      <c r="C201" s="71"/>
      <c r="D201" s="71"/>
      <c r="E201" s="71"/>
      <c r="F201" s="71"/>
      <c r="G201" s="71"/>
      <c r="H201" s="71"/>
      <c r="I201" s="318"/>
      <c r="J201" s="71"/>
      <c r="K201" s="153">
        <v>18</v>
      </c>
      <c r="L201" s="309"/>
      <c r="M201" s="309"/>
    </row>
    <row r="202" spans="1:15">
      <c r="A202" s="323">
        <v>45666</v>
      </c>
      <c r="B202" s="140">
        <v>288</v>
      </c>
      <c r="C202" s="71"/>
      <c r="D202" s="71"/>
      <c r="E202" s="71"/>
      <c r="F202" s="71"/>
      <c r="G202" s="71"/>
      <c r="H202" s="71"/>
      <c r="I202" s="318"/>
      <c r="J202" s="71"/>
      <c r="K202" s="153">
        <v>9</v>
      </c>
      <c r="L202" s="309"/>
      <c r="M202" s="309"/>
    </row>
    <row r="203" spans="1:15">
      <c r="A203" s="323">
        <v>45667</v>
      </c>
      <c r="B203" s="140">
        <v>263</v>
      </c>
      <c r="C203" s="71"/>
      <c r="D203" s="71"/>
      <c r="E203" s="71"/>
      <c r="F203" s="71"/>
      <c r="G203" s="71"/>
      <c r="H203" s="71"/>
      <c r="I203" s="318"/>
      <c r="J203" s="71"/>
      <c r="K203" s="153">
        <v>3</v>
      </c>
      <c r="L203" s="309"/>
      <c r="M203" s="309"/>
    </row>
    <row r="204" spans="1:15">
      <c r="A204" s="323">
        <v>45668</v>
      </c>
      <c r="B204" s="140">
        <v>366</v>
      </c>
      <c r="C204" s="71"/>
      <c r="D204" s="71"/>
      <c r="E204" s="71"/>
      <c r="F204" s="71"/>
      <c r="G204" s="71"/>
      <c r="H204" s="71"/>
      <c r="I204" s="318"/>
      <c r="J204" s="71"/>
      <c r="K204" s="153"/>
      <c r="L204" s="309"/>
      <c r="M204" s="309"/>
    </row>
    <row r="205" spans="1:15">
      <c r="A205" s="323">
        <v>45669</v>
      </c>
      <c r="B205" s="140">
        <v>498</v>
      </c>
      <c r="C205" s="71"/>
      <c r="D205" s="71"/>
      <c r="E205" s="71"/>
      <c r="F205" s="71"/>
      <c r="G205" s="71"/>
      <c r="H205" s="71"/>
      <c r="I205" s="318"/>
      <c r="J205" s="71"/>
      <c r="K205" s="153">
        <v>46</v>
      </c>
      <c r="L205" s="309"/>
      <c r="M205" s="309"/>
    </row>
    <row r="206" spans="1:15">
      <c r="A206" s="323">
        <v>45670</v>
      </c>
      <c r="B206" s="140">
        <v>417</v>
      </c>
      <c r="C206" s="71"/>
      <c r="D206" s="71"/>
      <c r="E206" s="71"/>
      <c r="F206" s="71"/>
      <c r="G206" s="71"/>
      <c r="H206" s="71"/>
      <c r="I206" s="318"/>
      <c r="J206" s="71"/>
      <c r="K206" s="153">
        <v>2</v>
      </c>
      <c r="L206" s="309"/>
      <c r="M206" s="309"/>
    </row>
    <row r="207" spans="1:15">
      <c r="A207" s="323">
        <v>45671</v>
      </c>
      <c r="B207" s="140">
        <v>329</v>
      </c>
      <c r="C207" s="153">
        <v>18.7</v>
      </c>
      <c r="D207" s="153">
        <v>100</v>
      </c>
      <c r="E207" s="153">
        <v>2.35</v>
      </c>
      <c r="F207" s="153">
        <v>80</v>
      </c>
      <c r="G207" s="153">
        <v>9.25</v>
      </c>
      <c r="H207" s="153">
        <v>1.54</v>
      </c>
      <c r="I207" s="318"/>
      <c r="J207" s="71"/>
      <c r="K207" s="153"/>
      <c r="L207" s="309" t="s">
        <v>126</v>
      </c>
      <c r="M207" s="309" t="s">
        <v>98</v>
      </c>
      <c r="N207" s="328">
        <v>45671</v>
      </c>
      <c r="O207" s="328">
        <v>45688</v>
      </c>
    </row>
    <row r="208" spans="1:15">
      <c r="A208" s="323">
        <v>45672</v>
      </c>
      <c r="B208" s="140">
        <v>322</v>
      </c>
      <c r="C208" s="71"/>
      <c r="D208" s="71"/>
      <c r="E208" s="71"/>
      <c r="F208" s="71"/>
      <c r="G208" s="71"/>
      <c r="H208" s="71"/>
      <c r="I208" s="318"/>
      <c r="J208" s="71"/>
      <c r="K208" s="153">
        <v>5</v>
      </c>
      <c r="L208" s="309"/>
      <c r="M208" s="309"/>
    </row>
    <row r="209" spans="1:13">
      <c r="A209" s="323">
        <v>45673</v>
      </c>
      <c r="B209" s="140">
        <v>311</v>
      </c>
      <c r="C209" s="71"/>
      <c r="D209" s="71"/>
      <c r="E209" s="71"/>
      <c r="F209" s="71"/>
      <c r="G209" s="71"/>
      <c r="H209" s="71"/>
      <c r="I209" s="318"/>
      <c r="J209" s="71"/>
      <c r="K209" s="153"/>
      <c r="L209" s="309"/>
      <c r="M209" s="309"/>
    </row>
    <row r="210" spans="1:13">
      <c r="A210" s="323">
        <v>45674</v>
      </c>
      <c r="B210" s="140">
        <v>281</v>
      </c>
      <c r="C210" s="71"/>
      <c r="D210" s="71"/>
      <c r="E210" s="71"/>
      <c r="F210" s="71"/>
      <c r="G210" s="71"/>
      <c r="H210" s="71"/>
      <c r="I210" s="318"/>
      <c r="J210" s="71"/>
      <c r="K210" s="153"/>
      <c r="L210" s="309"/>
      <c r="M210" s="309"/>
    </row>
    <row r="211" spans="1:13">
      <c r="A211" s="323">
        <v>45675</v>
      </c>
      <c r="B211" s="140">
        <v>339</v>
      </c>
      <c r="C211" s="71"/>
      <c r="D211" s="71"/>
      <c r="E211" s="71"/>
      <c r="F211" s="71"/>
      <c r="G211" s="71"/>
      <c r="H211" s="71"/>
      <c r="I211" s="318"/>
      <c r="J211" s="71"/>
      <c r="K211" s="153"/>
      <c r="L211" s="309"/>
      <c r="M211" s="309"/>
    </row>
    <row r="212" spans="1:13">
      <c r="A212" s="323">
        <v>45676</v>
      </c>
      <c r="B212" s="140">
        <v>355</v>
      </c>
      <c r="C212" s="71"/>
      <c r="D212" s="71"/>
      <c r="E212" s="71"/>
      <c r="F212" s="71"/>
      <c r="G212" s="71"/>
      <c r="H212" s="71"/>
      <c r="I212" s="318"/>
      <c r="J212" s="71"/>
      <c r="K212" s="153">
        <v>15</v>
      </c>
      <c r="L212" s="309"/>
      <c r="M212" s="309"/>
    </row>
    <row r="213" spans="1:13">
      <c r="A213" s="323">
        <v>45677</v>
      </c>
      <c r="B213" s="140">
        <v>297</v>
      </c>
      <c r="C213" s="71"/>
      <c r="D213" s="71"/>
      <c r="E213" s="71"/>
      <c r="F213" s="71"/>
      <c r="G213" s="71"/>
      <c r="H213" s="71"/>
      <c r="I213" s="318"/>
      <c r="J213" s="71"/>
      <c r="K213" s="153"/>
      <c r="L213" s="309"/>
      <c r="M213" s="309"/>
    </row>
    <row r="214" spans="1:13">
      <c r="A214" s="323">
        <v>45678</v>
      </c>
      <c r="B214" s="140">
        <v>285</v>
      </c>
      <c r="C214" s="71"/>
      <c r="D214" s="71"/>
      <c r="E214" s="71"/>
      <c r="F214" s="71"/>
      <c r="G214" s="71"/>
      <c r="H214" s="71"/>
      <c r="I214" s="318"/>
      <c r="J214" s="71"/>
      <c r="K214" s="153"/>
      <c r="L214" s="309"/>
      <c r="M214" s="309"/>
    </row>
    <row r="215" spans="1:13">
      <c r="A215" s="323">
        <v>45679</v>
      </c>
      <c r="B215" s="140">
        <v>269</v>
      </c>
      <c r="C215" s="71"/>
      <c r="D215" s="71"/>
      <c r="E215" s="71"/>
      <c r="F215" s="71"/>
      <c r="G215" s="71"/>
      <c r="H215" s="71"/>
      <c r="I215" s="318"/>
      <c r="J215" s="71"/>
      <c r="K215" s="153"/>
      <c r="L215" s="309"/>
      <c r="M215" s="309"/>
    </row>
    <row r="216" spans="1:13">
      <c r="A216" s="323">
        <v>45680</v>
      </c>
      <c r="B216" s="140">
        <v>443</v>
      </c>
      <c r="C216" s="71"/>
      <c r="D216" s="71"/>
      <c r="E216" s="71"/>
      <c r="F216" s="71"/>
      <c r="G216" s="71"/>
      <c r="H216" s="71"/>
      <c r="I216" s="318"/>
      <c r="J216" s="71"/>
      <c r="K216" s="153">
        <v>29</v>
      </c>
      <c r="L216" s="309"/>
      <c r="M216" s="309"/>
    </row>
    <row r="217" spans="1:13">
      <c r="A217" s="323">
        <v>45681</v>
      </c>
      <c r="B217" s="140">
        <v>323</v>
      </c>
      <c r="C217" s="71"/>
      <c r="D217" s="71"/>
      <c r="E217" s="71"/>
      <c r="F217" s="71"/>
      <c r="G217" s="71"/>
      <c r="H217" s="71"/>
      <c r="I217" s="318"/>
      <c r="J217" s="71"/>
      <c r="K217" s="153"/>
      <c r="L217" s="309"/>
      <c r="M217" s="309"/>
    </row>
    <row r="218" spans="1:13">
      <c r="A218" s="323">
        <v>45682</v>
      </c>
      <c r="B218" s="140">
        <v>274</v>
      </c>
      <c r="C218" s="71"/>
      <c r="D218" s="71"/>
      <c r="E218" s="71"/>
      <c r="F218" s="71"/>
      <c r="G218" s="71"/>
      <c r="H218" s="71"/>
      <c r="I218" s="318"/>
      <c r="J218" s="71"/>
      <c r="K218" s="153"/>
      <c r="L218" s="309"/>
      <c r="M218" s="309"/>
    </row>
    <row r="219" spans="1:13">
      <c r="A219" s="323">
        <v>45683</v>
      </c>
      <c r="B219" s="140">
        <v>275</v>
      </c>
      <c r="C219" s="71"/>
      <c r="D219" s="71"/>
      <c r="E219" s="71"/>
      <c r="F219" s="71"/>
      <c r="G219" s="71"/>
      <c r="H219" s="71"/>
      <c r="I219" s="318"/>
      <c r="J219" s="71"/>
      <c r="K219" s="153"/>
      <c r="L219" s="309"/>
      <c r="M219" s="309"/>
    </row>
    <row r="220" spans="1:13">
      <c r="A220" s="323">
        <v>45684</v>
      </c>
      <c r="B220" s="140">
        <v>275</v>
      </c>
      <c r="C220" s="71"/>
      <c r="D220" s="71"/>
      <c r="E220" s="71"/>
      <c r="F220" s="71"/>
      <c r="G220" s="71"/>
      <c r="H220" s="71"/>
      <c r="I220" s="318"/>
      <c r="J220" s="71"/>
      <c r="K220" s="153"/>
      <c r="L220" s="309"/>
      <c r="M220" s="309"/>
    </row>
    <row r="221" spans="1:13">
      <c r="A221" s="323">
        <v>45685</v>
      </c>
      <c r="B221" s="140">
        <v>260</v>
      </c>
      <c r="C221" s="71"/>
      <c r="D221" s="71"/>
      <c r="E221" s="71"/>
      <c r="F221" s="71"/>
      <c r="G221" s="71"/>
      <c r="H221" s="71"/>
      <c r="I221" s="318"/>
      <c r="J221" s="71"/>
      <c r="K221" s="153"/>
      <c r="L221" s="309"/>
      <c r="M221" s="309"/>
    </row>
    <row r="222" spans="1:13">
      <c r="A222" s="323">
        <v>45686</v>
      </c>
      <c r="B222" s="140">
        <v>276</v>
      </c>
      <c r="C222" s="71"/>
      <c r="D222" s="71"/>
      <c r="E222" s="71"/>
      <c r="F222" s="71"/>
      <c r="G222" s="71"/>
      <c r="H222" s="71"/>
      <c r="I222" s="318"/>
      <c r="J222" s="71"/>
      <c r="K222" s="153"/>
      <c r="L222" s="309"/>
      <c r="M222" s="309"/>
    </row>
    <row r="223" spans="1:13">
      <c r="A223" s="323">
        <v>45687</v>
      </c>
      <c r="B223" s="140">
        <v>240</v>
      </c>
      <c r="C223" s="71"/>
      <c r="D223" s="71"/>
      <c r="E223" s="71"/>
      <c r="F223" s="71"/>
      <c r="G223" s="71"/>
      <c r="H223" s="71"/>
      <c r="I223" s="318"/>
      <c r="J223" s="71"/>
      <c r="K223" s="153"/>
      <c r="L223" s="309"/>
      <c r="M223" s="309"/>
    </row>
    <row r="224" spans="1:13">
      <c r="A224" s="323">
        <v>45688</v>
      </c>
      <c r="B224" s="140">
        <v>245</v>
      </c>
      <c r="C224" s="71"/>
      <c r="D224" s="71"/>
      <c r="E224" s="71"/>
      <c r="F224" s="71"/>
      <c r="G224" s="71"/>
      <c r="H224" s="71"/>
      <c r="I224" s="318"/>
      <c r="J224" s="71"/>
      <c r="K224" s="153"/>
      <c r="L224" s="309"/>
      <c r="M224" s="309"/>
    </row>
    <row r="225" spans="1:14">
      <c r="A225" s="323">
        <v>45689</v>
      </c>
      <c r="B225" s="140">
        <v>261</v>
      </c>
      <c r="C225" s="71"/>
      <c r="D225" s="71"/>
      <c r="E225" s="71"/>
      <c r="F225" s="71"/>
      <c r="G225" s="71"/>
      <c r="H225" s="71"/>
      <c r="I225" s="318"/>
      <c r="J225" s="71"/>
      <c r="K225" s="153">
        <v>3</v>
      </c>
      <c r="L225" s="309"/>
      <c r="M225" s="309"/>
    </row>
    <row r="226" spans="1:14">
      <c r="A226" s="323">
        <v>45690</v>
      </c>
      <c r="B226" s="140">
        <v>250</v>
      </c>
      <c r="C226" s="71"/>
      <c r="D226" s="71"/>
      <c r="E226" s="71"/>
      <c r="F226" s="71"/>
      <c r="G226" s="71"/>
      <c r="H226" s="71"/>
      <c r="I226" s="318"/>
      <c r="J226" s="71"/>
      <c r="K226" s="153">
        <v>6</v>
      </c>
      <c r="L226" s="309"/>
      <c r="M226" s="309"/>
    </row>
    <row r="227" spans="1:14">
      <c r="A227" s="323">
        <v>45691</v>
      </c>
      <c r="B227" s="140">
        <v>275</v>
      </c>
      <c r="C227" s="71"/>
      <c r="D227" s="71"/>
      <c r="E227" s="71"/>
      <c r="F227" s="71"/>
      <c r="G227" s="71"/>
      <c r="H227" s="71"/>
      <c r="I227" s="318"/>
      <c r="J227" s="71"/>
      <c r="K227" s="153"/>
      <c r="L227" s="309"/>
      <c r="M227" s="309"/>
    </row>
    <row r="228" spans="1:14">
      <c r="A228" s="323">
        <v>45692</v>
      </c>
      <c r="B228" s="140">
        <v>257</v>
      </c>
      <c r="C228" s="71"/>
      <c r="D228" s="71"/>
      <c r="E228" s="71"/>
      <c r="F228" s="71"/>
      <c r="G228" s="71"/>
      <c r="H228" s="71"/>
      <c r="I228" s="318"/>
      <c r="J228" s="71"/>
      <c r="K228" s="153"/>
      <c r="L228" s="309"/>
      <c r="M228" s="309"/>
    </row>
    <row r="229" spans="1:14">
      <c r="A229" s="323">
        <v>45693</v>
      </c>
      <c r="B229" s="140">
        <v>242</v>
      </c>
      <c r="C229" s="71"/>
      <c r="D229" s="71"/>
      <c r="E229" s="71"/>
      <c r="F229" s="71"/>
      <c r="G229" s="71"/>
      <c r="H229" s="71"/>
      <c r="I229" s="318"/>
      <c r="J229" s="71"/>
      <c r="K229" s="153"/>
      <c r="L229" s="309"/>
      <c r="M229" s="309"/>
    </row>
    <row r="230" spans="1:14">
      <c r="A230" s="323">
        <v>45694</v>
      </c>
      <c r="B230" s="140">
        <v>238</v>
      </c>
      <c r="C230" s="71"/>
      <c r="D230" s="71"/>
      <c r="E230" s="71"/>
      <c r="F230" s="71"/>
      <c r="G230" s="71"/>
      <c r="H230" s="71"/>
      <c r="I230" s="318"/>
      <c r="J230" s="71"/>
      <c r="K230" s="153"/>
      <c r="L230" s="309"/>
      <c r="M230" s="309"/>
    </row>
    <row r="231" spans="1:14">
      <c r="A231" s="323">
        <v>45695</v>
      </c>
      <c r="B231" s="140">
        <v>235</v>
      </c>
      <c r="C231" s="71"/>
      <c r="D231" s="71"/>
      <c r="E231" s="71"/>
      <c r="F231" s="71"/>
      <c r="G231" s="71"/>
      <c r="H231" s="71"/>
      <c r="I231" s="318"/>
      <c r="J231" s="71"/>
      <c r="K231" s="153"/>
      <c r="L231" s="309"/>
      <c r="M231" s="309"/>
    </row>
    <row r="232" spans="1:14">
      <c r="A232" s="323">
        <v>45696</v>
      </c>
      <c r="B232" s="140">
        <v>249</v>
      </c>
      <c r="C232" s="71"/>
      <c r="D232" s="71"/>
      <c r="E232" s="71"/>
      <c r="F232" s="71"/>
      <c r="G232" s="71"/>
      <c r="H232" s="71"/>
      <c r="I232" s="318"/>
      <c r="J232" s="71"/>
      <c r="K232" s="153"/>
      <c r="L232" s="309"/>
      <c r="M232" s="309"/>
    </row>
    <row r="233" spans="1:14">
      <c r="A233" s="323">
        <v>45697</v>
      </c>
      <c r="B233" s="140">
        <v>262</v>
      </c>
      <c r="C233" s="71"/>
      <c r="D233" s="71"/>
      <c r="E233" s="71"/>
      <c r="F233" s="71"/>
      <c r="G233" s="71"/>
      <c r="H233" s="71"/>
      <c r="I233" s="318"/>
      <c r="J233" s="71"/>
      <c r="K233" s="153"/>
      <c r="L233" s="309"/>
      <c r="M233" s="309"/>
    </row>
    <row r="234" spans="1:14">
      <c r="A234" s="323">
        <v>45698</v>
      </c>
      <c r="B234" s="140">
        <v>250</v>
      </c>
      <c r="C234" s="153">
        <v>22.7</v>
      </c>
      <c r="D234" s="153">
        <v>60</v>
      </c>
      <c r="E234" s="153">
        <v>7.8</v>
      </c>
      <c r="F234" s="153">
        <v>81</v>
      </c>
      <c r="G234" s="153">
        <v>8.76</v>
      </c>
      <c r="H234" s="153">
        <v>1.55</v>
      </c>
      <c r="I234" s="318"/>
      <c r="J234" s="71"/>
      <c r="K234" s="153"/>
      <c r="L234" s="324">
        <v>0.34375</v>
      </c>
      <c r="M234" s="309" t="s">
        <v>98</v>
      </c>
      <c r="N234" s="328">
        <v>45709</v>
      </c>
    </row>
    <row r="235" spans="1:14">
      <c r="A235" s="323">
        <v>45699</v>
      </c>
      <c r="B235" s="140">
        <v>249</v>
      </c>
      <c r="C235" s="71"/>
      <c r="D235" s="71"/>
      <c r="E235" s="71"/>
      <c r="F235" s="71"/>
      <c r="G235" s="71"/>
      <c r="H235" s="71"/>
      <c r="I235" s="318"/>
      <c r="J235" s="71"/>
      <c r="K235" s="153"/>
      <c r="L235" s="309"/>
      <c r="M235" s="309"/>
    </row>
    <row r="236" spans="1:14">
      <c r="A236" s="323">
        <v>45700</v>
      </c>
      <c r="B236" s="140">
        <v>276</v>
      </c>
      <c r="C236" s="71"/>
      <c r="D236" s="71"/>
      <c r="E236" s="71"/>
      <c r="F236" s="71"/>
      <c r="G236" s="71"/>
      <c r="H236" s="71"/>
      <c r="I236" s="318"/>
      <c r="J236" s="71"/>
      <c r="K236" s="153"/>
      <c r="L236" s="309"/>
      <c r="M236" s="309"/>
    </row>
    <row r="237" spans="1:14">
      <c r="A237" s="323">
        <v>45701</v>
      </c>
      <c r="B237" s="140">
        <v>1743</v>
      </c>
      <c r="C237" s="71"/>
      <c r="D237" s="71"/>
      <c r="E237" s="71"/>
      <c r="F237" s="71"/>
      <c r="G237" s="71"/>
      <c r="H237" s="71"/>
      <c r="I237" s="318"/>
      <c r="J237" s="71"/>
      <c r="K237" s="153"/>
      <c r="L237" s="309"/>
      <c r="M237" s="309"/>
    </row>
    <row r="238" spans="1:14">
      <c r="A238" s="323">
        <v>45702</v>
      </c>
      <c r="B238" s="140">
        <v>614</v>
      </c>
      <c r="C238" s="71"/>
      <c r="D238" s="71"/>
      <c r="E238" s="71"/>
      <c r="F238" s="71"/>
      <c r="G238" s="71"/>
      <c r="H238" s="71"/>
      <c r="I238" s="318"/>
      <c r="J238" s="71"/>
      <c r="K238" s="153"/>
      <c r="L238" s="309"/>
      <c r="M238" s="309"/>
    </row>
    <row r="239" spans="1:14">
      <c r="A239" s="323">
        <v>45703</v>
      </c>
      <c r="B239" s="140">
        <v>425</v>
      </c>
      <c r="C239" s="71"/>
      <c r="D239" s="71"/>
      <c r="E239" s="71"/>
      <c r="F239" s="71"/>
      <c r="G239" s="71"/>
      <c r="H239" s="71"/>
      <c r="I239" s="318"/>
      <c r="J239" s="71"/>
      <c r="K239" s="153"/>
      <c r="L239" s="309"/>
      <c r="M239" s="309"/>
    </row>
    <row r="240" spans="1:14">
      <c r="A240" s="323">
        <v>45704</v>
      </c>
      <c r="B240" s="140">
        <v>359</v>
      </c>
      <c r="C240" s="71"/>
      <c r="D240" s="71"/>
      <c r="E240" s="71"/>
      <c r="F240" s="71"/>
      <c r="G240" s="71"/>
      <c r="H240" s="71"/>
      <c r="I240" s="318"/>
      <c r="J240" s="71"/>
      <c r="K240" s="153"/>
      <c r="L240" s="309"/>
      <c r="M240" s="309"/>
    </row>
    <row r="241" spans="1:13">
      <c r="A241" s="323">
        <v>45705</v>
      </c>
      <c r="B241" s="140">
        <v>322</v>
      </c>
      <c r="C241" s="71"/>
      <c r="D241" s="71"/>
      <c r="E241" s="71"/>
      <c r="F241" s="71"/>
      <c r="G241" s="71"/>
      <c r="H241" s="71"/>
      <c r="I241" s="318"/>
      <c r="J241" s="71"/>
      <c r="K241" s="153"/>
      <c r="L241" s="309"/>
      <c r="M241" s="309"/>
    </row>
    <row r="242" spans="1:13">
      <c r="A242" s="323">
        <v>45706</v>
      </c>
      <c r="B242" s="140">
        <v>308</v>
      </c>
      <c r="C242" s="71"/>
      <c r="D242" s="71"/>
      <c r="E242" s="71"/>
      <c r="F242" s="71"/>
      <c r="G242" s="71"/>
      <c r="H242" s="71"/>
      <c r="I242" s="318"/>
      <c r="J242" s="71"/>
      <c r="K242" s="153"/>
      <c r="L242" s="309"/>
      <c r="M242" s="309"/>
    </row>
    <row r="243" spans="1:13">
      <c r="A243" s="323">
        <v>45707</v>
      </c>
      <c r="B243" s="140">
        <v>305</v>
      </c>
      <c r="C243" s="71"/>
      <c r="D243" s="71"/>
      <c r="E243" s="71"/>
      <c r="F243" s="71"/>
      <c r="G243" s="71"/>
      <c r="H243" s="71"/>
      <c r="I243" s="318"/>
      <c r="J243" s="71"/>
      <c r="K243" s="153"/>
      <c r="L243" s="309"/>
      <c r="M243" s="309"/>
    </row>
    <row r="244" spans="1:13">
      <c r="A244" s="323">
        <v>45708</v>
      </c>
      <c r="B244" s="140">
        <v>280</v>
      </c>
      <c r="C244" s="71"/>
      <c r="D244" s="71"/>
      <c r="E244" s="71"/>
      <c r="F244" s="71"/>
      <c r="G244" s="71"/>
      <c r="H244" s="71"/>
      <c r="I244" s="318"/>
      <c r="J244" s="71"/>
      <c r="K244" s="153"/>
      <c r="L244" s="309"/>
      <c r="M244" s="309"/>
    </row>
    <row r="245" spans="1:13">
      <c r="A245" s="323">
        <v>45709</v>
      </c>
      <c r="B245" s="140">
        <v>301</v>
      </c>
      <c r="C245" s="71"/>
      <c r="D245" s="71"/>
      <c r="E245" s="71"/>
      <c r="F245" s="71"/>
      <c r="G245" s="71"/>
      <c r="H245" s="71"/>
      <c r="I245" s="318"/>
      <c r="J245" s="71"/>
      <c r="K245" s="153"/>
      <c r="L245" s="309"/>
      <c r="M245" s="309"/>
    </row>
    <row r="246" spans="1:13">
      <c r="A246" s="323">
        <v>45710</v>
      </c>
      <c r="B246" s="140">
        <v>284</v>
      </c>
      <c r="C246" s="71"/>
      <c r="D246" s="71"/>
      <c r="E246" s="71"/>
      <c r="F246" s="71"/>
      <c r="G246" s="71"/>
      <c r="H246" s="71"/>
      <c r="I246" s="318"/>
      <c r="J246" s="71"/>
      <c r="K246" s="153"/>
      <c r="L246" s="309"/>
      <c r="M246" s="309"/>
    </row>
    <row r="247" spans="1:13">
      <c r="A247" s="323">
        <v>45711</v>
      </c>
      <c r="B247" s="140">
        <v>281</v>
      </c>
      <c r="C247" s="71"/>
      <c r="D247" s="71"/>
      <c r="E247" s="71"/>
      <c r="F247" s="71"/>
      <c r="G247" s="71"/>
      <c r="H247" s="71"/>
      <c r="I247" s="318"/>
      <c r="J247" s="71"/>
      <c r="K247" s="153"/>
      <c r="L247" s="309"/>
      <c r="M247" s="309"/>
    </row>
    <row r="248" spans="1:13">
      <c r="A248" s="323">
        <v>45712</v>
      </c>
      <c r="B248" s="140">
        <v>272</v>
      </c>
      <c r="C248" s="71"/>
      <c r="D248" s="71"/>
      <c r="E248" s="71"/>
      <c r="F248" s="71"/>
      <c r="G248" s="71"/>
      <c r="H248" s="71"/>
      <c r="I248" s="318"/>
      <c r="J248" s="71"/>
      <c r="K248" s="153"/>
      <c r="L248" s="309"/>
      <c r="M248" s="309"/>
    </row>
    <row r="249" spans="1:13">
      <c r="A249" s="323">
        <v>45713</v>
      </c>
      <c r="B249" s="140">
        <v>270</v>
      </c>
      <c r="C249" s="71"/>
      <c r="D249" s="71"/>
      <c r="E249" s="71"/>
      <c r="F249" s="71"/>
      <c r="G249" s="71"/>
      <c r="H249" s="71"/>
      <c r="I249" s="318"/>
      <c r="J249" s="71"/>
      <c r="K249" s="153"/>
      <c r="L249" s="309"/>
      <c r="M249" s="309"/>
    </row>
    <row r="250" spans="1:13">
      <c r="A250" s="323">
        <v>45714</v>
      </c>
      <c r="B250" s="140">
        <v>259</v>
      </c>
      <c r="C250" s="71"/>
      <c r="D250" s="71"/>
      <c r="E250" s="71"/>
      <c r="F250" s="71"/>
      <c r="G250" s="71"/>
      <c r="H250" s="71"/>
      <c r="I250" s="318"/>
      <c r="J250" s="71"/>
      <c r="K250" s="153"/>
      <c r="L250" s="309"/>
      <c r="M250" s="309"/>
    </row>
    <row r="251" spans="1:13">
      <c r="A251" s="323">
        <v>45715</v>
      </c>
      <c r="B251" s="140"/>
      <c r="C251" s="71"/>
      <c r="D251" s="71"/>
      <c r="E251" s="71"/>
      <c r="F251" s="71"/>
      <c r="G251" s="71"/>
      <c r="H251" s="71"/>
      <c r="I251" s="318"/>
      <c r="J251" s="71"/>
      <c r="K251" s="153"/>
      <c r="L251" s="309"/>
      <c r="M251" s="309"/>
    </row>
    <row r="252" spans="1:13">
      <c r="A252" s="323">
        <v>45716</v>
      </c>
      <c r="B252" s="140">
        <v>262</v>
      </c>
      <c r="C252" s="71"/>
      <c r="D252" s="71"/>
      <c r="E252" s="71"/>
      <c r="F252" s="71"/>
      <c r="G252" s="71"/>
      <c r="H252" s="71"/>
      <c r="I252" s="318"/>
      <c r="J252" s="71"/>
      <c r="K252" s="153">
        <v>95</v>
      </c>
      <c r="L252" s="309"/>
      <c r="M252" s="309"/>
    </row>
    <row r="253" spans="1:13">
      <c r="A253" s="323">
        <v>45717</v>
      </c>
      <c r="B253" s="140">
        <v>284</v>
      </c>
      <c r="C253" s="71"/>
      <c r="D253" s="71"/>
      <c r="E253" s="71"/>
      <c r="F253" s="71"/>
      <c r="G253" s="71"/>
      <c r="H253" s="71"/>
      <c r="I253" s="318"/>
      <c r="J253" s="71"/>
      <c r="K253" s="153"/>
      <c r="L253" s="309"/>
      <c r="M253" s="309"/>
    </row>
    <row r="254" spans="1:13">
      <c r="A254" s="323">
        <v>45718</v>
      </c>
      <c r="B254" s="140">
        <v>270</v>
      </c>
      <c r="C254" s="71"/>
      <c r="D254" s="71"/>
      <c r="E254" s="71"/>
      <c r="F254" s="71"/>
      <c r="G254" s="71"/>
      <c r="H254" s="71"/>
      <c r="I254" s="318"/>
      <c r="J254" s="71"/>
      <c r="K254" s="153"/>
      <c r="L254" s="309"/>
      <c r="M254" s="309"/>
    </row>
    <row r="255" spans="1:13">
      <c r="A255" s="323">
        <v>45719</v>
      </c>
      <c r="B255" s="140">
        <v>249</v>
      </c>
      <c r="C255" s="71"/>
      <c r="D255" s="71"/>
      <c r="E255" s="71"/>
      <c r="F255" s="71"/>
      <c r="G255" s="71"/>
      <c r="H255" s="71"/>
      <c r="I255" s="318"/>
      <c r="J255" s="71"/>
      <c r="K255" s="153"/>
      <c r="L255" s="309"/>
      <c r="M255" s="309"/>
    </row>
    <row r="256" spans="1:13">
      <c r="A256" s="323">
        <v>45720</v>
      </c>
      <c r="B256" s="140">
        <v>290</v>
      </c>
      <c r="C256" s="71"/>
      <c r="D256" s="71"/>
      <c r="E256" s="71"/>
      <c r="F256" s="71"/>
      <c r="G256" s="71"/>
      <c r="H256" s="71"/>
      <c r="I256" s="318"/>
      <c r="J256" s="71"/>
      <c r="K256" s="153"/>
      <c r="L256" s="309"/>
      <c r="M256" s="309"/>
    </row>
    <row r="257" spans="1:14">
      <c r="A257" s="323">
        <v>45721</v>
      </c>
      <c r="B257" s="140">
        <v>372</v>
      </c>
      <c r="C257" s="71"/>
      <c r="D257" s="71"/>
      <c r="E257" s="71"/>
      <c r="F257" s="71"/>
      <c r="G257" s="71"/>
      <c r="H257" s="71"/>
      <c r="I257" s="318"/>
      <c r="J257" s="71"/>
      <c r="K257" s="153"/>
      <c r="L257" s="309"/>
      <c r="M257" s="309"/>
    </row>
    <row r="258" spans="1:14">
      <c r="A258" s="323">
        <v>45722</v>
      </c>
      <c r="B258" s="140">
        <v>533</v>
      </c>
      <c r="C258" s="71"/>
      <c r="D258" s="71"/>
      <c r="E258" s="71"/>
      <c r="F258" s="71"/>
      <c r="G258" s="71"/>
      <c r="H258" s="71"/>
      <c r="I258" s="318"/>
      <c r="J258" s="71"/>
      <c r="K258" s="153"/>
      <c r="L258" s="309"/>
      <c r="M258" s="309"/>
    </row>
    <row r="259" spans="1:14">
      <c r="A259" s="323">
        <v>45723</v>
      </c>
      <c r="B259" s="140">
        <v>2196</v>
      </c>
      <c r="C259" s="71"/>
      <c r="D259" s="71"/>
      <c r="E259" s="71"/>
      <c r="F259" s="71"/>
      <c r="G259" s="71"/>
      <c r="H259" s="71"/>
      <c r="I259" s="318"/>
      <c r="J259" s="71"/>
      <c r="K259" s="153"/>
      <c r="L259" s="309"/>
      <c r="M259" s="309"/>
    </row>
    <row r="260" spans="1:14">
      <c r="A260" s="323">
        <v>45724</v>
      </c>
      <c r="B260" s="140">
        <v>2231</v>
      </c>
      <c r="C260" s="71"/>
      <c r="D260" s="71"/>
      <c r="E260" s="71"/>
      <c r="F260" s="71"/>
      <c r="G260" s="71"/>
      <c r="H260" s="71"/>
      <c r="I260" s="318"/>
      <c r="J260" s="71"/>
      <c r="K260" s="153"/>
      <c r="L260" s="309"/>
      <c r="M260" s="309"/>
    </row>
    <row r="261" spans="1:14">
      <c r="A261" s="323">
        <v>45725</v>
      </c>
      <c r="B261" s="140">
        <v>2136</v>
      </c>
      <c r="C261" s="71"/>
      <c r="D261" s="71"/>
      <c r="E261" s="71"/>
      <c r="F261" s="71"/>
      <c r="G261" s="71"/>
      <c r="H261" s="71"/>
      <c r="I261" s="318"/>
      <c r="J261" s="71"/>
      <c r="K261" s="153"/>
      <c r="L261" s="309"/>
      <c r="M261" s="309"/>
    </row>
    <row r="262" spans="1:14">
      <c r="A262" s="323">
        <v>45726</v>
      </c>
      <c r="B262" s="140">
        <v>2082</v>
      </c>
      <c r="C262" s="71"/>
      <c r="D262" s="71"/>
      <c r="E262" s="71"/>
      <c r="F262" s="71"/>
      <c r="G262" s="71"/>
      <c r="H262" s="71"/>
      <c r="I262" s="318"/>
      <c r="J262" s="71"/>
      <c r="K262" s="153"/>
      <c r="L262" s="309"/>
      <c r="M262" s="309"/>
    </row>
    <row r="263" spans="1:14">
      <c r="A263" s="323">
        <v>45727</v>
      </c>
      <c r="B263" s="140">
        <v>2084</v>
      </c>
      <c r="C263" s="71"/>
      <c r="D263" s="71"/>
      <c r="E263" s="71"/>
      <c r="F263" s="71"/>
      <c r="G263" s="71"/>
      <c r="H263" s="71"/>
      <c r="I263" s="318"/>
      <c r="J263" s="71"/>
      <c r="K263" s="153"/>
      <c r="L263" s="309"/>
      <c r="M263" s="309"/>
    </row>
    <row r="264" spans="1:14">
      <c r="A264" s="323">
        <v>45728</v>
      </c>
      <c r="B264" s="140">
        <v>2157</v>
      </c>
      <c r="C264" s="71"/>
      <c r="D264" s="71"/>
      <c r="E264" s="71"/>
      <c r="F264" s="71"/>
      <c r="G264" s="71"/>
      <c r="H264" s="71"/>
      <c r="I264" s="318"/>
      <c r="J264" s="71"/>
      <c r="K264" s="153"/>
      <c r="L264" s="309"/>
      <c r="M264" s="309"/>
    </row>
    <row r="265" spans="1:14">
      <c r="A265" s="323">
        <v>45729</v>
      </c>
      <c r="B265" s="140">
        <v>2184</v>
      </c>
      <c r="C265" s="153">
        <v>8.1</v>
      </c>
      <c r="D265" s="153">
        <v>5500</v>
      </c>
      <c r="E265" s="153">
        <v>10.4</v>
      </c>
      <c r="F265" s="153">
        <v>28</v>
      </c>
      <c r="G265" s="153">
        <v>6</v>
      </c>
      <c r="H265" s="153">
        <v>2.17</v>
      </c>
      <c r="I265" s="318"/>
      <c r="J265" s="71"/>
      <c r="K265" s="153"/>
      <c r="L265" s="324">
        <v>0.33333333333333331</v>
      </c>
      <c r="M265" s="309" t="s">
        <v>98</v>
      </c>
      <c r="N265" s="328">
        <v>45748</v>
      </c>
    </row>
    <row r="266" spans="1:14">
      <c r="A266" s="323">
        <v>45730</v>
      </c>
      <c r="B266" s="140">
        <v>2234</v>
      </c>
      <c r="C266" s="71"/>
      <c r="D266" s="71"/>
      <c r="E266" s="71"/>
      <c r="F266" s="71"/>
      <c r="G266" s="71"/>
      <c r="H266" s="71"/>
      <c r="I266" s="318"/>
      <c r="J266" s="71"/>
      <c r="K266" s="153"/>
      <c r="L266" s="309"/>
      <c r="M266" s="309"/>
    </row>
    <row r="267" spans="1:14">
      <c r="A267" s="323">
        <v>45731</v>
      </c>
      <c r="B267" s="140">
        <v>2259</v>
      </c>
      <c r="C267" s="71"/>
      <c r="D267" s="71"/>
      <c r="E267" s="71"/>
      <c r="F267" s="71"/>
      <c r="G267" s="71"/>
      <c r="H267" s="71"/>
      <c r="I267" s="318"/>
      <c r="J267" s="71"/>
      <c r="K267" s="153"/>
      <c r="L267" s="309"/>
      <c r="M267" s="309"/>
    </row>
    <row r="268" spans="1:14">
      <c r="A268" s="323">
        <v>45732</v>
      </c>
      <c r="B268" s="140">
        <v>946</v>
      </c>
      <c r="C268" s="71"/>
      <c r="D268" s="71"/>
      <c r="E268" s="71"/>
      <c r="F268" s="71"/>
      <c r="G268" s="71"/>
      <c r="H268" s="71"/>
      <c r="I268" s="318"/>
      <c r="J268" s="71"/>
      <c r="K268" s="153"/>
      <c r="L268" s="309"/>
      <c r="M268" s="309"/>
    </row>
    <row r="269" spans="1:14">
      <c r="A269" s="323">
        <v>45733</v>
      </c>
      <c r="B269" s="140">
        <v>592</v>
      </c>
      <c r="C269" s="71"/>
      <c r="D269" s="71"/>
      <c r="E269" s="71"/>
      <c r="F269" s="71"/>
      <c r="G269" s="71"/>
      <c r="H269" s="71"/>
      <c r="I269" s="318"/>
      <c r="J269" s="71"/>
      <c r="K269" s="153"/>
      <c r="L269" s="309"/>
      <c r="M269" s="309"/>
    </row>
    <row r="270" spans="1:14">
      <c r="A270" s="323">
        <v>45734</v>
      </c>
      <c r="B270" s="140">
        <v>515</v>
      </c>
      <c r="C270" s="71"/>
      <c r="D270" s="71"/>
      <c r="E270" s="71"/>
      <c r="F270" s="71"/>
      <c r="G270" s="71"/>
      <c r="H270" s="71"/>
      <c r="I270" s="318"/>
      <c r="J270" s="71"/>
      <c r="K270" s="153"/>
      <c r="L270" s="309"/>
      <c r="M270" s="309"/>
    </row>
    <row r="271" spans="1:14">
      <c r="A271" s="323">
        <v>45735</v>
      </c>
      <c r="B271" s="140">
        <v>499</v>
      </c>
      <c r="C271" s="71"/>
      <c r="D271" s="71"/>
      <c r="E271" s="71"/>
      <c r="F271" s="71"/>
      <c r="G271" s="71"/>
      <c r="H271" s="71"/>
      <c r="I271" s="318"/>
      <c r="J271" s="71"/>
      <c r="K271" s="153"/>
      <c r="L271" s="309"/>
      <c r="M271" s="309"/>
    </row>
    <row r="272" spans="1:14">
      <c r="A272" s="323">
        <v>45736</v>
      </c>
      <c r="B272" s="140">
        <v>475</v>
      </c>
      <c r="C272" s="71"/>
      <c r="D272" s="71"/>
      <c r="E272" s="71"/>
      <c r="F272" s="71"/>
      <c r="G272" s="71"/>
      <c r="H272" s="71"/>
      <c r="I272" s="318"/>
      <c r="J272" s="71"/>
      <c r="K272" s="153"/>
      <c r="L272" s="309"/>
      <c r="M272" s="309"/>
    </row>
    <row r="273" spans="1:13">
      <c r="A273" s="323">
        <v>45737</v>
      </c>
      <c r="B273" s="140">
        <v>442</v>
      </c>
      <c r="C273" s="71"/>
      <c r="D273" s="71"/>
      <c r="E273" s="71"/>
      <c r="F273" s="71"/>
      <c r="G273" s="71"/>
      <c r="H273" s="71"/>
      <c r="I273" s="318"/>
      <c r="J273" s="71"/>
      <c r="K273" s="153"/>
      <c r="L273" s="309"/>
      <c r="M273" s="309"/>
    </row>
    <row r="274" spans="1:13">
      <c r="A274" s="323">
        <v>45738</v>
      </c>
      <c r="B274" s="140">
        <v>439</v>
      </c>
      <c r="C274" s="71"/>
      <c r="D274" s="71"/>
      <c r="E274" s="71"/>
      <c r="F274" s="71"/>
      <c r="G274" s="71"/>
      <c r="H274" s="71"/>
      <c r="I274" s="318"/>
      <c r="J274" s="71"/>
      <c r="K274" s="153"/>
      <c r="L274" s="309"/>
      <c r="M274" s="309"/>
    </row>
    <row r="275" spans="1:13">
      <c r="A275" s="323">
        <v>45739</v>
      </c>
      <c r="B275" s="140">
        <v>413</v>
      </c>
      <c r="C275" s="71"/>
      <c r="D275" s="71"/>
      <c r="E275" s="71"/>
      <c r="F275" s="71"/>
      <c r="G275" s="71"/>
      <c r="H275" s="71"/>
      <c r="I275" s="318"/>
      <c r="J275" s="71"/>
      <c r="K275" s="153"/>
      <c r="L275" s="309"/>
      <c r="M275" s="309"/>
    </row>
    <row r="276" spans="1:13">
      <c r="A276" s="323">
        <v>45740</v>
      </c>
      <c r="B276" s="140">
        <v>469</v>
      </c>
      <c r="C276" s="71"/>
      <c r="D276" s="71"/>
      <c r="E276" s="71"/>
      <c r="F276" s="71"/>
      <c r="G276" s="71"/>
      <c r="H276" s="71"/>
      <c r="I276" s="318"/>
      <c r="J276" s="71"/>
      <c r="K276" s="153"/>
      <c r="L276" s="309"/>
      <c r="M276" s="309"/>
    </row>
    <row r="277" spans="1:13">
      <c r="A277" s="323">
        <v>45741</v>
      </c>
      <c r="B277" s="140">
        <v>527</v>
      </c>
      <c r="C277" s="71"/>
      <c r="D277" s="71"/>
      <c r="E277" s="71"/>
      <c r="F277" s="71"/>
      <c r="G277" s="71"/>
      <c r="H277" s="71"/>
      <c r="I277" s="318"/>
      <c r="J277" s="71"/>
      <c r="K277" s="153"/>
      <c r="L277" s="309"/>
      <c r="M277" s="309"/>
    </row>
    <row r="278" spans="1:13">
      <c r="A278" s="323">
        <v>45742</v>
      </c>
      <c r="B278" s="140">
        <v>1046</v>
      </c>
      <c r="C278" s="71"/>
      <c r="D278" s="71"/>
      <c r="E278" s="71"/>
      <c r="F278" s="71"/>
      <c r="G278" s="71"/>
      <c r="H278" s="71"/>
      <c r="I278" s="318"/>
      <c r="J278" s="71"/>
      <c r="K278" s="153"/>
      <c r="L278" s="309"/>
      <c r="M278" s="309"/>
    </row>
    <row r="279" spans="1:13">
      <c r="A279" s="323">
        <v>45743</v>
      </c>
      <c r="B279" s="140">
        <v>1725</v>
      </c>
      <c r="C279" s="71"/>
      <c r="D279" s="71"/>
      <c r="E279" s="71"/>
      <c r="F279" s="71"/>
      <c r="G279" s="71"/>
      <c r="H279" s="71"/>
      <c r="I279" s="318"/>
      <c r="J279" s="71"/>
      <c r="K279" s="153"/>
      <c r="L279" s="309"/>
      <c r="M279" s="309"/>
    </row>
    <row r="280" spans="1:13">
      <c r="A280" s="323">
        <v>45744</v>
      </c>
      <c r="B280" s="140">
        <v>2076</v>
      </c>
      <c r="C280" s="71"/>
      <c r="D280" s="71"/>
      <c r="E280" s="71"/>
      <c r="F280" s="71"/>
      <c r="G280" s="71"/>
      <c r="H280" s="71"/>
      <c r="I280" s="318"/>
      <c r="J280" s="71"/>
      <c r="K280" s="153"/>
      <c r="L280" s="309"/>
      <c r="M280" s="309"/>
    </row>
    <row r="281" spans="1:13">
      <c r="A281" s="323">
        <v>45745</v>
      </c>
      <c r="B281" s="140">
        <v>1899</v>
      </c>
      <c r="C281" s="71"/>
      <c r="D281" s="71"/>
      <c r="E281" s="71"/>
      <c r="F281" s="71"/>
      <c r="G281" s="71"/>
      <c r="H281" s="71"/>
      <c r="I281" s="318"/>
      <c r="J281" s="71"/>
      <c r="K281" s="153"/>
      <c r="L281" s="309"/>
      <c r="M281" s="309"/>
    </row>
    <row r="282" spans="1:13">
      <c r="A282" s="323">
        <v>45746</v>
      </c>
      <c r="B282" s="140">
        <v>1187</v>
      </c>
      <c r="C282" s="71"/>
      <c r="D282" s="71"/>
      <c r="E282" s="71"/>
      <c r="F282" s="71"/>
      <c r="G282" s="71"/>
      <c r="H282" s="71"/>
      <c r="I282" s="318"/>
      <c r="J282" s="71"/>
      <c r="K282" s="153"/>
      <c r="L282" s="309"/>
      <c r="M282" s="309"/>
    </row>
    <row r="283" spans="1:13">
      <c r="A283" s="323">
        <v>45747</v>
      </c>
      <c r="B283" s="140">
        <v>798</v>
      </c>
      <c r="C283" s="71"/>
      <c r="D283" s="71"/>
      <c r="E283" s="71"/>
      <c r="F283" s="71"/>
      <c r="G283" s="71"/>
      <c r="H283" s="71"/>
      <c r="I283" s="318"/>
      <c r="J283" s="71"/>
      <c r="K283" s="153"/>
      <c r="L283" s="309"/>
      <c r="M283" s="309"/>
    </row>
    <row r="284" spans="1:13">
      <c r="A284" s="323">
        <v>45748</v>
      </c>
      <c r="B284" s="140">
        <v>626</v>
      </c>
      <c r="C284" s="71"/>
      <c r="D284" s="71"/>
      <c r="E284" s="71"/>
      <c r="F284" s="71"/>
      <c r="G284" s="71"/>
      <c r="H284" s="71"/>
      <c r="I284" s="318"/>
      <c r="J284" s="71"/>
      <c r="K284" s="153"/>
      <c r="L284" s="309"/>
      <c r="M284" s="309"/>
    </row>
    <row r="285" spans="1:13">
      <c r="A285" s="323">
        <v>45749</v>
      </c>
      <c r="B285" s="140">
        <v>1456</v>
      </c>
      <c r="C285" s="71"/>
      <c r="D285" s="71"/>
      <c r="E285" s="71"/>
      <c r="F285" s="71"/>
      <c r="G285" s="71"/>
      <c r="H285" s="71"/>
      <c r="I285" s="318"/>
      <c r="J285" s="71"/>
      <c r="K285" s="153"/>
      <c r="L285" s="309"/>
      <c r="M285" s="309"/>
    </row>
    <row r="286" spans="1:13">
      <c r="A286" s="323">
        <v>45750</v>
      </c>
      <c r="B286" s="140">
        <v>2170</v>
      </c>
      <c r="C286" s="71"/>
      <c r="D286" s="71"/>
      <c r="E286" s="71"/>
      <c r="F286" s="71"/>
      <c r="G286" s="71"/>
      <c r="H286" s="71"/>
      <c r="I286" s="318"/>
      <c r="J286" s="71"/>
      <c r="K286" s="153"/>
      <c r="L286" s="309"/>
      <c r="M286" s="309"/>
    </row>
    <row r="287" spans="1:13">
      <c r="A287" s="323">
        <v>45751</v>
      </c>
      <c r="B287" s="140">
        <v>1353</v>
      </c>
      <c r="C287" s="71"/>
      <c r="D287" s="71"/>
      <c r="E287" s="71"/>
      <c r="F287" s="71"/>
      <c r="G287" s="71"/>
      <c r="H287" s="71"/>
      <c r="I287" s="318"/>
      <c r="J287" s="71"/>
      <c r="K287" s="153"/>
      <c r="L287" s="309"/>
      <c r="M287" s="309"/>
    </row>
    <row r="288" spans="1:13">
      <c r="A288" s="323">
        <v>45752</v>
      </c>
      <c r="B288" s="140">
        <v>946</v>
      </c>
      <c r="C288" s="71"/>
      <c r="D288" s="71"/>
      <c r="E288" s="71"/>
      <c r="F288" s="71"/>
      <c r="G288" s="71"/>
      <c r="H288" s="71"/>
      <c r="I288" s="318"/>
      <c r="J288" s="71"/>
      <c r="K288" s="153"/>
      <c r="L288" s="309"/>
      <c r="M288" s="309"/>
    </row>
    <row r="289" spans="1:14">
      <c r="A289" s="323">
        <v>45753</v>
      </c>
      <c r="B289" s="140">
        <v>732</v>
      </c>
      <c r="C289" s="71"/>
      <c r="D289" s="71"/>
      <c r="E289" s="71"/>
      <c r="F289" s="71"/>
      <c r="G289" s="71"/>
      <c r="H289" s="71"/>
      <c r="I289" s="318"/>
      <c r="J289" s="71"/>
      <c r="K289" s="153"/>
      <c r="L289" s="309"/>
      <c r="M289" s="309"/>
    </row>
    <row r="290" spans="1:14">
      <c r="A290" s="323">
        <v>45754</v>
      </c>
      <c r="B290" s="140">
        <v>615</v>
      </c>
      <c r="C290" s="153">
        <v>4</v>
      </c>
      <c r="D290" s="153">
        <v>100</v>
      </c>
      <c r="E290" s="153">
        <v>2</v>
      </c>
      <c r="F290" s="153">
        <v>43</v>
      </c>
      <c r="G290" s="153">
        <v>2.99</v>
      </c>
      <c r="H290" s="153">
        <v>0.39</v>
      </c>
      <c r="I290" s="318"/>
      <c r="J290" s="71"/>
      <c r="K290" s="153"/>
      <c r="L290" s="324">
        <v>0.5</v>
      </c>
      <c r="M290" s="309" t="s">
        <v>98</v>
      </c>
      <c r="N290" s="328">
        <v>45777</v>
      </c>
    </row>
    <row r="291" spans="1:14">
      <c r="A291" s="323">
        <v>45755</v>
      </c>
      <c r="B291" s="140">
        <v>557</v>
      </c>
      <c r="C291" s="71"/>
      <c r="D291" s="71"/>
      <c r="E291" s="71"/>
      <c r="F291" s="71"/>
      <c r="G291" s="71"/>
      <c r="H291" s="71"/>
      <c r="I291" s="318"/>
      <c r="J291" s="71"/>
      <c r="K291" s="153"/>
      <c r="L291" s="309"/>
      <c r="M291" s="309"/>
    </row>
    <row r="292" spans="1:14">
      <c r="A292" s="323">
        <v>45756</v>
      </c>
      <c r="B292" s="140">
        <v>536</v>
      </c>
      <c r="C292" s="71"/>
      <c r="D292" s="71"/>
      <c r="E292" s="71"/>
      <c r="F292" s="71"/>
      <c r="G292" s="71"/>
      <c r="H292" s="71"/>
      <c r="I292" s="318"/>
      <c r="J292" s="71"/>
      <c r="K292" s="153"/>
      <c r="L292" s="309"/>
      <c r="M292" s="309"/>
    </row>
    <row r="293" spans="1:14">
      <c r="A293" s="323">
        <v>45757</v>
      </c>
      <c r="B293" s="140">
        <v>536</v>
      </c>
      <c r="C293" s="71"/>
      <c r="D293" s="71"/>
      <c r="E293" s="71"/>
      <c r="F293" s="71"/>
      <c r="G293" s="71"/>
      <c r="H293" s="71"/>
      <c r="I293" s="318"/>
      <c r="J293" s="71"/>
      <c r="K293" s="153"/>
      <c r="L293" s="309"/>
      <c r="M293" s="309"/>
    </row>
    <row r="294" spans="1:14">
      <c r="A294" s="323">
        <v>45758</v>
      </c>
      <c r="B294" s="140">
        <v>841</v>
      </c>
      <c r="C294" s="71"/>
      <c r="D294" s="71"/>
      <c r="E294" s="71"/>
      <c r="F294" s="71"/>
      <c r="G294" s="71"/>
      <c r="H294" s="71"/>
      <c r="I294" s="318"/>
      <c r="J294" s="71"/>
      <c r="K294" s="153"/>
      <c r="L294" s="309"/>
      <c r="M294" s="309"/>
    </row>
    <row r="295" spans="1:14">
      <c r="A295" s="323">
        <v>45759</v>
      </c>
      <c r="B295" s="140">
        <v>1123</v>
      </c>
      <c r="C295" s="71"/>
      <c r="D295" s="71"/>
      <c r="E295" s="71"/>
      <c r="F295" s="71"/>
      <c r="G295" s="71"/>
      <c r="H295" s="71"/>
      <c r="I295" s="318"/>
      <c r="J295" s="71"/>
      <c r="K295" s="153"/>
      <c r="L295" s="309"/>
      <c r="M295" s="309"/>
    </row>
    <row r="296" spans="1:14">
      <c r="A296" s="323">
        <v>45760</v>
      </c>
      <c r="B296" s="140">
        <v>1863</v>
      </c>
      <c r="C296" s="71"/>
      <c r="D296" s="71"/>
      <c r="E296" s="71"/>
      <c r="F296" s="71"/>
      <c r="G296" s="71"/>
      <c r="H296" s="71"/>
      <c r="I296" s="318"/>
      <c r="J296" s="71"/>
      <c r="K296" s="153"/>
      <c r="L296" s="309"/>
      <c r="M296" s="309"/>
    </row>
    <row r="297" spans="1:14">
      <c r="A297" s="323">
        <v>45761</v>
      </c>
      <c r="B297" s="140">
        <v>1057</v>
      </c>
      <c r="C297" s="71"/>
      <c r="D297" s="71"/>
      <c r="E297" s="71"/>
      <c r="F297" s="71"/>
      <c r="G297" s="71"/>
      <c r="H297" s="71"/>
      <c r="I297" s="318"/>
      <c r="J297" s="71"/>
      <c r="K297" s="153"/>
      <c r="L297" s="309"/>
      <c r="M297" s="309"/>
    </row>
    <row r="298" spans="1:14">
      <c r="A298" s="323">
        <v>45762</v>
      </c>
      <c r="B298" s="140">
        <v>1032</v>
      </c>
      <c r="C298" s="71"/>
      <c r="D298" s="71"/>
      <c r="E298" s="71"/>
      <c r="F298" s="71"/>
      <c r="G298" s="71"/>
      <c r="H298" s="71"/>
      <c r="I298" s="318"/>
      <c r="J298" s="71"/>
      <c r="K298" s="153"/>
      <c r="L298" s="309"/>
      <c r="M298" s="309"/>
    </row>
    <row r="299" spans="1:14">
      <c r="A299" s="323">
        <v>45763</v>
      </c>
      <c r="B299" s="140">
        <v>904</v>
      </c>
      <c r="C299" s="71"/>
      <c r="D299" s="71"/>
      <c r="E299" s="71"/>
      <c r="F299" s="71"/>
      <c r="G299" s="71"/>
      <c r="H299" s="71"/>
      <c r="I299" s="318"/>
      <c r="J299" s="71"/>
      <c r="K299" s="153"/>
      <c r="L299" s="309"/>
      <c r="M299" s="309"/>
    </row>
    <row r="300" spans="1:14">
      <c r="A300" s="323">
        <v>45764</v>
      </c>
      <c r="B300" s="140">
        <v>691</v>
      </c>
      <c r="C300" s="71"/>
      <c r="D300" s="71"/>
      <c r="E300" s="71"/>
      <c r="F300" s="71"/>
      <c r="G300" s="71"/>
      <c r="H300" s="71"/>
      <c r="I300" s="318"/>
      <c r="J300" s="71"/>
      <c r="K300" s="153"/>
      <c r="L300" s="309"/>
      <c r="M300" s="309"/>
    </row>
    <row r="301" spans="1:14">
      <c r="A301" s="323">
        <v>45765</v>
      </c>
      <c r="B301" s="140">
        <v>606</v>
      </c>
      <c r="C301" s="71"/>
      <c r="D301" s="71"/>
      <c r="E301" s="71"/>
      <c r="F301" s="71"/>
      <c r="G301" s="71"/>
      <c r="H301" s="71"/>
      <c r="I301" s="318"/>
      <c r="J301" s="71"/>
      <c r="K301" s="153"/>
      <c r="L301" s="309"/>
      <c r="M301" s="309"/>
    </row>
    <row r="302" spans="1:14">
      <c r="A302" s="323">
        <v>45766</v>
      </c>
      <c r="B302" s="140">
        <v>530</v>
      </c>
      <c r="C302" s="71"/>
      <c r="D302" s="71"/>
      <c r="E302" s="71"/>
      <c r="F302" s="71"/>
      <c r="G302" s="71"/>
      <c r="H302" s="71"/>
      <c r="I302" s="318"/>
      <c r="J302" s="71"/>
      <c r="K302" s="153"/>
      <c r="L302" s="309"/>
      <c r="M302" s="309"/>
    </row>
    <row r="303" spans="1:14">
      <c r="A303" s="323">
        <v>45767</v>
      </c>
      <c r="B303" s="140">
        <v>497</v>
      </c>
      <c r="C303" s="71"/>
      <c r="D303" s="71"/>
      <c r="E303" s="71"/>
      <c r="F303" s="71"/>
      <c r="G303" s="71"/>
      <c r="H303" s="71"/>
      <c r="I303" s="318"/>
      <c r="J303" s="71"/>
      <c r="K303" s="153"/>
      <c r="L303" s="309"/>
      <c r="M303" s="309"/>
    </row>
    <row r="304" spans="1:14">
      <c r="A304" s="323">
        <v>45768</v>
      </c>
      <c r="B304" s="140">
        <v>516</v>
      </c>
      <c r="C304" s="71"/>
      <c r="D304" s="71"/>
      <c r="E304" s="71"/>
      <c r="F304" s="71"/>
      <c r="G304" s="71"/>
      <c r="H304" s="71"/>
      <c r="I304" s="318"/>
      <c r="J304" s="71"/>
      <c r="K304" s="153"/>
      <c r="L304" s="309"/>
      <c r="M304" s="309"/>
    </row>
    <row r="305" spans="1:14">
      <c r="A305" s="323">
        <v>45769</v>
      </c>
      <c r="B305" s="140">
        <v>503</v>
      </c>
      <c r="C305" s="71"/>
      <c r="D305" s="71"/>
      <c r="E305" s="71"/>
      <c r="F305" s="71"/>
      <c r="G305" s="71"/>
      <c r="H305" s="71"/>
      <c r="I305" s="318"/>
      <c r="J305" s="71"/>
      <c r="K305" s="153"/>
      <c r="L305" s="309"/>
      <c r="M305" s="309"/>
    </row>
    <row r="306" spans="1:14">
      <c r="A306" s="323">
        <v>45770</v>
      </c>
      <c r="B306" s="140">
        <v>473</v>
      </c>
      <c r="C306" s="71"/>
      <c r="D306" s="71"/>
      <c r="E306" s="71"/>
      <c r="F306" s="71"/>
      <c r="G306" s="71"/>
      <c r="H306" s="71"/>
      <c r="I306" s="318"/>
      <c r="J306" s="71"/>
      <c r="K306" s="153"/>
      <c r="L306" s="309"/>
      <c r="M306" s="309"/>
    </row>
    <row r="307" spans="1:14">
      <c r="A307" s="323">
        <v>45771</v>
      </c>
      <c r="B307" s="140">
        <v>594</v>
      </c>
      <c r="C307" s="71"/>
      <c r="D307" s="71"/>
      <c r="E307" s="71"/>
      <c r="F307" s="71"/>
      <c r="G307" s="71"/>
      <c r="H307" s="71"/>
      <c r="I307" s="318"/>
      <c r="J307" s="71"/>
      <c r="K307" s="153"/>
      <c r="L307" s="309"/>
      <c r="M307" s="309"/>
    </row>
    <row r="308" spans="1:14">
      <c r="A308" s="323">
        <v>45772</v>
      </c>
      <c r="B308" s="140">
        <v>1692</v>
      </c>
      <c r="C308" s="71"/>
      <c r="D308" s="71"/>
      <c r="E308" s="71"/>
      <c r="F308" s="71"/>
      <c r="G308" s="71"/>
      <c r="H308" s="71"/>
      <c r="I308" s="318"/>
      <c r="J308" s="71"/>
      <c r="K308" s="153"/>
      <c r="L308" s="309"/>
      <c r="M308" s="309"/>
    </row>
    <row r="309" spans="1:14">
      <c r="A309" s="323">
        <v>45773</v>
      </c>
      <c r="B309" s="140">
        <v>2085</v>
      </c>
      <c r="C309" s="71"/>
      <c r="D309" s="71"/>
      <c r="E309" s="71"/>
      <c r="F309" s="71"/>
      <c r="G309" s="71"/>
      <c r="H309" s="71"/>
      <c r="I309" s="318"/>
      <c r="J309" s="71"/>
      <c r="K309" s="153"/>
      <c r="L309" s="309"/>
      <c r="M309" s="309"/>
    </row>
    <row r="310" spans="1:14">
      <c r="A310" s="323">
        <v>45774</v>
      </c>
      <c r="B310" s="140">
        <v>1482</v>
      </c>
      <c r="C310" s="71"/>
      <c r="D310" s="71"/>
      <c r="E310" s="71"/>
      <c r="F310" s="71"/>
      <c r="G310" s="71"/>
      <c r="H310" s="71"/>
      <c r="I310" s="318"/>
      <c r="J310" s="71"/>
      <c r="K310" s="153"/>
      <c r="L310" s="309"/>
      <c r="M310" s="309"/>
    </row>
    <row r="311" spans="1:14">
      <c r="A311" s="323">
        <v>45775</v>
      </c>
      <c r="B311" s="140">
        <v>883</v>
      </c>
      <c r="C311" s="71"/>
      <c r="D311" s="71"/>
      <c r="E311" s="71"/>
      <c r="F311" s="71"/>
      <c r="G311" s="71"/>
      <c r="H311" s="71"/>
      <c r="I311" s="318"/>
      <c r="J311" s="71"/>
      <c r="K311" s="153"/>
      <c r="L311" s="309"/>
      <c r="M311" s="309"/>
    </row>
    <row r="312" spans="1:14">
      <c r="A312" s="323">
        <v>45776</v>
      </c>
      <c r="B312" s="140">
        <v>697</v>
      </c>
      <c r="C312" s="71"/>
      <c r="D312" s="71"/>
      <c r="E312" s="71"/>
      <c r="F312" s="71"/>
      <c r="G312" s="71"/>
      <c r="H312" s="71"/>
      <c r="I312" s="318"/>
      <c r="J312" s="71"/>
      <c r="K312" s="153"/>
      <c r="L312" s="309"/>
      <c r="M312" s="309"/>
    </row>
    <row r="313" spans="1:14">
      <c r="A313" s="323">
        <v>45777</v>
      </c>
      <c r="B313" s="140">
        <v>613</v>
      </c>
      <c r="C313" s="71"/>
      <c r="D313" s="71"/>
      <c r="E313" s="71"/>
      <c r="F313" s="71"/>
      <c r="G313" s="71"/>
      <c r="H313" s="71"/>
      <c r="I313" s="318"/>
      <c r="J313" s="71"/>
      <c r="K313" s="153"/>
      <c r="L313" s="309"/>
      <c r="M313" s="309"/>
    </row>
    <row r="314" spans="1:14">
      <c r="A314" s="323">
        <v>45778</v>
      </c>
      <c r="B314" s="140">
        <v>572</v>
      </c>
      <c r="C314" s="71"/>
      <c r="D314" s="71"/>
      <c r="E314" s="71"/>
      <c r="F314" s="71"/>
      <c r="G314" s="71"/>
      <c r="H314" s="71"/>
      <c r="I314" s="318"/>
      <c r="J314" s="71"/>
      <c r="K314" s="153"/>
      <c r="L314" s="309"/>
      <c r="M314" s="309"/>
    </row>
    <row r="315" spans="1:14">
      <c r="A315" s="323">
        <v>45779</v>
      </c>
      <c r="B315" s="140">
        <v>665</v>
      </c>
      <c r="C315" s="71"/>
      <c r="D315" s="71"/>
      <c r="E315" s="71"/>
      <c r="F315" s="71"/>
      <c r="G315" s="71"/>
      <c r="H315" s="71"/>
      <c r="I315" s="318"/>
      <c r="J315" s="71"/>
      <c r="K315" s="153"/>
      <c r="L315" s="309"/>
      <c r="M315" s="309"/>
    </row>
    <row r="316" spans="1:14">
      <c r="A316" s="323">
        <v>45780</v>
      </c>
      <c r="B316" s="140">
        <v>753</v>
      </c>
      <c r="C316" s="71"/>
      <c r="D316" s="71"/>
      <c r="E316" s="71"/>
      <c r="F316" s="71"/>
      <c r="G316" s="71"/>
      <c r="H316" s="71"/>
      <c r="I316" s="318"/>
      <c r="J316" s="71"/>
      <c r="K316" s="153"/>
      <c r="L316" s="309"/>
      <c r="M316" s="309"/>
    </row>
    <row r="317" spans="1:14">
      <c r="A317" s="323">
        <v>45781</v>
      </c>
      <c r="B317" s="140">
        <v>737</v>
      </c>
      <c r="C317" s="71"/>
      <c r="D317" s="71"/>
      <c r="E317" s="71"/>
      <c r="F317" s="71"/>
      <c r="G317" s="71"/>
      <c r="H317" s="71"/>
      <c r="I317" s="318"/>
      <c r="J317" s="71"/>
      <c r="K317" s="153"/>
      <c r="L317" s="309"/>
      <c r="M317" s="309"/>
    </row>
    <row r="318" spans="1:14">
      <c r="A318" s="323">
        <v>45782</v>
      </c>
      <c r="B318" s="140">
        <v>1626</v>
      </c>
      <c r="C318" s="153">
        <v>5.35</v>
      </c>
      <c r="D318" s="153">
        <v>10</v>
      </c>
      <c r="E318" s="153">
        <v>1</v>
      </c>
      <c r="F318" s="153">
        <v>46</v>
      </c>
      <c r="G318" s="153">
        <v>5.28</v>
      </c>
      <c r="H318" s="153">
        <v>0.91</v>
      </c>
      <c r="I318" s="318"/>
      <c r="J318" s="71"/>
      <c r="K318" s="153"/>
      <c r="L318" s="324">
        <v>0.58333333333333337</v>
      </c>
      <c r="M318" s="309" t="s">
        <v>111</v>
      </c>
      <c r="N318" s="101">
        <v>45793</v>
      </c>
    </row>
    <row r="319" spans="1:14">
      <c r="A319" s="323">
        <v>45783</v>
      </c>
      <c r="B319" s="140">
        <v>1061</v>
      </c>
      <c r="C319" s="71"/>
      <c r="D319" s="71"/>
      <c r="E319" s="71"/>
      <c r="F319" s="71"/>
      <c r="G319" s="71"/>
      <c r="H319" s="71"/>
      <c r="I319" s="318"/>
      <c r="J319" s="71"/>
      <c r="K319" s="153"/>
      <c r="L319" s="309"/>
      <c r="M319" s="309"/>
    </row>
    <row r="320" spans="1:14">
      <c r="A320" s="323">
        <v>45784</v>
      </c>
      <c r="B320" s="140">
        <v>800</v>
      </c>
      <c r="C320" s="71"/>
      <c r="D320" s="71"/>
      <c r="E320" s="71"/>
      <c r="F320" s="71"/>
      <c r="G320" s="71"/>
      <c r="H320" s="71"/>
      <c r="I320" s="318"/>
      <c r="J320" s="71"/>
      <c r="K320" s="153"/>
      <c r="L320" s="309"/>
      <c r="M320" s="309"/>
    </row>
    <row r="321" spans="1:13">
      <c r="A321" s="323">
        <v>45785</v>
      </c>
      <c r="B321" s="140">
        <v>662</v>
      </c>
      <c r="C321" s="71"/>
      <c r="D321" s="71"/>
      <c r="E321" s="71"/>
      <c r="F321" s="71"/>
      <c r="G321" s="71"/>
      <c r="H321" s="71"/>
      <c r="I321" s="318"/>
      <c r="J321" s="71"/>
      <c r="K321" s="153"/>
      <c r="L321" s="309"/>
      <c r="M321" s="309"/>
    </row>
    <row r="322" spans="1:13">
      <c r="A322" s="323">
        <v>45786</v>
      </c>
      <c r="B322" s="140">
        <v>1180</v>
      </c>
      <c r="C322" s="71"/>
      <c r="D322" s="71"/>
      <c r="E322" s="71"/>
      <c r="F322" s="71"/>
      <c r="G322" s="71"/>
      <c r="H322" s="71"/>
      <c r="I322" s="318"/>
      <c r="J322" s="71"/>
      <c r="K322" s="153"/>
      <c r="L322" s="309"/>
      <c r="M322" s="309"/>
    </row>
    <row r="323" spans="1:13">
      <c r="A323" s="323">
        <v>45787</v>
      </c>
      <c r="B323" s="140">
        <v>1182</v>
      </c>
      <c r="C323" s="71"/>
      <c r="D323" s="71"/>
      <c r="E323" s="71"/>
      <c r="F323" s="71"/>
      <c r="G323" s="71"/>
      <c r="H323" s="71"/>
      <c r="I323" s="318"/>
      <c r="J323" s="71"/>
      <c r="K323" s="153"/>
      <c r="L323" s="309"/>
      <c r="M323" s="309"/>
    </row>
    <row r="324" spans="1:13">
      <c r="A324" s="323">
        <v>45788</v>
      </c>
      <c r="B324" s="140">
        <v>1114</v>
      </c>
      <c r="C324" s="71"/>
      <c r="D324" s="71"/>
      <c r="E324" s="71"/>
      <c r="F324" s="71"/>
      <c r="G324" s="71"/>
      <c r="H324" s="71"/>
      <c r="I324" s="318"/>
      <c r="J324" s="71"/>
      <c r="K324" s="153"/>
      <c r="L324" s="309"/>
      <c r="M324" s="309"/>
    </row>
    <row r="325" spans="1:13">
      <c r="A325" s="323">
        <v>45789</v>
      </c>
      <c r="B325" s="140">
        <v>1736</v>
      </c>
      <c r="C325" s="71"/>
      <c r="D325" s="71"/>
      <c r="E325" s="71"/>
      <c r="F325" s="71"/>
      <c r="G325" s="71"/>
      <c r="H325" s="71"/>
      <c r="I325" s="318"/>
      <c r="J325" s="71"/>
      <c r="K325" s="153"/>
      <c r="L325" s="309"/>
      <c r="M325" s="309"/>
    </row>
    <row r="326" spans="1:13">
      <c r="A326" s="323">
        <v>45790</v>
      </c>
      <c r="B326" s="140">
        <v>1725</v>
      </c>
      <c r="C326" s="71"/>
      <c r="D326" s="71"/>
      <c r="E326" s="71"/>
      <c r="F326" s="71"/>
      <c r="G326" s="71"/>
      <c r="H326" s="71"/>
      <c r="I326" s="318"/>
      <c r="J326" s="71"/>
      <c r="K326" s="153"/>
      <c r="L326" s="309"/>
      <c r="M326" s="309"/>
    </row>
    <row r="327" spans="1:13">
      <c r="A327" s="323">
        <v>45791</v>
      </c>
      <c r="B327" s="140">
        <v>1522</v>
      </c>
      <c r="C327" s="71"/>
      <c r="D327" s="71"/>
      <c r="E327" s="71"/>
      <c r="F327" s="71"/>
      <c r="G327" s="71"/>
      <c r="H327" s="71"/>
      <c r="I327" s="318"/>
      <c r="J327" s="71"/>
      <c r="K327" s="153"/>
      <c r="L327" s="309"/>
      <c r="M327" s="309"/>
    </row>
    <row r="328" spans="1:13">
      <c r="A328" s="323">
        <v>45792</v>
      </c>
      <c r="B328" s="140">
        <v>1699</v>
      </c>
      <c r="C328" s="71"/>
      <c r="D328" s="71"/>
      <c r="E328" s="71"/>
      <c r="F328" s="71"/>
      <c r="G328" s="71"/>
      <c r="H328" s="71"/>
      <c r="I328" s="318"/>
      <c r="J328" s="71"/>
      <c r="K328" s="153"/>
      <c r="L328" s="309"/>
      <c r="M328" s="309"/>
    </row>
    <row r="329" spans="1:13">
      <c r="A329" s="323">
        <v>45793</v>
      </c>
      <c r="B329" s="140">
        <v>1363</v>
      </c>
      <c r="C329" s="71"/>
      <c r="D329" s="71"/>
      <c r="E329" s="71"/>
      <c r="F329" s="71"/>
      <c r="G329" s="71"/>
      <c r="H329" s="71"/>
      <c r="I329" s="318"/>
      <c r="J329" s="71"/>
      <c r="K329" s="153"/>
      <c r="L329" s="309"/>
      <c r="M329" s="309"/>
    </row>
    <row r="330" spans="1:13">
      <c r="A330" s="323">
        <v>45794</v>
      </c>
      <c r="B330" s="140">
        <v>1891</v>
      </c>
      <c r="C330" s="71"/>
      <c r="D330" s="71"/>
      <c r="E330" s="71"/>
      <c r="F330" s="71"/>
      <c r="G330" s="71"/>
      <c r="H330" s="71"/>
      <c r="I330" s="318"/>
      <c r="J330" s="71"/>
      <c r="K330" s="153"/>
      <c r="L330" s="309"/>
      <c r="M330" s="309"/>
    </row>
    <row r="331" spans="1:13">
      <c r="A331" s="323">
        <v>45795</v>
      </c>
      <c r="B331" s="140">
        <v>1105</v>
      </c>
      <c r="C331" s="71"/>
      <c r="D331" s="71"/>
      <c r="E331" s="71"/>
      <c r="F331" s="71"/>
      <c r="G331" s="71"/>
      <c r="H331" s="71"/>
      <c r="I331" s="318"/>
      <c r="J331" s="71"/>
      <c r="K331" s="153"/>
      <c r="L331" s="309"/>
      <c r="M331" s="309"/>
    </row>
    <row r="332" spans="1:13">
      <c r="A332" s="323">
        <v>45796</v>
      </c>
      <c r="B332" s="140">
        <v>934</v>
      </c>
      <c r="C332" s="71"/>
      <c r="D332" s="71"/>
      <c r="E332" s="71"/>
      <c r="F332" s="71"/>
      <c r="G332" s="71"/>
      <c r="H332" s="71"/>
      <c r="I332" s="318"/>
      <c r="J332" s="71"/>
      <c r="K332" s="153"/>
      <c r="L332" s="309"/>
      <c r="M332" s="309"/>
    </row>
    <row r="333" spans="1:13">
      <c r="A333" s="323">
        <v>45797</v>
      </c>
      <c r="B333" s="140">
        <v>780</v>
      </c>
      <c r="C333" s="71"/>
      <c r="D333" s="71"/>
      <c r="E333" s="71"/>
      <c r="F333" s="71"/>
      <c r="G333" s="71"/>
      <c r="H333" s="71"/>
      <c r="I333" s="318"/>
      <c r="J333" s="71"/>
      <c r="K333" s="153"/>
      <c r="L333" s="309"/>
      <c r="M333" s="309"/>
    </row>
    <row r="334" spans="1:13">
      <c r="A334" s="323">
        <v>45798</v>
      </c>
      <c r="B334" s="140">
        <v>679</v>
      </c>
      <c r="C334" s="71"/>
      <c r="D334" s="71"/>
      <c r="E334" s="71"/>
      <c r="F334" s="71"/>
      <c r="G334" s="71"/>
      <c r="H334" s="71"/>
      <c r="I334" s="318"/>
      <c r="J334" s="71"/>
      <c r="K334" s="153"/>
      <c r="L334" s="309"/>
      <c r="M334" s="309"/>
    </row>
    <row r="335" spans="1:13">
      <c r="A335" s="323">
        <v>45799</v>
      </c>
      <c r="B335" s="140">
        <v>632</v>
      </c>
      <c r="C335" s="71"/>
      <c r="D335" s="71"/>
      <c r="E335" s="71"/>
      <c r="F335" s="71"/>
      <c r="G335" s="71"/>
      <c r="H335" s="71"/>
      <c r="I335" s="318"/>
      <c r="J335" s="71"/>
      <c r="K335" s="153"/>
      <c r="L335" s="309"/>
      <c r="M335" s="309"/>
    </row>
    <row r="336" spans="1:13">
      <c r="A336" s="323">
        <v>45800</v>
      </c>
      <c r="B336" s="140">
        <v>577</v>
      </c>
      <c r="C336" s="71"/>
      <c r="D336" s="71"/>
      <c r="E336" s="71"/>
      <c r="F336" s="71"/>
      <c r="G336" s="71"/>
      <c r="H336" s="71"/>
      <c r="I336" s="318"/>
      <c r="J336" s="71"/>
      <c r="K336" s="153"/>
      <c r="L336" s="309"/>
      <c r="M336" s="309"/>
    </row>
    <row r="337" spans="1:14">
      <c r="A337" s="323">
        <v>45801</v>
      </c>
      <c r="B337" s="140">
        <v>530</v>
      </c>
      <c r="C337" s="71"/>
      <c r="D337" s="71"/>
      <c r="E337" s="71"/>
      <c r="F337" s="71"/>
      <c r="G337" s="71"/>
      <c r="H337" s="71"/>
      <c r="I337" s="318"/>
      <c r="J337" s="71"/>
      <c r="K337" s="153"/>
      <c r="L337" s="309"/>
      <c r="M337" s="309"/>
    </row>
    <row r="338" spans="1:14">
      <c r="A338" s="323">
        <v>45802</v>
      </c>
      <c r="B338" s="140">
        <v>505</v>
      </c>
      <c r="C338" s="71"/>
      <c r="D338" s="71"/>
      <c r="E338" s="71"/>
      <c r="F338" s="71"/>
      <c r="G338" s="71"/>
      <c r="H338" s="71"/>
      <c r="I338" s="318"/>
      <c r="J338" s="71"/>
      <c r="K338" s="153"/>
      <c r="L338" s="309"/>
      <c r="M338" s="309"/>
    </row>
    <row r="339" spans="1:14">
      <c r="A339" s="323">
        <v>45803</v>
      </c>
      <c r="B339" s="140">
        <v>482</v>
      </c>
      <c r="C339" s="71"/>
      <c r="D339" s="71"/>
      <c r="E339" s="71"/>
      <c r="F339" s="71"/>
      <c r="G339" s="71"/>
      <c r="H339" s="71"/>
      <c r="I339" s="318"/>
      <c r="J339" s="71"/>
      <c r="K339" s="153"/>
      <c r="L339" s="309"/>
      <c r="M339" s="309"/>
    </row>
    <row r="340" spans="1:14">
      <c r="A340" s="323">
        <v>45804</v>
      </c>
      <c r="B340" s="140">
        <v>467</v>
      </c>
      <c r="C340" s="71"/>
      <c r="D340" s="71"/>
      <c r="E340" s="71"/>
      <c r="F340" s="71"/>
      <c r="G340" s="71"/>
      <c r="H340" s="71"/>
      <c r="I340" s="318"/>
      <c r="J340" s="71"/>
      <c r="K340" s="153"/>
      <c r="L340" s="309"/>
      <c r="M340" s="309"/>
    </row>
    <row r="341" spans="1:14">
      <c r="A341" s="323">
        <v>45805</v>
      </c>
      <c r="B341" s="140">
        <v>434</v>
      </c>
      <c r="C341" s="71"/>
      <c r="D341" s="71"/>
      <c r="E341" s="71"/>
      <c r="F341" s="71"/>
      <c r="G341" s="71"/>
      <c r="H341" s="71"/>
      <c r="I341" s="318"/>
      <c r="J341" s="71"/>
      <c r="K341" s="153"/>
      <c r="L341" s="309"/>
      <c r="M341" s="309"/>
    </row>
    <row r="342" spans="1:14">
      <c r="A342" s="323">
        <v>45806</v>
      </c>
      <c r="B342" s="140">
        <v>424</v>
      </c>
      <c r="C342" s="71"/>
      <c r="D342" s="71"/>
      <c r="E342" s="71"/>
      <c r="F342" s="71"/>
      <c r="G342" s="71"/>
      <c r="H342" s="71"/>
      <c r="I342" s="318"/>
      <c r="J342" s="71"/>
      <c r="K342" s="153"/>
      <c r="L342" s="309"/>
      <c r="M342" s="309"/>
    </row>
    <row r="343" spans="1:14">
      <c r="A343" s="323">
        <v>45807</v>
      </c>
      <c r="B343" s="140">
        <v>685</v>
      </c>
      <c r="C343" s="71"/>
      <c r="D343" s="71"/>
      <c r="E343" s="71"/>
      <c r="F343" s="71"/>
      <c r="G343" s="71"/>
      <c r="H343" s="71"/>
      <c r="I343" s="318"/>
      <c r="J343" s="71"/>
      <c r="K343" s="153"/>
      <c r="L343" s="309"/>
      <c r="M343" s="309"/>
    </row>
    <row r="344" spans="1:14">
      <c r="A344" s="323">
        <v>45808</v>
      </c>
      <c r="B344" s="140">
        <v>2069</v>
      </c>
      <c r="C344" s="71"/>
      <c r="D344" s="71"/>
      <c r="E344" s="71"/>
      <c r="F344" s="71"/>
      <c r="G344" s="71"/>
      <c r="H344" s="71"/>
      <c r="I344" s="318"/>
      <c r="J344" s="71"/>
      <c r="K344" s="153"/>
      <c r="L344" s="309"/>
      <c r="M344" s="309"/>
    </row>
    <row r="345" spans="1:14">
      <c r="A345" s="323">
        <v>45809</v>
      </c>
      <c r="B345" s="140">
        <v>1162</v>
      </c>
      <c r="C345" s="71"/>
      <c r="D345" s="71"/>
      <c r="E345" s="71"/>
      <c r="F345" s="71"/>
      <c r="G345" s="71"/>
      <c r="H345" s="71"/>
      <c r="I345" s="318"/>
      <c r="J345" s="71"/>
      <c r="K345" s="153"/>
      <c r="L345" s="309"/>
      <c r="M345" s="309"/>
    </row>
    <row r="346" spans="1:14">
      <c r="A346" s="323">
        <v>45810</v>
      </c>
      <c r="B346" s="140">
        <v>963</v>
      </c>
      <c r="C346" s="153">
        <v>9.4600000000000009</v>
      </c>
      <c r="D346" s="153">
        <v>960</v>
      </c>
      <c r="E346" s="153">
        <v>1</v>
      </c>
      <c r="F346" s="153">
        <v>35</v>
      </c>
      <c r="G346" s="153">
        <v>7.62</v>
      </c>
      <c r="H346" s="153">
        <v>1.39</v>
      </c>
      <c r="I346" s="318"/>
      <c r="J346" s="71"/>
      <c r="K346" s="153"/>
      <c r="L346" s="309" t="s">
        <v>44</v>
      </c>
      <c r="M346" s="309" t="s">
        <v>111</v>
      </c>
      <c r="N346" s="332">
        <v>45827</v>
      </c>
    </row>
    <row r="347" spans="1:14">
      <c r="A347" s="323">
        <v>45811</v>
      </c>
      <c r="B347" s="140">
        <v>1165</v>
      </c>
      <c r="C347" s="71"/>
      <c r="D347" s="71"/>
      <c r="E347" s="71"/>
      <c r="F347" s="71"/>
      <c r="G347" s="71"/>
      <c r="H347" s="71"/>
      <c r="I347" s="318"/>
      <c r="J347" s="71"/>
      <c r="K347" s="153"/>
      <c r="L347" s="309"/>
      <c r="M347" s="309"/>
    </row>
    <row r="348" spans="1:14">
      <c r="A348" s="323">
        <v>45812</v>
      </c>
      <c r="B348" s="140">
        <v>861</v>
      </c>
      <c r="C348" s="71"/>
      <c r="D348" s="71"/>
      <c r="E348" s="71"/>
      <c r="F348" s="71"/>
      <c r="G348" s="71"/>
      <c r="H348" s="71"/>
      <c r="I348" s="318"/>
      <c r="J348" s="71"/>
      <c r="K348" s="153"/>
      <c r="L348" s="309"/>
      <c r="M348" s="309"/>
    </row>
    <row r="349" spans="1:14">
      <c r="A349" s="323">
        <v>45813</v>
      </c>
      <c r="B349" s="140">
        <v>744</v>
      </c>
      <c r="C349" s="71"/>
      <c r="D349" s="71"/>
      <c r="E349" s="71"/>
      <c r="F349" s="71"/>
      <c r="G349" s="71"/>
      <c r="H349" s="71"/>
      <c r="I349" s="318"/>
      <c r="J349" s="71"/>
      <c r="K349" s="153"/>
      <c r="L349" s="309"/>
      <c r="M349" s="309"/>
    </row>
    <row r="350" spans="1:14">
      <c r="A350" s="323">
        <v>45814</v>
      </c>
      <c r="B350" s="140">
        <v>630</v>
      </c>
      <c r="C350" s="71"/>
      <c r="D350" s="71"/>
      <c r="E350" s="71"/>
      <c r="F350" s="71"/>
      <c r="G350" s="71"/>
      <c r="H350" s="71"/>
      <c r="I350" s="318"/>
      <c r="J350" s="71"/>
      <c r="K350" s="153"/>
      <c r="L350" s="309"/>
      <c r="M350" s="309"/>
    </row>
    <row r="351" spans="1:14">
      <c r="A351" s="323">
        <v>45815</v>
      </c>
      <c r="B351" s="140">
        <v>580</v>
      </c>
      <c r="C351" s="71"/>
      <c r="D351" s="71"/>
      <c r="E351" s="71"/>
      <c r="F351" s="71"/>
      <c r="G351" s="71"/>
      <c r="H351" s="71"/>
      <c r="I351" s="318"/>
      <c r="J351" s="71"/>
      <c r="K351" s="153"/>
      <c r="L351" s="309"/>
      <c r="M351" s="309"/>
    </row>
    <row r="352" spans="1:14">
      <c r="A352" s="323">
        <v>45816</v>
      </c>
      <c r="B352" s="140">
        <v>540</v>
      </c>
      <c r="C352" s="71"/>
      <c r="D352" s="71"/>
      <c r="E352" s="71"/>
      <c r="F352" s="71"/>
      <c r="G352" s="71"/>
      <c r="H352" s="71"/>
      <c r="I352" s="318"/>
      <c r="J352" s="71"/>
      <c r="K352" s="153"/>
      <c r="L352" s="309"/>
      <c r="M352" s="309"/>
    </row>
    <row r="353" spans="1:13">
      <c r="A353" s="323">
        <v>45817</v>
      </c>
      <c r="B353" s="140">
        <v>496</v>
      </c>
      <c r="C353" s="71"/>
      <c r="D353" s="71"/>
      <c r="E353" s="71"/>
      <c r="F353" s="71"/>
      <c r="G353" s="71"/>
      <c r="H353" s="71"/>
      <c r="I353" s="318"/>
      <c r="J353" s="71"/>
      <c r="K353" s="153"/>
      <c r="L353" s="309"/>
      <c r="M353" s="309"/>
    </row>
    <row r="354" spans="1:13">
      <c r="A354" s="323">
        <v>45818</v>
      </c>
      <c r="B354" s="140">
        <v>461</v>
      </c>
      <c r="C354" s="71"/>
      <c r="D354" s="71"/>
      <c r="E354" s="71"/>
      <c r="F354" s="71"/>
      <c r="G354" s="71"/>
      <c r="H354" s="71"/>
      <c r="I354" s="318"/>
      <c r="J354" s="71"/>
      <c r="K354" s="153"/>
      <c r="L354" s="309"/>
      <c r="M354" s="309"/>
    </row>
    <row r="355" spans="1:13">
      <c r="A355" s="323">
        <v>45819</v>
      </c>
      <c r="B355" s="140">
        <v>444</v>
      </c>
      <c r="C355" s="71"/>
      <c r="D355" s="71"/>
      <c r="E355" s="71"/>
      <c r="F355" s="71"/>
      <c r="G355" s="71"/>
      <c r="H355" s="71"/>
      <c r="I355" s="318"/>
      <c r="J355" s="71"/>
      <c r="K355" s="153"/>
      <c r="L355" s="309"/>
      <c r="M355" s="309"/>
    </row>
    <row r="356" spans="1:13">
      <c r="A356" s="323">
        <v>45820</v>
      </c>
      <c r="B356" s="140">
        <v>426</v>
      </c>
      <c r="C356" s="71"/>
      <c r="D356" s="71"/>
      <c r="E356" s="71"/>
      <c r="F356" s="71"/>
      <c r="G356" s="71"/>
      <c r="H356" s="71"/>
      <c r="I356" s="318"/>
      <c r="J356" s="71"/>
      <c r="K356" s="153"/>
      <c r="L356" s="309"/>
      <c r="M356" s="309"/>
    </row>
    <row r="357" spans="1:13">
      <c r="A357" s="323">
        <v>45821</v>
      </c>
      <c r="B357" s="140">
        <v>417</v>
      </c>
      <c r="C357" s="71"/>
      <c r="D357" s="71"/>
      <c r="E357" s="71"/>
      <c r="F357" s="71"/>
      <c r="G357" s="71"/>
      <c r="H357" s="71"/>
      <c r="I357" s="318"/>
      <c r="J357" s="71"/>
      <c r="K357" s="153"/>
      <c r="L357" s="309"/>
      <c r="M357" s="309"/>
    </row>
    <row r="358" spans="1:13">
      <c r="A358" s="323">
        <v>45822</v>
      </c>
      <c r="B358" s="140">
        <v>394</v>
      </c>
      <c r="C358" s="71"/>
      <c r="D358" s="71"/>
      <c r="E358" s="71"/>
      <c r="F358" s="71"/>
      <c r="G358" s="71"/>
      <c r="H358" s="71"/>
      <c r="I358" s="318"/>
      <c r="J358" s="71"/>
      <c r="K358" s="153"/>
      <c r="L358" s="309"/>
      <c r="M358" s="309"/>
    </row>
    <row r="359" spans="1:13">
      <c r="A359" s="323">
        <v>45823</v>
      </c>
      <c r="B359" s="140">
        <v>398</v>
      </c>
      <c r="C359" s="71"/>
      <c r="D359" s="71"/>
      <c r="E359" s="71"/>
      <c r="F359" s="71"/>
      <c r="G359" s="71"/>
      <c r="H359" s="71"/>
      <c r="I359" s="318"/>
      <c r="J359" s="71"/>
      <c r="K359" s="153"/>
      <c r="L359" s="309"/>
      <c r="M359" s="309"/>
    </row>
    <row r="360" spans="1:13">
      <c r="A360" s="323">
        <v>45824</v>
      </c>
      <c r="B360" s="140">
        <v>394</v>
      </c>
      <c r="C360" s="71"/>
      <c r="D360" s="71"/>
      <c r="E360" s="71"/>
      <c r="F360" s="71"/>
      <c r="G360" s="71"/>
      <c r="H360" s="71"/>
      <c r="I360" s="318"/>
      <c r="J360" s="71"/>
      <c r="K360" s="153"/>
      <c r="L360" s="309"/>
      <c r="M360" s="309"/>
    </row>
    <row r="361" spans="1:13">
      <c r="A361" s="323">
        <v>45825</v>
      </c>
      <c r="B361" s="140">
        <v>376</v>
      </c>
      <c r="C361" s="71"/>
      <c r="D361" s="71"/>
      <c r="E361" s="71"/>
      <c r="F361" s="71"/>
      <c r="G361" s="71"/>
      <c r="H361" s="71"/>
      <c r="I361" s="318"/>
      <c r="J361" s="71"/>
      <c r="K361" s="153"/>
      <c r="L361" s="309"/>
      <c r="M361" s="309"/>
    </row>
    <row r="362" spans="1:13">
      <c r="A362" s="323">
        <v>45826</v>
      </c>
      <c r="B362" s="140">
        <v>377</v>
      </c>
      <c r="C362" s="71"/>
      <c r="D362" s="71"/>
      <c r="E362" s="71"/>
      <c r="F362" s="71"/>
      <c r="G362" s="71"/>
      <c r="H362" s="71"/>
      <c r="I362" s="318"/>
      <c r="J362" s="71"/>
      <c r="K362" s="153"/>
      <c r="L362" s="309"/>
      <c r="M362" s="309"/>
    </row>
    <row r="363" spans="1:13">
      <c r="A363" s="323">
        <v>45827</v>
      </c>
      <c r="B363" s="140">
        <v>361</v>
      </c>
      <c r="C363" s="71"/>
      <c r="D363" s="71"/>
      <c r="E363" s="71"/>
      <c r="F363" s="71"/>
      <c r="G363" s="71"/>
      <c r="H363" s="71"/>
      <c r="I363" s="318"/>
      <c r="J363" s="71"/>
      <c r="K363" s="153"/>
      <c r="L363" s="309"/>
      <c r="M363" s="309"/>
    </row>
    <row r="364" spans="1:13">
      <c r="A364" s="323">
        <v>45828</v>
      </c>
      <c r="B364" s="140">
        <v>363</v>
      </c>
      <c r="C364" s="71"/>
      <c r="D364" s="71"/>
      <c r="E364" s="71"/>
      <c r="F364" s="71"/>
      <c r="G364" s="71"/>
      <c r="H364" s="71"/>
      <c r="I364" s="318"/>
      <c r="J364" s="71"/>
      <c r="K364" s="153"/>
      <c r="L364" s="309"/>
      <c r="M364" s="309"/>
    </row>
    <row r="365" spans="1:13">
      <c r="A365" s="323">
        <v>45829</v>
      </c>
      <c r="B365" s="140">
        <v>353</v>
      </c>
      <c r="C365" s="71"/>
      <c r="D365" s="71"/>
      <c r="E365" s="71"/>
      <c r="F365" s="71"/>
      <c r="G365" s="71"/>
      <c r="H365" s="71"/>
      <c r="I365" s="318"/>
      <c r="J365" s="71"/>
      <c r="K365" s="153"/>
      <c r="L365" s="309"/>
      <c r="M365" s="309"/>
    </row>
    <row r="366" spans="1:13">
      <c r="A366" s="323">
        <v>45830</v>
      </c>
      <c r="B366" s="140">
        <v>362</v>
      </c>
      <c r="C366" s="71"/>
      <c r="D366" s="71"/>
      <c r="E366" s="71"/>
      <c r="F366" s="71"/>
      <c r="G366" s="71"/>
      <c r="H366" s="71"/>
      <c r="I366" s="318"/>
      <c r="J366" s="71"/>
      <c r="K366" s="153"/>
      <c r="L366" s="309"/>
      <c r="M366" s="309"/>
    </row>
    <row r="367" spans="1:13">
      <c r="A367" s="323">
        <v>45831</v>
      </c>
      <c r="B367" s="140">
        <v>362</v>
      </c>
      <c r="C367" s="71"/>
      <c r="D367" s="71"/>
      <c r="E367" s="71"/>
      <c r="F367" s="71"/>
      <c r="G367" s="71"/>
      <c r="H367" s="71"/>
      <c r="I367" s="318"/>
      <c r="J367" s="71"/>
      <c r="K367" s="153"/>
      <c r="L367" s="309"/>
      <c r="M367" s="309"/>
    </row>
    <row r="368" spans="1:13">
      <c r="A368" s="323">
        <v>45832</v>
      </c>
      <c r="B368" s="140">
        <v>357</v>
      </c>
      <c r="C368" s="71"/>
      <c r="D368" s="71"/>
      <c r="E368" s="71"/>
      <c r="F368" s="71"/>
      <c r="G368" s="71"/>
      <c r="H368" s="71"/>
      <c r="I368" s="318"/>
      <c r="J368" s="71"/>
      <c r="K368" s="153"/>
      <c r="L368" s="309"/>
      <c r="M368" s="309"/>
    </row>
    <row r="369" spans="1:14">
      <c r="A369" s="323">
        <v>45833</v>
      </c>
      <c r="B369" s="140">
        <v>353</v>
      </c>
      <c r="C369" s="71"/>
      <c r="D369" s="71"/>
      <c r="E369" s="71"/>
      <c r="F369" s="71"/>
      <c r="G369" s="71"/>
      <c r="H369" s="71"/>
      <c r="I369" s="318"/>
      <c r="J369" s="71"/>
      <c r="K369" s="153"/>
      <c r="L369" s="309"/>
      <c r="M369" s="309"/>
    </row>
    <row r="370" spans="1:14">
      <c r="A370" s="323">
        <v>45834</v>
      </c>
      <c r="B370" s="140">
        <v>337</v>
      </c>
      <c r="C370" s="71"/>
      <c r="D370" s="71"/>
      <c r="E370" s="71"/>
      <c r="F370" s="71"/>
      <c r="G370" s="71"/>
      <c r="H370" s="71"/>
      <c r="I370" s="318"/>
      <c r="J370" s="71"/>
      <c r="K370" s="153"/>
      <c r="L370" s="309"/>
      <c r="M370" s="309"/>
    </row>
    <row r="371" spans="1:14">
      <c r="A371" s="323">
        <v>45835</v>
      </c>
      <c r="B371" s="140">
        <v>339</v>
      </c>
      <c r="C371" s="71"/>
      <c r="D371" s="71"/>
      <c r="E371" s="71"/>
      <c r="F371" s="71"/>
      <c r="G371" s="71"/>
      <c r="H371" s="71"/>
      <c r="I371" s="318"/>
      <c r="J371" s="71"/>
      <c r="K371" s="153"/>
      <c r="L371" s="309"/>
      <c r="M371" s="309"/>
    </row>
    <row r="372" spans="1:14">
      <c r="A372" s="323">
        <v>45836</v>
      </c>
      <c r="B372" s="140">
        <v>353</v>
      </c>
      <c r="C372" s="71"/>
      <c r="D372" s="71"/>
      <c r="E372" s="71"/>
      <c r="F372" s="71"/>
      <c r="G372" s="71"/>
      <c r="H372" s="71"/>
      <c r="I372" s="318"/>
      <c r="J372" s="71"/>
      <c r="K372" s="153"/>
      <c r="L372" s="309"/>
      <c r="M372" s="309"/>
    </row>
    <row r="373" spans="1:14">
      <c r="A373" s="323">
        <v>45837</v>
      </c>
      <c r="B373" s="140">
        <v>357</v>
      </c>
      <c r="C373" s="71"/>
      <c r="D373" s="71"/>
      <c r="E373" s="71"/>
      <c r="F373" s="71"/>
      <c r="G373" s="71"/>
      <c r="H373" s="71"/>
      <c r="I373" s="318"/>
      <c r="J373" s="71"/>
      <c r="K373" s="153"/>
      <c r="L373" s="309"/>
      <c r="M373" s="309"/>
    </row>
    <row r="374" spans="1:14">
      <c r="A374" s="323">
        <v>45838</v>
      </c>
      <c r="B374" s="140">
        <v>1319</v>
      </c>
      <c r="C374" s="153">
        <v>4.5</v>
      </c>
      <c r="D374" s="153">
        <v>20</v>
      </c>
      <c r="E374" s="153">
        <v>1</v>
      </c>
      <c r="F374" s="153">
        <v>33</v>
      </c>
      <c r="G374" s="153">
        <v>18</v>
      </c>
      <c r="H374" s="153">
        <v>1.1599999999999999</v>
      </c>
      <c r="I374" s="318"/>
      <c r="J374" s="71"/>
      <c r="K374" s="153"/>
      <c r="L374" s="309" t="s">
        <v>42</v>
      </c>
      <c r="M374" s="309" t="s">
        <v>111</v>
      </c>
      <c r="N374" s="101">
        <v>45846</v>
      </c>
    </row>
    <row r="375" spans="1:14">
      <c r="A375" s="308"/>
      <c r="B375" s="148"/>
      <c r="C375" s="71"/>
      <c r="D375" s="71"/>
      <c r="E375" s="71"/>
      <c r="F375" s="71"/>
      <c r="G375" s="71"/>
      <c r="H375" s="71"/>
      <c r="I375" s="318"/>
      <c r="J375" s="71"/>
      <c r="K375" s="153"/>
      <c r="L375" s="309"/>
      <c r="M375" s="309"/>
    </row>
  </sheetData>
  <mergeCells count="13">
    <mergeCell ref="N5:N7"/>
    <mergeCell ref="O5:O7"/>
    <mergeCell ref="P5:P7"/>
    <mergeCell ref="A1:P1"/>
    <mergeCell ref="A2:P2"/>
    <mergeCell ref="A3:P3"/>
    <mergeCell ref="A4:P4"/>
    <mergeCell ref="A5:A7"/>
    <mergeCell ref="B5:B6"/>
    <mergeCell ref="C5:H5"/>
    <mergeCell ref="I5:I6"/>
    <mergeCell ref="L5:L7"/>
    <mergeCell ref="M5:M7"/>
  </mergeCells>
  <phoneticPr fontId="22" type="noConversion"/>
  <conditionalFormatting sqref="B10:B374">
    <cfRule type="cellIs" dxfId="1" priority="1" stopIfTrue="1" operator="greaterThan">
      <formula>1296</formula>
    </cfRule>
  </conditionalFormatting>
  <hyperlinks>
    <hyperlink ref="A3" r:id="rId1" xr:uid="{D98554AC-914F-42D6-9BFD-4F4C406C8BA1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0DB3-4877-47E2-B125-8C8E26471E4E}">
  <dimension ref="A1:P375"/>
  <sheetViews>
    <sheetView tabSelected="1" workbookViewId="0">
      <pane xSplit="10" ySplit="9" topLeftCell="K64" activePane="bottomRight" state="frozen"/>
      <selection pane="topRight" activeCell="K1" sqref="K1"/>
      <selection pane="bottomLeft" activeCell="A10" sqref="A10"/>
      <selection pane="bottomRight" activeCell="H128" sqref="H128"/>
    </sheetView>
  </sheetViews>
  <sheetFormatPr defaultRowHeight="15"/>
  <cols>
    <col min="1" max="1" width="29.28515625" customWidth="1"/>
    <col min="2" max="2" width="14.140625" customWidth="1"/>
    <col min="3" max="11" width="10.7109375" customWidth="1"/>
    <col min="12" max="12" width="11.85546875" customWidth="1"/>
    <col min="13" max="13" width="20.140625" bestFit="1" customWidth="1"/>
    <col min="14" max="14" width="13.28515625" customWidth="1"/>
    <col min="15" max="15" width="12.28515625" customWidth="1"/>
    <col min="16" max="16" width="35.5703125" customWidth="1"/>
  </cols>
  <sheetData>
    <row r="1" spans="1:16" ht="18">
      <c r="A1" s="376" t="s">
        <v>101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</row>
    <row r="2" spans="1:16" ht="18.75">
      <c r="A2" s="389" t="s">
        <v>17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</row>
    <row r="3" spans="1:16" ht="18.75">
      <c r="A3" s="390" t="s">
        <v>34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</row>
    <row r="4" spans="1:16" ht="18.75" customHeight="1">
      <c r="A4" s="391"/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</row>
    <row r="5" spans="1:16" ht="63.75">
      <c r="A5" s="379" t="s">
        <v>1</v>
      </c>
      <c r="B5" s="382" t="s">
        <v>19</v>
      </c>
      <c r="C5" s="348" t="s">
        <v>21</v>
      </c>
      <c r="D5" s="348"/>
      <c r="E5" s="348"/>
      <c r="F5" s="348"/>
      <c r="G5" s="348"/>
      <c r="H5" s="348"/>
      <c r="I5" s="339" t="s">
        <v>22</v>
      </c>
      <c r="J5" s="38" t="s">
        <v>23</v>
      </c>
      <c r="K5" s="255"/>
      <c r="L5" s="384" t="s">
        <v>40</v>
      </c>
      <c r="M5" s="361" t="s">
        <v>74</v>
      </c>
      <c r="N5" s="358" t="s">
        <v>35</v>
      </c>
      <c r="O5" s="364" t="s">
        <v>25</v>
      </c>
      <c r="P5" s="346" t="s">
        <v>41</v>
      </c>
    </row>
    <row r="6" spans="1:16" ht="38.25">
      <c r="A6" s="380"/>
      <c r="B6" s="383"/>
      <c r="C6" s="201" t="s">
        <v>3</v>
      </c>
      <c r="D6" s="330" t="s">
        <v>2</v>
      </c>
      <c r="E6" s="330" t="s">
        <v>15</v>
      </c>
      <c r="F6" s="330" t="s">
        <v>20</v>
      </c>
      <c r="G6" s="330" t="s">
        <v>30</v>
      </c>
      <c r="H6" s="207" t="s">
        <v>31</v>
      </c>
      <c r="I6" s="339"/>
      <c r="J6" s="211" t="s">
        <v>2</v>
      </c>
      <c r="K6" s="329" t="s">
        <v>12</v>
      </c>
      <c r="L6" s="385"/>
      <c r="M6" s="374"/>
      <c r="N6" s="359"/>
      <c r="O6" s="365"/>
      <c r="P6" s="356"/>
    </row>
    <row r="7" spans="1:16">
      <c r="A7" s="381"/>
      <c r="B7" s="331" t="s">
        <v>14</v>
      </c>
      <c r="C7" s="202" t="s">
        <v>4</v>
      </c>
      <c r="D7" s="9" t="s">
        <v>5</v>
      </c>
      <c r="E7" s="9" t="s">
        <v>4</v>
      </c>
      <c r="F7" s="10" t="s">
        <v>4</v>
      </c>
      <c r="G7" s="10" t="s">
        <v>4</v>
      </c>
      <c r="H7" s="208" t="s">
        <v>4</v>
      </c>
      <c r="I7" s="9" t="s">
        <v>14</v>
      </c>
      <c r="J7" s="212" t="s">
        <v>5</v>
      </c>
      <c r="K7" s="9" t="s">
        <v>13</v>
      </c>
      <c r="L7" s="386"/>
      <c r="M7" s="375"/>
      <c r="N7" s="360"/>
      <c r="O7" s="366"/>
      <c r="P7" s="357"/>
    </row>
    <row r="8" spans="1:16">
      <c r="A8" s="11" t="s">
        <v>6</v>
      </c>
      <c r="B8" s="307">
        <v>1296</v>
      </c>
      <c r="C8" s="203">
        <v>20</v>
      </c>
      <c r="D8" s="39" t="s">
        <v>0</v>
      </c>
      <c r="E8" s="13">
        <v>10</v>
      </c>
      <c r="F8" s="13">
        <v>30</v>
      </c>
      <c r="G8" s="28" t="s">
        <v>0</v>
      </c>
      <c r="H8" s="209" t="s">
        <v>0</v>
      </c>
      <c r="I8" s="14" t="s">
        <v>0</v>
      </c>
      <c r="J8" s="213">
        <v>2000</v>
      </c>
      <c r="K8" s="14" t="s">
        <v>0</v>
      </c>
      <c r="L8" s="221"/>
      <c r="M8" s="164"/>
      <c r="N8" s="95"/>
      <c r="O8" s="99"/>
      <c r="P8" s="99"/>
    </row>
    <row r="9" spans="1:16">
      <c r="A9" s="11" t="s">
        <v>7</v>
      </c>
      <c r="B9" s="307" t="s">
        <v>0</v>
      </c>
      <c r="C9" s="246" t="s">
        <v>0</v>
      </c>
      <c r="D9" s="42" t="s">
        <v>0</v>
      </c>
      <c r="E9" s="42" t="s">
        <v>0</v>
      </c>
      <c r="F9" s="42" t="s">
        <v>0</v>
      </c>
      <c r="G9" s="42" t="s">
        <v>0</v>
      </c>
      <c r="H9" s="247" t="s">
        <v>0</v>
      </c>
      <c r="I9" s="35" t="s">
        <v>0</v>
      </c>
      <c r="J9" s="248">
        <v>1000</v>
      </c>
      <c r="K9" s="35" t="s">
        <v>0</v>
      </c>
      <c r="L9" s="249"/>
      <c r="M9" s="165"/>
      <c r="N9" s="96"/>
      <c r="O9" s="100"/>
      <c r="P9" s="100"/>
    </row>
    <row r="10" spans="1:16">
      <c r="A10" s="322">
        <v>45839</v>
      </c>
      <c r="B10" s="250">
        <v>1270</v>
      </c>
      <c r="C10" s="71"/>
      <c r="D10" s="71"/>
      <c r="E10" s="71"/>
      <c r="F10" s="71"/>
      <c r="G10" s="71"/>
      <c r="H10" s="71"/>
      <c r="I10" s="318"/>
      <c r="J10" s="71"/>
      <c r="K10" s="153"/>
      <c r="L10" s="309"/>
      <c r="M10" s="309"/>
    </row>
    <row r="11" spans="1:16">
      <c r="A11" s="322">
        <v>45840</v>
      </c>
      <c r="B11" s="250">
        <v>650</v>
      </c>
      <c r="C11" s="71"/>
      <c r="D11" s="71"/>
      <c r="E11" s="71"/>
      <c r="F11" s="71"/>
      <c r="G11" s="71"/>
      <c r="H11" s="71"/>
      <c r="I11" s="318"/>
      <c r="J11" s="71"/>
      <c r="K11" s="153"/>
      <c r="L11" s="309"/>
      <c r="M11" s="309"/>
    </row>
    <row r="12" spans="1:16">
      <c r="A12" s="322">
        <v>45841</v>
      </c>
      <c r="B12" s="250">
        <v>521</v>
      </c>
      <c r="C12" s="71"/>
      <c r="D12" s="71"/>
      <c r="E12" s="71"/>
      <c r="F12" s="71"/>
      <c r="G12" s="71"/>
      <c r="H12" s="71"/>
      <c r="I12" s="318"/>
      <c r="J12" s="71"/>
      <c r="K12" s="153"/>
      <c r="L12" s="309"/>
      <c r="M12" s="309"/>
    </row>
    <row r="13" spans="1:16">
      <c r="A13" s="322">
        <v>45842</v>
      </c>
      <c r="B13" s="250">
        <v>460</v>
      </c>
      <c r="C13" s="316"/>
      <c r="D13" s="316"/>
      <c r="E13" s="316"/>
      <c r="F13" s="316"/>
      <c r="G13" s="316"/>
      <c r="H13" s="325"/>
      <c r="I13" s="318"/>
      <c r="J13" s="327"/>
      <c r="K13" s="280"/>
      <c r="L13" s="317"/>
      <c r="M13" s="153"/>
      <c r="N13" s="326"/>
      <c r="O13" s="326"/>
      <c r="P13" s="315"/>
    </row>
    <row r="14" spans="1:16">
      <c r="A14" s="322">
        <v>45843</v>
      </c>
      <c r="B14" s="250">
        <v>433</v>
      </c>
      <c r="C14" s="71"/>
      <c r="D14" s="71"/>
      <c r="E14" s="71"/>
      <c r="F14" s="71"/>
      <c r="G14" s="71"/>
      <c r="H14" s="71"/>
      <c r="I14" s="318"/>
      <c r="J14" s="71"/>
      <c r="K14" s="312"/>
      <c r="L14" s="310"/>
      <c r="M14" s="310"/>
    </row>
    <row r="15" spans="1:16">
      <c r="A15" s="322">
        <v>45844</v>
      </c>
      <c r="B15" s="250">
        <v>414</v>
      </c>
      <c r="C15" s="316"/>
      <c r="D15" s="316"/>
      <c r="E15" s="316"/>
      <c r="F15" s="316"/>
      <c r="G15" s="316"/>
      <c r="H15" s="316"/>
      <c r="I15" s="318"/>
      <c r="J15" s="316"/>
      <c r="K15" s="153"/>
      <c r="L15" s="309"/>
      <c r="M15" s="309"/>
      <c r="N15" s="315"/>
      <c r="O15" s="315"/>
      <c r="P15" s="315"/>
    </row>
    <row r="16" spans="1:16">
      <c r="A16" s="322">
        <v>45845</v>
      </c>
      <c r="B16" s="250">
        <v>412</v>
      </c>
      <c r="C16" s="71"/>
      <c r="D16" s="71"/>
      <c r="E16" s="71"/>
      <c r="F16" s="71"/>
      <c r="G16" s="71"/>
      <c r="H16" s="71"/>
      <c r="I16" s="318"/>
      <c r="J16" s="71"/>
      <c r="K16" s="313"/>
      <c r="L16" s="311"/>
      <c r="M16" s="311"/>
    </row>
    <row r="17" spans="1:16">
      <c r="A17" s="322">
        <v>45846</v>
      </c>
      <c r="B17" s="250">
        <v>395</v>
      </c>
      <c r="C17" s="316"/>
      <c r="D17" s="316"/>
      <c r="E17" s="316"/>
      <c r="F17" s="316"/>
      <c r="G17" s="316"/>
      <c r="H17" s="316"/>
      <c r="I17" s="318"/>
      <c r="J17" s="71"/>
      <c r="K17" s="153"/>
      <c r="L17" s="309"/>
      <c r="M17" s="309"/>
      <c r="N17" s="315"/>
      <c r="O17" s="315"/>
      <c r="P17" s="315"/>
    </row>
    <row r="18" spans="1:16">
      <c r="A18" s="322">
        <v>45847</v>
      </c>
      <c r="B18" s="250">
        <v>387</v>
      </c>
      <c r="C18" s="71"/>
      <c r="D18" s="71"/>
      <c r="E18" s="71"/>
      <c r="F18" s="71"/>
      <c r="G18" s="71"/>
      <c r="H18" s="71"/>
      <c r="I18" s="318"/>
      <c r="J18" s="71"/>
      <c r="K18" s="153"/>
      <c r="L18" s="309"/>
      <c r="M18" s="309"/>
    </row>
    <row r="19" spans="1:16">
      <c r="A19" s="322">
        <v>45848</v>
      </c>
      <c r="B19" s="250">
        <v>372</v>
      </c>
      <c r="C19" s="71"/>
      <c r="D19" s="71"/>
      <c r="E19" s="71"/>
      <c r="F19" s="71"/>
      <c r="G19" s="71"/>
      <c r="H19" s="71"/>
      <c r="I19" s="318"/>
      <c r="J19" s="71"/>
      <c r="K19" s="153"/>
      <c r="L19" s="309"/>
      <c r="M19" s="309"/>
    </row>
    <row r="20" spans="1:16">
      <c r="A20" s="322">
        <v>45849</v>
      </c>
      <c r="B20" s="250">
        <v>352</v>
      </c>
      <c r="C20" s="71"/>
      <c r="D20" s="71"/>
      <c r="E20" s="71"/>
      <c r="F20" s="71"/>
      <c r="G20" s="71"/>
      <c r="H20" s="71"/>
      <c r="I20" s="318"/>
      <c r="J20" s="71"/>
      <c r="K20" s="153"/>
      <c r="L20" s="309"/>
      <c r="M20" s="309"/>
    </row>
    <row r="21" spans="1:16">
      <c r="A21" s="322">
        <v>45850</v>
      </c>
      <c r="B21" s="250">
        <v>353</v>
      </c>
      <c r="C21" s="71"/>
      <c r="D21" s="71"/>
      <c r="E21" s="71"/>
      <c r="F21" s="71"/>
      <c r="G21" s="71"/>
      <c r="H21" s="71"/>
      <c r="I21" s="318"/>
      <c r="J21" s="71"/>
      <c r="K21" s="153"/>
      <c r="L21" s="309"/>
      <c r="M21" s="309"/>
    </row>
    <row r="22" spans="1:16">
      <c r="A22" s="322">
        <v>45851</v>
      </c>
      <c r="B22" s="250">
        <v>364</v>
      </c>
      <c r="C22" s="71"/>
      <c r="D22" s="71"/>
      <c r="E22" s="71"/>
      <c r="F22" s="71"/>
      <c r="G22" s="71"/>
      <c r="H22" s="71"/>
      <c r="I22" s="318"/>
      <c r="J22" s="71"/>
      <c r="K22" s="153"/>
      <c r="L22" s="309"/>
      <c r="M22" s="309"/>
    </row>
    <row r="23" spans="1:16">
      <c r="A23" s="322">
        <v>45852</v>
      </c>
      <c r="B23" s="250">
        <v>334</v>
      </c>
      <c r="C23" s="71"/>
      <c r="D23" s="71"/>
      <c r="E23" s="71"/>
      <c r="F23" s="71"/>
      <c r="G23" s="71"/>
      <c r="H23" s="71"/>
      <c r="I23" s="318"/>
      <c r="J23" s="71"/>
      <c r="K23" s="153"/>
      <c r="L23" s="309"/>
      <c r="M23" s="309"/>
    </row>
    <row r="24" spans="1:16">
      <c r="A24" s="322">
        <v>45853</v>
      </c>
      <c r="B24" s="250">
        <v>335</v>
      </c>
      <c r="C24" s="71"/>
      <c r="D24" s="71"/>
      <c r="E24" s="71"/>
      <c r="F24" s="71"/>
      <c r="G24" s="71"/>
      <c r="H24" s="71"/>
      <c r="I24" s="318"/>
      <c r="J24" s="71"/>
      <c r="K24" s="153"/>
      <c r="L24" s="309"/>
      <c r="M24" s="309"/>
    </row>
    <row r="25" spans="1:16">
      <c r="A25" s="322">
        <v>45854</v>
      </c>
      <c r="B25" s="250">
        <v>334</v>
      </c>
      <c r="C25" s="71"/>
      <c r="D25" s="71"/>
      <c r="E25" s="71"/>
      <c r="F25" s="71"/>
      <c r="G25" s="71"/>
      <c r="H25" s="71"/>
      <c r="I25" s="318"/>
      <c r="J25" s="71"/>
      <c r="K25" s="153"/>
      <c r="L25" s="309"/>
      <c r="M25" s="309"/>
    </row>
    <row r="26" spans="1:16">
      <c r="A26" s="322">
        <v>45855</v>
      </c>
      <c r="B26" s="250">
        <v>337</v>
      </c>
      <c r="C26" s="71"/>
      <c r="D26" s="71"/>
      <c r="E26" s="71"/>
      <c r="F26" s="71"/>
      <c r="G26" s="71"/>
      <c r="H26" s="71"/>
      <c r="I26" s="318"/>
      <c r="J26" s="71"/>
      <c r="K26" s="153"/>
      <c r="L26" s="309"/>
      <c r="M26" s="309"/>
    </row>
    <row r="27" spans="1:16">
      <c r="A27" s="322">
        <v>45856</v>
      </c>
      <c r="B27" s="250">
        <v>384</v>
      </c>
      <c r="C27" s="71"/>
      <c r="D27" s="71"/>
      <c r="E27" s="71"/>
      <c r="F27" s="71"/>
      <c r="G27" s="71"/>
      <c r="H27" s="71"/>
      <c r="I27" s="318"/>
      <c r="J27" s="71"/>
      <c r="K27" s="153">
        <v>9.6</v>
      </c>
      <c r="L27" s="309"/>
      <c r="M27" s="309"/>
    </row>
    <row r="28" spans="1:16">
      <c r="A28" s="322">
        <v>45857</v>
      </c>
      <c r="B28" s="250">
        <v>360</v>
      </c>
      <c r="C28" s="71"/>
      <c r="D28" s="71"/>
      <c r="E28" s="71"/>
      <c r="F28" s="71"/>
      <c r="G28" s="71"/>
      <c r="H28" s="71"/>
      <c r="I28" s="318"/>
      <c r="J28" s="71"/>
      <c r="K28" s="153">
        <v>1</v>
      </c>
      <c r="L28" s="309"/>
      <c r="M28" s="309"/>
    </row>
    <row r="29" spans="1:16">
      <c r="A29" s="322">
        <v>45858</v>
      </c>
      <c r="B29" s="250">
        <v>368</v>
      </c>
      <c r="C29" s="71"/>
      <c r="D29" s="71"/>
      <c r="E29" s="71"/>
      <c r="F29" s="71"/>
      <c r="G29" s="71"/>
      <c r="H29" s="71"/>
      <c r="I29" s="318"/>
      <c r="J29" s="71"/>
      <c r="K29" s="153"/>
      <c r="L29" s="309"/>
      <c r="M29" s="309"/>
    </row>
    <row r="30" spans="1:16">
      <c r="A30" s="322">
        <v>45859</v>
      </c>
      <c r="B30" s="250">
        <v>516</v>
      </c>
      <c r="C30" s="71"/>
      <c r="D30" s="71"/>
      <c r="E30" s="71"/>
      <c r="F30" s="71"/>
      <c r="G30" s="71"/>
      <c r="H30" s="71"/>
      <c r="I30" s="318"/>
      <c r="J30" s="71"/>
      <c r="K30" s="153">
        <v>15</v>
      </c>
      <c r="L30" s="309"/>
      <c r="M30" s="309"/>
    </row>
    <row r="31" spans="1:16">
      <c r="A31" s="322">
        <v>45860</v>
      </c>
      <c r="B31" s="250">
        <v>469</v>
      </c>
      <c r="C31" s="71"/>
      <c r="D31" s="71"/>
      <c r="E31" s="71"/>
      <c r="F31" s="71"/>
      <c r="G31" s="71"/>
      <c r="H31" s="71"/>
      <c r="I31" s="318"/>
      <c r="J31" s="71"/>
      <c r="K31" s="153">
        <v>4</v>
      </c>
      <c r="L31" s="309"/>
      <c r="M31" s="309"/>
    </row>
    <row r="32" spans="1:16">
      <c r="A32" s="322">
        <v>45861</v>
      </c>
      <c r="B32" s="250">
        <v>547</v>
      </c>
      <c r="C32" s="71"/>
      <c r="D32" s="71"/>
      <c r="E32" s="71"/>
      <c r="F32" s="71"/>
      <c r="G32" s="71"/>
      <c r="H32" s="71"/>
      <c r="I32" s="318"/>
      <c r="J32" s="71"/>
      <c r="K32" s="153">
        <v>9.5</v>
      </c>
      <c r="L32" s="309"/>
      <c r="M32" s="309"/>
    </row>
    <row r="33" spans="1:14">
      <c r="A33" s="322">
        <v>45862</v>
      </c>
      <c r="B33" s="250">
        <v>538</v>
      </c>
      <c r="C33" s="71"/>
      <c r="D33" s="71"/>
      <c r="E33" s="71"/>
      <c r="F33" s="71"/>
      <c r="G33" s="71"/>
      <c r="H33" s="71"/>
      <c r="I33" s="318"/>
      <c r="J33" s="71"/>
      <c r="K33" s="153"/>
      <c r="L33" s="309"/>
      <c r="M33" s="309"/>
    </row>
    <row r="34" spans="1:14">
      <c r="A34" s="322">
        <v>45863</v>
      </c>
      <c r="B34" s="250">
        <v>450</v>
      </c>
      <c r="C34" s="71"/>
      <c r="D34" s="71"/>
      <c r="E34" s="71"/>
      <c r="F34" s="71"/>
      <c r="G34" s="71"/>
      <c r="H34" s="71"/>
      <c r="I34" s="318"/>
      <c r="J34" s="71"/>
      <c r="K34" s="153"/>
      <c r="L34" s="309"/>
      <c r="M34" s="309"/>
    </row>
    <row r="35" spans="1:14">
      <c r="A35" s="322">
        <v>45864</v>
      </c>
      <c r="B35" s="250">
        <v>651</v>
      </c>
      <c r="C35" s="71"/>
      <c r="D35" s="71"/>
      <c r="E35" s="71"/>
      <c r="F35" s="71"/>
      <c r="G35" s="71"/>
      <c r="H35" s="71"/>
      <c r="I35" s="318"/>
      <c r="J35" s="71"/>
      <c r="K35" s="153"/>
      <c r="L35" s="309"/>
      <c r="M35" s="309"/>
    </row>
    <row r="36" spans="1:14">
      <c r="A36" s="322">
        <v>45865</v>
      </c>
      <c r="B36" s="250">
        <v>765</v>
      </c>
      <c r="C36" s="71"/>
      <c r="D36" s="71"/>
      <c r="E36" s="71"/>
      <c r="F36" s="71"/>
      <c r="G36" s="71"/>
      <c r="H36" s="71"/>
      <c r="I36" s="318"/>
      <c r="J36" s="71"/>
      <c r="K36" s="153"/>
      <c r="L36" s="309"/>
      <c r="M36" s="309"/>
    </row>
    <row r="37" spans="1:14">
      <c r="A37" s="322">
        <v>45866</v>
      </c>
      <c r="B37" s="250">
        <v>450</v>
      </c>
      <c r="C37" s="153">
        <v>9.6</v>
      </c>
      <c r="D37" s="153">
        <v>230</v>
      </c>
      <c r="E37" s="153">
        <v>1</v>
      </c>
      <c r="F37" s="153">
        <v>55</v>
      </c>
      <c r="G37" s="153">
        <v>12.6</v>
      </c>
      <c r="H37" s="153">
        <v>2</v>
      </c>
      <c r="I37" s="318"/>
      <c r="J37" s="71"/>
      <c r="K37" s="153">
        <v>18</v>
      </c>
      <c r="L37" s="309" t="s">
        <v>128</v>
      </c>
      <c r="M37" s="309" t="s">
        <v>98</v>
      </c>
      <c r="N37" s="328">
        <v>45874</v>
      </c>
    </row>
    <row r="38" spans="1:14">
      <c r="A38" s="322">
        <v>45867</v>
      </c>
      <c r="B38" s="250">
        <v>451</v>
      </c>
      <c r="C38" s="71"/>
      <c r="D38" s="71"/>
      <c r="E38" s="71"/>
      <c r="F38" s="71"/>
      <c r="G38" s="71"/>
      <c r="H38" s="71"/>
      <c r="I38" s="318"/>
      <c r="J38" s="71"/>
      <c r="K38" s="153"/>
      <c r="L38" s="309"/>
      <c r="M38" s="309"/>
    </row>
    <row r="39" spans="1:14">
      <c r="A39" s="322">
        <v>45868</v>
      </c>
      <c r="B39" s="250">
        <v>414</v>
      </c>
      <c r="C39" s="71"/>
      <c r="D39" s="71"/>
      <c r="E39" s="71"/>
      <c r="F39" s="71"/>
      <c r="G39" s="71"/>
      <c r="H39" s="71"/>
      <c r="I39" s="318"/>
      <c r="J39" s="71"/>
      <c r="K39" s="153"/>
      <c r="L39" s="309"/>
      <c r="M39" s="309"/>
    </row>
    <row r="40" spans="1:14">
      <c r="A40" s="322">
        <v>45869</v>
      </c>
      <c r="B40" s="250">
        <v>388</v>
      </c>
      <c r="C40" s="71"/>
      <c r="D40" s="71"/>
      <c r="E40" s="71"/>
      <c r="F40" s="71"/>
      <c r="G40" s="71"/>
      <c r="H40" s="71"/>
      <c r="I40" s="318"/>
      <c r="J40" s="71"/>
      <c r="K40" s="312"/>
      <c r="L40" s="310"/>
      <c r="M40" s="310"/>
    </row>
    <row r="41" spans="1:14">
      <c r="A41" s="322">
        <v>45870</v>
      </c>
      <c r="B41" s="250">
        <v>391</v>
      </c>
      <c r="C41" s="71"/>
      <c r="D41" s="71"/>
      <c r="E41" s="71"/>
      <c r="F41" s="71"/>
      <c r="G41" s="71"/>
      <c r="H41" s="71"/>
      <c r="I41" s="318"/>
      <c r="J41" s="71"/>
      <c r="K41" s="153"/>
      <c r="L41" s="153"/>
      <c r="M41" s="153"/>
    </row>
    <row r="42" spans="1:14">
      <c r="A42" s="322">
        <v>45871</v>
      </c>
      <c r="B42" s="250">
        <v>544</v>
      </c>
      <c r="C42" s="71"/>
      <c r="D42" s="71"/>
      <c r="E42" s="71"/>
      <c r="F42" s="71"/>
      <c r="G42" s="71"/>
      <c r="H42" s="71"/>
      <c r="I42" s="318"/>
      <c r="J42" s="71"/>
      <c r="K42" s="313"/>
      <c r="L42" s="311"/>
      <c r="M42" s="311"/>
    </row>
    <row r="43" spans="1:14">
      <c r="A43" s="322">
        <v>45872</v>
      </c>
      <c r="B43" s="250">
        <v>459</v>
      </c>
      <c r="C43" s="71"/>
      <c r="D43" s="71"/>
      <c r="E43" s="71"/>
      <c r="F43" s="71"/>
      <c r="G43" s="71"/>
      <c r="H43" s="71"/>
      <c r="I43" s="318"/>
      <c r="J43" s="71"/>
      <c r="K43" s="153"/>
      <c r="L43" s="309"/>
      <c r="M43" s="309"/>
    </row>
    <row r="44" spans="1:14">
      <c r="A44" s="322">
        <v>45873</v>
      </c>
      <c r="B44" s="250">
        <v>442</v>
      </c>
      <c r="C44" s="71"/>
      <c r="D44" s="71"/>
      <c r="E44" s="71"/>
      <c r="F44" s="71"/>
      <c r="G44" s="71"/>
      <c r="H44" s="71"/>
      <c r="I44" s="318"/>
      <c r="J44" s="71"/>
      <c r="K44" s="153">
        <v>4</v>
      </c>
      <c r="L44" s="309"/>
      <c r="M44" s="309"/>
    </row>
    <row r="45" spans="1:14">
      <c r="A45" s="322">
        <v>45874</v>
      </c>
      <c r="B45" s="250">
        <v>429</v>
      </c>
      <c r="C45" s="71"/>
      <c r="D45" s="71"/>
      <c r="E45" s="71"/>
      <c r="F45" s="71"/>
      <c r="G45" s="71"/>
      <c r="H45" s="71"/>
      <c r="I45" s="318"/>
      <c r="J45" s="71"/>
      <c r="K45" s="153"/>
      <c r="L45" s="309"/>
      <c r="M45" s="309"/>
    </row>
    <row r="46" spans="1:14">
      <c r="A46" s="322">
        <v>45875</v>
      </c>
      <c r="B46" s="250">
        <v>408</v>
      </c>
      <c r="C46" s="71"/>
      <c r="D46" s="71"/>
      <c r="E46" s="71"/>
      <c r="F46" s="71"/>
      <c r="G46" s="71"/>
      <c r="H46" s="71"/>
      <c r="I46" s="318"/>
      <c r="J46" s="71"/>
      <c r="K46" s="153"/>
      <c r="L46" s="309"/>
      <c r="M46" s="309"/>
    </row>
    <row r="47" spans="1:14">
      <c r="A47" s="322">
        <v>45876</v>
      </c>
      <c r="B47" s="250">
        <v>385</v>
      </c>
      <c r="C47" s="71"/>
      <c r="D47" s="71"/>
      <c r="E47" s="71"/>
      <c r="F47" s="71"/>
      <c r="G47" s="71"/>
      <c r="H47" s="71"/>
      <c r="I47" s="318"/>
      <c r="J47" s="71"/>
      <c r="K47" s="153">
        <v>7</v>
      </c>
      <c r="L47" s="309"/>
      <c r="M47" s="309"/>
    </row>
    <row r="48" spans="1:14">
      <c r="A48" s="322">
        <v>45877</v>
      </c>
      <c r="B48" s="250">
        <v>482</v>
      </c>
      <c r="C48" s="71"/>
      <c r="D48" s="71"/>
      <c r="E48" s="71"/>
      <c r="F48" s="71"/>
      <c r="G48" s="71"/>
      <c r="H48" s="71"/>
      <c r="I48" s="318"/>
      <c r="J48" s="71"/>
      <c r="K48" s="153">
        <v>18</v>
      </c>
      <c r="L48" s="309"/>
      <c r="M48" s="309"/>
    </row>
    <row r="49" spans="1:13">
      <c r="A49" s="322">
        <v>45878</v>
      </c>
      <c r="B49" s="250">
        <v>1017</v>
      </c>
      <c r="C49" s="71"/>
      <c r="D49" s="71"/>
      <c r="E49" s="71"/>
      <c r="F49" s="71"/>
      <c r="G49" s="71"/>
      <c r="H49" s="71"/>
      <c r="I49" s="318"/>
      <c r="J49" s="71"/>
      <c r="K49" s="153"/>
      <c r="L49" s="309"/>
      <c r="M49" s="309"/>
    </row>
    <row r="50" spans="1:13">
      <c r="A50" s="322">
        <v>45879</v>
      </c>
      <c r="B50" s="250">
        <v>1278</v>
      </c>
      <c r="C50" s="71"/>
      <c r="D50" s="71"/>
      <c r="E50" s="71"/>
      <c r="F50" s="71"/>
      <c r="G50" s="71"/>
      <c r="H50" s="71"/>
      <c r="I50" s="318"/>
      <c r="J50" s="71"/>
      <c r="K50" s="153">
        <v>3</v>
      </c>
      <c r="L50" s="309"/>
      <c r="M50" s="309"/>
    </row>
    <row r="51" spans="1:13">
      <c r="A51" s="322">
        <v>45880</v>
      </c>
      <c r="B51" s="250">
        <v>755</v>
      </c>
      <c r="C51" s="71"/>
      <c r="D51" s="71"/>
      <c r="E51" s="71"/>
      <c r="F51" s="71"/>
      <c r="G51" s="71"/>
      <c r="H51" s="71"/>
      <c r="I51" s="318"/>
      <c r="J51" s="71"/>
      <c r="K51" s="153"/>
      <c r="L51" s="309"/>
      <c r="M51" s="309"/>
    </row>
    <row r="52" spans="1:13">
      <c r="A52" s="322">
        <v>45881</v>
      </c>
      <c r="B52" s="250">
        <v>600</v>
      </c>
      <c r="C52" s="71"/>
      <c r="D52" s="71"/>
      <c r="E52" s="71"/>
      <c r="F52" s="71"/>
      <c r="G52" s="71"/>
      <c r="H52" s="71"/>
      <c r="I52" s="318"/>
      <c r="J52" s="71"/>
      <c r="K52" s="153"/>
      <c r="L52" s="309"/>
      <c r="M52" s="309"/>
    </row>
    <row r="53" spans="1:13">
      <c r="A53" s="322">
        <v>45882</v>
      </c>
      <c r="B53" s="250">
        <v>540</v>
      </c>
      <c r="C53" s="71"/>
      <c r="D53" s="71"/>
      <c r="E53" s="71"/>
      <c r="F53" s="71"/>
      <c r="G53" s="71"/>
      <c r="H53" s="71"/>
      <c r="I53" s="318"/>
      <c r="J53" s="71"/>
      <c r="K53" s="153"/>
      <c r="L53" s="309"/>
      <c r="M53" s="309"/>
    </row>
    <row r="54" spans="1:13">
      <c r="A54" s="322">
        <v>45883</v>
      </c>
      <c r="B54" s="250">
        <v>541</v>
      </c>
      <c r="C54" s="71"/>
      <c r="D54" s="71"/>
      <c r="E54" s="71"/>
      <c r="F54" s="71"/>
      <c r="G54" s="71"/>
      <c r="H54" s="71"/>
      <c r="I54" s="318"/>
      <c r="J54" s="71"/>
      <c r="K54" s="153"/>
      <c r="L54" s="309"/>
      <c r="M54" s="309"/>
    </row>
    <row r="55" spans="1:13">
      <c r="A55" s="322">
        <v>45884</v>
      </c>
      <c r="B55" s="250">
        <v>525</v>
      </c>
      <c r="C55" s="71"/>
      <c r="D55" s="71"/>
      <c r="E55" s="71"/>
      <c r="F55" s="71"/>
      <c r="G55" s="71"/>
      <c r="H55" s="71"/>
      <c r="I55" s="318"/>
      <c r="J55" s="71"/>
      <c r="K55" s="153"/>
      <c r="L55" s="309"/>
      <c r="M55" s="309"/>
    </row>
    <row r="56" spans="1:13">
      <c r="A56" s="322">
        <v>45885</v>
      </c>
      <c r="B56" s="250">
        <v>477</v>
      </c>
      <c r="C56" s="71"/>
      <c r="D56" s="71"/>
      <c r="E56" s="71"/>
      <c r="F56" s="71"/>
      <c r="G56" s="71"/>
      <c r="H56" s="71"/>
      <c r="I56" s="318"/>
      <c r="J56" s="71"/>
      <c r="K56" s="153"/>
      <c r="L56" s="309"/>
      <c r="M56" s="309"/>
    </row>
    <row r="57" spans="1:13">
      <c r="A57" s="322">
        <v>45886</v>
      </c>
      <c r="B57" s="250">
        <v>458</v>
      </c>
      <c r="C57" s="71"/>
      <c r="D57" s="71"/>
      <c r="E57" s="71"/>
      <c r="F57" s="71"/>
      <c r="G57" s="71"/>
      <c r="H57" s="71"/>
      <c r="I57" s="318"/>
      <c r="J57" s="71"/>
      <c r="K57" s="153"/>
      <c r="L57" s="309"/>
      <c r="M57" s="309"/>
    </row>
    <row r="58" spans="1:13">
      <c r="A58" s="322">
        <v>45887</v>
      </c>
      <c r="B58" s="250">
        <v>413</v>
      </c>
      <c r="C58" s="71"/>
      <c r="D58" s="71"/>
      <c r="E58" s="71"/>
      <c r="F58" s="71"/>
      <c r="G58" s="71"/>
      <c r="H58" s="71"/>
      <c r="I58" s="318"/>
      <c r="J58" s="71"/>
      <c r="K58" s="153">
        <v>5</v>
      </c>
      <c r="L58" s="309"/>
      <c r="M58" s="309"/>
    </row>
    <row r="59" spans="1:13">
      <c r="A59" s="322">
        <v>45888</v>
      </c>
      <c r="B59" s="250">
        <v>392</v>
      </c>
      <c r="C59" s="71"/>
      <c r="D59" s="71"/>
      <c r="E59" s="71"/>
      <c r="F59" s="71"/>
      <c r="G59" s="71"/>
      <c r="H59" s="71"/>
      <c r="I59" s="318"/>
      <c r="J59" s="71"/>
      <c r="K59" s="153">
        <v>3</v>
      </c>
      <c r="L59" s="309"/>
      <c r="M59" s="309"/>
    </row>
    <row r="60" spans="1:13">
      <c r="A60" s="322">
        <v>45889</v>
      </c>
      <c r="B60" s="250">
        <v>438</v>
      </c>
      <c r="C60" s="71"/>
      <c r="D60" s="71"/>
      <c r="E60" s="71"/>
      <c r="F60" s="71"/>
      <c r="G60" s="71"/>
      <c r="H60" s="71"/>
      <c r="I60" s="318"/>
      <c r="J60" s="71"/>
      <c r="K60" s="153">
        <v>13</v>
      </c>
      <c r="L60" s="309"/>
      <c r="M60" s="309"/>
    </row>
    <row r="61" spans="1:13">
      <c r="A61" s="322">
        <v>45890</v>
      </c>
      <c r="B61" s="250">
        <v>997</v>
      </c>
      <c r="C61" s="71"/>
      <c r="D61" s="71"/>
      <c r="E61" s="71"/>
      <c r="F61" s="71"/>
      <c r="G61" s="71"/>
      <c r="H61" s="71"/>
      <c r="I61" s="318"/>
      <c r="J61" s="71"/>
      <c r="K61" s="153">
        <v>30</v>
      </c>
      <c r="L61" s="309"/>
      <c r="M61" s="309"/>
    </row>
    <row r="62" spans="1:13">
      <c r="A62" s="322">
        <v>45891</v>
      </c>
      <c r="B62" s="250">
        <v>1388</v>
      </c>
      <c r="C62" s="71"/>
      <c r="D62" s="71"/>
      <c r="E62" s="71"/>
      <c r="F62" s="71"/>
      <c r="G62" s="71"/>
      <c r="H62" s="71"/>
      <c r="I62" s="318"/>
      <c r="J62" s="71"/>
      <c r="K62" s="153"/>
      <c r="L62" s="309"/>
      <c r="M62" s="309"/>
    </row>
    <row r="63" spans="1:13">
      <c r="A63" s="322">
        <v>45892</v>
      </c>
      <c r="B63" s="250">
        <v>711</v>
      </c>
      <c r="C63" s="71"/>
      <c r="D63" s="71"/>
      <c r="E63" s="71"/>
      <c r="F63" s="71"/>
      <c r="G63" s="71"/>
      <c r="H63" s="71"/>
      <c r="I63" s="318"/>
      <c r="J63" s="71"/>
      <c r="K63" s="153"/>
      <c r="L63" s="309"/>
      <c r="M63" s="309"/>
    </row>
    <row r="64" spans="1:13">
      <c r="A64" s="322">
        <v>45893</v>
      </c>
      <c r="B64" s="250">
        <v>578</v>
      </c>
      <c r="C64" s="71"/>
      <c r="D64" s="71"/>
      <c r="E64" s="71"/>
      <c r="F64" s="71"/>
      <c r="G64" s="71"/>
      <c r="H64" s="71"/>
      <c r="I64" s="318"/>
      <c r="J64" s="71"/>
      <c r="K64" s="153"/>
      <c r="L64" s="309"/>
      <c r="M64" s="309"/>
    </row>
    <row r="65" spans="1:14">
      <c r="A65" s="322">
        <v>45894</v>
      </c>
      <c r="B65" s="250">
        <v>505</v>
      </c>
      <c r="C65" s="153">
        <v>6.3</v>
      </c>
      <c r="D65" s="153">
        <v>1</v>
      </c>
      <c r="E65" s="153">
        <v>1</v>
      </c>
      <c r="F65" s="153">
        <v>41</v>
      </c>
      <c r="G65" s="153">
        <v>8.66</v>
      </c>
      <c r="H65" s="153">
        <v>1.2</v>
      </c>
      <c r="I65" s="318"/>
      <c r="J65" s="71"/>
      <c r="K65" s="153"/>
      <c r="L65" s="309" t="s">
        <v>129</v>
      </c>
      <c r="M65" s="309" t="s">
        <v>111</v>
      </c>
      <c r="N65" s="328">
        <v>45904</v>
      </c>
    </row>
    <row r="66" spans="1:14">
      <c r="A66" s="322">
        <v>45895</v>
      </c>
      <c r="B66" s="250">
        <v>477</v>
      </c>
      <c r="C66" s="71"/>
      <c r="D66" s="71"/>
      <c r="E66" s="71"/>
      <c r="F66" s="71"/>
      <c r="G66" s="71"/>
      <c r="H66" s="71"/>
      <c r="I66" s="318"/>
      <c r="J66" s="71"/>
      <c r="K66" s="153"/>
      <c r="L66" s="309"/>
      <c r="M66" s="309"/>
    </row>
    <row r="67" spans="1:14">
      <c r="A67" s="322">
        <v>45896</v>
      </c>
      <c r="B67" s="250">
        <v>469</v>
      </c>
      <c r="C67" s="71"/>
      <c r="D67" s="71"/>
      <c r="E67" s="71"/>
      <c r="F67" s="71"/>
      <c r="G67" s="71"/>
      <c r="H67" s="71"/>
      <c r="I67" s="318"/>
      <c r="J67" s="71"/>
      <c r="K67" s="153"/>
      <c r="L67" s="309"/>
      <c r="M67" s="309"/>
    </row>
    <row r="68" spans="1:14">
      <c r="A68" s="322">
        <v>45897</v>
      </c>
      <c r="B68" s="250">
        <v>421</v>
      </c>
      <c r="C68" s="71"/>
      <c r="D68" s="71"/>
      <c r="E68" s="71"/>
      <c r="F68" s="71"/>
      <c r="G68" s="71"/>
      <c r="H68" s="71"/>
      <c r="I68" s="318"/>
      <c r="J68" s="71"/>
      <c r="K68" s="153"/>
      <c r="L68" s="309"/>
      <c r="M68" s="309"/>
    </row>
    <row r="69" spans="1:14">
      <c r="A69" s="322">
        <v>45898</v>
      </c>
      <c r="B69" s="250">
        <v>407</v>
      </c>
      <c r="C69" s="71"/>
      <c r="D69" s="71"/>
      <c r="E69" s="71"/>
      <c r="F69" s="71"/>
      <c r="G69" s="71"/>
      <c r="H69" s="71"/>
      <c r="I69" s="318"/>
      <c r="J69" s="71"/>
      <c r="K69" s="153"/>
      <c r="L69" s="309"/>
      <c r="M69" s="309"/>
    </row>
    <row r="70" spans="1:14">
      <c r="A70" s="322">
        <v>45899</v>
      </c>
      <c r="B70" s="250">
        <v>385</v>
      </c>
      <c r="C70" s="71"/>
      <c r="D70" s="71"/>
      <c r="E70" s="71"/>
      <c r="F70" s="71"/>
      <c r="G70" s="71"/>
      <c r="H70" s="71"/>
      <c r="I70" s="318"/>
      <c r="J70" s="71"/>
      <c r="K70" s="153"/>
      <c r="L70" s="309"/>
      <c r="M70" s="309"/>
    </row>
    <row r="71" spans="1:14">
      <c r="A71" s="322">
        <v>45900</v>
      </c>
      <c r="B71" s="250">
        <v>391</v>
      </c>
      <c r="C71" s="71"/>
      <c r="D71" s="71"/>
      <c r="E71" s="71"/>
      <c r="F71" s="71"/>
      <c r="G71" s="71"/>
      <c r="H71" s="71"/>
      <c r="I71" s="318"/>
      <c r="J71" s="71"/>
      <c r="K71" s="153"/>
      <c r="L71" s="309"/>
      <c r="M71" s="309"/>
    </row>
    <row r="72" spans="1:14">
      <c r="A72" s="322">
        <v>45901</v>
      </c>
      <c r="B72" s="250">
        <v>373</v>
      </c>
      <c r="C72" s="71"/>
      <c r="D72" s="71"/>
      <c r="E72" s="71"/>
      <c r="F72" s="71"/>
      <c r="G72" s="71"/>
      <c r="H72" s="71"/>
      <c r="I72" s="318"/>
      <c r="J72" s="71"/>
      <c r="K72" s="153"/>
      <c r="L72" s="309"/>
      <c r="M72" s="309"/>
    </row>
    <row r="73" spans="1:14">
      <c r="A73" s="322">
        <v>45902</v>
      </c>
      <c r="B73" s="250">
        <v>368</v>
      </c>
      <c r="C73" s="71"/>
      <c r="D73" s="71"/>
      <c r="E73" s="71"/>
      <c r="F73" s="71"/>
      <c r="G73" s="71"/>
      <c r="H73" s="71"/>
      <c r="I73" s="318"/>
      <c r="J73" s="71"/>
      <c r="K73" s="153"/>
      <c r="L73" s="309"/>
      <c r="M73" s="309"/>
    </row>
    <row r="74" spans="1:14">
      <c r="A74" s="322">
        <v>45903</v>
      </c>
      <c r="B74" s="250">
        <v>357</v>
      </c>
      <c r="C74" s="71"/>
      <c r="D74" s="71"/>
      <c r="E74" s="71"/>
      <c r="F74" s="71"/>
      <c r="G74" s="71"/>
      <c r="H74" s="71"/>
      <c r="I74" s="318"/>
      <c r="J74" s="71"/>
      <c r="K74" s="153"/>
      <c r="L74" s="309"/>
      <c r="M74" s="309"/>
    </row>
    <row r="75" spans="1:14">
      <c r="A75" s="322">
        <v>45904</v>
      </c>
      <c r="B75" s="250">
        <v>426</v>
      </c>
      <c r="C75" s="71"/>
      <c r="D75" s="71"/>
      <c r="E75" s="71"/>
      <c r="F75" s="71"/>
      <c r="G75" s="71"/>
      <c r="H75" s="71"/>
      <c r="I75" s="318"/>
      <c r="J75" s="71"/>
      <c r="K75" s="153">
        <v>4</v>
      </c>
      <c r="L75" s="309"/>
      <c r="M75" s="309"/>
    </row>
    <row r="76" spans="1:14">
      <c r="A76" s="322">
        <v>45905</v>
      </c>
      <c r="B76" s="250">
        <v>363</v>
      </c>
      <c r="C76" s="71"/>
      <c r="D76" s="71"/>
      <c r="E76" s="71"/>
      <c r="F76" s="71"/>
      <c r="G76" s="71"/>
      <c r="H76" s="71"/>
      <c r="I76" s="318"/>
      <c r="J76" s="71"/>
      <c r="K76" s="153"/>
      <c r="L76" s="309"/>
      <c r="M76" s="309"/>
    </row>
    <row r="77" spans="1:14">
      <c r="A77" s="322">
        <v>45906</v>
      </c>
      <c r="B77" s="250">
        <v>387</v>
      </c>
      <c r="C77" s="71"/>
      <c r="D77" s="71"/>
      <c r="E77" s="71"/>
      <c r="F77" s="71"/>
      <c r="G77" s="71"/>
      <c r="H77" s="71"/>
      <c r="I77" s="318"/>
      <c r="J77" s="71"/>
      <c r="K77" s="153"/>
      <c r="L77" s="309"/>
      <c r="M77" s="309"/>
    </row>
    <row r="78" spans="1:14">
      <c r="A78" s="322">
        <v>45907</v>
      </c>
      <c r="B78" s="250">
        <v>364</v>
      </c>
      <c r="C78" s="71"/>
      <c r="D78" s="71"/>
      <c r="E78" s="71"/>
      <c r="F78" s="71"/>
      <c r="G78" s="71"/>
      <c r="H78" s="71"/>
      <c r="I78" s="318"/>
      <c r="J78" s="71"/>
      <c r="K78" s="153"/>
      <c r="L78" s="309"/>
      <c r="M78" s="309"/>
    </row>
    <row r="79" spans="1:14">
      <c r="A79" s="322">
        <v>45908</v>
      </c>
      <c r="B79" s="250">
        <v>354</v>
      </c>
      <c r="C79" s="71"/>
      <c r="D79" s="71"/>
      <c r="E79" s="71"/>
      <c r="F79" s="71"/>
      <c r="G79" s="71"/>
      <c r="H79" s="71"/>
      <c r="I79" s="318"/>
      <c r="J79" s="71"/>
      <c r="K79" s="153"/>
      <c r="L79" s="309"/>
      <c r="M79" s="309"/>
    </row>
    <row r="80" spans="1:14">
      <c r="A80" s="322">
        <v>45909</v>
      </c>
      <c r="B80" s="250">
        <v>333</v>
      </c>
      <c r="C80" s="71"/>
      <c r="D80" s="71"/>
      <c r="E80" s="71"/>
      <c r="F80" s="71"/>
      <c r="G80" s="71"/>
      <c r="H80" s="71"/>
      <c r="I80" s="318"/>
      <c r="J80" s="71"/>
      <c r="K80" s="153"/>
      <c r="L80" s="309"/>
      <c r="M80" s="309"/>
      <c r="N80" s="328"/>
    </row>
    <row r="81" spans="1:14">
      <c r="A81" s="322">
        <v>45910</v>
      </c>
      <c r="B81" s="250">
        <v>325</v>
      </c>
      <c r="C81" s="71"/>
      <c r="D81" s="71"/>
      <c r="E81" s="71"/>
      <c r="F81" s="71"/>
      <c r="G81" s="71"/>
      <c r="H81" s="71"/>
      <c r="I81" s="318"/>
      <c r="J81" s="71"/>
      <c r="K81" s="153"/>
      <c r="L81" s="309"/>
      <c r="M81" s="309"/>
    </row>
    <row r="82" spans="1:14">
      <c r="A82" s="322">
        <v>45911</v>
      </c>
      <c r="B82" s="250">
        <v>333</v>
      </c>
      <c r="C82" s="71"/>
      <c r="D82" s="71"/>
      <c r="E82" s="71"/>
      <c r="F82" s="71"/>
      <c r="G82" s="71"/>
      <c r="H82" s="71"/>
      <c r="I82" s="318"/>
      <c r="J82" s="71"/>
      <c r="K82" s="153"/>
      <c r="L82" s="309"/>
      <c r="M82" s="309"/>
    </row>
    <row r="83" spans="1:14">
      <c r="A83" s="322">
        <v>45912</v>
      </c>
      <c r="B83" s="250">
        <v>322</v>
      </c>
      <c r="C83" s="71"/>
      <c r="D83" s="71"/>
      <c r="E83" s="71"/>
      <c r="F83" s="71"/>
      <c r="G83" s="71"/>
      <c r="H83" s="71"/>
      <c r="I83" s="318"/>
      <c r="J83" s="71"/>
      <c r="K83" s="153"/>
      <c r="L83" s="309"/>
      <c r="M83" s="309"/>
    </row>
    <row r="84" spans="1:14">
      <c r="A84" s="322">
        <v>45913</v>
      </c>
      <c r="B84" s="250">
        <v>320</v>
      </c>
      <c r="C84" s="71"/>
      <c r="D84" s="71"/>
      <c r="E84" s="71"/>
      <c r="F84" s="71"/>
      <c r="G84" s="71"/>
      <c r="H84" s="71"/>
      <c r="I84" s="318"/>
      <c r="J84" s="71"/>
      <c r="K84" s="153"/>
      <c r="L84" s="309"/>
      <c r="M84" s="309"/>
    </row>
    <row r="85" spans="1:14">
      <c r="A85" s="322">
        <v>45914</v>
      </c>
      <c r="B85" s="250">
        <v>336</v>
      </c>
      <c r="C85" s="71"/>
      <c r="D85" s="71"/>
      <c r="E85" s="71"/>
      <c r="F85" s="71"/>
      <c r="G85" s="71"/>
      <c r="H85" s="71"/>
      <c r="I85" s="318"/>
      <c r="J85" s="71"/>
      <c r="K85" s="153"/>
      <c r="L85" s="309"/>
      <c r="M85" s="309"/>
    </row>
    <row r="86" spans="1:14">
      <c r="A86" s="322">
        <v>45915</v>
      </c>
      <c r="B86" s="250">
        <v>314</v>
      </c>
      <c r="C86" s="71"/>
      <c r="D86" s="71"/>
      <c r="E86" s="71"/>
      <c r="F86" s="71"/>
      <c r="G86" s="71"/>
      <c r="H86" s="71"/>
      <c r="I86" s="318"/>
      <c r="J86" s="71"/>
      <c r="K86" s="153"/>
      <c r="L86" s="309"/>
      <c r="M86" s="309"/>
    </row>
    <row r="87" spans="1:14">
      <c r="A87" s="322">
        <v>45916</v>
      </c>
      <c r="B87" s="250">
        <v>318</v>
      </c>
      <c r="C87" s="71"/>
      <c r="D87" s="71"/>
      <c r="E87" s="71"/>
      <c r="F87" s="71"/>
      <c r="G87" s="71"/>
      <c r="H87" s="71"/>
      <c r="I87" s="318"/>
      <c r="J87" s="71"/>
      <c r="K87" s="153"/>
      <c r="L87" s="309"/>
      <c r="M87" s="309"/>
    </row>
    <row r="88" spans="1:14">
      <c r="A88" s="322">
        <v>45917</v>
      </c>
      <c r="B88" s="250">
        <v>307</v>
      </c>
      <c r="C88" s="71"/>
      <c r="D88" s="71"/>
      <c r="E88" s="71"/>
      <c r="F88" s="71"/>
      <c r="G88" s="71"/>
      <c r="H88" s="71"/>
      <c r="I88" s="318"/>
      <c r="J88" s="71"/>
      <c r="K88" s="153"/>
      <c r="L88" s="309"/>
      <c r="M88" s="309"/>
    </row>
    <row r="89" spans="1:14">
      <c r="A89" s="322">
        <v>45918</v>
      </c>
      <c r="B89" s="250">
        <v>309</v>
      </c>
      <c r="C89" s="71"/>
      <c r="D89" s="71"/>
      <c r="E89" s="71"/>
      <c r="F89" s="71"/>
      <c r="G89" s="71"/>
      <c r="H89" s="71"/>
      <c r="I89" s="318"/>
      <c r="J89" s="71"/>
      <c r="K89" s="153"/>
      <c r="L89" s="309"/>
      <c r="M89" s="309"/>
    </row>
    <row r="90" spans="1:14">
      <c r="A90" s="322">
        <v>45919</v>
      </c>
      <c r="B90" s="250">
        <v>315</v>
      </c>
      <c r="C90" s="71"/>
      <c r="D90" s="71"/>
      <c r="E90" s="71"/>
      <c r="F90" s="71"/>
      <c r="G90" s="71"/>
      <c r="H90" s="71"/>
      <c r="I90" s="318"/>
      <c r="J90" s="71"/>
      <c r="K90" s="153"/>
      <c r="L90" s="309"/>
      <c r="M90" s="309"/>
    </row>
    <row r="91" spans="1:14">
      <c r="A91" s="322">
        <v>45920</v>
      </c>
      <c r="B91" s="250">
        <v>307</v>
      </c>
      <c r="C91" s="71"/>
      <c r="D91" s="71"/>
      <c r="E91" s="71"/>
      <c r="F91" s="71"/>
      <c r="G91" s="71"/>
      <c r="H91" s="71"/>
      <c r="I91" s="318"/>
      <c r="J91" s="71"/>
      <c r="K91" s="153"/>
      <c r="L91" s="309"/>
      <c r="M91" s="309"/>
    </row>
    <row r="92" spans="1:14">
      <c r="A92" s="322">
        <v>45921</v>
      </c>
      <c r="B92" s="250">
        <v>322</v>
      </c>
      <c r="C92" s="71"/>
      <c r="D92" s="71"/>
      <c r="E92" s="71"/>
      <c r="F92" s="71"/>
      <c r="G92" s="71"/>
      <c r="H92" s="71"/>
      <c r="I92" s="318"/>
      <c r="J92" s="71"/>
      <c r="K92" s="153"/>
      <c r="L92" s="309"/>
      <c r="M92" s="309"/>
    </row>
    <row r="93" spans="1:14">
      <c r="A93" s="322">
        <v>45922</v>
      </c>
      <c r="B93" s="250">
        <v>306</v>
      </c>
      <c r="C93" s="153">
        <v>7.2</v>
      </c>
      <c r="D93" s="153">
        <v>10</v>
      </c>
      <c r="E93" s="153">
        <v>3</v>
      </c>
      <c r="F93" s="153">
        <v>39</v>
      </c>
      <c r="G93" s="153">
        <v>7.73</v>
      </c>
      <c r="H93" s="153">
        <v>0.71</v>
      </c>
      <c r="I93" s="318"/>
      <c r="J93" s="71"/>
      <c r="K93" s="153"/>
      <c r="L93" s="309" t="s">
        <v>130</v>
      </c>
      <c r="M93" s="309" t="s">
        <v>111</v>
      </c>
      <c r="N93" s="328">
        <v>45929</v>
      </c>
    </row>
    <row r="94" spans="1:14">
      <c r="A94" s="322">
        <v>45923</v>
      </c>
      <c r="B94" s="250">
        <v>284</v>
      </c>
      <c r="C94" s="71"/>
      <c r="D94" s="71"/>
      <c r="E94" s="71"/>
      <c r="F94" s="71"/>
      <c r="G94" s="71"/>
      <c r="H94" s="71"/>
      <c r="I94" s="318"/>
      <c r="J94" s="71"/>
      <c r="K94" s="153"/>
      <c r="L94" s="309"/>
      <c r="M94" s="309"/>
    </row>
    <row r="95" spans="1:14">
      <c r="A95" s="322">
        <v>45924</v>
      </c>
      <c r="B95" s="250">
        <v>287</v>
      </c>
      <c r="C95" s="71"/>
      <c r="D95" s="71"/>
      <c r="E95" s="71"/>
      <c r="F95" s="71"/>
      <c r="G95" s="71"/>
      <c r="H95" s="71"/>
      <c r="I95" s="318"/>
      <c r="J95" s="71"/>
      <c r="K95" s="153"/>
      <c r="L95" s="309"/>
      <c r="M95" s="309"/>
    </row>
    <row r="96" spans="1:14">
      <c r="A96" s="322">
        <v>45925</v>
      </c>
      <c r="B96" s="250">
        <v>284</v>
      </c>
      <c r="C96" s="71"/>
      <c r="D96" s="71"/>
      <c r="E96" s="71"/>
      <c r="F96" s="71"/>
      <c r="G96" s="71"/>
      <c r="H96" s="71"/>
      <c r="I96" s="318"/>
      <c r="J96" s="71"/>
      <c r="K96" s="153"/>
      <c r="L96" s="309"/>
      <c r="M96" s="309"/>
    </row>
    <row r="97" spans="1:14">
      <c r="A97" s="322">
        <v>45926</v>
      </c>
      <c r="B97" s="250">
        <v>293</v>
      </c>
      <c r="C97" s="71"/>
      <c r="D97" s="71"/>
      <c r="E97" s="71"/>
      <c r="F97" s="71"/>
      <c r="G97" s="71"/>
      <c r="H97" s="71"/>
      <c r="I97" s="318"/>
      <c r="J97" s="71"/>
      <c r="K97" s="153"/>
      <c r="L97" s="309"/>
      <c r="M97" s="309"/>
    </row>
    <row r="98" spans="1:14">
      <c r="A98" s="322">
        <v>45927</v>
      </c>
      <c r="B98" s="250">
        <v>295</v>
      </c>
      <c r="C98" s="71"/>
      <c r="D98" s="71"/>
      <c r="E98" s="71"/>
      <c r="F98" s="71"/>
      <c r="G98" s="71"/>
      <c r="H98" s="71"/>
      <c r="I98" s="318"/>
      <c r="J98" s="71"/>
      <c r="K98" s="153"/>
      <c r="L98" s="309"/>
      <c r="M98" s="309"/>
    </row>
    <row r="99" spans="1:14">
      <c r="A99" s="322">
        <v>45928</v>
      </c>
      <c r="B99" s="250">
        <v>292</v>
      </c>
      <c r="C99" s="71"/>
      <c r="D99" s="71"/>
      <c r="E99" s="71"/>
      <c r="F99" s="71"/>
      <c r="G99" s="71"/>
      <c r="H99" s="71"/>
      <c r="I99" s="318"/>
      <c r="J99" s="71"/>
      <c r="K99" s="153"/>
      <c r="L99" s="309"/>
      <c r="M99" s="309"/>
    </row>
    <row r="100" spans="1:14">
      <c r="A100" s="322">
        <v>45929</v>
      </c>
      <c r="B100" s="250">
        <v>279</v>
      </c>
      <c r="C100" s="71"/>
      <c r="D100" s="71"/>
      <c r="E100" s="71"/>
      <c r="F100" s="71"/>
      <c r="G100" s="71"/>
      <c r="H100" s="71"/>
      <c r="I100" s="318"/>
      <c r="J100" s="71"/>
      <c r="K100" s="153"/>
      <c r="L100" s="309"/>
      <c r="M100" s="309"/>
    </row>
    <row r="101" spans="1:14">
      <c r="A101" s="322">
        <v>45930</v>
      </c>
      <c r="B101" s="250">
        <v>280</v>
      </c>
      <c r="C101" s="71"/>
      <c r="D101" s="71"/>
      <c r="E101" s="71"/>
      <c r="F101" s="71"/>
      <c r="G101" s="71"/>
      <c r="H101" s="71"/>
      <c r="I101" s="318"/>
      <c r="J101" s="71"/>
      <c r="K101" s="153"/>
      <c r="L101" s="309"/>
      <c r="M101" s="309"/>
    </row>
    <row r="102" spans="1:14">
      <c r="A102" s="322">
        <v>45931</v>
      </c>
      <c r="B102" s="250">
        <v>288</v>
      </c>
      <c r="C102" s="71"/>
      <c r="D102" s="71"/>
      <c r="E102" s="71"/>
      <c r="F102" s="71"/>
      <c r="G102" s="71"/>
      <c r="H102" s="71"/>
      <c r="I102" s="318"/>
      <c r="J102" s="71"/>
      <c r="K102" s="153"/>
      <c r="L102" s="309"/>
      <c r="M102" s="309"/>
    </row>
    <row r="103" spans="1:14">
      <c r="A103" s="322">
        <v>45932</v>
      </c>
      <c r="B103" s="250">
        <v>279</v>
      </c>
      <c r="C103" s="71"/>
      <c r="D103" s="71"/>
      <c r="E103" s="71"/>
      <c r="F103" s="71"/>
      <c r="G103" s="71"/>
      <c r="H103" s="71"/>
      <c r="I103" s="318"/>
      <c r="J103" s="71"/>
      <c r="K103" s="153"/>
      <c r="L103" s="309"/>
      <c r="M103" s="309"/>
    </row>
    <row r="104" spans="1:14">
      <c r="A104" s="322">
        <v>45933</v>
      </c>
      <c r="B104" s="250">
        <v>284</v>
      </c>
      <c r="C104" s="71"/>
      <c r="D104" s="71"/>
      <c r="E104" s="71"/>
      <c r="F104" s="71"/>
      <c r="G104" s="71"/>
      <c r="H104" s="71"/>
      <c r="I104" s="318"/>
      <c r="J104" s="71"/>
      <c r="K104" s="153"/>
      <c r="L104" s="309"/>
      <c r="M104" s="309"/>
    </row>
    <row r="105" spans="1:14">
      <c r="A105" s="322">
        <v>45934</v>
      </c>
      <c r="B105" s="250">
        <v>276</v>
      </c>
      <c r="C105" s="71"/>
      <c r="D105" s="71"/>
      <c r="E105" s="71"/>
      <c r="F105" s="71"/>
      <c r="G105" s="71"/>
      <c r="H105" s="71"/>
      <c r="I105" s="318"/>
      <c r="J105" s="71"/>
      <c r="K105" s="153"/>
      <c r="L105" s="309"/>
      <c r="M105" s="309"/>
    </row>
    <row r="106" spans="1:14">
      <c r="A106" s="322">
        <v>45935</v>
      </c>
      <c r="B106" s="250">
        <v>264</v>
      </c>
      <c r="C106" s="71"/>
      <c r="D106" s="71"/>
      <c r="E106" s="71"/>
      <c r="F106" s="71"/>
      <c r="G106" s="71"/>
      <c r="H106" s="71"/>
      <c r="I106" s="318"/>
      <c r="J106" s="71"/>
      <c r="K106" s="153"/>
      <c r="L106" s="309"/>
      <c r="M106" s="309"/>
    </row>
    <row r="107" spans="1:14">
      <c r="A107" s="322">
        <v>45936</v>
      </c>
      <c r="B107" s="250">
        <v>261</v>
      </c>
      <c r="C107" s="71"/>
      <c r="D107" s="71"/>
      <c r="E107" s="71"/>
      <c r="F107" s="71"/>
      <c r="G107" s="71"/>
      <c r="H107" s="71"/>
      <c r="I107" s="318"/>
      <c r="J107" s="71"/>
      <c r="K107" s="153"/>
      <c r="L107" s="309"/>
      <c r="M107" s="309"/>
    </row>
    <row r="108" spans="1:14">
      <c r="A108" s="322">
        <v>45937</v>
      </c>
      <c r="B108" s="250">
        <v>262</v>
      </c>
      <c r="C108" s="71"/>
      <c r="D108" s="71"/>
      <c r="E108" s="71"/>
      <c r="F108" s="71"/>
      <c r="G108" s="71"/>
      <c r="H108" s="71"/>
      <c r="I108" s="318"/>
      <c r="J108" s="71"/>
      <c r="K108" s="153"/>
      <c r="L108" s="309"/>
      <c r="M108" s="309"/>
    </row>
    <row r="109" spans="1:14">
      <c r="A109" s="322">
        <v>45938</v>
      </c>
      <c r="B109" s="250">
        <v>262</v>
      </c>
      <c r="C109" s="71"/>
      <c r="D109" s="71"/>
      <c r="E109" s="71"/>
      <c r="F109" s="71"/>
      <c r="G109" s="71"/>
      <c r="H109" s="71"/>
      <c r="I109" s="318"/>
      <c r="J109" s="71"/>
      <c r="K109" s="153"/>
      <c r="L109" s="309"/>
      <c r="M109" s="309"/>
      <c r="N109" s="328"/>
    </row>
    <row r="110" spans="1:14">
      <c r="A110" s="322">
        <v>45939</v>
      </c>
      <c r="B110" s="250">
        <v>269</v>
      </c>
      <c r="C110" s="71"/>
      <c r="D110" s="71"/>
      <c r="E110" s="71"/>
      <c r="F110" s="71"/>
      <c r="G110" s="71"/>
      <c r="H110" s="71"/>
      <c r="I110" s="318"/>
      <c r="J110" s="71"/>
      <c r="K110" s="153"/>
      <c r="L110" s="309"/>
      <c r="M110" s="309"/>
    </row>
    <row r="111" spans="1:14">
      <c r="A111" s="322">
        <v>45940</v>
      </c>
      <c r="B111" s="250">
        <v>255</v>
      </c>
      <c r="C111" s="71"/>
      <c r="D111" s="71"/>
      <c r="E111" s="71"/>
      <c r="F111" s="71"/>
      <c r="G111" s="71"/>
      <c r="H111" s="71"/>
      <c r="I111" s="318"/>
      <c r="J111" s="71"/>
      <c r="K111" s="153"/>
      <c r="L111" s="309"/>
      <c r="M111" s="309"/>
    </row>
    <row r="112" spans="1:14">
      <c r="A112" s="322">
        <v>45941</v>
      </c>
      <c r="B112" s="250">
        <v>268</v>
      </c>
      <c r="C112" s="71"/>
      <c r="D112" s="71"/>
      <c r="E112" s="71"/>
      <c r="F112" s="71"/>
      <c r="G112" s="71"/>
      <c r="H112" s="71"/>
      <c r="I112" s="318"/>
      <c r="J112" s="71"/>
      <c r="K112" s="153"/>
      <c r="L112" s="309"/>
      <c r="M112" s="309"/>
    </row>
    <row r="113" spans="1:14">
      <c r="A113" s="322">
        <v>45942</v>
      </c>
      <c r="B113" s="250">
        <v>264</v>
      </c>
      <c r="C113" s="71"/>
      <c r="D113" s="71"/>
      <c r="E113" s="71"/>
      <c r="F113" s="71"/>
      <c r="G113" s="71"/>
      <c r="H113" s="71"/>
      <c r="I113" s="318"/>
      <c r="J113" s="71"/>
      <c r="K113" s="153"/>
      <c r="L113" s="309"/>
      <c r="M113" s="309"/>
    </row>
    <row r="114" spans="1:14">
      <c r="A114" s="322">
        <v>45943</v>
      </c>
      <c r="B114" s="250">
        <v>258</v>
      </c>
      <c r="C114" s="71"/>
      <c r="D114" s="71"/>
      <c r="E114" s="71"/>
      <c r="F114" s="71"/>
      <c r="G114" s="71"/>
      <c r="H114" s="71"/>
      <c r="I114" s="318"/>
      <c r="J114" s="71"/>
      <c r="K114" s="153"/>
      <c r="L114" s="309"/>
      <c r="M114" s="309"/>
    </row>
    <row r="115" spans="1:14">
      <c r="A115" s="322">
        <v>45944</v>
      </c>
      <c r="B115" s="250">
        <v>270</v>
      </c>
      <c r="C115" s="71"/>
      <c r="D115" s="71"/>
      <c r="E115" s="71"/>
      <c r="F115" s="71"/>
      <c r="G115" s="71"/>
      <c r="H115" s="71"/>
      <c r="I115" s="318"/>
      <c r="J115" s="71"/>
      <c r="K115" s="153"/>
      <c r="L115" s="309"/>
      <c r="M115" s="309"/>
    </row>
    <row r="116" spans="1:14">
      <c r="A116" s="322">
        <v>45945</v>
      </c>
      <c r="B116" s="250">
        <v>253</v>
      </c>
      <c r="C116" s="71"/>
      <c r="D116" s="71"/>
      <c r="E116" s="71"/>
      <c r="F116" s="71"/>
      <c r="G116" s="71"/>
      <c r="H116" s="71"/>
      <c r="I116" s="318"/>
      <c r="J116" s="71"/>
      <c r="K116" s="153"/>
      <c r="L116" s="309"/>
      <c r="M116" s="309"/>
    </row>
    <row r="117" spans="1:14">
      <c r="A117" s="322">
        <v>45946</v>
      </c>
      <c r="B117" s="250">
        <v>245</v>
      </c>
      <c r="C117" s="71"/>
      <c r="D117" s="71"/>
      <c r="E117" s="71"/>
      <c r="F117" s="71"/>
      <c r="G117" s="71"/>
      <c r="H117" s="71"/>
      <c r="I117" s="318"/>
      <c r="J117" s="71"/>
      <c r="K117" s="153"/>
      <c r="L117" s="309"/>
      <c r="M117" s="309"/>
    </row>
    <row r="118" spans="1:14">
      <c r="A118" s="322">
        <v>45947</v>
      </c>
      <c r="B118" s="250">
        <v>287</v>
      </c>
      <c r="C118" s="71"/>
      <c r="D118" s="71"/>
      <c r="E118" s="71"/>
      <c r="F118" s="71"/>
      <c r="G118" s="71"/>
      <c r="H118" s="71"/>
      <c r="I118" s="318"/>
      <c r="J118" s="71"/>
      <c r="K118" s="153"/>
      <c r="L118" s="309"/>
      <c r="M118" s="309"/>
    </row>
    <row r="119" spans="1:14">
      <c r="A119" s="322">
        <v>45948</v>
      </c>
      <c r="B119" s="250">
        <v>251</v>
      </c>
      <c r="C119" s="71"/>
      <c r="D119" s="71"/>
      <c r="E119" s="71"/>
      <c r="F119" s="71"/>
      <c r="G119" s="71"/>
      <c r="H119" s="71"/>
      <c r="I119" s="318"/>
      <c r="J119" s="71"/>
      <c r="K119" s="153"/>
      <c r="L119" s="309"/>
      <c r="M119" s="309"/>
    </row>
    <row r="120" spans="1:14">
      <c r="A120" s="322">
        <v>45949</v>
      </c>
      <c r="B120" s="250">
        <v>237</v>
      </c>
      <c r="C120" s="71"/>
      <c r="D120" s="71"/>
      <c r="E120" s="71"/>
      <c r="F120" s="71"/>
      <c r="G120" s="71"/>
      <c r="H120" s="71"/>
      <c r="I120" s="318"/>
      <c r="J120" s="71"/>
      <c r="K120" s="153"/>
      <c r="L120" s="309"/>
      <c r="M120" s="309"/>
    </row>
    <row r="121" spans="1:14">
      <c r="A121" s="322">
        <v>45950</v>
      </c>
      <c r="B121" s="250">
        <v>238</v>
      </c>
      <c r="C121" s="153">
        <v>16</v>
      </c>
      <c r="D121" s="153">
        <v>46</v>
      </c>
      <c r="E121" s="153">
        <v>4</v>
      </c>
      <c r="F121" s="153">
        <v>79</v>
      </c>
      <c r="G121" s="153">
        <v>5.43</v>
      </c>
      <c r="H121" s="153">
        <v>1.02</v>
      </c>
      <c r="I121" s="318"/>
      <c r="J121" s="71"/>
      <c r="K121" s="153"/>
      <c r="L121" s="309" t="s">
        <v>131</v>
      </c>
      <c r="M121" s="309" t="s">
        <v>111</v>
      </c>
      <c r="N121" s="328">
        <v>45958</v>
      </c>
    </row>
    <row r="122" spans="1:14">
      <c r="A122" s="322">
        <v>45951</v>
      </c>
      <c r="B122" s="250">
        <v>236</v>
      </c>
      <c r="C122" s="71"/>
      <c r="D122" s="71"/>
      <c r="E122" s="71"/>
      <c r="F122" s="71"/>
      <c r="G122" s="71"/>
      <c r="H122" s="71"/>
      <c r="I122" s="318"/>
      <c r="J122" s="71"/>
      <c r="K122" s="153"/>
      <c r="L122" s="309"/>
      <c r="M122" s="309"/>
    </row>
    <row r="123" spans="1:14">
      <c r="A123" s="322">
        <v>45952</v>
      </c>
      <c r="B123" s="250">
        <v>251</v>
      </c>
      <c r="C123" s="71"/>
      <c r="D123" s="71"/>
      <c r="E123" s="71"/>
      <c r="F123" s="71"/>
      <c r="G123" s="71"/>
      <c r="H123" s="71"/>
      <c r="I123" s="318"/>
      <c r="J123" s="71"/>
      <c r="K123" s="153"/>
      <c r="L123" s="309"/>
      <c r="M123" s="309"/>
      <c r="N123" s="328"/>
    </row>
    <row r="124" spans="1:14">
      <c r="A124" s="322">
        <v>45953</v>
      </c>
      <c r="B124" s="250">
        <v>238</v>
      </c>
      <c r="C124" s="71"/>
      <c r="D124" s="71"/>
      <c r="E124" s="71"/>
      <c r="F124" s="71"/>
      <c r="G124" s="71"/>
      <c r="H124" s="71"/>
      <c r="I124" s="318"/>
      <c r="J124" s="71"/>
      <c r="K124" s="153"/>
      <c r="L124" s="309"/>
      <c r="M124" s="309"/>
    </row>
    <row r="125" spans="1:14">
      <c r="A125" s="322">
        <v>45954</v>
      </c>
      <c r="B125" s="250">
        <v>232</v>
      </c>
      <c r="C125" s="71"/>
      <c r="D125" s="71"/>
      <c r="E125" s="71"/>
      <c r="F125" s="71"/>
      <c r="G125" s="71"/>
      <c r="H125" s="71"/>
      <c r="I125" s="318"/>
      <c r="J125" s="71"/>
      <c r="K125" s="153"/>
      <c r="L125" s="309"/>
      <c r="M125" s="309"/>
    </row>
    <row r="126" spans="1:14">
      <c r="A126" s="322">
        <v>45955</v>
      </c>
      <c r="B126" s="250">
        <v>236</v>
      </c>
      <c r="C126" s="71"/>
      <c r="D126" s="71"/>
      <c r="E126" s="71"/>
      <c r="F126" s="71"/>
      <c r="G126" s="71"/>
      <c r="H126" s="71"/>
      <c r="I126" s="318"/>
      <c r="J126" s="71"/>
      <c r="K126" s="153"/>
      <c r="L126" s="309"/>
      <c r="M126" s="309"/>
    </row>
    <row r="127" spans="1:14">
      <c r="A127" s="322">
        <v>45956</v>
      </c>
      <c r="B127" s="250">
        <v>237</v>
      </c>
      <c r="C127" s="71"/>
      <c r="D127" s="71"/>
      <c r="E127" s="71"/>
      <c r="F127" s="71"/>
      <c r="G127" s="71"/>
      <c r="H127" s="71"/>
      <c r="I127" s="318"/>
      <c r="J127" s="71"/>
      <c r="K127" s="153"/>
      <c r="L127" s="309"/>
      <c r="M127" s="309"/>
    </row>
    <row r="128" spans="1:14">
      <c r="A128" s="322">
        <v>45957</v>
      </c>
      <c r="B128" s="250">
        <v>230</v>
      </c>
      <c r="C128" s="71"/>
      <c r="D128" s="71"/>
      <c r="E128" s="71"/>
      <c r="F128" s="71"/>
      <c r="G128" s="71"/>
      <c r="H128" s="71"/>
      <c r="I128" s="318"/>
      <c r="J128" s="71"/>
      <c r="K128" s="153"/>
      <c r="L128" s="309"/>
      <c r="M128" s="309"/>
    </row>
    <row r="129" spans="1:13">
      <c r="A129" s="322">
        <v>45958</v>
      </c>
      <c r="B129" s="250">
        <v>526</v>
      </c>
      <c r="C129" s="71"/>
      <c r="D129" s="71"/>
      <c r="E129" s="71"/>
      <c r="F129" s="71"/>
      <c r="G129" s="71"/>
      <c r="H129" s="71"/>
      <c r="I129" s="318"/>
      <c r="J129" s="71"/>
      <c r="K129" s="153">
        <v>15</v>
      </c>
      <c r="L129" s="309"/>
      <c r="M129" s="309"/>
    </row>
    <row r="130" spans="1:13">
      <c r="A130" s="322">
        <v>45959</v>
      </c>
      <c r="B130" s="250">
        <v>522</v>
      </c>
      <c r="C130" s="71"/>
      <c r="D130" s="71"/>
      <c r="E130" s="71"/>
      <c r="F130" s="71"/>
      <c r="G130" s="71"/>
      <c r="H130" s="71"/>
      <c r="I130" s="318"/>
      <c r="J130" s="71"/>
      <c r="K130" s="153">
        <v>50</v>
      </c>
      <c r="L130" s="309"/>
      <c r="M130" s="309"/>
    </row>
    <row r="131" spans="1:13">
      <c r="A131" s="322">
        <v>45960</v>
      </c>
      <c r="B131" s="250">
        <v>419</v>
      </c>
      <c r="C131" s="71"/>
      <c r="D131" s="71"/>
      <c r="E131" s="71"/>
      <c r="F131" s="71"/>
      <c r="G131" s="71"/>
      <c r="H131" s="71"/>
      <c r="I131" s="318"/>
      <c r="J131" s="71"/>
      <c r="K131" s="153">
        <v>18</v>
      </c>
      <c r="L131" s="309"/>
      <c r="M131" s="309"/>
    </row>
    <row r="132" spans="1:13">
      <c r="A132" s="322">
        <v>45961</v>
      </c>
      <c r="B132" s="250">
        <v>292</v>
      </c>
      <c r="C132" s="71"/>
      <c r="D132" s="71"/>
      <c r="E132" s="71"/>
      <c r="F132" s="71"/>
      <c r="G132" s="71"/>
      <c r="H132" s="71"/>
      <c r="I132" s="318"/>
      <c r="J132" s="71"/>
      <c r="K132" s="153"/>
      <c r="L132" s="309"/>
      <c r="M132" s="309"/>
    </row>
    <row r="133" spans="1:13">
      <c r="A133" s="322">
        <v>45962</v>
      </c>
      <c r="B133" s="250">
        <v>315</v>
      </c>
      <c r="C133" s="71"/>
      <c r="D133" s="71"/>
      <c r="E133" s="71"/>
      <c r="F133" s="71"/>
      <c r="G133" s="71"/>
      <c r="H133" s="71"/>
      <c r="I133" s="318"/>
      <c r="J133" s="71"/>
      <c r="K133" s="153"/>
      <c r="L133" s="309"/>
      <c r="M133" s="309"/>
    </row>
    <row r="134" spans="1:13">
      <c r="A134" s="322">
        <v>45963</v>
      </c>
      <c r="B134" s="250">
        <v>319</v>
      </c>
      <c r="C134" s="71"/>
      <c r="D134" s="71"/>
      <c r="E134" s="71"/>
      <c r="F134" s="71"/>
      <c r="G134" s="71"/>
      <c r="H134" s="71"/>
      <c r="I134" s="318"/>
      <c r="J134" s="71"/>
      <c r="K134" s="153">
        <v>10</v>
      </c>
      <c r="L134" s="309"/>
      <c r="M134" s="309"/>
    </row>
    <row r="135" spans="1:13">
      <c r="A135" s="322">
        <v>45964</v>
      </c>
      <c r="B135" s="250">
        <v>283</v>
      </c>
      <c r="C135" s="71"/>
      <c r="D135" s="71"/>
      <c r="E135" s="71"/>
      <c r="F135" s="71"/>
      <c r="G135" s="71"/>
      <c r="H135" s="71"/>
      <c r="I135" s="318"/>
      <c r="J135" s="71"/>
      <c r="K135" s="153"/>
      <c r="L135" s="309"/>
      <c r="M135" s="309"/>
    </row>
    <row r="136" spans="1:13">
      <c r="A136" s="322">
        <v>45965</v>
      </c>
      <c r="B136" s="250">
        <v>267</v>
      </c>
      <c r="C136" s="71"/>
      <c r="D136" s="71"/>
      <c r="E136" s="71"/>
      <c r="F136" s="71"/>
      <c r="G136" s="71"/>
      <c r="H136" s="71"/>
      <c r="I136" s="318"/>
      <c r="J136" s="71"/>
      <c r="K136" s="153"/>
      <c r="L136" s="309"/>
      <c r="M136" s="309"/>
    </row>
    <row r="137" spans="1:13">
      <c r="A137" s="322">
        <v>45966</v>
      </c>
      <c r="B137" s="250">
        <v>270</v>
      </c>
      <c r="C137" s="71"/>
      <c r="D137" s="71"/>
      <c r="E137" s="71"/>
      <c r="F137" s="71"/>
      <c r="G137" s="71"/>
      <c r="H137" s="71"/>
      <c r="I137" s="318"/>
      <c r="J137" s="71"/>
      <c r="K137" s="153"/>
      <c r="L137" s="309"/>
      <c r="M137" s="309"/>
    </row>
    <row r="138" spans="1:13">
      <c r="A138" s="322">
        <v>45967</v>
      </c>
      <c r="B138" s="250">
        <v>264</v>
      </c>
      <c r="C138" s="71"/>
      <c r="D138" s="71"/>
      <c r="E138" s="71"/>
      <c r="F138" s="71"/>
      <c r="G138" s="71"/>
      <c r="H138" s="71"/>
      <c r="I138" s="318"/>
      <c r="J138" s="71"/>
      <c r="K138" s="153"/>
      <c r="L138" s="309"/>
      <c r="M138" s="309"/>
    </row>
    <row r="139" spans="1:13">
      <c r="A139" s="322">
        <v>45968</v>
      </c>
      <c r="B139" s="250">
        <v>251</v>
      </c>
      <c r="C139" s="71"/>
      <c r="D139" s="71"/>
      <c r="E139" s="71"/>
      <c r="F139" s="71"/>
      <c r="G139" s="71"/>
      <c r="H139" s="71"/>
      <c r="I139" s="318"/>
      <c r="J139" s="71"/>
      <c r="K139" s="153"/>
      <c r="L139" s="309"/>
      <c r="M139" s="309"/>
    </row>
    <row r="140" spans="1:13">
      <c r="A140" s="322">
        <v>45969</v>
      </c>
      <c r="B140" s="250">
        <v>254</v>
      </c>
      <c r="C140" s="71"/>
      <c r="D140" s="71"/>
      <c r="E140" s="71"/>
      <c r="F140" s="71"/>
      <c r="G140" s="71"/>
      <c r="H140" s="71"/>
      <c r="I140" s="318"/>
      <c r="J140" s="71"/>
      <c r="K140" s="153"/>
      <c r="L140" s="309"/>
      <c r="M140" s="309"/>
    </row>
    <row r="141" spans="1:13">
      <c r="A141" s="322">
        <v>45970</v>
      </c>
      <c r="B141" s="250">
        <v>265</v>
      </c>
      <c r="C141" s="71"/>
      <c r="D141" s="71"/>
      <c r="E141" s="71"/>
      <c r="F141" s="71"/>
      <c r="G141" s="71"/>
      <c r="H141" s="71"/>
      <c r="I141" s="318"/>
      <c r="J141" s="71"/>
      <c r="K141" s="153"/>
      <c r="L141" s="309"/>
      <c r="M141" s="309"/>
    </row>
    <row r="142" spans="1:13">
      <c r="A142" s="322">
        <v>45971</v>
      </c>
      <c r="B142" s="250">
        <v>293</v>
      </c>
      <c r="C142" s="71"/>
      <c r="D142" s="71"/>
      <c r="E142" s="71"/>
      <c r="F142" s="71"/>
      <c r="G142" s="71"/>
      <c r="H142" s="71"/>
      <c r="I142" s="318"/>
      <c r="J142" s="71"/>
      <c r="K142" s="153"/>
      <c r="L142" s="309"/>
      <c r="M142" s="309"/>
    </row>
    <row r="143" spans="1:13">
      <c r="A143" s="322">
        <v>45972</v>
      </c>
      <c r="B143" s="250">
        <v>280</v>
      </c>
      <c r="C143" s="71"/>
      <c r="D143" s="71"/>
      <c r="E143" s="71"/>
      <c r="F143" s="71"/>
      <c r="G143" s="71"/>
      <c r="H143" s="71"/>
      <c r="I143" s="318"/>
      <c r="J143" s="71"/>
      <c r="K143" s="153">
        <v>7</v>
      </c>
      <c r="L143" s="309"/>
      <c r="M143" s="309"/>
    </row>
    <row r="144" spans="1:13">
      <c r="A144" s="322">
        <v>45973</v>
      </c>
      <c r="B144" s="250">
        <v>269</v>
      </c>
      <c r="C144" s="71"/>
      <c r="D144" s="71"/>
      <c r="E144" s="71"/>
      <c r="F144" s="71"/>
      <c r="G144" s="71"/>
      <c r="H144" s="71"/>
      <c r="I144" s="318"/>
      <c r="J144" s="71"/>
      <c r="K144" s="153"/>
      <c r="L144" s="309"/>
      <c r="M144" s="309"/>
    </row>
    <row r="145" spans="1:14">
      <c r="A145" s="322">
        <v>45974</v>
      </c>
      <c r="B145" s="250">
        <v>255</v>
      </c>
      <c r="C145" s="71"/>
      <c r="D145" s="71"/>
      <c r="E145" s="71"/>
      <c r="F145" s="71"/>
      <c r="G145" s="71"/>
      <c r="H145" s="71"/>
      <c r="I145" s="318"/>
      <c r="J145" s="71"/>
      <c r="K145" s="153"/>
      <c r="L145" s="309"/>
      <c r="M145" s="309"/>
    </row>
    <row r="146" spans="1:14">
      <c r="A146" s="322">
        <v>45975</v>
      </c>
      <c r="B146" s="250">
        <v>682</v>
      </c>
      <c r="C146" s="71"/>
      <c r="D146" s="71"/>
      <c r="E146" s="71"/>
      <c r="F146" s="71"/>
      <c r="G146" s="71"/>
      <c r="H146" s="71"/>
      <c r="I146" s="318"/>
      <c r="J146" s="71"/>
      <c r="K146" s="153"/>
      <c r="L146" s="309"/>
      <c r="M146" s="309"/>
    </row>
    <row r="147" spans="1:14">
      <c r="A147" s="322">
        <v>45976</v>
      </c>
      <c r="B147" s="250">
        <v>477</v>
      </c>
      <c r="C147" s="71"/>
      <c r="D147" s="71"/>
      <c r="E147" s="71"/>
      <c r="F147" s="71"/>
      <c r="G147" s="71"/>
      <c r="H147" s="71"/>
      <c r="I147" s="318"/>
      <c r="J147" s="71"/>
      <c r="K147" s="153">
        <v>50</v>
      </c>
      <c r="L147" s="309"/>
      <c r="M147" s="309"/>
    </row>
    <row r="148" spans="1:14">
      <c r="A148" s="322">
        <v>45977</v>
      </c>
      <c r="B148" s="250">
        <v>469</v>
      </c>
      <c r="C148" s="71"/>
      <c r="D148" s="71"/>
      <c r="E148" s="71"/>
      <c r="F148" s="71"/>
      <c r="G148" s="71"/>
      <c r="H148" s="71"/>
      <c r="I148" s="318"/>
      <c r="J148" s="71"/>
      <c r="K148" s="153"/>
      <c r="L148" s="309"/>
      <c r="M148" s="309"/>
    </row>
    <row r="149" spans="1:14">
      <c r="A149" s="322">
        <v>45978</v>
      </c>
      <c r="B149" s="250">
        <v>395</v>
      </c>
      <c r="C149" s="71"/>
      <c r="D149" s="71"/>
      <c r="E149" s="71"/>
      <c r="F149" s="71"/>
      <c r="G149" s="71"/>
      <c r="H149" s="71"/>
      <c r="I149" s="318"/>
      <c r="J149" s="71"/>
      <c r="K149" s="153">
        <v>9</v>
      </c>
      <c r="L149" s="309"/>
      <c r="M149" s="309"/>
    </row>
    <row r="150" spans="1:14">
      <c r="A150" s="322">
        <v>45979</v>
      </c>
      <c r="B150" s="250">
        <v>315</v>
      </c>
      <c r="C150" s="71"/>
      <c r="D150" s="71"/>
      <c r="E150" s="71"/>
      <c r="F150" s="71"/>
      <c r="G150" s="71"/>
      <c r="H150" s="71"/>
      <c r="I150" s="318"/>
      <c r="J150" s="71"/>
      <c r="K150" s="153"/>
      <c r="L150" s="309"/>
      <c r="M150" s="309"/>
    </row>
    <row r="151" spans="1:14">
      <c r="A151" s="322">
        <v>45980</v>
      </c>
      <c r="B151" s="250">
        <v>325</v>
      </c>
      <c r="C151" s="71"/>
      <c r="D151" s="71"/>
      <c r="E151" s="71"/>
      <c r="F151" s="71"/>
      <c r="G151" s="71"/>
      <c r="H151" s="71"/>
      <c r="I151" s="318"/>
      <c r="J151" s="71"/>
      <c r="K151" s="153"/>
      <c r="L151" s="309"/>
      <c r="M151" s="309"/>
      <c r="N151" s="328"/>
    </row>
    <row r="152" spans="1:14">
      <c r="A152" s="322">
        <v>45981</v>
      </c>
      <c r="B152" s="250">
        <v>306</v>
      </c>
      <c r="C152" s="71"/>
      <c r="D152" s="71"/>
      <c r="E152" s="71"/>
      <c r="F152" s="71"/>
      <c r="G152" s="71"/>
      <c r="H152" s="71"/>
      <c r="I152" s="318"/>
      <c r="J152" s="71"/>
      <c r="K152" s="153"/>
      <c r="L152" s="309"/>
      <c r="M152" s="309"/>
    </row>
    <row r="153" spans="1:14">
      <c r="A153" s="322">
        <v>45982</v>
      </c>
      <c r="B153" s="250"/>
      <c r="C153" s="71"/>
      <c r="D153" s="71"/>
      <c r="E153" s="71"/>
      <c r="F153" s="71"/>
      <c r="G153" s="71"/>
      <c r="H153" s="71"/>
      <c r="I153" s="318"/>
      <c r="J153" s="71"/>
      <c r="K153" s="153"/>
      <c r="L153" s="309"/>
      <c r="M153" s="309"/>
    </row>
    <row r="154" spans="1:14">
      <c r="A154" s="322">
        <v>45983</v>
      </c>
      <c r="B154" s="250"/>
      <c r="C154" s="71"/>
      <c r="D154" s="71"/>
      <c r="E154" s="71"/>
      <c r="F154" s="71"/>
      <c r="G154" s="71"/>
      <c r="H154" s="71"/>
      <c r="I154" s="318"/>
      <c r="J154" s="71"/>
      <c r="K154" s="153"/>
      <c r="L154" s="309"/>
      <c r="M154" s="309"/>
    </row>
    <row r="155" spans="1:14">
      <c r="A155" s="322">
        <v>45984</v>
      </c>
      <c r="B155" s="250">
        <v>313</v>
      </c>
      <c r="C155" s="71"/>
      <c r="D155" s="71"/>
      <c r="E155" s="71"/>
      <c r="F155" s="71"/>
      <c r="G155" s="71"/>
      <c r="H155" s="71"/>
      <c r="I155" s="318"/>
      <c r="J155" s="71"/>
      <c r="K155" s="153"/>
      <c r="L155" s="309"/>
      <c r="M155" s="309"/>
    </row>
    <row r="156" spans="1:14">
      <c r="A156" s="322">
        <v>45985</v>
      </c>
      <c r="B156" s="140"/>
      <c r="C156" s="71"/>
      <c r="D156" s="71"/>
      <c r="E156" s="71"/>
      <c r="F156" s="71"/>
      <c r="G156" s="71"/>
      <c r="H156" s="71"/>
      <c r="I156" s="318"/>
      <c r="J156" s="71"/>
      <c r="K156" s="153"/>
      <c r="L156" s="309"/>
      <c r="M156" s="309"/>
    </row>
    <row r="157" spans="1:14">
      <c r="A157" s="322">
        <v>45986</v>
      </c>
      <c r="B157" s="140"/>
      <c r="C157" s="71"/>
      <c r="D157" s="71"/>
      <c r="E157" s="71"/>
      <c r="F157" s="71"/>
      <c r="G157" s="71"/>
      <c r="H157" s="71"/>
      <c r="I157" s="318"/>
      <c r="J157" s="71"/>
      <c r="K157" s="153"/>
      <c r="L157" s="309"/>
      <c r="M157" s="309"/>
    </row>
    <row r="158" spans="1:14">
      <c r="A158" s="322">
        <v>45987</v>
      </c>
      <c r="B158" s="140"/>
      <c r="C158" s="71"/>
      <c r="D158" s="71"/>
      <c r="E158" s="71"/>
      <c r="F158" s="71"/>
      <c r="G158" s="71"/>
      <c r="H158" s="71"/>
      <c r="I158" s="318"/>
      <c r="J158" s="71"/>
      <c r="K158" s="153"/>
      <c r="L158" s="309"/>
      <c r="M158" s="309"/>
    </row>
    <row r="159" spans="1:14">
      <c r="A159" s="322">
        <v>45988</v>
      </c>
      <c r="B159" s="140"/>
      <c r="C159" s="71"/>
      <c r="D159" s="71"/>
      <c r="E159" s="71"/>
      <c r="F159" s="71"/>
      <c r="G159" s="71"/>
      <c r="H159" s="71"/>
      <c r="I159" s="318"/>
      <c r="J159" s="71"/>
      <c r="K159" s="153"/>
      <c r="L159" s="309"/>
      <c r="M159" s="309"/>
    </row>
    <row r="160" spans="1:14">
      <c r="A160" s="322">
        <v>45989</v>
      </c>
      <c r="B160" s="140"/>
      <c r="C160" s="71"/>
      <c r="D160" s="71"/>
      <c r="E160" s="71"/>
      <c r="F160" s="71"/>
      <c r="G160" s="71"/>
      <c r="H160" s="71"/>
      <c r="I160" s="318"/>
      <c r="J160" s="71"/>
      <c r="K160" s="153"/>
      <c r="L160" s="309"/>
      <c r="M160" s="309"/>
    </row>
    <row r="161" spans="1:14">
      <c r="A161" s="322">
        <v>45990</v>
      </c>
      <c r="B161" s="140"/>
      <c r="C161" s="71"/>
      <c r="D161" s="71"/>
      <c r="E161" s="71"/>
      <c r="F161" s="71"/>
      <c r="G161" s="71"/>
      <c r="H161" s="71"/>
      <c r="I161" s="318"/>
      <c r="J161" s="71"/>
      <c r="K161" s="153"/>
      <c r="L161" s="309"/>
      <c r="M161" s="309"/>
    </row>
    <row r="162" spans="1:14">
      <c r="A162" s="322">
        <v>45991</v>
      </c>
      <c r="B162" s="140"/>
      <c r="C162" s="71"/>
      <c r="D162" s="71"/>
      <c r="E162" s="71"/>
      <c r="F162" s="71"/>
      <c r="G162" s="71"/>
      <c r="H162" s="71"/>
      <c r="I162" s="318"/>
      <c r="J162" s="71"/>
      <c r="K162" s="153"/>
      <c r="L162" s="309"/>
      <c r="M162" s="309"/>
    </row>
    <row r="163" spans="1:14">
      <c r="A163" s="322">
        <v>45992</v>
      </c>
      <c r="B163" s="140"/>
      <c r="C163" s="71"/>
      <c r="D163" s="71"/>
      <c r="E163" s="71"/>
      <c r="F163" s="71"/>
      <c r="G163" s="71"/>
      <c r="H163" s="71"/>
      <c r="I163" s="318"/>
      <c r="J163" s="71"/>
      <c r="K163" s="153"/>
      <c r="L163" s="309"/>
      <c r="M163" s="309"/>
    </row>
    <row r="164" spans="1:14">
      <c r="A164" s="322">
        <v>45993</v>
      </c>
      <c r="B164" s="140"/>
      <c r="C164" s="71"/>
      <c r="D164" s="71"/>
      <c r="E164" s="71"/>
      <c r="F164" s="71"/>
      <c r="G164" s="71"/>
      <c r="H164" s="71"/>
      <c r="I164" s="318"/>
      <c r="J164" s="71"/>
      <c r="K164" s="153"/>
      <c r="L164" s="309"/>
      <c r="M164" s="309"/>
    </row>
    <row r="165" spans="1:14">
      <c r="A165" s="322">
        <v>45994</v>
      </c>
      <c r="B165" s="140"/>
      <c r="C165" s="71"/>
      <c r="D165" s="71"/>
      <c r="E165" s="71"/>
      <c r="F165" s="71"/>
      <c r="G165" s="71"/>
      <c r="H165" s="71"/>
      <c r="I165" s="318"/>
      <c r="J165" s="71"/>
      <c r="K165" s="153"/>
      <c r="L165" s="309"/>
      <c r="M165" s="309"/>
      <c r="N165" s="328"/>
    </row>
    <row r="166" spans="1:14">
      <c r="A166" s="322">
        <v>45995</v>
      </c>
      <c r="B166" s="140"/>
      <c r="C166" s="71"/>
      <c r="D166" s="71"/>
      <c r="E166" s="71"/>
      <c r="F166" s="71"/>
      <c r="G166" s="71"/>
      <c r="H166" s="71"/>
      <c r="I166" s="318"/>
      <c r="J166" s="71"/>
      <c r="K166" s="153"/>
      <c r="L166" s="309"/>
      <c r="M166" s="309"/>
    </row>
    <row r="167" spans="1:14">
      <c r="A167" s="322">
        <v>45996</v>
      </c>
      <c r="B167" s="140"/>
      <c r="C167" s="71"/>
      <c r="D167" s="71"/>
      <c r="E167" s="71"/>
      <c r="F167" s="71"/>
      <c r="G167" s="71"/>
      <c r="H167" s="71"/>
      <c r="I167" s="318"/>
      <c r="J167" s="71"/>
      <c r="K167" s="153"/>
      <c r="L167" s="309"/>
      <c r="M167" s="309"/>
    </row>
    <row r="168" spans="1:14">
      <c r="A168" s="322">
        <v>45997</v>
      </c>
      <c r="B168" s="140"/>
      <c r="C168" s="71"/>
      <c r="D168" s="71"/>
      <c r="E168" s="71"/>
      <c r="F168" s="71"/>
      <c r="G168" s="71"/>
      <c r="H168" s="71"/>
      <c r="I168" s="318"/>
      <c r="J168" s="71"/>
      <c r="K168" s="153"/>
      <c r="L168" s="309"/>
      <c r="M168" s="309"/>
    </row>
    <row r="169" spans="1:14">
      <c r="A169" s="322">
        <v>45998</v>
      </c>
      <c r="B169" s="140"/>
      <c r="C169" s="71"/>
      <c r="D169" s="71"/>
      <c r="E169" s="71"/>
      <c r="F169" s="71"/>
      <c r="G169" s="71"/>
      <c r="H169" s="71"/>
      <c r="I169" s="318"/>
      <c r="J169" s="71"/>
      <c r="K169" s="153"/>
      <c r="L169" s="309"/>
      <c r="M169" s="309"/>
    </row>
    <row r="170" spans="1:14">
      <c r="A170" s="322">
        <v>45999</v>
      </c>
      <c r="B170" s="140"/>
      <c r="C170" s="71"/>
      <c r="D170" s="71"/>
      <c r="E170" s="71"/>
      <c r="F170" s="71"/>
      <c r="G170" s="71"/>
      <c r="H170" s="71"/>
      <c r="I170" s="318"/>
      <c r="J170" s="71"/>
      <c r="K170" s="153"/>
      <c r="L170" s="309"/>
      <c r="M170" s="309"/>
    </row>
    <row r="171" spans="1:14">
      <c r="A171" s="322">
        <v>46000</v>
      </c>
      <c r="B171" s="140"/>
      <c r="C171" s="71"/>
      <c r="D171" s="71"/>
      <c r="E171" s="71"/>
      <c r="F171" s="71"/>
      <c r="G171" s="71"/>
      <c r="H171" s="71"/>
      <c r="I171" s="318"/>
      <c r="J171" s="71"/>
      <c r="K171" s="153"/>
      <c r="L171" s="309"/>
      <c r="M171" s="309"/>
    </row>
    <row r="172" spans="1:14">
      <c r="A172" s="322">
        <v>46001</v>
      </c>
      <c r="B172" s="140"/>
      <c r="C172" s="71"/>
      <c r="D172" s="71"/>
      <c r="E172" s="71"/>
      <c r="F172" s="71"/>
      <c r="G172" s="71"/>
      <c r="H172" s="71"/>
      <c r="I172" s="318"/>
      <c r="J172" s="71"/>
      <c r="K172" s="153"/>
      <c r="L172" s="309"/>
      <c r="M172" s="309"/>
    </row>
    <row r="173" spans="1:14">
      <c r="A173" s="322">
        <v>46002</v>
      </c>
      <c r="B173" s="140"/>
      <c r="C173" s="71"/>
      <c r="D173" s="71"/>
      <c r="E173" s="71"/>
      <c r="F173" s="71"/>
      <c r="G173" s="71"/>
      <c r="H173" s="71"/>
      <c r="I173" s="318"/>
      <c r="J173" s="71"/>
      <c r="K173" s="153"/>
      <c r="L173" s="309"/>
      <c r="M173" s="309"/>
    </row>
    <row r="174" spans="1:14">
      <c r="A174" s="322">
        <v>46003</v>
      </c>
      <c r="B174" s="140"/>
      <c r="C174" s="71"/>
      <c r="D174" s="71"/>
      <c r="E174" s="71"/>
      <c r="F174" s="71"/>
      <c r="G174" s="71"/>
      <c r="H174" s="71"/>
      <c r="I174" s="318"/>
      <c r="J174" s="71"/>
      <c r="K174" s="153"/>
      <c r="L174" s="309"/>
      <c r="M174" s="309"/>
    </row>
    <row r="175" spans="1:14">
      <c r="A175" s="322">
        <v>46004</v>
      </c>
      <c r="B175" s="140"/>
      <c r="C175" s="71"/>
      <c r="D175" s="71"/>
      <c r="E175" s="71"/>
      <c r="F175" s="71"/>
      <c r="G175" s="71"/>
      <c r="H175" s="71"/>
      <c r="I175" s="318"/>
      <c r="J175" s="71"/>
      <c r="K175" s="153"/>
      <c r="L175" s="309"/>
      <c r="M175" s="309"/>
    </row>
    <row r="176" spans="1:14">
      <c r="A176" s="322">
        <v>46005</v>
      </c>
      <c r="B176" s="140"/>
      <c r="C176" s="71"/>
      <c r="D176" s="71"/>
      <c r="E176" s="71"/>
      <c r="F176" s="71"/>
      <c r="G176" s="71"/>
      <c r="H176" s="71"/>
      <c r="I176" s="318"/>
      <c r="J176" s="71"/>
      <c r="K176" s="153"/>
      <c r="L176" s="309"/>
      <c r="M176" s="309"/>
    </row>
    <row r="177" spans="1:13">
      <c r="A177" s="322">
        <v>46006</v>
      </c>
      <c r="B177" s="140"/>
      <c r="C177" s="71"/>
      <c r="D177" s="71"/>
      <c r="E177" s="71"/>
      <c r="F177" s="71"/>
      <c r="G177" s="71"/>
      <c r="H177" s="71"/>
      <c r="I177" s="318"/>
      <c r="J177" s="71"/>
      <c r="K177" s="153"/>
      <c r="L177" s="309"/>
      <c r="M177" s="309"/>
    </row>
    <row r="178" spans="1:13">
      <c r="A178" s="322">
        <v>46007</v>
      </c>
      <c r="B178" s="140"/>
      <c r="C178" s="71"/>
      <c r="D178" s="71"/>
      <c r="E178" s="71"/>
      <c r="F178" s="71"/>
      <c r="G178" s="71"/>
      <c r="H178" s="71"/>
      <c r="I178" s="318"/>
      <c r="J178" s="71"/>
      <c r="K178" s="153"/>
      <c r="L178" s="309"/>
      <c r="M178" s="309"/>
    </row>
    <row r="179" spans="1:13">
      <c r="A179" s="322">
        <v>46008</v>
      </c>
      <c r="B179" s="140"/>
      <c r="C179" s="71"/>
      <c r="D179" s="71"/>
      <c r="E179" s="71"/>
      <c r="F179" s="71"/>
      <c r="G179" s="71"/>
      <c r="H179" s="71"/>
      <c r="I179" s="318"/>
      <c r="J179" s="71"/>
      <c r="K179" s="153"/>
      <c r="L179" s="309"/>
      <c r="M179" s="309"/>
    </row>
    <row r="180" spans="1:13">
      <c r="A180" s="322">
        <v>46009</v>
      </c>
      <c r="B180" s="140"/>
      <c r="C180" s="71"/>
      <c r="D180" s="71"/>
      <c r="E180" s="71"/>
      <c r="F180" s="71"/>
      <c r="G180" s="71"/>
      <c r="H180" s="71"/>
      <c r="I180" s="318"/>
      <c r="J180" s="71"/>
      <c r="K180" s="153"/>
      <c r="L180" s="309"/>
      <c r="M180" s="309"/>
    </row>
    <row r="181" spans="1:13">
      <c r="A181" s="322">
        <v>46010</v>
      </c>
      <c r="B181" s="140"/>
      <c r="C181" s="71"/>
      <c r="D181" s="71"/>
      <c r="E181" s="71"/>
      <c r="F181" s="71"/>
      <c r="G181" s="71"/>
      <c r="H181" s="71"/>
      <c r="I181" s="318"/>
      <c r="J181" s="71"/>
      <c r="K181" s="153"/>
      <c r="L181" s="309"/>
      <c r="M181" s="309"/>
    </row>
    <row r="182" spans="1:13">
      <c r="A182" s="322">
        <v>46011</v>
      </c>
      <c r="B182" s="140"/>
      <c r="C182" s="71"/>
      <c r="D182" s="71"/>
      <c r="E182" s="71"/>
      <c r="F182" s="71"/>
      <c r="G182" s="71"/>
      <c r="H182" s="71"/>
      <c r="I182" s="318"/>
      <c r="J182" s="71"/>
      <c r="K182" s="153"/>
      <c r="L182" s="309"/>
      <c r="M182" s="309"/>
    </row>
    <row r="183" spans="1:13">
      <c r="A183" s="322">
        <v>46012</v>
      </c>
      <c r="B183" s="140"/>
      <c r="C183" s="71"/>
      <c r="D183" s="71"/>
      <c r="E183" s="71"/>
      <c r="F183" s="71"/>
      <c r="G183" s="71"/>
      <c r="H183" s="71"/>
      <c r="I183" s="318"/>
      <c r="J183" s="71"/>
      <c r="K183" s="153"/>
      <c r="L183" s="309"/>
      <c r="M183" s="309"/>
    </row>
    <row r="184" spans="1:13">
      <c r="A184" s="322">
        <v>46013</v>
      </c>
      <c r="B184" s="140"/>
      <c r="C184" s="71"/>
      <c r="D184" s="71"/>
      <c r="E184" s="71"/>
      <c r="F184" s="71"/>
      <c r="G184" s="71"/>
      <c r="H184" s="71"/>
      <c r="I184" s="318"/>
      <c r="J184" s="71"/>
      <c r="K184" s="153"/>
      <c r="L184" s="309"/>
      <c r="M184" s="309"/>
    </row>
    <row r="185" spans="1:13">
      <c r="A185" s="322">
        <v>46014</v>
      </c>
      <c r="B185" s="140"/>
      <c r="C185" s="71"/>
      <c r="D185" s="71"/>
      <c r="E185" s="71"/>
      <c r="F185" s="71"/>
      <c r="G185" s="71"/>
      <c r="H185" s="71"/>
      <c r="I185" s="318"/>
      <c r="J185" s="71"/>
      <c r="K185" s="153"/>
      <c r="L185" s="309"/>
      <c r="M185" s="309"/>
    </row>
    <row r="186" spans="1:13">
      <c r="A186" s="322">
        <v>46015</v>
      </c>
      <c r="B186" s="140"/>
      <c r="C186" s="71"/>
      <c r="D186" s="71"/>
      <c r="E186" s="71"/>
      <c r="F186" s="71"/>
      <c r="G186" s="71"/>
      <c r="H186" s="71"/>
      <c r="I186" s="318"/>
      <c r="J186" s="71"/>
      <c r="K186" s="153"/>
      <c r="L186" s="309"/>
      <c r="M186" s="309"/>
    </row>
    <row r="187" spans="1:13">
      <c r="A187" s="322">
        <v>46016</v>
      </c>
      <c r="B187" s="140"/>
      <c r="C187" s="71"/>
      <c r="D187" s="71"/>
      <c r="E187" s="71"/>
      <c r="F187" s="71"/>
      <c r="G187" s="71"/>
      <c r="H187" s="71"/>
      <c r="I187" s="318"/>
      <c r="J187" s="71"/>
      <c r="K187" s="153"/>
      <c r="L187" s="309"/>
      <c r="M187" s="309"/>
    </row>
    <row r="188" spans="1:13">
      <c r="A188" s="322">
        <v>46017</v>
      </c>
      <c r="B188" s="140"/>
      <c r="C188" s="71"/>
      <c r="D188" s="71"/>
      <c r="E188" s="71"/>
      <c r="F188" s="71"/>
      <c r="G188" s="71"/>
      <c r="H188" s="71"/>
      <c r="I188" s="318"/>
      <c r="J188" s="71"/>
      <c r="K188" s="153"/>
      <c r="L188" s="309"/>
      <c r="M188" s="309"/>
    </row>
    <row r="189" spans="1:13">
      <c r="A189" s="322">
        <v>46018</v>
      </c>
      <c r="B189" s="140"/>
      <c r="C189" s="71"/>
      <c r="D189" s="71"/>
      <c r="E189" s="71"/>
      <c r="F189" s="71"/>
      <c r="G189" s="71"/>
      <c r="H189" s="71"/>
      <c r="I189" s="318"/>
      <c r="J189" s="71"/>
      <c r="K189" s="153"/>
      <c r="L189" s="309"/>
      <c r="M189" s="309"/>
    </row>
    <row r="190" spans="1:13">
      <c r="A190" s="322">
        <v>46019</v>
      </c>
      <c r="B190" s="140"/>
      <c r="C190" s="71"/>
      <c r="D190" s="71"/>
      <c r="E190" s="71"/>
      <c r="F190" s="71"/>
      <c r="G190" s="71"/>
      <c r="H190" s="71"/>
      <c r="I190" s="318"/>
      <c r="J190" s="71"/>
      <c r="K190" s="153"/>
      <c r="L190" s="309"/>
      <c r="M190" s="309"/>
    </row>
    <row r="191" spans="1:13">
      <c r="A191" s="322">
        <v>46020</v>
      </c>
      <c r="B191" s="140"/>
      <c r="C191" s="71"/>
      <c r="D191" s="71"/>
      <c r="E191" s="71"/>
      <c r="F191" s="71"/>
      <c r="G191" s="71"/>
      <c r="H191" s="71"/>
      <c r="I191" s="318"/>
      <c r="J191" s="71"/>
      <c r="K191" s="153"/>
      <c r="L191" s="309"/>
      <c r="M191" s="309"/>
    </row>
    <row r="192" spans="1:13">
      <c r="A192" s="322">
        <v>46021</v>
      </c>
      <c r="B192" s="140"/>
      <c r="C192" s="71"/>
      <c r="D192" s="71"/>
      <c r="E192" s="71"/>
      <c r="F192" s="71"/>
      <c r="G192" s="71"/>
      <c r="H192" s="71"/>
      <c r="I192" s="318"/>
      <c r="J192" s="71"/>
      <c r="K192" s="153"/>
      <c r="L192" s="309"/>
      <c r="M192" s="309"/>
    </row>
    <row r="193" spans="1:15">
      <c r="A193" s="322">
        <v>46022</v>
      </c>
      <c r="B193" s="140"/>
      <c r="C193" s="71"/>
      <c r="D193" s="71"/>
      <c r="E193" s="71"/>
      <c r="F193" s="71"/>
      <c r="G193" s="71"/>
      <c r="H193" s="71"/>
      <c r="I193" s="318"/>
      <c r="J193" s="71"/>
      <c r="K193" s="153"/>
      <c r="L193" s="309"/>
      <c r="M193" s="309"/>
    </row>
    <row r="194" spans="1:15">
      <c r="A194" s="322">
        <v>46023</v>
      </c>
      <c r="B194" s="140"/>
      <c r="C194" s="71"/>
      <c r="D194" s="71"/>
      <c r="E194" s="71"/>
      <c r="F194" s="71"/>
      <c r="G194" s="71"/>
      <c r="H194" s="71"/>
      <c r="I194" s="318"/>
      <c r="J194" s="71"/>
      <c r="K194" s="153"/>
      <c r="L194" s="309"/>
      <c r="M194" s="309"/>
    </row>
    <row r="195" spans="1:15">
      <c r="A195" s="322">
        <v>46024</v>
      </c>
      <c r="B195" s="140"/>
      <c r="C195" s="71"/>
      <c r="D195" s="71"/>
      <c r="E195" s="71"/>
      <c r="F195" s="71"/>
      <c r="G195" s="71"/>
      <c r="H195" s="71"/>
      <c r="I195" s="318"/>
      <c r="J195" s="71"/>
      <c r="K195" s="153"/>
      <c r="L195" s="309"/>
      <c r="M195" s="309"/>
    </row>
    <row r="196" spans="1:15">
      <c r="A196" s="322">
        <v>46025</v>
      </c>
      <c r="B196" s="140"/>
      <c r="C196" s="71"/>
      <c r="D196" s="71"/>
      <c r="E196" s="71"/>
      <c r="F196" s="71"/>
      <c r="G196" s="71"/>
      <c r="H196" s="71"/>
      <c r="I196" s="318"/>
      <c r="J196" s="71"/>
      <c r="K196" s="153"/>
      <c r="L196" s="309"/>
      <c r="M196" s="309"/>
    </row>
    <row r="197" spans="1:15">
      <c r="A197" s="322">
        <v>46026</v>
      </c>
      <c r="B197" s="140"/>
      <c r="C197" s="71"/>
      <c r="D197" s="71"/>
      <c r="E197" s="71"/>
      <c r="F197" s="71"/>
      <c r="G197" s="71"/>
      <c r="H197" s="71"/>
      <c r="I197" s="318"/>
      <c r="J197" s="71"/>
      <c r="K197" s="153"/>
      <c r="L197" s="309"/>
      <c r="M197" s="309"/>
    </row>
    <row r="198" spans="1:15">
      <c r="A198" s="322">
        <v>46027</v>
      </c>
      <c r="B198" s="140"/>
      <c r="C198" s="71"/>
      <c r="D198" s="71"/>
      <c r="E198" s="71"/>
      <c r="F198" s="71"/>
      <c r="G198" s="71"/>
      <c r="H198" s="71"/>
      <c r="I198" s="318"/>
      <c r="J198" s="71"/>
      <c r="K198" s="153"/>
      <c r="L198" s="309"/>
      <c r="M198" s="309"/>
    </row>
    <row r="199" spans="1:15">
      <c r="A199" s="322">
        <v>46028</v>
      </c>
      <c r="B199" s="140"/>
      <c r="C199" s="71"/>
      <c r="D199" s="71"/>
      <c r="E199" s="71"/>
      <c r="F199" s="71"/>
      <c r="G199" s="71"/>
      <c r="H199" s="71"/>
      <c r="I199" s="318"/>
      <c r="J199" s="71"/>
      <c r="K199" s="153"/>
      <c r="L199" s="309"/>
      <c r="M199" s="309"/>
    </row>
    <row r="200" spans="1:15">
      <c r="A200" s="322">
        <v>46029</v>
      </c>
      <c r="B200" s="140"/>
      <c r="C200" s="71"/>
      <c r="D200" s="71"/>
      <c r="E200" s="71"/>
      <c r="F200" s="71"/>
      <c r="G200" s="71"/>
      <c r="H200" s="71"/>
      <c r="I200" s="318"/>
      <c r="J200" s="71"/>
      <c r="K200" s="153"/>
      <c r="L200" s="309"/>
      <c r="M200" s="309"/>
    </row>
    <row r="201" spans="1:15">
      <c r="A201" s="322">
        <v>46030</v>
      </c>
      <c r="B201" s="140"/>
      <c r="C201" s="71"/>
      <c r="D201" s="71"/>
      <c r="E201" s="71"/>
      <c r="F201" s="71"/>
      <c r="G201" s="71"/>
      <c r="H201" s="71"/>
      <c r="I201" s="318"/>
      <c r="J201" s="71"/>
      <c r="K201" s="153"/>
      <c r="L201" s="309"/>
      <c r="M201" s="309"/>
    </row>
    <row r="202" spans="1:15">
      <c r="A202" s="322">
        <v>46031</v>
      </c>
      <c r="B202" s="140"/>
      <c r="C202" s="71"/>
      <c r="D202" s="71"/>
      <c r="E202" s="71"/>
      <c r="F202" s="71"/>
      <c r="G202" s="71"/>
      <c r="H202" s="71"/>
      <c r="I202" s="318"/>
      <c r="J202" s="71"/>
      <c r="K202" s="153"/>
      <c r="L202" s="309"/>
      <c r="M202" s="309"/>
    </row>
    <row r="203" spans="1:15">
      <c r="A203" s="322">
        <v>46032</v>
      </c>
      <c r="B203" s="140"/>
      <c r="C203" s="71"/>
      <c r="D203" s="71"/>
      <c r="E203" s="71"/>
      <c r="F203" s="71"/>
      <c r="G203" s="71"/>
      <c r="H203" s="71"/>
      <c r="I203" s="318"/>
      <c r="J203" s="71"/>
      <c r="K203" s="153"/>
      <c r="L203" s="309"/>
      <c r="M203" s="309"/>
    </row>
    <row r="204" spans="1:15">
      <c r="A204" s="322">
        <v>46033</v>
      </c>
      <c r="B204" s="140"/>
      <c r="C204" s="71"/>
      <c r="D204" s="71"/>
      <c r="E204" s="71"/>
      <c r="F204" s="71"/>
      <c r="G204" s="71"/>
      <c r="H204" s="71"/>
      <c r="I204" s="318"/>
      <c r="J204" s="71"/>
      <c r="K204" s="153"/>
      <c r="L204" s="309"/>
      <c r="M204" s="309"/>
    </row>
    <row r="205" spans="1:15">
      <c r="A205" s="322">
        <v>46034</v>
      </c>
      <c r="B205" s="140"/>
      <c r="C205" s="71"/>
      <c r="D205" s="71"/>
      <c r="E205" s="71"/>
      <c r="F205" s="71"/>
      <c r="G205" s="71"/>
      <c r="H205" s="71"/>
      <c r="I205" s="318"/>
      <c r="J205" s="71"/>
      <c r="K205" s="153"/>
      <c r="L205" s="309"/>
      <c r="M205" s="309"/>
    </row>
    <row r="206" spans="1:15">
      <c r="A206" s="322">
        <v>46035</v>
      </c>
      <c r="B206" s="140"/>
      <c r="C206" s="71"/>
      <c r="D206" s="71"/>
      <c r="E206" s="71"/>
      <c r="F206" s="71"/>
      <c r="G206" s="71"/>
      <c r="H206" s="71"/>
      <c r="I206" s="318"/>
      <c r="J206" s="71"/>
      <c r="K206" s="153"/>
      <c r="L206" s="309"/>
      <c r="M206" s="309"/>
    </row>
    <row r="207" spans="1:15">
      <c r="A207" s="322">
        <v>46036</v>
      </c>
      <c r="B207" s="140"/>
      <c r="C207" s="71"/>
      <c r="D207" s="71"/>
      <c r="E207" s="71"/>
      <c r="F207" s="71"/>
      <c r="G207" s="71"/>
      <c r="H207" s="71"/>
      <c r="I207" s="318"/>
      <c r="J207" s="71"/>
      <c r="K207" s="153"/>
      <c r="L207" s="309"/>
      <c r="M207" s="309"/>
      <c r="N207" s="328"/>
      <c r="O207" s="328"/>
    </row>
    <row r="208" spans="1:15">
      <c r="A208" s="322">
        <v>46037</v>
      </c>
      <c r="B208" s="140"/>
      <c r="C208" s="71"/>
      <c r="D208" s="71"/>
      <c r="E208" s="71"/>
      <c r="F208" s="71"/>
      <c r="G208" s="71"/>
      <c r="H208" s="71"/>
      <c r="I208" s="318"/>
      <c r="J208" s="71"/>
      <c r="K208" s="153"/>
      <c r="L208" s="309"/>
      <c r="M208" s="309"/>
    </row>
    <row r="209" spans="1:13">
      <c r="A209" s="323"/>
      <c r="B209" s="140"/>
      <c r="C209" s="71"/>
      <c r="D209" s="71"/>
      <c r="E209" s="71"/>
      <c r="F209" s="71"/>
      <c r="G209" s="71"/>
      <c r="H209" s="71"/>
      <c r="I209" s="318"/>
      <c r="J209" s="71"/>
      <c r="K209" s="153"/>
      <c r="L209" s="309"/>
      <c r="M209" s="309"/>
    </row>
    <row r="210" spans="1:13">
      <c r="A210" s="323"/>
      <c r="B210" s="140"/>
      <c r="C210" s="71"/>
      <c r="D210" s="71"/>
      <c r="E210" s="71"/>
      <c r="F210" s="71"/>
      <c r="G210" s="71"/>
      <c r="H210" s="71"/>
      <c r="I210" s="318"/>
      <c r="J210" s="71"/>
      <c r="K210" s="153"/>
      <c r="L210" s="309"/>
      <c r="M210" s="309"/>
    </row>
    <row r="211" spans="1:13">
      <c r="A211" s="323"/>
      <c r="B211" s="140"/>
      <c r="C211" s="71"/>
      <c r="D211" s="71"/>
      <c r="E211" s="71"/>
      <c r="F211" s="71"/>
      <c r="G211" s="71"/>
      <c r="H211" s="71"/>
      <c r="I211" s="318"/>
      <c r="J211" s="71"/>
      <c r="K211" s="153"/>
      <c r="L211" s="309"/>
      <c r="M211" s="309"/>
    </row>
    <row r="212" spans="1:13">
      <c r="A212" s="323"/>
      <c r="B212" s="140"/>
      <c r="C212" s="71"/>
      <c r="D212" s="71"/>
      <c r="E212" s="71"/>
      <c r="F212" s="71"/>
      <c r="G212" s="71"/>
      <c r="H212" s="71"/>
      <c r="I212" s="318"/>
      <c r="J212" s="71"/>
      <c r="K212" s="153"/>
      <c r="L212" s="309"/>
      <c r="M212" s="309"/>
    </row>
    <row r="213" spans="1:13">
      <c r="A213" s="323"/>
      <c r="B213" s="140"/>
      <c r="C213" s="71"/>
      <c r="D213" s="71"/>
      <c r="E213" s="71"/>
      <c r="F213" s="71"/>
      <c r="G213" s="71"/>
      <c r="H213" s="71"/>
      <c r="I213" s="318"/>
      <c r="J213" s="71"/>
      <c r="K213" s="153"/>
      <c r="L213" s="309"/>
      <c r="M213" s="309"/>
    </row>
    <row r="214" spans="1:13">
      <c r="A214" s="323"/>
      <c r="B214" s="140"/>
      <c r="C214" s="71"/>
      <c r="D214" s="71"/>
      <c r="E214" s="71"/>
      <c r="F214" s="71"/>
      <c r="G214" s="71"/>
      <c r="H214" s="71"/>
      <c r="I214" s="318"/>
      <c r="J214" s="71"/>
      <c r="K214" s="153"/>
      <c r="L214" s="309"/>
      <c r="M214" s="309"/>
    </row>
    <row r="215" spans="1:13">
      <c r="A215" s="323"/>
      <c r="B215" s="140"/>
      <c r="C215" s="71"/>
      <c r="D215" s="71"/>
      <c r="E215" s="71"/>
      <c r="F215" s="71"/>
      <c r="G215" s="71"/>
      <c r="H215" s="71"/>
      <c r="I215" s="318"/>
      <c r="J215" s="71"/>
      <c r="K215" s="153"/>
      <c r="L215" s="309"/>
      <c r="M215" s="309"/>
    </row>
    <row r="216" spans="1:13">
      <c r="A216" s="323"/>
      <c r="B216" s="140"/>
      <c r="C216" s="71"/>
      <c r="D216" s="71"/>
      <c r="E216" s="71"/>
      <c r="F216" s="71"/>
      <c r="G216" s="71"/>
      <c r="H216" s="71"/>
      <c r="I216" s="318"/>
      <c r="J216" s="71"/>
      <c r="K216" s="153"/>
      <c r="L216" s="309"/>
      <c r="M216" s="309"/>
    </row>
    <row r="217" spans="1:13">
      <c r="A217" s="323"/>
      <c r="B217" s="140"/>
      <c r="C217" s="71"/>
      <c r="D217" s="71"/>
      <c r="E217" s="71"/>
      <c r="F217" s="71"/>
      <c r="G217" s="71"/>
      <c r="H217" s="71"/>
      <c r="I217" s="318"/>
      <c r="J217" s="71"/>
      <c r="K217" s="153"/>
      <c r="L217" s="309"/>
      <c r="M217" s="309"/>
    </row>
    <row r="218" spans="1:13">
      <c r="A218" s="323"/>
      <c r="B218" s="140"/>
      <c r="C218" s="71"/>
      <c r="D218" s="71"/>
      <c r="E218" s="71"/>
      <c r="F218" s="71"/>
      <c r="G218" s="71"/>
      <c r="H218" s="71"/>
      <c r="I218" s="318"/>
      <c r="J218" s="71"/>
      <c r="K218" s="153"/>
      <c r="L218" s="309"/>
      <c r="M218" s="309"/>
    </row>
    <row r="219" spans="1:13">
      <c r="A219" s="323"/>
      <c r="B219" s="140"/>
      <c r="C219" s="71"/>
      <c r="D219" s="71"/>
      <c r="E219" s="71"/>
      <c r="F219" s="71"/>
      <c r="G219" s="71"/>
      <c r="H219" s="71"/>
      <c r="I219" s="318"/>
      <c r="J219" s="71"/>
      <c r="K219" s="153"/>
      <c r="L219" s="309"/>
      <c r="M219" s="309"/>
    </row>
    <row r="220" spans="1:13">
      <c r="A220" s="323"/>
      <c r="B220" s="140"/>
      <c r="C220" s="71"/>
      <c r="D220" s="71"/>
      <c r="E220" s="71"/>
      <c r="F220" s="71"/>
      <c r="G220" s="71"/>
      <c r="H220" s="71"/>
      <c r="I220" s="318"/>
      <c r="J220" s="71"/>
      <c r="K220" s="153"/>
      <c r="L220" s="309"/>
      <c r="M220" s="309"/>
    </row>
    <row r="221" spans="1:13">
      <c r="A221" s="323"/>
      <c r="B221" s="140"/>
      <c r="C221" s="71"/>
      <c r="D221" s="71"/>
      <c r="E221" s="71"/>
      <c r="F221" s="71"/>
      <c r="G221" s="71"/>
      <c r="H221" s="71"/>
      <c r="I221" s="318"/>
      <c r="J221" s="71"/>
      <c r="K221" s="153"/>
      <c r="L221" s="309"/>
      <c r="M221" s="309"/>
    </row>
    <row r="222" spans="1:13">
      <c r="A222" s="323"/>
      <c r="B222" s="140"/>
      <c r="C222" s="71"/>
      <c r="D222" s="71"/>
      <c r="E222" s="71"/>
      <c r="F222" s="71"/>
      <c r="G222" s="71"/>
      <c r="H222" s="71"/>
      <c r="I222" s="318"/>
      <c r="J222" s="71"/>
      <c r="K222" s="153"/>
      <c r="L222" s="309"/>
      <c r="M222" s="309"/>
    </row>
    <row r="223" spans="1:13">
      <c r="A223" s="323"/>
      <c r="B223" s="140"/>
      <c r="C223" s="71"/>
      <c r="D223" s="71"/>
      <c r="E223" s="71"/>
      <c r="F223" s="71"/>
      <c r="G223" s="71"/>
      <c r="H223" s="71"/>
      <c r="I223" s="318"/>
      <c r="J223" s="71"/>
      <c r="K223" s="153"/>
      <c r="L223" s="309"/>
      <c r="M223" s="309"/>
    </row>
    <row r="224" spans="1:13">
      <c r="A224" s="323"/>
      <c r="B224" s="140"/>
      <c r="C224" s="71"/>
      <c r="D224" s="71"/>
      <c r="E224" s="71"/>
      <c r="F224" s="71"/>
      <c r="G224" s="71"/>
      <c r="H224" s="71"/>
      <c r="I224" s="318"/>
      <c r="J224" s="71"/>
      <c r="K224" s="153"/>
      <c r="L224" s="309"/>
      <c r="M224" s="309"/>
    </row>
    <row r="225" spans="1:14">
      <c r="A225" s="323"/>
      <c r="B225" s="140"/>
      <c r="C225" s="71"/>
      <c r="D225" s="71"/>
      <c r="E225" s="71"/>
      <c r="F225" s="71"/>
      <c r="G225" s="71"/>
      <c r="H225" s="71"/>
      <c r="I225" s="318"/>
      <c r="J225" s="71"/>
      <c r="K225" s="153"/>
      <c r="L225" s="309"/>
      <c r="M225" s="309"/>
    </row>
    <row r="226" spans="1:14">
      <c r="A226" s="323"/>
      <c r="B226" s="140"/>
      <c r="C226" s="71"/>
      <c r="D226" s="71"/>
      <c r="E226" s="71"/>
      <c r="F226" s="71"/>
      <c r="G226" s="71"/>
      <c r="H226" s="71"/>
      <c r="I226" s="318"/>
      <c r="J226" s="71"/>
      <c r="K226" s="153"/>
      <c r="L226" s="309"/>
      <c r="M226" s="309"/>
    </row>
    <row r="227" spans="1:14">
      <c r="A227" s="323"/>
      <c r="B227" s="140"/>
      <c r="C227" s="71"/>
      <c r="D227" s="71"/>
      <c r="E227" s="71"/>
      <c r="F227" s="71"/>
      <c r="G227" s="71"/>
      <c r="H227" s="71"/>
      <c r="I227" s="318"/>
      <c r="J227" s="71"/>
      <c r="K227" s="153"/>
      <c r="L227" s="309"/>
      <c r="M227" s="309"/>
    </row>
    <row r="228" spans="1:14">
      <c r="A228" s="323"/>
      <c r="B228" s="140"/>
      <c r="C228" s="71"/>
      <c r="D228" s="71"/>
      <c r="E228" s="71"/>
      <c r="F228" s="71"/>
      <c r="G228" s="71"/>
      <c r="H228" s="71"/>
      <c r="I228" s="318"/>
      <c r="J228" s="71"/>
      <c r="K228" s="153"/>
      <c r="L228" s="309"/>
      <c r="M228" s="309"/>
    </row>
    <row r="229" spans="1:14">
      <c r="A229" s="323"/>
      <c r="B229" s="140"/>
      <c r="C229" s="71"/>
      <c r="D229" s="71"/>
      <c r="E229" s="71"/>
      <c r="F229" s="71"/>
      <c r="G229" s="71"/>
      <c r="H229" s="71"/>
      <c r="I229" s="318"/>
      <c r="J229" s="71"/>
      <c r="K229" s="153"/>
      <c r="L229" s="309"/>
      <c r="M229" s="309"/>
    </row>
    <row r="230" spans="1:14">
      <c r="A230" s="323"/>
      <c r="B230" s="140"/>
      <c r="C230" s="71"/>
      <c r="D230" s="71"/>
      <c r="E230" s="71"/>
      <c r="F230" s="71"/>
      <c r="G230" s="71"/>
      <c r="H230" s="71"/>
      <c r="I230" s="318"/>
      <c r="J230" s="71"/>
      <c r="K230" s="153"/>
      <c r="L230" s="309"/>
      <c r="M230" s="309"/>
    </row>
    <row r="231" spans="1:14">
      <c r="A231" s="323"/>
      <c r="B231" s="140"/>
      <c r="C231" s="71"/>
      <c r="D231" s="71"/>
      <c r="E231" s="71"/>
      <c r="F231" s="71"/>
      <c r="G231" s="71"/>
      <c r="H231" s="71"/>
      <c r="I231" s="318"/>
      <c r="J231" s="71"/>
      <c r="K231" s="153"/>
      <c r="L231" s="309"/>
      <c r="M231" s="309"/>
    </row>
    <row r="232" spans="1:14">
      <c r="A232" s="323"/>
      <c r="B232" s="140"/>
      <c r="C232" s="71"/>
      <c r="D232" s="71"/>
      <c r="E232" s="71"/>
      <c r="F232" s="71"/>
      <c r="G232" s="71"/>
      <c r="H232" s="71"/>
      <c r="I232" s="318"/>
      <c r="J232" s="71"/>
      <c r="K232" s="153"/>
      <c r="L232" s="309"/>
      <c r="M232" s="309"/>
    </row>
    <row r="233" spans="1:14">
      <c r="A233" s="323"/>
      <c r="B233" s="140"/>
      <c r="C233" s="71"/>
      <c r="D233" s="71"/>
      <c r="E233" s="71"/>
      <c r="F233" s="71"/>
      <c r="G233" s="71"/>
      <c r="H233" s="71"/>
      <c r="I233" s="318"/>
      <c r="J233" s="71"/>
      <c r="K233" s="153"/>
      <c r="L233" s="309"/>
      <c r="M233" s="309"/>
    </row>
    <row r="234" spans="1:14">
      <c r="A234" s="323"/>
      <c r="B234" s="140"/>
      <c r="C234" s="153"/>
      <c r="D234" s="153"/>
      <c r="E234" s="153"/>
      <c r="F234" s="153"/>
      <c r="G234" s="153"/>
      <c r="H234" s="153"/>
      <c r="I234" s="318"/>
      <c r="J234" s="71"/>
      <c r="K234" s="153"/>
      <c r="L234" s="324"/>
      <c r="M234" s="309"/>
      <c r="N234" s="328"/>
    </row>
    <row r="235" spans="1:14">
      <c r="A235" s="323"/>
      <c r="B235" s="140"/>
      <c r="C235" s="71"/>
      <c r="D235" s="71"/>
      <c r="E235" s="71"/>
      <c r="F235" s="71"/>
      <c r="G235" s="71"/>
      <c r="H235" s="71"/>
      <c r="I235" s="318"/>
      <c r="J235" s="71"/>
      <c r="K235" s="153"/>
      <c r="L235" s="309"/>
      <c r="M235" s="309"/>
    </row>
    <row r="236" spans="1:14">
      <c r="A236" s="323"/>
      <c r="B236" s="140"/>
      <c r="C236" s="71"/>
      <c r="D236" s="71"/>
      <c r="E236" s="71"/>
      <c r="F236" s="71"/>
      <c r="G236" s="71"/>
      <c r="H236" s="71"/>
      <c r="I236" s="318"/>
      <c r="J236" s="71"/>
      <c r="K236" s="153"/>
      <c r="L236" s="309"/>
      <c r="M236" s="309"/>
    </row>
    <row r="237" spans="1:14">
      <c r="A237" s="323"/>
      <c r="B237" s="140"/>
      <c r="C237" s="71"/>
      <c r="D237" s="71"/>
      <c r="E237" s="71"/>
      <c r="F237" s="71"/>
      <c r="G237" s="71"/>
      <c r="H237" s="71"/>
      <c r="I237" s="318"/>
      <c r="J237" s="71"/>
      <c r="K237" s="153"/>
      <c r="L237" s="309"/>
      <c r="M237" s="309"/>
    </row>
    <row r="238" spans="1:14">
      <c r="A238" s="323"/>
      <c r="B238" s="140"/>
      <c r="C238" s="71"/>
      <c r="D238" s="71"/>
      <c r="E238" s="71"/>
      <c r="F238" s="71"/>
      <c r="G238" s="71"/>
      <c r="H238" s="71"/>
      <c r="I238" s="318"/>
      <c r="J238" s="71"/>
      <c r="K238" s="153"/>
      <c r="L238" s="309"/>
      <c r="M238" s="309"/>
    </row>
    <row r="239" spans="1:14">
      <c r="A239" s="323"/>
      <c r="B239" s="140"/>
      <c r="C239" s="71"/>
      <c r="D239" s="71"/>
      <c r="E239" s="71"/>
      <c r="F239" s="71"/>
      <c r="G239" s="71"/>
      <c r="H239" s="71"/>
      <c r="I239" s="318"/>
      <c r="J239" s="71"/>
      <c r="K239" s="153"/>
      <c r="L239" s="309"/>
      <c r="M239" s="309"/>
    </row>
    <row r="240" spans="1:14">
      <c r="A240" s="323"/>
      <c r="B240" s="140"/>
      <c r="C240" s="71"/>
      <c r="D240" s="71"/>
      <c r="E240" s="71"/>
      <c r="F240" s="71"/>
      <c r="G240" s="71"/>
      <c r="H240" s="71"/>
      <c r="I240" s="318"/>
      <c r="J240" s="71"/>
      <c r="K240" s="153"/>
      <c r="L240" s="309"/>
      <c r="M240" s="309"/>
    </row>
    <row r="241" spans="1:13">
      <c r="A241" s="323"/>
      <c r="B241" s="140"/>
      <c r="C241" s="71"/>
      <c r="D241" s="71"/>
      <c r="E241" s="71"/>
      <c r="F241" s="71"/>
      <c r="G241" s="71"/>
      <c r="H241" s="71"/>
      <c r="I241" s="318"/>
      <c r="J241" s="71"/>
      <c r="K241" s="153"/>
      <c r="L241" s="309"/>
      <c r="M241" s="309"/>
    </row>
    <row r="242" spans="1:13">
      <c r="A242" s="323"/>
      <c r="B242" s="140"/>
      <c r="C242" s="71"/>
      <c r="D242" s="71"/>
      <c r="E242" s="71"/>
      <c r="F242" s="71"/>
      <c r="G242" s="71"/>
      <c r="H242" s="71"/>
      <c r="I242" s="318"/>
      <c r="J242" s="71"/>
      <c r="K242" s="153"/>
      <c r="L242" s="309"/>
      <c r="M242" s="309"/>
    </row>
    <row r="243" spans="1:13">
      <c r="A243" s="323"/>
      <c r="B243" s="140"/>
      <c r="C243" s="71"/>
      <c r="D243" s="71"/>
      <c r="E243" s="71"/>
      <c r="F243" s="71"/>
      <c r="G243" s="71"/>
      <c r="H243" s="71"/>
      <c r="I243" s="318"/>
      <c r="J243" s="71"/>
      <c r="K243" s="153"/>
      <c r="L243" s="309"/>
      <c r="M243" s="309"/>
    </row>
    <row r="244" spans="1:13">
      <c r="A244" s="323"/>
      <c r="B244" s="140"/>
      <c r="C244" s="71"/>
      <c r="D244" s="71"/>
      <c r="E244" s="71"/>
      <c r="F244" s="71"/>
      <c r="G244" s="71"/>
      <c r="H244" s="71"/>
      <c r="I244" s="318"/>
      <c r="J244" s="71"/>
      <c r="K244" s="153"/>
      <c r="L244" s="309"/>
      <c r="M244" s="309"/>
    </row>
    <row r="245" spans="1:13">
      <c r="A245" s="323"/>
      <c r="B245" s="140"/>
      <c r="C245" s="71"/>
      <c r="D245" s="71"/>
      <c r="E245" s="71"/>
      <c r="F245" s="71"/>
      <c r="G245" s="71"/>
      <c r="H245" s="71"/>
      <c r="I245" s="318"/>
      <c r="J245" s="71"/>
      <c r="K245" s="153"/>
      <c r="L245" s="309"/>
      <c r="M245" s="309"/>
    </row>
    <row r="246" spans="1:13">
      <c r="A246" s="323"/>
      <c r="B246" s="140"/>
      <c r="C246" s="71"/>
      <c r="D246" s="71"/>
      <c r="E246" s="71"/>
      <c r="F246" s="71"/>
      <c r="G246" s="71"/>
      <c r="H246" s="71"/>
      <c r="I246" s="318"/>
      <c r="J246" s="71"/>
      <c r="K246" s="153"/>
      <c r="L246" s="309"/>
      <c r="M246" s="309"/>
    </row>
    <row r="247" spans="1:13">
      <c r="A247" s="323"/>
      <c r="B247" s="140"/>
      <c r="C247" s="71"/>
      <c r="D247" s="71"/>
      <c r="E247" s="71"/>
      <c r="F247" s="71"/>
      <c r="G247" s="71"/>
      <c r="H247" s="71"/>
      <c r="I247" s="318"/>
      <c r="J247" s="71"/>
      <c r="K247" s="153"/>
      <c r="L247" s="309"/>
      <c r="M247" s="309"/>
    </row>
    <row r="248" spans="1:13">
      <c r="A248" s="323"/>
      <c r="B248" s="140"/>
      <c r="C248" s="71"/>
      <c r="D248" s="71"/>
      <c r="E248" s="71"/>
      <c r="F248" s="71"/>
      <c r="G248" s="71"/>
      <c r="H248" s="71"/>
      <c r="I248" s="318"/>
      <c r="J248" s="71"/>
      <c r="K248" s="153"/>
      <c r="L248" s="309"/>
      <c r="M248" s="309"/>
    </row>
    <row r="249" spans="1:13">
      <c r="A249" s="323"/>
      <c r="B249" s="140"/>
      <c r="C249" s="71"/>
      <c r="D249" s="71"/>
      <c r="E249" s="71"/>
      <c r="F249" s="71"/>
      <c r="G249" s="71"/>
      <c r="H249" s="71"/>
      <c r="I249" s="318"/>
      <c r="J249" s="71"/>
      <c r="K249" s="153"/>
      <c r="L249" s="309"/>
      <c r="M249" s="309"/>
    </row>
    <row r="250" spans="1:13">
      <c r="A250" s="323"/>
      <c r="B250" s="140"/>
      <c r="C250" s="71"/>
      <c r="D250" s="71"/>
      <c r="E250" s="71"/>
      <c r="F250" s="71"/>
      <c r="G250" s="71"/>
      <c r="H250" s="71"/>
      <c r="I250" s="318"/>
      <c r="J250" s="71"/>
      <c r="K250" s="153"/>
      <c r="L250" s="309"/>
      <c r="M250" s="309"/>
    </row>
    <row r="251" spans="1:13">
      <c r="A251" s="323"/>
      <c r="B251" s="140"/>
      <c r="C251" s="71"/>
      <c r="D251" s="71"/>
      <c r="E251" s="71"/>
      <c r="F251" s="71"/>
      <c r="G251" s="71"/>
      <c r="H251" s="71"/>
      <c r="I251" s="318"/>
      <c r="J251" s="71"/>
      <c r="K251" s="153"/>
      <c r="L251" s="309"/>
      <c r="M251" s="309"/>
    </row>
    <row r="252" spans="1:13">
      <c r="A252" s="323"/>
      <c r="B252" s="140"/>
      <c r="C252" s="71"/>
      <c r="D252" s="71"/>
      <c r="E252" s="71"/>
      <c r="F252" s="71"/>
      <c r="G252" s="71"/>
      <c r="H252" s="71"/>
      <c r="I252" s="318"/>
      <c r="J252" s="71"/>
      <c r="K252" s="153"/>
      <c r="L252" s="309"/>
      <c r="M252" s="309"/>
    </row>
    <row r="253" spans="1:13">
      <c r="A253" s="323"/>
      <c r="B253" s="140"/>
      <c r="C253" s="71"/>
      <c r="D253" s="71"/>
      <c r="E253" s="71"/>
      <c r="F253" s="71"/>
      <c r="G253" s="71"/>
      <c r="H253" s="71"/>
      <c r="I253" s="318"/>
      <c r="J253" s="71"/>
      <c r="K253" s="153"/>
      <c r="L253" s="309"/>
      <c r="M253" s="309"/>
    </row>
    <row r="254" spans="1:13">
      <c r="A254" s="323"/>
      <c r="B254" s="140"/>
      <c r="C254" s="71"/>
      <c r="D254" s="71"/>
      <c r="E254" s="71"/>
      <c r="F254" s="71"/>
      <c r="G254" s="71"/>
      <c r="H254" s="71"/>
      <c r="I254" s="318"/>
      <c r="J254" s="71"/>
      <c r="K254" s="153"/>
      <c r="L254" s="309"/>
      <c r="M254" s="309"/>
    </row>
    <row r="255" spans="1:13">
      <c r="A255" s="323"/>
      <c r="B255" s="140"/>
      <c r="C255" s="71"/>
      <c r="D255" s="71"/>
      <c r="E255" s="71"/>
      <c r="F255" s="71"/>
      <c r="G255" s="71"/>
      <c r="H255" s="71"/>
      <c r="I255" s="318"/>
      <c r="J255" s="71"/>
      <c r="K255" s="153"/>
      <c r="L255" s="309"/>
      <c r="M255" s="309"/>
    </row>
    <row r="256" spans="1:13">
      <c r="A256" s="323"/>
      <c r="B256" s="140"/>
      <c r="C256" s="71"/>
      <c r="D256" s="71"/>
      <c r="E256" s="71"/>
      <c r="F256" s="71"/>
      <c r="G256" s="71"/>
      <c r="H256" s="71"/>
      <c r="I256" s="318"/>
      <c r="J256" s="71"/>
      <c r="K256" s="153"/>
      <c r="L256" s="309"/>
      <c r="M256" s="309"/>
    </row>
    <row r="257" spans="1:14">
      <c r="A257" s="323"/>
      <c r="B257" s="140"/>
      <c r="C257" s="71"/>
      <c r="D257" s="71"/>
      <c r="E257" s="71"/>
      <c r="F257" s="71"/>
      <c r="G257" s="71"/>
      <c r="H257" s="71"/>
      <c r="I257" s="318"/>
      <c r="J257" s="71"/>
      <c r="K257" s="153"/>
      <c r="L257" s="309"/>
      <c r="M257" s="309"/>
    </row>
    <row r="258" spans="1:14">
      <c r="A258" s="323"/>
      <c r="B258" s="140"/>
      <c r="C258" s="71"/>
      <c r="D258" s="71"/>
      <c r="E258" s="71"/>
      <c r="F258" s="71"/>
      <c r="G258" s="71"/>
      <c r="H258" s="71"/>
      <c r="I258" s="318"/>
      <c r="J258" s="71"/>
      <c r="K258" s="153"/>
      <c r="L258" s="309"/>
      <c r="M258" s="309"/>
    </row>
    <row r="259" spans="1:14">
      <c r="A259" s="323"/>
      <c r="B259" s="140"/>
      <c r="C259" s="71"/>
      <c r="D259" s="71"/>
      <c r="E259" s="71"/>
      <c r="F259" s="71"/>
      <c r="G259" s="71"/>
      <c r="H259" s="71"/>
      <c r="I259" s="318"/>
      <c r="J259" s="71"/>
      <c r="K259" s="153"/>
      <c r="L259" s="309"/>
      <c r="M259" s="309"/>
    </row>
    <row r="260" spans="1:14">
      <c r="A260" s="323"/>
      <c r="B260" s="140"/>
      <c r="C260" s="71"/>
      <c r="D260" s="71"/>
      <c r="E260" s="71"/>
      <c r="F260" s="71"/>
      <c r="G260" s="71"/>
      <c r="H260" s="71"/>
      <c r="I260" s="318"/>
      <c r="J260" s="71"/>
      <c r="K260" s="153"/>
      <c r="L260" s="309"/>
      <c r="M260" s="309"/>
    </row>
    <row r="261" spans="1:14">
      <c r="A261" s="323"/>
      <c r="B261" s="140"/>
      <c r="C261" s="71"/>
      <c r="D261" s="71"/>
      <c r="E261" s="71"/>
      <c r="F261" s="71"/>
      <c r="G261" s="71"/>
      <c r="H261" s="71"/>
      <c r="I261" s="318"/>
      <c r="J261" s="71"/>
      <c r="K261" s="153"/>
      <c r="L261" s="309"/>
      <c r="M261" s="309"/>
    </row>
    <row r="262" spans="1:14">
      <c r="A262" s="323"/>
      <c r="B262" s="140"/>
      <c r="C262" s="71"/>
      <c r="D262" s="71"/>
      <c r="E262" s="71"/>
      <c r="F262" s="71"/>
      <c r="G262" s="71"/>
      <c r="H262" s="71"/>
      <c r="I262" s="318"/>
      <c r="J262" s="71"/>
      <c r="K262" s="153"/>
      <c r="L262" s="309"/>
      <c r="M262" s="309"/>
    </row>
    <row r="263" spans="1:14">
      <c r="A263" s="323"/>
      <c r="B263" s="140"/>
      <c r="C263" s="71"/>
      <c r="D263" s="71"/>
      <c r="E263" s="71"/>
      <c r="F263" s="71"/>
      <c r="G263" s="71"/>
      <c r="H263" s="71"/>
      <c r="I263" s="318"/>
      <c r="J263" s="71"/>
      <c r="K263" s="153"/>
      <c r="L263" s="309"/>
      <c r="M263" s="309"/>
    </row>
    <row r="264" spans="1:14">
      <c r="A264" s="323"/>
      <c r="B264" s="140"/>
      <c r="C264" s="71"/>
      <c r="D264" s="71"/>
      <c r="E264" s="71"/>
      <c r="F264" s="71"/>
      <c r="G264" s="71"/>
      <c r="H264" s="71"/>
      <c r="I264" s="318"/>
      <c r="J264" s="71"/>
      <c r="K264" s="153"/>
      <c r="L264" s="309"/>
      <c r="M264" s="309"/>
    </row>
    <row r="265" spans="1:14">
      <c r="A265" s="323"/>
      <c r="B265" s="140"/>
      <c r="C265" s="153"/>
      <c r="D265" s="153"/>
      <c r="E265" s="153"/>
      <c r="F265" s="153"/>
      <c r="G265" s="153"/>
      <c r="H265" s="153"/>
      <c r="I265" s="318"/>
      <c r="J265" s="71"/>
      <c r="K265" s="153"/>
      <c r="L265" s="324"/>
      <c r="M265" s="309"/>
      <c r="N265" s="328"/>
    </row>
    <row r="266" spans="1:14">
      <c r="A266" s="323"/>
      <c r="B266" s="140"/>
      <c r="C266" s="71"/>
      <c r="D266" s="71"/>
      <c r="E266" s="71"/>
      <c r="F266" s="71"/>
      <c r="G266" s="71"/>
      <c r="H266" s="71"/>
      <c r="I266" s="318"/>
      <c r="J266" s="71"/>
      <c r="K266" s="153"/>
      <c r="L266" s="309"/>
      <c r="M266" s="309"/>
    </row>
    <row r="267" spans="1:14">
      <c r="A267" s="323"/>
      <c r="B267" s="140"/>
      <c r="C267" s="71"/>
      <c r="D267" s="71"/>
      <c r="E267" s="71"/>
      <c r="F267" s="71"/>
      <c r="G267" s="71"/>
      <c r="H267" s="71"/>
      <c r="I267" s="318"/>
      <c r="J267" s="71"/>
      <c r="K267" s="153"/>
      <c r="L267" s="309"/>
      <c r="M267" s="309"/>
    </row>
    <row r="268" spans="1:14">
      <c r="A268" s="323"/>
      <c r="B268" s="140"/>
      <c r="C268" s="71"/>
      <c r="D268" s="71"/>
      <c r="E268" s="71"/>
      <c r="F268" s="71"/>
      <c r="G268" s="71"/>
      <c r="H268" s="71"/>
      <c r="I268" s="318"/>
      <c r="J268" s="71"/>
      <c r="K268" s="153"/>
      <c r="L268" s="309"/>
      <c r="M268" s="309"/>
    </row>
    <row r="269" spans="1:14">
      <c r="A269" s="323"/>
      <c r="B269" s="140"/>
      <c r="C269" s="71"/>
      <c r="D269" s="71"/>
      <c r="E269" s="71"/>
      <c r="F269" s="71"/>
      <c r="G269" s="71"/>
      <c r="H269" s="71"/>
      <c r="I269" s="318"/>
      <c r="J269" s="71"/>
      <c r="K269" s="153"/>
      <c r="L269" s="309"/>
      <c r="M269" s="309"/>
    </row>
    <row r="270" spans="1:14">
      <c r="A270" s="323"/>
      <c r="B270" s="140"/>
      <c r="C270" s="71"/>
      <c r="D270" s="71"/>
      <c r="E270" s="71"/>
      <c r="F270" s="71"/>
      <c r="G270" s="71"/>
      <c r="H270" s="71"/>
      <c r="I270" s="318"/>
      <c r="J270" s="71"/>
      <c r="K270" s="153"/>
      <c r="L270" s="309"/>
      <c r="M270" s="309"/>
    </row>
    <row r="271" spans="1:14">
      <c r="A271" s="323"/>
      <c r="B271" s="140"/>
      <c r="C271" s="71"/>
      <c r="D271" s="71"/>
      <c r="E271" s="71"/>
      <c r="F271" s="71"/>
      <c r="G271" s="71"/>
      <c r="H271" s="71"/>
      <c r="I271" s="318"/>
      <c r="J271" s="71"/>
      <c r="K271" s="153"/>
      <c r="L271" s="309"/>
      <c r="M271" s="309"/>
    </row>
    <row r="272" spans="1:14">
      <c r="A272" s="323"/>
      <c r="B272" s="140"/>
      <c r="C272" s="71"/>
      <c r="D272" s="71"/>
      <c r="E272" s="71"/>
      <c r="F272" s="71"/>
      <c r="G272" s="71"/>
      <c r="H272" s="71"/>
      <c r="I272" s="318"/>
      <c r="J272" s="71"/>
      <c r="K272" s="153"/>
      <c r="L272" s="309"/>
      <c r="M272" s="309"/>
    </row>
    <row r="273" spans="1:13">
      <c r="A273" s="323"/>
      <c r="B273" s="140"/>
      <c r="C273" s="71"/>
      <c r="D273" s="71"/>
      <c r="E273" s="71"/>
      <c r="F273" s="71"/>
      <c r="G273" s="71"/>
      <c r="H273" s="71"/>
      <c r="I273" s="318"/>
      <c r="J273" s="71"/>
      <c r="K273" s="153"/>
      <c r="L273" s="309"/>
      <c r="M273" s="309"/>
    </row>
    <row r="274" spans="1:13">
      <c r="A274" s="323"/>
      <c r="B274" s="140"/>
      <c r="C274" s="71"/>
      <c r="D274" s="71"/>
      <c r="E274" s="71"/>
      <c r="F274" s="71"/>
      <c r="G274" s="71"/>
      <c r="H274" s="71"/>
      <c r="I274" s="318"/>
      <c r="J274" s="71"/>
      <c r="K274" s="153"/>
      <c r="L274" s="309"/>
      <c r="M274" s="309"/>
    </row>
    <row r="275" spans="1:13">
      <c r="A275" s="323"/>
      <c r="B275" s="140"/>
      <c r="C275" s="71"/>
      <c r="D275" s="71"/>
      <c r="E275" s="71"/>
      <c r="F275" s="71"/>
      <c r="G275" s="71"/>
      <c r="H275" s="71"/>
      <c r="I275" s="318"/>
      <c r="J275" s="71"/>
      <c r="K275" s="153"/>
      <c r="L275" s="309"/>
      <c r="M275" s="309"/>
    </row>
    <row r="276" spans="1:13">
      <c r="A276" s="323"/>
      <c r="B276" s="140"/>
      <c r="C276" s="71"/>
      <c r="D276" s="71"/>
      <c r="E276" s="71"/>
      <c r="F276" s="71"/>
      <c r="G276" s="71"/>
      <c r="H276" s="71"/>
      <c r="I276" s="318"/>
      <c r="J276" s="71"/>
      <c r="K276" s="153"/>
      <c r="L276" s="309"/>
      <c r="M276" s="309"/>
    </row>
    <row r="277" spans="1:13">
      <c r="A277" s="323"/>
      <c r="B277" s="140"/>
      <c r="C277" s="71"/>
      <c r="D277" s="71"/>
      <c r="E277" s="71"/>
      <c r="F277" s="71"/>
      <c r="G277" s="71"/>
      <c r="H277" s="71"/>
      <c r="I277" s="318"/>
      <c r="J277" s="71"/>
      <c r="K277" s="153"/>
      <c r="L277" s="309"/>
      <c r="M277" s="309"/>
    </row>
    <row r="278" spans="1:13">
      <c r="A278" s="323"/>
      <c r="B278" s="140"/>
      <c r="C278" s="71"/>
      <c r="D278" s="71"/>
      <c r="E278" s="71"/>
      <c r="F278" s="71"/>
      <c r="G278" s="71"/>
      <c r="H278" s="71"/>
      <c r="I278" s="318"/>
      <c r="J278" s="71"/>
      <c r="K278" s="153"/>
      <c r="L278" s="309"/>
      <c r="M278" s="309"/>
    </row>
    <row r="279" spans="1:13">
      <c r="A279" s="323"/>
      <c r="B279" s="140"/>
      <c r="C279" s="71"/>
      <c r="D279" s="71"/>
      <c r="E279" s="71"/>
      <c r="F279" s="71"/>
      <c r="G279" s="71"/>
      <c r="H279" s="71"/>
      <c r="I279" s="318"/>
      <c r="J279" s="71"/>
      <c r="K279" s="153"/>
      <c r="L279" s="309"/>
      <c r="M279" s="309"/>
    </row>
    <row r="280" spans="1:13">
      <c r="A280" s="323"/>
      <c r="B280" s="140"/>
      <c r="C280" s="71"/>
      <c r="D280" s="71"/>
      <c r="E280" s="71"/>
      <c r="F280" s="71"/>
      <c r="G280" s="71"/>
      <c r="H280" s="71"/>
      <c r="I280" s="318"/>
      <c r="J280" s="71"/>
      <c r="K280" s="153"/>
      <c r="L280" s="309"/>
      <c r="M280" s="309"/>
    </row>
    <row r="281" spans="1:13">
      <c r="A281" s="323"/>
      <c r="B281" s="140"/>
      <c r="C281" s="71"/>
      <c r="D281" s="71"/>
      <c r="E281" s="71"/>
      <c r="F281" s="71"/>
      <c r="G281" s="71"/>
      <c r="H281" s="71"/>
      <c r="I281" s="318"/>
      <c r="J281" s="71"/>
      <c r="K281" s="153"/>
      <c r="L281" s="309"/>
      <c r="M281" s="309"/>
    </row>
    <row r="282" spans="1:13">
      <c r="A282" s="323"/>
      <c r="B282" s="140"/>
      <c r="C282" s="71"/>
      <c r="D282" s="71"/>
      <c r="E282" s="71"/>
      <c r="F282" s="71"/>
      <c r="G282" s="71"/>
      <c r="H282" s="71"/>
      <c r="I282" s="318"/>
      <c r="J282" s="71"/>
      <c r="K282" s="153"/>
      <c r="L282" s="309"/>
      <c r="M282" s="309"/>
    </row>
    <row r="283" spans="1:13">
      <c r="A283" s="323"/>
      <c r="B283" s="140"/>
      <c r="C283" s="71"/>
      <c r="D283" s="71"/>
      <c r="E283" s="71"/>
      <c r="F283" s="71"/>
      <c r="G283" s="71"/>
      <c r="H283" s="71"/>
      <c r="I283" s="318"/>
      <c r="J283" s="71"/>
      <c r="K283" s="153"/>
      <c r="L283" s="309"/>
      <c r="M283" s="309"/>
    </row>
    <row r="284" spans="1:13">
      <c r="A284" s="323"/>
      <c r="B284" s="140"/>
      <c r="C284" s="71"/>
      <c r="D284" s="71"/>
      <c r="E284" s="71"/>
      <c r="F284" s="71"/>
      <c r="G284" s="71"/>
      <c r="H284" s="71"/>
      <c r="I284" s="318"/>
      <c r="J284" s="71"/>
      <c r="K284" s="153"/>
      <c r="L284" s="309"/>
      <c r="M284" s="309"/>
    </row>
    <row r="285" spans="1:13">
      <c r="A285" s="323"/>
      <c r="B285" s="140"/>
      <c r="C285" s="71"/>
      <c r="D285" s="71"/>
      <c r="E285" s="71"/>
      <c r="F285" s="71"/>
      <c r="G285" s="71"/>
      <c r="H285" s="71"/>
      <c r="I285" s="318"/>
      <c r="J285" s="71"/>
      <c r="K285" s="153"/>
      <c r="L285" s="309"/>
      <c r="M285" s="309"/>
    </row>
    <row r="286" spans="1:13">
      <c r="A286" s="323"/>
      <c r="B286" s="140"/>
      <c r="C286" s="71"/>
      <c r="D286" s="71"/>
      <c r="E286" s="71"/>
      <c r="F286" s="71"/>
      <c r="G286" s="71"/>
      <c r="H286" s="71"/>
      <c r="I286" s="318"/>
      <c r="J286" s="71"/>
      <c r="K286" s="153"/>
      <c r="L286" s="309"/>
      <c r="M286" s="309"/>
    </row>
    <row r="287" spans="1:13">
      <c r="A287" s="323"/>
      <c r="B287" s="140"/>
      <c r="C287" s="71"/>
      <c r="D287" s="71"/>
      <c r="E287" s="71"/>
      <c r="F287" s="71"/>
      <c r="G287" s="71"/>
      <c r="H287" s="71"/>
      <c r="I287" s="318"/>
      <c r="J287" s="71"/>
      <c r="K287" s="153"/>
      <c r="L287" s="309"/>
      <c r="M287" s="309"/>
    </row>
    <row r="288" spans="1:13">
      <c r="A288" s="323"/>
      <c r="B288" s="140"/>
      <c r="C288" s="71"/>
      <c r="D288" s="71"/>
      <c r="E288" s="71"/>
      <c r="F288" s="71"/>
      <c r="G288" s="71"/>
      <c r="H288" s="71"/>
      <c r="I288" s="318"/>
      <c r="J288" s="71"/>
      <c r="K288" s="153"/>
      <c r="L288" s="309"/>
      <c r="M288" s="309"/>
    </row>
    <row r="289" spans="1:14">
      <c r="A289" s="323"/>
      <c r="B289" s="140"/>
      <c r="C289" s="71"/>
      <c r="D289" s="71"/>
      <c r="E289" s="71"/>
      <c r="F289" s="71"/>
      <c r="G289" s="71"/>
      <c r="H289" s="71"/>
      <c r="I289" s="318"/>
      <c r="J289" s="71"/>
      <c r="K289" s="153"/>
      <c r="L289" s="309"/>
      <c r="M289" s="309"/>
    </row>
    <row r="290" spans="1:14">
      <c r="A290" s="323"/>
      <c r="B290" s="140"/>
      <c r="C290" s="153"/>
      <c r="D290" s="153"/>
      <c r="E290" s="153"/>
      <c r="F290" s="153"/>
      <c r="G290" s="153"/>
      <c r="H290" s="153"/>
      <c r="I290" s="318"/>
      <c r="J290" s="71"/>
      <c r="K290" s="153"/>
      <c r="L290" s="324"/>
      <c r="M290" s="309"/>
      <c r="N290" s="328"/>
    </row>
    <row r="291" spans="1:14">
      <c r="A291" s="323"/>
      <c r="B291" s="140"/>
      <c r="C291" s="71"/>
      <c r="D291" s="71"/>
      <c r="E291" s="71"/>
      <c r="F291" s="71"/>
      <c r="G291" s="71"/>
      <c r="H291" s="71"/>
      <c r="I291" s="318"/>
      <c r="J291" s="71"/>
      <c r="K291" s="153"/>
      <c r="L291" s="309"/>
      <c r="M291" s="309"/>
    </row>
    <row r="292" spans="1:14">
      <c r="A292" s="323"/>
      <c r="B292" s="140"/>
      <c r="C292" s="71"/>
      <c r="D292" s="71"/>
      <c r="E292" s="71"/>
      <c r="F292" s="71"/>
      <c r="G292" s="71"/>
      <c r="H292" s="71"/>
      <c r="I292" s="318"/>
      <c r="J292" s="71"/>
      <c r="K292" s="153"/>
      <c r="L292" s="309"/>
      <c r="M292" s="309"/>
    </row>
    <row r="293" spans="1:14">
      <c r="A293" s="323"/>
      <c r="B293" s="140"/>
      <c r="C293" s="71"/>
      <c r="D293" s="71"/>
      <c r="E293" s="71"/>
      <c r="F293" s="71"/>
      <c r="G293" s="71"/>
      <c r="H293" s="71"/>
      <c r="I293" s="318"/>
      <c r="J293" s="71"/>
      <c r="K293" s="153"/>
      <c r="L293" s="309"/>
      <c r="M293" s="309"/>
    </row>
    <row r="294" spans="1:14">
      <c r="A294" s="323"/>
      <c r="B294" s="140"/>
      <c r="C294" s="71"/>
      <c r="D294" s="71"/>
      <c r="E294" s="71"/>
      <c r="F294" s="71"/>
      <c r="G294" s="71"/>
      <c r="H294" s="71"/>
      <c r="I294" s="318"/>
      <c r="J294" s="71"/>
      <c r="K294" s="153"/>
      <c r="L294" s="309"/>
      <c r="M294" s="309"/>
    </row>
    <row r="295" spans="1:14">
      <c r="A295" s="323"/>
      <c r="B295" s="140"/>
      <c r="C295" s="71"/>
      <c r="D295" s="71"/>
      <c r="E295" s="71"/>
      <c r="F295" s="71"/>
      <c r="G295" s="71"/>
      <c r="H295" s="71"/>
      <c r="I295" s="318"/>
      <c r="J295" s="71"/>
      <c r="K295" s="153"/>
      <c r="L295" s="309"/>
      <c r="M295" s="309"/>
    </row>
    <row r="296" spans="1:14">
      <c r="A296" s="323"/>
      <c r="B296" s="140"/>
      <c r="C296" s="71"/>
      <c r="D296" s="71"/>
      <c r="E296" s="71"/>
      <c r="F296" s="71"/>
      <c r="G296" s="71"/>
      <c r="H296" s="71"/>
      <c r="I296" s="318"/>
      <c r="J296" s="71"/>
      <c r="K296" s="153"/>
      <c r="L296" s="309"/>
      <c r="M296" s="309"/>
    </row>
    <row r="297" spans="1:14">
      <c r="A297" s="323"/>
      <c r="B297" s="140"/>
      <c r="C297" s="71"/>
      <c r="D297" s="71"/>
      <c r="E297" s="71"/>
      <c r="F297" s="71"/>
      <c r="G297" s="71"/>
      <c r="H297" s="71"/>
      <c r="I297" s="318"/>
      <c r="J297" s="71"/>
      <c r="K297" s="153"/>
      <c r="L297" s="309"/>
      <c r="M297" s="309"/>
    </row>
    <row r="298" spans="1:14">
      <c r="A298" s="323"/>
      <c r="B298" s="140"/>
      <c r="C298" s="71"/>
      <c r="D298" s="71"/>
      <c r="E298" s="71"/>
      <c r="F298" s="71"/>
      <c r="G298" s="71"/>
      <c r="H298" s="71"/>
      <c r="I298" s="318"/>
      <c r="J298" s="71"/>
      <c r="K298" s="153"/>
      <c r="L298" s="309"/>
      <c r="M298" s="309"/>
    </row>
    <row r="299" spans="1:14">
      <c r="A299" s="323"/>
      <c r="B299" s="140"/>
      <c r="C299" s="71"/>
      <c r="D299" s="71"/>
      <c r="E299" s="71"/>
      <c r="F299" s="71"/>
      <c r="G299" s="71"/>
      <c r="H299" s="71"/>
      <c r="I299" s="318"/>
      <c r="J299" s="71"/>
      <c r="K299" s="153"/>
      <c r="L299" s="309"/>
      <c r="M299" s="309"/>
    </row>
    <row r="300" spans="1:14">
      <c r="A300" s="323"/>
      <c r="B300" s="140"/>
      <c r="C300" s="71"/>
      <c r="D300" s="71"/>
      <c r="E300" s="71"/>
      <c r="F300" s="71"/>
      <c r="G300" s="71"/>
      <c r="H300" s="71"/>
      <c r="I300" s="318"/>
      <c r="J300" s="71"/>
      <c r="K300" s="153"/>
      <c r="L300" s="309"/>
      <c r="M300" s="309"/>
    </row>
    <row r="301" spans="1:14">
      <c r="A301" s="323"/>
      <c r="B301" s="140"/>
      <c r="C301" s="71"/>
      <c r="D301" s="71"/>
      <c r="E301" s="71"/>
      <c r="F301" s="71"/>
      <c r="G301" s="71"/>
      <c r="H301" s="71"/>
      <c r="I301" s="318"/>
      <c r="J301" s="71"/>
      <c r="K301" s="153"/>
      <c r="L301" s="309"/>
      <c r="M301" s="309"/>
    </row>
    <row r="302" spans="1:14">
      <c r="A302" s="323"/>
      <c r="B302" s="140"/>
      <c r="C302" s="71"/>
      <c r="D302" s="71"/>
      <c r="E302" s="71"/>
      <c r="F302" s="71"/>
      <c r="G302" s="71"/>
      <c r="H302" s="71"/>
      <c r="I302" s="318"/>
      <c r="J302" s="71"/>
      <c r="K302" s="153"/>
      <c r="L302" s="309"/>
      <c r="M302" s="309"/>
    </row>
    <row r="303" spans="1:14">
      <c r="A303" s="323"/>
      <c r="B303" s="140"/>
      <c r="C303" s="71"/>
      <c r="D303" s="71"/>
      <c r="E303" s="71"/>
      <c r="F303" s="71"/>
      <c r="G303" s="71"/>
      <c r="H303" s="71"/>
      <c r="I303" s="318"/>
      <c r="J303" s="71"/>
      <c r="K303" s="153"/>
      <c r="L303" s="309"/>
      <c r="M303" s="309"/>
    </row>
    <row r="304" spans="1:14">
      <c r="A304" s="323"/>
      <c r="B304" s="140"/>
      <c r="C304" s="71"/>
      <c r="D304" s="71"/>
      <c r="E304" s="71"/>
      <c r="F304" s="71"/>
      <c r="G304" s="71"/>
      <c r="H304" s="71"/>
      <c r="I304" s="318"/>
      <c r="J304" s="71"/>
      <c r="K304" s="153"/>
      <c r="L304" s="309"/>
      <c r="M304" s="309"/>
    </row>
    <row r="305" spans="1:14">
      <c r="A305" s="323"/>
      <c r="B305" s="140"/>
      <c r="C305" s="71"/>
      <c r="D305" s="71"/>
      <c r="E305" s="71"/>
      <c r="F305" s="71"/>
      <c r="G305" s="71"/>
      <c r="H305" s="71"/>
      <c r="I305" s="318"/>
      <c r="J305" s="71"/>
      <c r="K305" s="153"/>
      <c r="L305" s="309"/>
      <c r="M305" s="309"/>
    </row>
    <row r="306" spans="1:14">
      <c r="A306" s="323"/>
      <c r="B306" s="140"/>
      <c r="C306" s="71"/>
      <c r="D306" s="71"/>
      <c r="E306" s="71"/>
      <c r="F306" s="71"/>
      <c r="G306" s="71"/>
      <c r="H306" s="71"/>
      <c r="I306" s="318"/>
      <c r="J306" s="71"/>
      <c r="K306" s="153"/>
      <c r="L306" s="309"/>
      <c r="M306" s="309"/>
    </row>
    <row r="307" spans="1:14">
      <c r="A307" s="323"/>
      <c r="B307" s="140"/>
      <c r="C307" s="71"/>
      <c r="D307" s="71"/>
      <c r="E307" s="71"/>
      <c r="F307" s="71"/>
      <c r="G307" s="71"/>
      <c r="H307" s="71"/>
      <c r="I307" s="318"/>
      <c r="J307" s="71"/>
      <c r="K307" s="153"/>
      <c r="L307" s="309"/>
      <c r="M307" s="309"/>
    </row>
    <row r="308" spans="1:14">
      <c r="A308" s="323"/>
      <c r="B308" s="140"/>
      <c r="C308" s="71"/>
      <c r="D308" s="71"/>
      <c r="E308" s="71"/>
      <c r="F308" s="71"/>
      <c r="G308" s="71"/>
      <c r="H308" s="71"/>
      <c r="I308" s="318"/>
      <c r="J308" s="71"/>
      <c r="K308" s="153"/>
      <c r="L308" s="309"/>
      <c r="M308" s="309"/>
    </row>
    <row r="309" spans="1:14">
      <c r="A309" s="323"/>
      <c r="B309" s="140"/>
      <c r="C309" s="71"/>
      <c r="D309" s="71"/>
      <c r="E309" s="71"/>
      <c r="F309" s="71"/>
      <c r="G309" s="71"/>
      <c r="H309" s="71"/>
      <c r="I309" s="318"/>
      <c r="J309" s="71"/>
      <c r="K309" s="153"/>
      <c r="L309" s="309"/>
      <c r="M309" s="309"/>
    </row>
    <row r="310" spans="1:14">
      <c r="A310" s="323"/>
      <c r="B310" s="140"/>
      <c r="C310" s="71"/>
      <c r="D310" s="71"/>
      <c r="E310" s="71"/>
      <c r="F310" s="71"/>
      <c r="G310" s="71"/>
      <c r="H310" s="71"/>
      <c r="I310" s="318"/>
      <c r="J310" s="71"/>
      <c r="K310" s="153"/>
      <c r="L310" s="309"/>
      <c r="M310" s="309"/>
    </row>
    <row r="311" spans="1:14">
      <c r="A311" s="323"/>
      <c r="B311" s="140"/>
      <c r="C311" s="71"/>
      <c r="D311" s="71"/>
      <c r="E311" s="71"/>
      <c r="F311" s="71"/>
      <c r="G311" s="71"/>
      <c r="H311" s="71"/>
      <c r="I311" s="318"/>
      <c r="J311" s="71"/>
      <c r="K311" s="153"/>
      <c r="L311" s="309"/>
      <c r="M311" s="309"/>
    </row>
    <row r="312" spans="1:14">
      <c r="A312" s="323"/>
      <c r="B312" s="140"/>
      <c r="C312" s="71"/>
      <c r="D312" s="71"/>
      <c r="E312" s="71"/>
      <c r="F312" s="71"/>
      <c r="G312" s="71"/>
      <c r="H312" s="71"/>
      <c r="I312" s="318"/>
      <c r="J312" s="71"/>
      <c r="K312" s="153"/>
      <c r="L312" s="309"/>
      <c r="M312" s="309"/>
    </row>
    <row r="313" spans="1:14">
      <c r="A313" s="323"/>
      <c r="B313" s="140"/>
      <c r="C313" s="71"/>
      <c r="D313" s="71"/>
      <c r="E313" s="71"/>
      <c r="F313" s="71"/>
      <c r="G313" s="71"/>
      <c r="H313" s="71"/>
      <c r="I313" s="318"/>
      <c r="J313" s="71"/>
      <c r="K313" s="153"/>
      <c r="L313" s="309"/>
      <c r="M313" s="309"/>
    </row>
    <row r="314" spans="1:14">
      <c r="A314" s="323"/>
      <c r="B314" s="140"/>
      <c r="C314" s="71"/>
      <c r="D314" s="71"/>
      <c r="E314" s="71"/>
      <c r="F314" s="71"/>
      <c r="G314" s="71"/>
      <c r="H314" s="71"/>
      <c r="I314" s="318"/>
      <c r="J314" s="71"/>
      <c r="K314" s="153"/>
      <c r="L314" s="309"/>
      <c r="M314" s="309"/>
    </row>
    <row r="315" spans="1:14">
      <c r="A315" s="323"/>
      <c r="B315" s="140"/>
      <c r="C315" s="71"/>
      <c r="D315" s="71"/>
      <c r="E315" s="71"/>
      <c r="F315" s="71"/>
      <c r="G315" s="71"/>
      <c r="H315" s="71"/>
      <c r="I315" s="318"/>
      <c r="J315" s="71"/>
      <c r="K315" s="153"/>
      <c r="L315" s="309"/>
      <c r="M315" s="309"/>
    </row>
    <row r="316" spans="1:14">
      <c r="A316" s="323"/>
      <c r="B316" s="140"/>
      <c r="C316" s="71"/>
      <c r="D316" s="71"/>
      <c r="E316" s="71"/>
      <c r="F316" s="71"/>
      <c r="G316" s="71"/>
      <c r="H316" s="71"/>
      <c r="I316" s="318"/>
      <c r="J316" s="71"/>
      <c r="K316" s="153"/>
      <c r="L316" s="309"/>
      <c r="M316" s="309"/>
    </row>
    <row r="317" spans="1:14">
      <c r="A317" s="323"/>
      <c r="B317" s="140"/>
      <c r="C317" s="71"/>
      <c r="D317" s="71"/>
      <c r="E317" s="71"/>
      <c r="F317" s="71"/>
      <c r="G317" s="71"/>
      <c r="H317" s="71"/>
      <c r="I317" s="318"/>
      <c r="J317" s="71"/>
      <c r="K317" s="153"/>
      <c r="L317" s="309"/>
      <c r="M317" s="309"/>
    </row>
    <row r="318" spans="1:14">
      <c r="A318" s="323"/>
      <c r="B318" s="140"/>
      <c r="C318" s="153"/>
      <c r="D318" s="153"/>
      <c r="E318" s="153"/>
      <c r="F318" s="153"/>
      <c r="G318" s="153"/>
      <c r="H318" s="153"/>
      <c r="I318" s="318"/>
      <c r="J318" s="71"/>
      <c r="K318" s="153"/>
      <c r="L318" s="324"/>
      <c r="M318" s="309"/>
      <c r="N318" s="101"/>
    </row>
    <row r="319" spans="1:14">
      <c r="A319" s="323"/>
      <c r="B319" s="140"/>
      <c r="C319" s="71"/>
      <c r="D319" s="71"/>
      <c r="E319" s="71"/>
      <c r="F319" s="71"/>
      <c r="G319" s="71"/>
      <c r="H319" s="71"/>
      <c r="I319" s="318"/>
      <c r="J319" s="71"/>
      <c r="K319" s="153"/>
      <c r="L319" s="309"/>
      <c r="M319" s="309"/>
    </row>
    <row r="320" spans="1:14">
      <c r="A320" s="323"/>
      <c r="B320" s="140"/>
      <c r="C320" s="71"/>
      <c r="D320" s="71"/>
      <c r="E320" s="71"/>
      <c r="F320" s="71"/>
      <c r="G320" s="71"/>
      <c r="H320" s="71"/>
      <c r="I320" s="318"/>
      <c r="J320" s="71"/>
      <c r="K320" s="153"/>
      <c r="L320" s="309"/>
      <c r="M320" s="309"/>
    </row>
    <row r="321" spans="1:13">
      <c r="A321" s="323"/>
      <c r="B321" s="140"/>
      <c r="C321" s="71"/>
      <c r="D321" s="71"/>
      <c r="E321" s="71"/>
      <c r="F321" s="71"/>
      <c r="G321" s="71"/>
      <c r="H321" s="71"/>
      <c r="I321" s="318"/>
      <c r="J321" s="71"/>
      <c r="K321" s="153"/>
      <c r="L321" s="309"/>
      <c r="M321" s="309"/>
    </row>
    <row r="322" spans="1:13">
      <c r="A322" s="323"/>
      <c r="B322" s="140"/>
      <c r="C322" s="71"/>
      <c r="D322" s="71"/>
      <c r="E322" s="71"/>
      <c r="F322" s="71"/>
      <c r="G322" s="71"/>
      <c r="H322" s="71"/>
      <c r="I322" s="318"/>
      <c r="J322" s="71"/>
      <c r="K322" s="153"/>
      <c r="L322" s="309"/>
      <c r="M322" s="309"/>
    </row>
    <row r="323" spans="1:13">
      <c r="A323" s="323"/>
      <c r="B323" s="140"/>
      <c r="C323" s="71"/>
      <c r="D323" s="71"/>
      <c r="E323" s="71"/>
      <c r="F323" s="71"/>
      <c r="G323" s="71"/>
      <c r="H323" s="71"/>
      <c r="I323" s="318"/>
      <c r="J323" s="71"/>
      <c r="K323" s="153"/>
      <c r="L323" s="309"/>
      <c r="M323" s="309"/>
    </row>
    <row r="324" spans="1:13">
      <c r="A324" s="323"/>
      <c r="B324" s="140"/>
      <c r="C324" s="71"/>
      <c r="D324" s="71"/>
      <c r="E324" s="71"/>
      <c r="F324" s="71"/>
      <c r="G324" s="71"/>
      <c r="H324" s="71"/>
      <c r="I324" s="318"/>
      <c r="J324" s="71"/>
      <c r="K324" s="153"/>
      <c r="L324" s="309"/>
      <c r="M324" s="309"/>
    </row>
    <row r="325" spans="1:13">
      <c r="A325" s="323"/>
      <c r="B325" s="140"/>
      <c r="C325" s="71"/>
      <c r="D325" s="71"/>
      <c r="E325" s="71"/>
      <c r="F325" s="71"/>
      <c r="G325" s="71"/>
      <c r="H325" s="71"/>
      <c r="I325" s="318"/>
      <c r="J325" s="71"/>
      <c r="K325" s="153"/>
      <c r="L325" s="309"/>
      <c r="M325" s="309"/>
    </row>
    <row r="326" spans="1:13">
      <c r="A326" s="323"/>
      <c r="B326" s="140"/>
      <c r="C326" s="71"/>
      <c r="D326" s="71"/>
      <c r="E326" s="71"/>
      <c r="F326" s="71"/>
      <c r="G326" s="71"/>
      <c r="H326" s="71"/>
      <c r="I326" s="318"/>
      <c r="J326" s="71"/>
      <c r="K326" s="153"/>
      <c r="L326" s="309"/>
      <c r="M326" s="309"/>
    </row>
    <row r="327" spans="1:13">
      <c r="A327" s="323"/>
      <c r="B327" s="140"/>
      <c r="C327" s="71"/>
      <c r="D327" s="71"/>
      <c r="E327" s="71"/>
      <c r="F327" s="71"/>
      <c r="G327" s="71"/>
      <c r="H327" s="71"/>
      <c r="I327" s="318"/>
      <c r="J327" s="71"/>
      <c r="K327" s="153"/>
      <c r="L327" s="309"/>
      <c r="M327" s="309"/>
    </row>
    <row r="328" spans="1:13">
      <c r="A328" s="323"/>
      <c r="B328" s="140"/>
      <c r="C328" s="71"/>
      <c r="D328" s="71"/>
      <c r="E328" s="71"/>
      <c r="F328" s="71"/>
      <c r="G328" s="71"/>
      <c r="H328" s="71"/>
      <c r="I328" s="318"/>
      <c r="J328" s="71"/>
      <c r="K328" s="153"/>
      <c r="L328" s="309"/>
      <c r="M328" s="309"/>
    </row>
    <row r="329" spans="1:13">
      <c r="A329" s="323"/>
      <c r="B329" s="140"/>
      <c r="C329" s="71"/>
      <c r="D329" s="71"/>
      <c r="E329" s="71"/>
      <c r="F329" s="71"/>
      <c r="G329" s="71"/>
      <c r="H329" s="71"/>
      <c r="I329" s="318"/>
      <c r="J329" s="71"/>
      <c r="K329" s="153"/>
      <c r="L329" s="309"/>
      <c r="M329" s="309"/>
    </row>
    <row r="330" spans="1:13">
      <c r="A330" s="323"/>
      <c r="B330" s="140"/>
      <c r="C330" s="71"/>
      <c r="D330" s="71"/>
      <c r="E330" s="71"/>
      <c r="F330" s="71"/>
      <c r="G330" s="71"/>
      <c r="H330" s="71"/>
      <c r="I330" s="318"/>
      <c r="J330" s="71"/>
      <c r="K330" s="153"/>
      <c r="L330" s="309"/>
      <c r="M330" s="309"/>
    </row>
    <row r="331" spans="1:13">
      <c r="A331" s="323"/>
      <c r="B331" s="140"/>
      <c r="C331" s="71"/>
      <c r="D331" s="71"/>
      <c r="E331" s="71"/>
      <c r="F331" s="71"/>
      <c r="G331" s="71"/>
      <c r="H331" s="71"/>
      <c r="I331" s="318"/>
      <c r="J331" s="71"/>
      <c r="K331" s="153"/>
      <c r="L331" s="309"/>
      <c r="M331" s="309"/>
    </row>
    <row r="332" spans="1:13">
      <c r="A332" s="323"/>
      <c r="B332" s="140"/>
      <c r="C332" s="71"/>
      <c r="D332" s="71"/>
      <c r="E332" s="71"/>
      <c r="F332" s="71"/>
      <c r="G332" s="71"/>
      <c r="H332" s="71"/>
      <c r="I332" s="318"/>
      <c r="J332" s="71"/>
      <c r="K332" s="153"/>
      <c r="L332" s="309"/>
      <c r="M332" s="309"/>
    </row>
    <row r="333" spans="1:13">
      <c r="A333" s="323"/>
      <c r="B333" s="140"/>
      <c r="C333" s="71"/>
      <c r="D333" s="71"/>
      <c r="E333" s="71"/>
      <c r="F333" s="71"/>
      <c r="G333" s="71"/>
      <c r="H333" s="71"/>
      <c r="I333" s="318"/>
      <c r="J333" s="71"/>
      <c r="K333" s="153"/>
      <c r="L333" s="309"/>
      <c r="M333" s="309"/>
    </row>
    <row r="334" spans="1:13">
      <c r="A334" s="323"/>
      <c r="B334" s="140"/>
      <c r="C334" s="71"/>
      <c r="D334" s="71"/>
      <c r="E334" s="71"/>
      <c r="F334" s="71"/>
      <c r="G334" s="71"/>
      <c r="H334" s="71"/>
      <c r="I334" s="318"/>
      <c r="J334" s="71"/>
      <c r="K334" s="153"/>
      <c r="L334" s="309"/>
      <c r="M334" s="309"/>
    </row>
    <row r="335" spans="1:13">
      <c r="A335" s="323"/>
      <c r="B335" s="140"/>
      <c r="C335" s="71"/>
      <c r="D335" s="71"/>
      <c r="E335" s="71"/>
      <c r="F335" s="71"/>
      <c r="G335" s="71"/>
      <c r="H335" s="71"/>
      <c r="I335" s="318"/>
      <c r="J335" s="71"/>
      <c r="K335" s="153"/>
      <c r="L335" s="309"/>
      <c r="M335" s="309"/>
    </row>
    <row r="336" spans="1:13">
      <c r="A336" s="323"/>
      <c r="B336" s="140"/>
      <c r="C336" s="71"/>
      <c r="D336" s="71"/>
      <c r="E336" s="71"/>
      <c r="F336" s="71"/>
      <c r="G336" s="71"/>
      <c r="H336" s="71"/>
      <c r="I336" s="318"/>
      <c r="J336" s="71"/>
      <c r="K336" s="153"/>
      <c r="L336" s="309"/>
      <c r="M336" s="309"/>
    </row>
    <row r="337" spans="1:14">
      <c r="A337" s="323"/>
      <c r="B337" s="140"/>
      <c r="C337" s="71"/>
      <c r="D337" s="71"/>
      <c r="E337" s="71"/>
      <c r="F337" s="71"/>
      <c r="G337" s="71"/>
      <c r="H337" s="71"/>
      <c r="I337" s="318"/>
      <c r="J337" s="71"/>
      <c r="K337" s="153"/>
      <c r="L337" s="309"/>
      <c r="M337" s="309"/>
    </row>
    <row r="338" spans="1:14">
      <c r="A338" s="323"/>
      <c r="B338" s="140"/>
      <c r="C338" s="71"/>
      <c r="D338" s="71"/>
      <c r="E338" s="71"/>
      <c r="F338" s="71"/>
      <c r="G338" s="71"/>
      <c r="H338" s="71"/>
      <c r="I338" s="318"/>
      <c r="J338" s="71"/>
      <c r="K338" s="153"/>
      <c r="L338" s="309"/>
      <c r="M338" s="309"/>
    </row>
    <row r="339" spans="1:14">
      <c r="A339" s="323"/>
      <c r="B339" s="140"/>
      <c r="C339" s="71"/>
      <c r="D339" s="71"/>
      <c r="E339" s="71"/>
      <c r="F339" s="71"/>
      <c r="G339" s="71"/>
      <c r="H339" s="71"/>
      <c r="I339" s="318"/>
      <c r="J339" s="71"/>
      <c r="K339" s="153"/>
      <c r="L339" s="309"/>
      <c r="M339" s="309"/>
    </row>
    <row r="340" spans="1:14">
      <c r="A340" s="323"/>
      <c r="B340" s="140"/>
      <c r="C340" s="71"/>
      <c r="D340" s="71"/>
      <c r="E340" s="71"/>
      <c r="F340" s="71"/>
      <c r="G340" s="71"/>
      <c r="H340" s="71"/>
      <c r="I340" s="318"/>
      <c r="J340" s="71"/>
      <c r="K340" s="153"/>
      <c r="L340" s="309"/>
      <c r="M340" s="309"/>
    </row>
    <row r="341" spans="1:14">
      <c r="A341" s="323"/>
      <c r="B341" s="140"/>
      <c r="C341" s="71"/>
      <c r="D341" s="71"/>
      <c r="E341" s="71"/>
      <c r="F341" s="71"/>
      <c r="G341" s="71"/>
      <c r="H341" s="71"/>
      <c r="I341" s="318"/>
      <c r="J341" s="71"/>
      <c r="K341" s="153"/>
      <c r="L341" s="309"/>
      <c r="M341" s="309"/>
    </row>
    <row r="342" spans="1:14">
      <c r="A342" s="323"/>
      <c r="B342" s="140"/>
      <c r="C342" s="71"/>
      <c r="D342" s="71"/>
      <c r="E342" s="71"/>
      <c r="F342" s="71"/>
      <c r="G342" s="71"/>
      <c r="H342" s="71"/>
      <c r="I342" s="318"/>
      <c r="J342" s="71"/>
      <c r="K342" s="153"/>
      <c r="L342" s="309"/>
      <c r="M342" s="309"/>
    </row>
    <row r="343" spans="1:14">
      <c r="A343" s="323"/>
      <c r="B343" s="140"/>
      <c r="C343" s="71"/>
      <c r="D343" s="71"/>
      <c r="E343" s="71"/>
      <c r="F343" s="71"/>
      <c r="G343" s="71"/>
      <c r="H343" s="71"/>
      <c r="I343" s="318"/>
      <c r="J343" s="71"/>
      <c r="K343" s="153"/>
      <c r="L343" s="309"/>
      <c r="M343" s="309"/>
    </row>
    <row r="344" spans="1:14">
      <c r="A344" s="323"/>
      <c r="B344" s="140"/>
      <c r="C344" s="71"/>
      <c r="D344" s="71"/>
      <c r="E344" s="71"/>
      <c r="F344" s="71"/>
      <c r="G344" s="71"/>
      <c r="H344" s="71"/>
      <c r="I344" s="318"/>
      <c r="J344" s="71"/>
      <c r="K344" s="153"/>
      <c r="L344" s="309"/>
      <c r="M344" s="309"/>
    </row>
    <row r="345" spans="1:14">
      <c r="A345" s="323"/>
      <c r="B345" s="140"/>
      <c r="C345" s="71"/>
      <c r="D345" s="71"/>
      <c r="E345" s="71"/>
      <c r="F345" s="71"/>
      <c r="G345" s="71"/>
      <c r="H345" s="71"/>
      <c r="I345" s="318"/>
      <c r="J345" s="71"/>
      <c r="K345" s="153"/>
      <c r="L345" s="309"/>
      <c r="M345" s="309"/>
    </row>
    <row r="346" spans="1:14">
      <c r="A346" s="323"/>
      <c r="B346" s="140"/>
      <c r="C346" s="153"/>
      <c r="D346" s="153"/>
      <c r="E346" s="153"/>
      <c r="F346" s="153"/>
      <c r="G346" s="153"/>
      <c r="H346" s="153"/>
      <c r="I346" s="318"/>
      <c r="J346" s="71"/>
      <c r="K346" s="153"/>
      <c r="L346" s="309"/>
      <c r="M346" s="309"/>
      <c r="N346" s="332"/>
    </row>
    <row r="347" spans="1:14">
      <c r="A347" s="323"/>
      <c r="B347" s="140"/>
      <c r="C347" s="71"/>
      <c r="D347" s="71"/>
      <c r="E347" s="71"/>
      <c r="F347" s="71"/>
      <c r="G347" s="71"/>
      <c r="H347" s="71"/>
      <c r="I347" s="318"/>
      <c r="J347" s="71"/>
      <c r="K347" s="153"/>
      <c r="L347" s="309"/>
      <c r="M347" s="309"/>
    </row>
    <row r="348" spans="1:14">
      <c r="A348" s="323"/>
      <c r="B348" s="140"/>
      <c r="C348" s="71"/>
      <c r="D348" s="71"/>
      <c r="E348" s="71"/>
      <c r="F348" s="71"/>
      <c r="G348" s="71"/>
      <c r="H348" s="71"/>
      <c r="I348" s="318"/>
      <c r="J348" s="71"/>
      <c r="K348" s="153"/>
      <c r="L348" s="309"/>
      <c r="M348" s="309"/>
    </row>
    <row r="349" spans="1:14">
      <c r="A349" s="323"/>
      <c r="B349" s="140"/>
      <c r="C349" s="71"/>
      <c r="D349" s="71"/>
      <c r="E349" s="71"/>
      <c r="F349" s="71"/>
      <c r="G349" s="71"/>
      <c r="H349" s="71"/>
      <c r="I349" s="318"/>
      <c r="J349" s="71"/>
      <c r="K349" s="153"/>
      <c r="L349" s="309"/>
      <c r="M349" s="309"/>
    </row>
    <row r="350" spans="1:14">
      <c r="A350" s="323"/>
      <c r="B350" s="140"/>
      <c r="C350" s="71"/>
      <c r="D350" s="71"/>
      <c r="E350" s="71"/>
      <c r="F350" s="71"/>
      <c r="G350" s="71"/>
      <c r="H350" s="71"/>
      <c r="I350" s="318"/>
      <c r="J350" s="71"/>
      <c r="K350" s="153"/>
      <c r="L350" s="309"/>
      <c r="M350" s="309"/>
    </row>
    <row r="351" spans="1:14">
      <c r="A351" s="323"/>
      <c r="B351" s="140"/>
      <c r="C351" s="71"/>
      <c r="D351" s="71"/>
      <c r="E351" s="71"/>
      <c r="F351" s="71"/>
      <c r="G351" s="71"/>
      <c r="H351" s="71"/>
      <c r="I351" s="318"/>
      <c r="J351" s="71"/>
      <c r="K351" s="153"/>
      <c r="L351" s="309"/>
      <c r="M351" s="309"/>
    </row>
    <row r="352" spans="1:14">
      <c r="A352" s="323"/>
      <c r="B352" s="140"/>
      <c r="C352" s="71"/>
      <c r="D352" s="71"/>
      <c r="E352" s="71"/>
      <c r="F352" s="71"/>
      <c r="G352" s="71"/>
      <c r="H352" s="71"/>
      <c r="I352" s="318"/>
      <c r="J352" s="71"/>
      <c r="K352" s="153"/>
      <c r="L352" s="309"/>
      <c r="M352" s="309"/>
    </row>
    <row r="353" spans="1:13">
      <c r="A353" s="323"/>
      <c r="B353" s="140"/>
      <c r="C353" s="71"/>
      <c r="D353" s="71"/>
      <c r="E353" s="71"/>
      <c r="F353" s="71"/>
      <c r="G353" s="71"/>
      <c r="H353" s="71"/>
      <c r="I353" s="318"/>
      <c r="J353" s="71"/>
      <c r="K353" s="153"/>
      <c r="L353" s="309"/>
      <c r="M353" s="309"/>
    </row>
    <row r="354" spans="1:13">
      <c r="A354" s="323"/>
      <c r="B354" s="140"/>
      <c r="C354" s="71"/>
      <c r="D354" s="71"/>
      <c r="E354" s="71"/>
      <c r="F354" s="71"/>
      <c r="G354" s="71"/>
      <c r="H354" s="71"/>
      <c r="I354" s="318"/>
      <c r="J354" s="71"/>
      <c r="K354" s="153"/>
      <c r="L354" s="309"/>
      <c r="M354" s="309"/>
    </row>
    <row r="355" spans="1:13">
      <c r="A355" s="323"/>
      <c r="B355" s="140"/>
      <c r="C355" s="71"/>
      <c r="D355" s="71"/>
      <c r="E355" s="71"/>
      <c r="F355" s="71"/>
      <c r="G355" s="71"/>
      <c r="H355" s="71"/>
      <c r="I355" s="318"/>
      <c r="J355" s="71"/>
      <c r="K355" s="153"/>
      <c r="L355" s="309"/>
      <c r="M355" s="309"/>
    </row>
    <row r="356" spans="1:13">
      <c r="A356" s="323"/>
      <c r="B356" s="140"/>
      <c r="C356" s="71"/>
      <c r="D356" s="71"/>
      <c r="E356" s="71"/>
      <c r="F356" s="71"/>
      <c r="G356" s="71"/>
      <c r="H356" s="71"/>
      <c r="I356" s="318"/>
      <c r="J356" s="71"/>
      <c r="K356" s="153"/>
      <c r="L356" s="309"/>
      <c r="M356" s="309"/>
    </row>
    <row r="357" spans="1:13">
      <c r="A357" s="323"/>
      <c r="B357" s="140"/>
      <c r="C357" s="71"/>
      <c r="D357" s="71"/>
      <c r="E357" s="71"/>
      <c r="F357" s="71"/>
      <c r="G357" s="71"/>
      <c r="H357" s="71"/>
      <c r="I357" s="318"/>
      <c r="J357" s="71"/>
      <c r="K357" s="153"/>
      <c r="L357" s="309"/>
      <c r="M357" s="309"/>
    </row>
    <row r="358" spans="1:13">
      <c r="A358" s="323"/>
      <c r="B358" s="140"/>
      <c r="C358" s="71"/>
      <c r="D358" s="71"/>
      <c r="E358" s="71"/>
      <c r="F358" s="71"/>
      <c r="G358" s="71"/>
      <c r="H358" s="71"/>
      <c r="I358" s="318"/>
      <c r="J358" s="71"/>
      <c r="K358" s="153"/>
      <c r="L358" s="309"/>
      <c r="M358" s="309"/>
    </row>
    <row r="359" spans="1:13">
      <c r="A359" s="323"/>
      <c r="B359" s="140"/>
      <c r="C359" s="71"/>
      <c r="D359" s="71"/>
      <c r="E359" s="71"/>
      <c r="F359" s="71"/>
      <c r="G359" s="71"/>
      <c r="H359" s="71"/>
      <c r="I359" s="318"/>
      <c r="J359" s="71"/>
      <c r="K359" s="153"/>
      <c r="L359" s="309"/>
      <c r="M359" s="309"/>
    </row>
    <row r="360" spans="1:13">
      <c r="A360" s="323"/>
      <c r="B360" s="140"/>
      <c r="C360" s="71"/>
      <c r="D360" s="71"/>
      <c r="E360" s="71"/>
      <c r="F360" s="71"/>
      <c r="G360" s="71"/>
      <c r="H360" s="71"/>
      <c r="I360" s="318"/>
      <c r="J360" s="71"/>
      <c r="K360" s="153"/>
      <c r="L360" s="309"/>
      <c r="M360" s="309"/>
    </row>
    <row r="361" spans="1:13">
      <c r="A361" s="323"/>
      <c r="B361" s="140"/>
      <c r="C361" s="71"/>
      <c r="D361" s="71"/>
      <c r="E361" s="71"/>
      <c r="F361" s="71"/>
      <c r="G361" s="71"/>
      <c r="H361" s="71"/>
      <c r="I361" s="318"/>
      <c r="J361" s="71"/>
      <c r="K361" s="153"/>
      <c r="L361" s="309"/>
      <c r="M361" s="309"/>
    </row>
    <row r="362" spans="1:13">
      <c r="A362" s="323"/>
      <c r="B362" s="140"/>
      <c r="C362" s="71"/>
      <c r="D362" s="71"/>
      <c r="E362" s="71"/>
      <c r="F362" s="71"/>
      <c r="G362" s="71"/>
      <c r="H362" s="71"/>
      <c r="I362" s="318"/>
      <c r="J362" s="71"/>
      <c r="K362" s="153"/>
      <c r="L362" s="309"/>
      <c r="M362" s="309"/>
    </row>
    <row r="363" spans="1:13">
      <c r="A363" s="323"/>
      <c r="B363" s="140"/>
      <c r="C363" s="71"/>
      <c r="D363" s="71"/>
      <c r="E363" s="71"/>
      <c r="F363" s="71"/>
      <c r="G363" s="71"/>
      <c r="H363" s="71"/>
      <c r="I363" s="318"/>
      <c r="J363" s="71"/>
      <c r="K363" s="153"/>
      <c r="L363" s="309"/>
      <c r="M363" s="309"/>
    </row>
    <row r="364" spans="1:13">
      <c r="A364" s="323"/>
      <c r="B364" s="140"/>
      <c r="C364" s="71"/>
      <c r="D364" s="71"/>
      <c r="E364" s="71"/>
      <c r="F364" s="71"/>
      <c r="G364" s="71"/>
      <c r="H364" s="71"/>
      <c r="I364" s="318"/>
      <c r="J364" s="71"/>
      <c r="K364" s="153"/>
      <c r="L364" s="309"/>
      <c r="M364" s="309"/>
    </row>
    <row r="365" spans="1:13">
      <c r="A365" s="323"/>
      <c r="B365" s="140"/>
      <c r="C365" s="71"/>
      <c r="D365" s="71"/>
      <c r="E365" s="71"/>
      <c r="F365" s="71"/>
      <c r="G365" s="71"/>
      <c r="H365" s="71"/>
      <c r="I365" s="318"/>
      <c r="J365" s="71"/>
      <c r="K365" s="153"/>
      <c r="L365" s="309"/>
      <c r="M365" s="309"/>
    </row>
    <row r="366" spans="1:13">
      <c r="A366" s="323"/>
      <c r="B366" s="140"/>
      <c r="C366" s="71"/>
      <c r="D366" s="71"/>
      <c r="E366" s="71"/>
      <c r="F366" s="71"/>
      <c r="G366" s="71"/>
      <c r="H366" s="71"/>
      <c r="I366" s="318"/>
      <c r="J366" s="71"/>
      <c r="K366" s="153"/>
      <c r="L366" s="309"/>
      <c r="M366" s="309"/>
    </row>
    <row r="367" spans="1:13">
      <c r="A367" s="323"/>
      <c r="B367" s="140"/>
      <c r="C367" s="71"/>
      <c r="D367" s="71"/>
      <c r="E367" s="71"/>
      <c r="F367" s="71"/>
      <c r="G367" s="71"/>
      <c r="H367" s="71"/>
      <c r="I367" s="318"/>
      <c r="J367" s="71"/>
      <c r="K367" s="153"/>
      <c r="L367" s="309"/>
      <c r="M367" s="309"/>
    </row>
    <row r="368" spans="1:13">
      <c r="A368" s="323"/>
      <c r="B368" s="140"/>
      <c r="C368" s="71"/>
      <c r="D368" s="71"/>
      <c r="E368" s="71"/>
      <c r="F368" s="71"/>
      <c r="G368" s="71"/>
      <c r="H368" s="71"/>
      <c r="I368" s="318"/>
      <c r="J368" s="71"/>
      <c r="K368" s="153"/>
      <c r="L368" s="309"/>
      <c r="M368" s="309"/>
    </row>
    <row r="369" spans="1:14">
      <c r="A369" s="323"/>
      <c r="B369" s="140"/>
      <c r="C369" s="71"/>
      <c r="D369" s="71"/>
      <c r="E369" s="71"/>
      <c r="F369" s="71"/>
      <c r="G369" s="71"/>
      <c r="H369" s="71"/>
      <c r="I369" s="318"/>
      <c r="J369" s="71"/>
      <c r="K369" s="153"/>
      <c r="L369" s="309"/>
      <c r="M369" s="309"/>
    </row>
    <row r="370" spans="1:14">
      <c r="A370" s="323"/>
      <c r="B370" s="140"/>
      <c r="C370" s="71"/>
      <c r="D370" s="71"/>
      <c r="E370" s="71"/>
      <c r="F370" s="71"/>
      <c r="G370" s="71"/>
      <c r="H370" s="71"/>
      <c r="I370" s="318"/>
      <c r="J370" s="71"/>
      <c r="K370" s="153"/>
      <c r="L370" s="309"/>
      <c r="M370" s="309"/>
    </row>
    <row r="371" spans="1:14">
      <c r="A371" s="323"/>
      <c r="B371" s="140"/>
      <c r="C371" s="71"/>
      <c r="D371" s="71"/>
      <c r="E371" s="71"/>
      <c r="F371" s="71"/>
      <c r="G371" s="71"/>
      <c r="H371" s="71"/>
      <c r="I371" s="318"/>
      <c r="J371" s="71"/>
      <c r="K371" s="153"/>
      <c r="L371" s="309"/>
      <c r="M371" s="309"/>
    </row>
    <row r="372" spans="1:14">
      <c r="A372" s="323"/>
      <c r="B372" s="140"/>
      <c r="C372" s="71"/>
      <c r="D372" s="71"/>
      <c r="E372" s="71"/>
      <c r="F372" s="71"/>
      <c r="G372" s="71"/>
      <c r="H372" s="71"/>
      <c r="I372" s="318"/>
      <c r="J372" s="71"/>
      <c r="K372" s="153"/>
      <c r="L372" s="309"/>
      <c r="M372" s="309"/>
    </row>
    <row r="373" spans="1:14">
      <c r="A373" s="323"/>
      <c r="B373" s="140"/>
      <c r="C373" s="71"/>
      <c r="D373" s="71"/>
      <c r="E373" s="71"/>
      <c r="F373" s="71"/>
      <c r="G373" s="71"/>
      <c r="H373" s="71"/>
      <c r="I373" s="318"/>
      <c r="J373" s="71"/>
      <c r="K373" s="153"/>
      <c r="L373" s="309"/>
      <c r="M373" s="309"/>
    </row>
    <row r="374" spans="1:14">
      <c r="A374" s="323"/>
      <c r="B374" s="140"/>
      <c r="C374" s="153"/>
      <c r="D374" s="153"/>
      <c r="E374" s="153"/>
      <c r="F374" s="153"/>
      <c r="G374" s="153"/>
      <c r="H374" s="153"/>
      <c r="I374" s="318"/>
      <c r="J374" s="71"/>
      <c r="K374" s="153"/>
      <c r="L374" s="309"/>
      <c r="M374" s="309"/>
      <c r="N374" s="101"/>
    </row>
    <row r="375" spans="1:14">
      <c r="A375" s="308"/>
      <c r="B375" s="148"/>
      <c r="C375" s="71"/>
      <c r="D375" s="71"/>
      <c r="E375" s="71"/>
      <c r="F375" s="71"/>
      <c r="G375" s="71"/>
      <c r="H375" s="71"/>
      <c r="I375" s="318"/>
      <c r="J375" s="71"/>
      <c r="K375" s="153"/>
      <c r="L375" s="309"/>
      <c r="M375" s="309"/>
    </row>
  </sheetData>
  <mergeCells count="13">
    <mergeCell ref="N5:N7"/>
    <mergeCell ref="O5:O7"/>
    <mergeCell ref="P5:P7"/>
    <mergeCell ref="A1:P1"/>
    <mergeCell ref="A2:P2"/>
    <mergeCell ref="A3:P3"/>
    <mergeCell ref="A4:P4"/>
    <mergeCell ref="A5:A7"/>
    <mergeCell ref="B5:B6"/>
    <mergeCell ref="C5:H5"/>
    <mergeCell ref="I5:I6"/>
    <mergeCell ref="L5:L7"/>
    <mergeCell ref="M5:M7"/>
  </mergeCells>
  <conditionalFormatting sqref="B10:B374">
    <cfRule type="cellIs" dxfId="0" priority="1" stopIfTrue="1" operator="greaterThan">
      <formula>1296</formula>
    </cfRule>
  </conditionalFormatting>
  <hyperlinks>
    <hyperlink ref="A3" r:id="rId1" xr:uid="{B073D1E8-AEFC-4584-817F-A7431863AA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2"/>
  <sheetViews>
    <sheetView workbookViewId="0">
      <pane ySplit="11" topLeftCell="A12" activePane="bottomLeft" state="frozen"/>
      <selection pane="bottomLeft" activeCell="A3" sqref="A3:I3"/>
    </sheetView>
  </sheetViews>
  <sheetFormatPr defaultRowHeight="15"/>
  <cols>
    <col min="1" max="1" width="27.28515625" customWidth="1"/>
    <col min="2" max="2" width="16.140625" customWidth="1"/>
    <col min="3" max="3" width="10.5703125" customWidth="1"/>
    <col min="4" max="4" width="11.42578125" customWidth="1"/>
    <col min="5" max="5" width="12.28515625" customWidth="1"/>
    <col min="6" max="6" width="11.5703125" customWidth="1"/>
    <col min="7" max="7" width="14.28515625" customWidth="1"/>
    <col min="8" max="8" width="21.28515625" customWidth="1"/>
  </cols>
  <sheetData>
    <row r="1" spans="1:9" ht="21">
      <c r="A1" s="333" t="s">
        <v>33</v>
      </c>
      <c r="B1" s="333"/>
      <c r="C1" s="333"/>
      <c r="D1" s="333"/>
      <c r="E1" s="333"/>
      <c r="F1" s="333"/>
      <c r="G1" s="333"/>
      <c r="H1" s="333"/>
      <c r="I1" s="333"/>
    </row>
    <row r="2" spans="1:9" ht="18.75">
      <c r="A2" s="334" t="s">
        <v>32</v>
      </c>
      <c r="B2" s="334"/>
      <c r="C2" s="334"/>
      <c r="D2" s="334"/>
      <c r="E2" s="334"/>
      <c r="F2" s="334"/>
      <c r="G2" s="334"/>
      <c r="H2" s="334"/>
      <c r="I2" s="334"/>
    </row>
    <row r="3" spans="1:9" ht="18.75">
      <c r="A3" s="335" t="s">
        <v>34</v>
      </c>
      <c r="B3" s="335"/>
      <c r="C3" s="335"/>
      <c r="D3" s="335"/>
      <c r="E3" s="335"/>
      <c r="F3" s="335"/>
      <c r="G3" s="335"/>
      <c r="H3" s="335"/>
      <c r="I3" s="335"/>
    </row>
    <row r="4" spans="1:9">
      <c r="A4" s="336"/>
      <c r="B4" s="336"/>
      <c r="C4" s="336"/>
      <c r="D4" s="336"/>
      <c r="E4" s="336"/>
      <c r="F4" s="336"/>
      <c r="G4" s="336"/>
      <c r="H4" s="336"/>
      <c r="I4" s="336"/>
    </row>
    <row r="5" spans="1:9" ht="24.75" customHeight="1">
      <c r="A5" s="337" t="s">
        <v>16</v>
      </c>
      <c r="B5" s="338"/>
      <c r="C5" s="338"/>
      <c r="D5" s="338"/>
      <c r="E5" s="338"/>
      <c r="F5" s="338"/>
      <c r="G5" s="338"/>
      <c r="H5" s="338"/>
      <c r="I5" s="338"/>
    </row>
    <row r="6" spans="1:9" ht="21" customHeight="1">
      <c r="A6" s="342" t="s">
        <v>17</v>
      </c>
      <c r="B6" s="342"/>
      <c r="C6" s="342"/>
      <c r="D6" s="342"/>
      <c r="E6" s="342"/>
      <c r="F6" s="342"/>
      <c r="G6" s="342"/>
      <c r="H6" s="342"/>
      <c r="I6" s="342"/>
    </row>
    <row r="7" spans="1:9" ht="50.25" customHeight="1">
      <c r="A7" s="343" t="s">
        <v>1</v>
      </c>
      <c r="B7" s="346" t="s">
        <v>19</v>
      </c>
      <c r="C7" s="348" t="s">
        <v>21</v>
      </c>
      <c r="D7" s="348"/>
      <c r="E7" s="348"/>
      <c r="F7" s="348"/>
      <c r="G7" s="339" t="s">
        <v>22</v>
      </c>
      <c r="H7" s="38" t="s">
        <v>23</v>
      </c>
      <c r="I7" s="25"/>
    </row>
    <row r="8" spans="1:9" ht="40.5" customHeight="1">
      <c r="A8" s="344"/>
      <c r="B8" s="347"/>
      <c r="C8" s="6" t="s">
        <v>3</v>
      </c>
      <c r="D8" s="5" t="s">
        <v>2</v>
      </c>
      <c r="E8" s="5" t="s">
        <v>15</v>
      </c>
      <c r="F8" s="5" t="s">
        <v>20</v>
      </c>
      <c r="G8" s="339"/>
      <c r="H8" s="5" t="s">
        <v>2</v>
      </c>
      <c r="I8" s="7" t="s">
        <v>12</v>
      </c>
    </row>
    <row r="9" spans="1:9">
      <c r="A9" s="345"/>
      <c r="B9" s="8" t="s">
        <v>14</v>
      </c>
      <c r="C9" s="10" t="s">
        <v>4</v>
      </c>
      <c r="D9" s="9" t="s">
        <v>5</v>
      </c>
      <c r="E9" s="9" t="s">
        <v>4</v>
      </c>
      <c r="F9" s="10" t="s">
        <v>4</v>
      </c>
      <c r="G9" s="9" t="s">
        <v>14</v>
      </c>
      <c r="H9" s="9" t="s">
        <v>5</v>
      </c>
      <c r="I9" s="9" t="s">
        <v>13</v>
      </c>
    </row>
    <row r="10" spans="1:9">
      <c r="A10" s="11" t="s">
        <v>6</v>
      </c>
      <c r="B10" s="14">
        <v>1296</v>
      </c>
      <c r="C10" s="43">
        <v>20</v>
      </c>
      <c r="D10" s="39" t="s">
        <v>0</v>
      </c>
      <c r="E10" s="13">
        <v>10</v>
      </c>
      <c r="F10" s="13">
        <v>30</v>
      </c>
      <c r="G10" s="15" t="s">
        <v>0</v>
      </c>
      <c r="H10" s="41">
        <v>2000</v>
      </c>
      <c r="I10" s="15" t="s">
        <v>0</v>
      </c>
    </row>
    <row r="11" spans="1:9">
      <c r="A11" s="11" t="s">
        <v>7</v>
      </c>
      <c r="B11" s="12" t="s">
        <v>0</v>
      </c>
      <c r="C11" s="35" t="s">
        <v>0</v>
      </c>
      <c r="D11" s="42" t="s">
        <v>0</v>
      </c>
      <c r="E11" s="42" t="s">
        <v>0</v>
      </c>
      <c r="F11" s="42" t="s">
        <v>0</v>
      </c>
      <c r="G11" s="35" t="s">
        <v>0</v>
      </c>
      <c r="H11" s="42">
        <v>1000</v>
      </c>
      <c r="I11" s="35" t="s">
        <v>0</v>
      </c>
    </row>
    <row r="12" spans="1:9" ht="15" customHeight="1">
      <c r="A12" s="4">
        <v>41153</v>
      </c>
      <c r="B12" s="47">
        <v>277.48</v>
      </c>
      <c r="C12" s="20"/>
      <c r="D12" s="44"/>
      <c r="E12" s="20"/>
      <c r="F12" s="20"/>
      <c r="G12" s="37">
        <v>0</v>
      </c>
      <c r="H12" s="20"/>
      <c r="I12" s="26">
        <v>0</v>
      </c>
    </row>
    <row r="13" spans="1:9" ht="15" customHeight="1">
      <c r="A13" s="4">
        <v>41154</v>
      </c>
      <c r="B13" s="47">
        <v>317.78199999999998</v>
      </c>
      <c r="C13" s="20"/>
      <c r="D13" s="44"/>
      <c r="E13" s="20"/>
      <c r="F13" s="20"/>
      <c r="G13" s="37">
        <v>0</v>
      </c>
      <c r="H13" s="20"/>
      <c r="I13" s="26">
        <v>0</v>
      </c>
    </row>
    <row r="14" spans="1:9" ht="15" customHeight="1">
      <c r="A14" s="4">
        <v>41155</v>
      </c>
      <c r="B14" s="47">
        <v>317.78199999999998</v>
      </c>
      <c r="C14" s="20"/>
      <c r="D14" s="44"/>
      <c r="E14" s="20"/>
      <c r="F14" s="20"/>
      <c r="G14" s="37">
        <v>0</v>
      </c>
      <c r="H14" s="20"/>
      <c r="I14" s="26">
        <v>0</v>
      </c>
    </row>
    <row r="15" spans="1:9" ht="15" customHeight="1">
      <c r="A15" s="4">
        <v>41156</v>
      </c>
      <c r="B15" s="47">
        <v>272.459</v>
      </c>
      <c r="C15" s="20"/>
      <c r="D15" s="20"/>
      <c r="E15" s="20"/>
      <c r="F15" s="20"/>
      <c r="G15" s="37">
        <v>0</v>
      </c>
      <c r="H15" s="20"/>
      <c r="I15" s="26">
        <v>0</v>
      </c>
    </row>
    <row r="16" spans="1:9">
      <c r="A16" s="4">
        <v>41157</v>
      </c>
      <c r="B16" s="47">
        <v>277.98099999999999</v>
      </c>
      <c r="C16" s="45"/>
      <c r="D16" s="45"/>
      <c r="E16" s="45"/>
      <c r="F16" s="45"/>
      <c r="G16" s="37">
        <v>0</v>
      </c>
      <c r="H16" s="45"/>
      <c r="I16" s="26">
        <v>0</v>
      </c>
    </row>
    <row r="17" spans="1:9">
      <c r="A17" s="4">
        <v>41158</v>
      </c>
      <c r="B17" s="47">
        <v>279.09699999999998</v>
      </c>
      <c r="C17" s="45"/>
      <c r="D17" s="45"/>
      <c r="E17" s="45"/>
      <c r="F17" s="45"/>
      <c r="G17" s="37">
        <v>0</v>
      </c>
      <c r="H17" s="45"/>
      <c r="I17" s="26">
        <v>0</v>
      </c>
    </row>
    <row r="18" spans="1:9">
      <c r="A18" s="4">
        <v>41159</v>
      </c>
      <c r="B18" s="47">
        <v>280.05500000000001</v>
      </c>
      <c r="C18" s="45"/>
      <c r="D18" s="45"/>
      <c r="E18" s="45"/>
      <c r="F18" s="45"/>
      <c r="G18" s="37">
        <v>0</v>
      </c>
      <c r="H18" s="45"/>
      <c r="I18" s="26">
        <v>0</v>
      </c>
    </row>
    <row r="19" spans="1:9">
      <c r="A19" s="4">
        <v>41160</v>
      </c>
      <c r="B19" s="47">
        <v>197.31399999999999</v>
      </c>
      <c r="C19" s="45"/>
      <c r="D19" s="45"/>
      <c r="E19" s="45"/>
      <c r="F19" s="45"/>
      <c r="G19" s="37">
        <v>0</v>
      </c>
      <c r="H19" s="45"/>
      <c r="I19" s="26">
        <v>0</v>
      </c>
    </row>
    <row r="20" spans="1:9">
      <c r="A20" s="4">
        <v>41161</v>
      </c>
      <c r="B20" s="47">
        <v>295.25150000000002</v>
      </c>
      <c r="C20" s="45"/>
      <c r="D20" s="45"/>
      <c r="E20" s="45"/>
      <c r="F20" s="45"/>
      <c r="G20" s="37">
        <v>0</v>
      </c>
      <c r="H20" s="45"/>
      <c r="I20" s="26">
        <v>0</v>
      </c>
    </row>
    <row r="21" spans="1:9">
      <c r="A21" s="4">
        <v>41162</v>
      </c>
      <c r="B21" s="47">
        <v>295.25150000000002</v>
      </c>
      <c r="C21" s="51">
        <v>2</v>
      </c>
      <c r="D21" s="52">
        <v>6</v>
      </c>
      <c r="E21" s="52">
        <v>2</v>
      </c>
      <c r="F21" s="52">
        <v>5</v>
      </c>
      <c r="G21" s="37">
        <v>0</v>
      </c>
      <c r="H21" s="53"/>
      <c r="I21" s="26">
        <v>0</v>
      </c>
    </row>
    <row r="22" spans="1:9">
      <c r="A22" s="4">
        <v>41163</v>
      </c>
      <c r="B22" s="47">
        <v>256.98599999999999</v>
      </c>
      <c r="C22" s="46"/>
      <c r="D22" s="46"/>
      <c r="E22" s="46"/>
      <c r="F22" s="46"/>
      <c r="G22" s="37">
        <v>0</v>
      </c>
      <c r="H22" s="20"/>
      <c r="I22" s="26">
        <v>0</v>
      </c>
    </row>
    <row r="23" spans="1:9">
      <c r="A23" s="4">
        <v>41164</v>
      </c>
      <c r="B23" s="47">
        <v>273.81200000000001</v>
      </c>
      <c r="C23" s="45"/>
      <c r="D23" s="45"/>
      <c r="E23" s="45"/>
      <c r="F23" s="45"/>
      <c r="G23" s="37">
        <v>0</v>
      </c>
      <c r="H23" s="45"/>
      <c r="I23" s="26">
        <v>0</v>
      </c>
    </row>
    <row r="24" spans="1:9">
      <c r="A24" s="4">
        <v>41165</v>
      </c>
      <c r="B24" s="47">
        <v>259.74299999999999</v>
      </c>
      <c r="C24" s="45"/>
      <c r="D24" s="45"/>
      <c r="E24" s="45"/>
      <c r="F24" s="45"/>
      <c r="G24" s="37">
        <v>0</v>
      </c>
      <c r="H24" s="45"/>
      <c r="I24" s="26">
        <v>0</v>
      </c>
    </row>
    <row r="25" spans="1:9">
      <c r="A25" s="4">
        <v>41166</v>
      </c>
      <c r="B25" s="47">
        <v>292.42700000000002</v>
      </c>
      <c r="C25" s="45"/>
      <c r="D25" s="45"/>
      <c r="E25" s="45"/>
      <c r="F25" s="45"/>
      <c r="G25" s="37">
        <v>0</v>
      </c>
      <c r="H25" s="45"/>
      <c r="I25" s="26">
        <v>0</v>
      </c>
    </row>
    <row r="26" spans="1:9">
      <c r="A26" s="4">
        <v>41167</v>
      </c>
      <c r="B26" s="47">
        <v>196.15299999999999</v>
      </c>
      <c r="C26" s="45"/>
      <c r="D26" s="45"/>
      <c r="E26" s="45"/>
      <c r="F26" s="45"/>
      <c r="G26" s="37">
        <v>0</v>
      </c>
      <c r="H26" s="45"/>
      <c r="I26" s="26">
        <v>0</v>
      </c>
    </row>
    <row r="27" spans="1:9">
      <c r="A27" s="4">
        <v>41168</v>
      </c>
      <c r="B27" s="47">
        <v>288.9855</v>
      </c>
      <c r="C27" s="45"/>
      <c r="D27" s="45"/>
      <c r="E27" s="45"/>
      <c r="F27" s="45"/>
      <c r="G27" s="37">
        <v>0</v>
      </c>
      <c r="H27" s="45"/>
      <c r="I27" s="26">
        <v>0</v>
      </c>
    </row>
    <row r="28" spans="1:9">
      <c r="A28" s="4">
        <v>41169</v>
      </c>
      <c r="B28" s="47">
        <v>288.9855</v>
      </c>
      <c r="C28" s="45"/>
      <c r="D28" s="45"/>
      <c r="E28" s="45"/>
      <c r="F28" s="45"/>
      <c r="G28" s="37">
        <v>0</v>
      </c>
      <c r="H28" s="45"/>
      <c r="I28" s="26">
        <v>0</v>
      </c>
    </row>
    <row r="29" spans="1:9">
      <c r="A29" s="4">
        <v>41170</v>
      </c>
      <c r="B29" s="47">
        <v>324.34399999999999</v>
      </c>
      <c r="C29" s="20"/>
      <c r="D29" s="20"/>
      <c r="E29" s="20"/>
      <c r="F29" s="20"/>
      <c r="G29" s="37">
        <v>0</v>
      </c>
      <c r="H29" s="20"/>
      <c r="I29" s="27">
        <v>26</v>
      </c>
    </row>
    <row r="30" spans="1:9">
      <c r="A30" s="4">
        <v>41171</v>
      </c>
      <c r="B30" s="47">
        <v>284.21600000000001</v>
      </c>
      <c r="C30" s="45"/>
      <c r="D30" s="45"/>
      <c r="E30" s="45"/>
      <c r="F30" s="45"/>
      <c r="G30" s="37">
        <v>0</v>
      </c>
      <c r="H30" s="45"/>
      <c r="I30" s="27">
        <v>0</v>
      </c>
    </row>
    <row r="31" spans="1:9">
      <c r="A31" s="4">
        <v>41172</v>
      </c>
      <c r="B31" s="47">
        <v>260.291</v>
      </c>
      <c r="C31" s="45"/>
      <c r="D31" s="45"/>
      <c r="E31" s="45"/>
      <c r="F31" s="45"/>
      <c r="G31" s="37">
        <v>0</v>
      </c>
      <c r="H31" s="45"/>
      <c r="I31" s="27">
        <v>0</v>
      </c>
    </row>
    <row r="32" spans="1:9">
      <c r="A32" s="4">
        <v>41173</v>
      </c>
      <c r="B32" s="47">
        <v>272.89299999999997</v>
      </c>
      <c r="C32" s="45"/>
      <c r="D32" s="45"/>
      <c r="E32" s="45"/>
      <c r="F32" s="45"/>
      <c r="G32" s="37">
        <v>0</v>
      </c>
      <c r="H32" s="45"/>
      <c r="I32" s="27">
        <v>0</v>
      </c>
    </row>
    <row r="33" spans="1:9">
      <c r="A33" s="4">
        <v>41174</v>
      </c>
      <c r="B33" s="47">
        <v>229.43299999999999</v>
      </c>
      <c r="C33" s="45"/>
      <c r="D33" s="45"/>
      <c r="E33" s="45"/>
      <c r="F33" s="45"/>
      <c r="G33" s="37">
        <v>0</v>
      </c>
      <c r="H33" s="45"/>
      <c r="I33" s="26">
        <v>5</v>
      </c>
    </row>
    <row r="34" spans="1:9">
      <c r="A34" s="4">
        <v>41175</v>
      </c>
      <c r="B34" s="47">
        <v>290.56150000000002</v>
      </c>
      <c r="C34" s="45"/>
      <c r="D34" s="45"/>
      <c r="E34" s="45"/>
      <c r="F34" s="45"/>
      <c r="G34" s="37">
        <v>0</v>
      </c>
      <c r="H34" s="45"/>
      <c r="I34" s="26">
        <v>0</v>
      </c>
    </row>
    <row r="35" spans="1:9">
      <c r="A35" s="4">
        <v>41176</v>
      </c>
      <c r="B35" s="47">
        <v>290.56150000000002</v>
      </c>
      <c r="C35" s="45"/>
      <c r="D35" s="45"/>
      <c r="E35" s="45"/>
      <c r="F35" s="45"/>
      <c r="G35" s="37">
        <v>0</v>
      </c>
      <c r="H35" s="45"/>
      <c r="I35" s="26">
        <v>0</v>
      </c>
    </row>
    <row r="36" spans="1:9">
      <c r="A36" s="4">
        <v>41177</v>
      </c>
      <c r="B36" s="47">
        <v>271.202</v>
      </c>
      <c r="C36" s="46"/>
      <c r="D36" s="46"/>
      <c r="E36" s="46"/>
      <c r="F36" s="46"/>
      <c r="G36" s="37">
        <v>0</v>
      </c>
      <c r="H36" s="20"/>
      <c r="I36" s="26">
        <v>0</v>
      </c>
    </row>
    <row r="37" spans="1:9">
      <c r="A37" s="4">
        <v>41178</v>
      </c>
      <c r="B37" s="47">
        <v>248.67400000000001</v>
      </c>
      <c r="C37" s="45"/>
      <c r="D37" s="45"/>
      <c r="E37" s="45"/>
      <c r="F37" s="45"/>
      <c r="G37" s="37">
        <v>0</v>
      </c>
      <c r="H37" s="45"/>
      <c r="I37" s="26">
        <v>0</v>
      </c>
    </row>
    <row r="38" spans="1:9">
      <c r="A38" s="4">
        <v>41179</v>
      </c>
      <c r="B38" s="47">
        <v>273.84300000000002</v>
      </c>
      <c r="C38" s="45"/>
      <c r="D38" s="45"/>
      <c r="E38" s="45"/>
      <c r="F38" s="45"/>
      <c r="G38" s="37">
        <v>0</v>
      </c>
      <c r="H38" s="45"/>
      <c r="I38" s="26">
        <v>0</v>
      </c>
    </row>
    <row r="39" spans="1:9">
      <c r="A39" s="4">
        <v>41180</v>
      </c>
      <c r="B39" s="47">
        <v>265.37700000000001</v>
      </c>
      <c r="C39" s="45"/>
      <c r="D39" s="45"/>
      <c r="E39" s="45"/>
      <c r="F39" s="45"/>
      <c r="G39" s="37">
        <v>0</v>
      </c>
      <c r="H39" s="45"/>
      <c r="I39" s="26">
        <v>0</v>
      </c>
    </row>
    <row r="40" spans="1:9">
      <c r="A40" s="4">
        <v>41181</v>
      </c>
      <c r="B40" s="47">
        <v>178.99199999999999</v>
      </c>
      <c r="C40" s="45"/>
      <c r="D40" s="45"/>
      <c r="E40" s="45"/>
      <c r="F40" s="45"/>
      <c r="G40" s="37">
        <v>0</v>
      </c>
      <c r="H40" s="45"/>
      <c r="I40" s="26">
        <v>0</v>
      </c>
    </row>
    <row r="41" spans="1:9">
      <c r="A41" s="4">
        <v>41182</v>
      </c>
      <c r="B41" s="47">
        <v>260.27100000000002</v>
      </c>
      <c r="C41" s="45"/>
      <c r="D41" s="45"/>
      <c r="E41" s="45"/>
      <c r="F41" s="45"/>
      <c r="G41" s="37">
        <v>0</v>
      </c>
      <c r="H41" s="45"/>
      <c r="I41" s="26">
        <v>0</v>
      </c>
    </row>
    <row r="42" spans="1:9">
      <c r="A42" s="4">
        <v>41183</v>
      </c>
      <c r="B42" s="47">
        <v>260.27100000000002</v>
      </c>
      <c r="C42" s="45"/>
      <c r="D42" s="45"/>
      <c r="E42" s="45"/>
      <c r="F42" s="45"/>
      <c r="G42" s="37">
        <v>0</v>
      </c>
      <c r="H42" s="45"/>
      <c r="I42" s="26">
        <v>0</v>
      </c>
    </row>
    <row r="43" spans="1:9">
      <c r="A43" s="4">
        <v>41184</v>
      </c>
      <c r="B43" s="47">
        <v>296.185</v>
      </c>
      <c r="C43" s="20"/>
      <c r="D43" s="20"/>
      <c r="E43" s="20"/>
      <c r="F43" s="20"/>
      <c r="G43" s="37">
        <v>0</v>
      </c>
      <c r="H43" s="20"/>
      <c r="I43" s="26">
        <v>0</v>
      </c>
    </row>
    <row r="44" spans="1:9">
      <c r="A44" s="4">
        <v>41185</v>
      </c>
      <c r="B44" s="47">
        <v>357.36500000000001</v>
      </c>
      <c r="C44" s="45"/>
      <c r="D44" s="45"/>
      <c r="E44" s="45"/>
      <c r="F44" s="45"/>
      <c r="G44" s="37">
        <v>0</v>
      </c>
      <c r="H44" s="45"/>
      <c r="I44" s="26">
        <v>0</v>
      </c>
    </row>
    <row r="45" spans="1:9">
      <c r="A45" s="4">
        <v>41186</v>
      </c>
      <c r="B45" s="47">
        <v>269.40600000000001</v>
      </c>
      <c r="C45" s="45"/>
      <c r="D45" s="45"/>
      <c r="E45" s="45"/>
      <c r="F45" s="45"/>
      <c r="G45" s="37">
        <v>0</v>
      </c>
      <c r="H45" s="45"/>
      <c r="I45" s="26">
        <v>0</v>
      </c>
    </row>
    <row r="46" spans="1:9">
      <c r="A46" s="4">
        <v>41187</v>
      </c>
      <c r="B46" s="47">
        <v>258.84300000000002</v>
      </c>
      <c r="C46" s="45"/>
      <c r="D46" s="45"/>
      <c r="E46" s="45"/>
      <c r="F46" s="45"/>
      <c r="G46" s="37">
        <v>0</v>
      </c>
      <c r="H46" s="45"/>
      <c r="I46" s="26">
        <v>0</v>
      </c>
    </row>
    <row r="47" spans="1:9">
      <c r="A47" s="4">
        <v>41188</v>
      </c>
      <c r="B47" s="47">
        <v>193.83799999999999</v>
      </c>
      <c r="C47" s="45"/>
      <c r="D47" s="45"/>
      <c r="E47" s="45"/>
      <c r="F47" s="45"/>
      <c r="G47" s="37">
        <v>0</v>
      </c>
      <c r="H47" s="45"/>
      <c r="I47" s="26">
        <v>0</v>
      </c>
    </row>
    <row r="48" spans="1:9">
      <c r="A48" s="4">
        <v>41189</v>
      </c>
      <c r="B48" s="47">
        <v>288.827</v>
      </c>
      <c r="C48" s="45"/>
      <c r="D48" s="45"/>
      <c r="E48" s="45"/>
      <c r="F48" s="45"/>
      <c r="G48" s="37">
        <v>0</v>
      </c>
      <c r="H48" s="45"/>
      <c r="I48" s="26">
        <v>0</v>
      </c>
    </row>
    <row r="49" spans="1:9">
      <c r="A49" s="4">
        <v>41190</v>
      </c>
      <c r="B49" s="47">
        <v>288.827</v>
      </c>
      <c r="C49" s="51">
        <v>2</v>
      </c>
      <c r="D49" s="52">
        <v>26</v>
      </c>
      <c r="E49" s="52">
        <v>2</v>
      </c>
      <c r="F49" s="52">
        <v>24</v>
      </c>
      <c r="G49" s="37">
        <v>0</v>
      </c>
      <c r="H49" s="53"/>
      <c r="I49" s="26">
        <v>0</v>
      </c>
    </row>
    <row r="50" spans="1:9">
      <c r="A50" s="4">
        <v>41191</v>
      </c>
      <c r="B50" s="47">
        <v>266.67700000000002</v>
      </c>
      <c r="C50" s="46"/>
      <c r="D50" s="46"/>
      <c r="E50" s="46"/>
      <c r="F50" s="46"/>
      <c r="G50" s="37">
        <v>0</v>
      </c>
      <c r="H50" s="20"/>
      <c r="I50" s="26">
        <v>0</v>
      </c>
    </row>
    <row r="51" spans="1:9">
      <c r="A51" s="4">
        <v>41192</v>
      </c>
      <c r="B51" s="47">
        <v>245.51599999999999</v>
      </c>
      <c r="C51" s="45"/>
      <c r="D51" s="45"/>
      <c r="E51" s="45"/>
      <c r="F51" s="45"/>
      <c r="G51" s="37">
        <v>0</v>
      </c>
      <c r="H51" s="45"/>
      <c r="I51" s="26">
        <v>0</v>
      </c>
    </row>
    <row r="52" spans="1:9">
      <c r="A52" s="4">
        <v>41193</v>
      </c>
      <c r="B52" s="47">
        <v>292.77300000000002</v>
      </c>
      <c r="C52" s="45"/>
      <c r="D52" s="45"/>
      <c r="E52" s="45"/>
      <c r="F52" s="45"/>
      <c r="G52" s="37">
        <v>0</v>
      </c>
      <c r="H52" s="45"/>
      <c r="I52" s="27">
        <v>3</v>
      </c>
    </row>
    <row r="53" spans="1:9">
      <c r="A53" s="4">
        <v>41194</v>
      </c>
      <c r="B53" s="47">
        <v>269.47300000000001</v>
      </c>
      <c r="C53" s="45"/>
      <c r="D53" s="45"/>
      <c r="E53" s="45"/>
      <c r="F53" s="45"/>
      <c r="G53" s="37">
        <v>215.45</v>
      </c>
      <c r="H53" s="45"/>
      <c r="I53" s="27">
        <v>0</v>
      </c>
    </row>
    <row r="54" spans="1:9">
      <c r="A54" s="4">
        <v>41195</v>
      </c>
      <c r="B54" s="47">
        <v>165.02099999999999</v>
      </c>
      <c r="C54" s="45"/>
      <c r="D54" s="45"/>
      <c r="E54" s="45"/>
      <c r="F54" s="45"/>
      <c r="G54" s="37">
        <v>30.11</v>
      </c>
      <c r="H54" s="45"/>
      <c r="I54" s="27">
        <v>0</v>
      </c>
    </row>
    <row r="55" spans="1:9">
      <c r="A55" s="4">
        <v>41196</v>
      </c>
      <c r="B55" s="47">
        <v>319.8775</v>
      </c>
      <c r="C55" s="45"/>
      <c r="D55" s="45"/>
      <c r="E55" s="45"/>
      <c r="F55" s="45"/>
      <c r="G55" s="37">
        <v>0</v>
      </c>
      <c r="H55" s="45"/>
      <c r="I55" s="27">
        <v>0</v>
      </c>
    </row>
    <row r="56" spans="1:9">
      <c r="A56" s="4">
        <v>41197</v>
      </c>
      <c r="B56" s="47">
        <v>319.8775</v>
      </c>
      <c r="C56" s="45"/>
      <c r="D56" s="45"/>
      <c r="E56" s="45"/>
      <c r="F56" s="45"/>
      <c r="G56" s="37">
        <v>169.85</v>
      </c>
      <c r="H56" s="45"/>
      <c r="I56" s="26">
        <v>7</v>
      </c>
    </row>
    <row r="57" spans="1:9">
      <c r="A57" s="4">
        <v>41198</v>
      </c>
      <c r="B57" s="47">
        <v>282.03300000000002</v>
      </c>
      <c r="C57" s="20"/>
      <c r="D57" s="20"/>
      <c r="E57" s="20"/>
      <c r="F57" s="20"/>
      <c r="G57" s="37">
        <v>264.43</v>
      </c>
      <c r="H57" s="20"/>
      <c r="I57" s="26">
        <v>0</v>
      </c>
    </row>
    <row r="58" spans="1:9">
      <c r="A58" s="4">
        <v>41199</v>
      </c>
      <c r="B58" s="47">
        <v>269.32799999999997</v>
      </c>
      <c r="C58" s="45"/>
      <c r="D58" s="45"/>
      <c r="E58" s="45"/>
      <c r="F58" s="45"/>
      <c r="G58" s="37">
        <v>1031.23</v>
      </c>
      <c r="H58" s="45"/>
      <c r="I58" s="26">
        <v>0</v>
      </c>
    </row>
    <row r="59" spans="1:9">
      <c r="A59" s="4">
        <v>41200</v>
      </c>
      <c r="B59" s="47">
        <v>184.57</v>
      </c>
      <c r="C59" s="45"/>
      <c r="D59" s="45"/>
      <c r="E59" s="45"/>
      <c r="F59" s="45"/>
      <c r="G59" s="37">
        <v>0</v>
      </c>
      <c r="H59" s="45"/>
      <c r="I59" s="26">
        <v>0</v>
      </c>
    </row>
    <row r="60" spans="1:9">
      <c r="A60" s="4">
        <v>41201</v>
      </c>
      <c r="B60" s="47">
        <v>277.98700000000002</v>
      </c>
      <c r="C60" s="45"/>
      <c r="D60" s="45"/>
      <c r="E60" s="45"/>
      <c r="F60" s="45"/>
      <c r="G60" s="37">
        <v>0</v>
      </c>
      <c r="H60" s="45"/>
      <c r="I60" s="26">
        <v>0</v>
      </c>
    </row>
    <row r="61" spans="1:9">
      <c r="A61" s="4">
        <v>41202</v>
      </c>
      <c r="B61" s="47">
        <v>212.56299999999999</v>
      </c>
      <c r="C61" s="45"/>
      <c r="D61" s="45"/>
      <c r="E61" s="45"/>
      <c r="F61" s="45"/>
      <c r="G61" s="37">
        <v>0</v>
      </c>
      <c r="H61" s="45"/>
      <c r="I61" s="26">
        <v>0</v>
      </c>
    </row>
    <row r="62" spans="1:9">
      <c r="A62" s="4">
        <v>41203</v>
      </c>
      <c r="B62" s="47">
        <v>286.42649999999998</v>
      </c>
      <c r="C62" s="45"/>
      <c r="D62" s="45"/>
      <c r="E62" s="45"/>
      <c r="F62" s="45"/>
      <c r="G62" s="37">
        <v>0</v>
      </c>
      <c r="H62" s="45"/>
      <c r="I62" s="26">
        <v>0</v>
      </c>
    </row>
    <row r="63" spans="1:9">
      <c r="A63" s="4">
        <v>41204</v>
      </c>
      <c r="B63" s="47">
        <v>286.42649999999998</v>
      </c>
      <c r="C63" s="45"/>
      <c r="D63" s="45"/>
      <c r="E63" s="45"/>
      <c r="F63" s="45"/>
      <c r="G63" s="37">
        <v>0</v>
      </c>
      <c r="H63" s="45"/>
      <c r="I63" s="26">
        <v>0</v>
      </c>
    </row>
    <row r="64" spans="1:9">
      <c r="A64" s="4">
        <v>41205</v>
      </c>
      <c r="B64" s="47">
        <v>247.24199999999999</v>
      </c>
      <c r="C64" s="46"/>
      <c r="D64" s="46"/>
      <c r="E64" s="46"/>
      <c r="F64" s="46"/>
      <c r="G64" s="37">
        <v>0</v>
      </c>
      <c r="H64" s="20"/>
      <c r="I64" s="26">
        <v>0</v>
      </c>
    </row>
    <row r="65" spans="1:9">
      <c r="A65" s="4">
        <v>41206</v>
      </c>
      <c r="B65" s="47">
        <v>158.08500000000001</v>
      </c>
      <c r="C65" s="45"/>
      <c r="D65" s="45"/>
      <c r="E65" s="45"/>
      <c r="F65" s="45"/>
      <c r="G65" s="37">
        <v>0</v>
      </c>
      <c r="H65" s="45"/>
      <c r="I65" s="26">
        <v>0</v>
      </c>
    </row>
    <row r="66" spans="1:9">
      <c r="A66" s="4">
        <v>41207</v>
      </c>
      <c r="B66" s="47">
        <v>329.85300000000001</v>
      </c>
      <c r="C66" s="45"/>
      <c r="D66" s="45"/>
      <c r="E66" s="45"/>
      <c r="F66" s="45"/>
      <c r="G66" s="37">
        <v>0</v>
      </c>
      <c r="H66" s="45"/>
      <c r="I66" s="26">
        <v>0</v>
      </c>
    </row>
    <row r="67" spans="1:9">
      <c r="A67" s="4">
        <v>41208</v>
      </c>
      <c r="B67" s="47">
        <v>164.25899999999999</v>
      </c>
      <c r="C67" s="45"/>
      <c r="D67" s="45"/>
      <c r="E67" s="45"/>
      <c r="F67" s="45"/>
      <c r="G67" s="37">
        <v>0</v>
      </c>
      <c r="H67" s="45"/>
      <c r="I67" s="26">
        <v>0</v>
      </c>
    </row>
    <row r="68" spans="1:9">
      <c r="A68" s="4">
        <v>41209</v>
      </c>
      <c r="B68" s="47">
        <v>264.48950000000002</v>
      </c>
      <c r="C68" s="45"/>
      <c r="D68" s="45"/>
      <c r="E68" s="45"/>
      <c r="F68" s="45"/>
      <c r="G68" s="37">
        <v>0</v>
      </c>
      <c r="H68" s="45"/>
      <c r="I68" s="26">
        <v>0</v>
      </c>
    </row>
    <row r="69" spans="1:9">
      <c r="A69" s="4">
        <v>41210</v>
      </c>
      <c r="B69" s="47">
        <v>264.48950000000002</v>
      </c>
      <c r="C69" s="45"/>
      <c r="D69" s="45"/>
      <c r="E69" s="45"/>
      <c r="F69" s="45"/>
      <c r="G69" s="37">
        <v>0</v>
      </c>
      <c r="H69" s="45"/>
      <c r="I69" s="26">
        <v>0</v>
      </c>
    </row>
    <row r="70" spans="1:9">
      <c r="A70" s="4">
        <v>41211</v>
      </c>
      <c r="B70" s="47">
        <v>264.233</v>
      </c>
      <c r="C70" s="45"/>
      <c r="D70" s="45"/>
      <c r="E70" s="45"/>
      <c r="F70" s="45"/>
      <c r="G70" s="37">
        <v>0</v>
      </c>
      <c r="H70" s="45"/>
      <c r="I70" s="26">
        <v>0</v>
      </c>
    </row>
    <row r="71" spans="1:9">
      <c r="A71" s="4">
        <v>41212</v>
      </c>
      <c r="B71" s="47">
        <v>251.00700000000001</v>
      </c>
      <c r="C71" s="20"/>
      <c r="D71" s="20"/>
      <c r="E71" s="20"/>
      <c r="F71" s="20"/>
      <c r="G71" s="37">
        <v>325.93</v>
      </c>
      <c r="H71" s="20"/>
      <c r="I71" s="26">
        <v>0</v>
      </c>
    </row>
    <row r="72" spans="1:9">
      <c r="A72" s="4">
        <v>41213</v>
      </c>
      <c r="B72" s="47">
        <v>223.76499999999999</v>
      </c>
      <c r="C72" s="45"/>
      <c r="D72" s="45"/>
      <c r="E72" s="45"/>
      <c r="F72" s="45"/>
      <c r="G72" s="37">
        <v>350.31</v>
      </c>
      <c r="H72" s="45"/>
      <c r="I72" s="26">
        <v>0</v>
      </c>
    </row>
    <row r="73" spans="1:9">
      <c r="A73" s="4">
        <v>41214</v>
      </c>
      <c r="B73" s="47">
        <v>186.23</v>
      </c>
      <c r="C73" s="45"/>
      <c r="D73" s="45"/>
      <c r="E73" s="45"/>
      <c r="F73" s="45"/>
      <c r="G73" s="37">
        <v>272.49</v>
      </c>
      <c r="H73" s="45"/>
      <c r="I73" s="26">
        <v>0</v>
      </c>
    </row>
    <row r="74" spans="1:9">
      <c r="A74" s="4">
        <v>41215</v>
      </c>
      <c r="B74" s="47">
        <v>339.97899999999998</v>
      </c>
      <c r="C74" s="45"/>
      <c r="D74" s="45"/>
      <c r="E74" s="45"/>
      <c r="F74" s="45"/>
      <c r="G74" s="37">
        <v>0</v>
      </c>
      <c r="H74" s="45"/>
      <c r="I74" s="26">
        <v>0</v>
      </c>
    </row>
    <row r="75" spans="1:9">
      <c r="A75" s="4">
        <v>41216</v>
      </c>
      <c r="B75" s="47">
        <v>155.321</v>
      </c>
      <c r="C75" s="45"/>
      <c r="D75" s="45"/>
      <c r="E75" s="45"/>
      <c r="F75" s="45"/>
      <c r="G75" s="37">
        <v>0</v>
      </c>
      <c r="H75" s="45"/>
      <c r="I75" s="26">
        <v>0</v>
      </c>
    </row>
    <row r="76" spans="1:9">
      <c r="A76" s="4">
        <v>41217</v>
      </c>
      <c r="B76" s="47">
        <v>297.0675</v>
      </c>
      <c r="C76" s="45"/>
      <c r="D76" s="45"/>
      <c r="E76" s="45"/>
      <c r="F76" s="45"/>
      <c r="G76" s="37">
        <v>0</v>
      </c>
      <c r="H76" s="45"/>
      <c r="I76" s="26">
        <v>0</v>
      </c>
    </row>
    <row r="77" spans="1:9">
      <c r="A77" s="4">
        <v>41218</v>
      </c>
      <c r="B77" s="47">
        <v>297.0675</v>
      </c>
      <c r="C77" s="51">
        <v>6</v>
      </c>
      <c r="D77" s="52">
        <v>2</v>
      </c>
      <c r="E77" s="52">
        <v>2</v>
      </c>
      <c r="F77" s="54">
        <v>49</v>
      </c>
      <c r="G77" s="37">
        <v>0</v>
      </c>
      <c r="H77" s="53">
        <v>62</v>
      </c>
      <c r="I77" s="26">
        <v>0</v>
      </c>
    </row>
    <row r="78" spans="1:9">
      <c r="A78" s="4">
        <v>41219</v>
      </c>
      <c r="B78" s="47">
        <v>271.66699999999997</v>
      </c>
      <c r="C78" s="46"/>
      <c r="D78" s="46"/>
      <c r="E78" s="46"/>
      <c r="F78" s="46"/>
      <c r="G78" s="37">
        <v>123.84</v>
      </c>
      <c r="H78" s="20"/>
      <c r="I78" s="26">
        <v>0</v>
      </c>
    </row>
    <row r="79" spans="1:9">
      <c r="A79" s="4">
        <v>41220</v>
      </c>
      <c r="B79" s="47">
        <v>255.88200000000001</v>
      </c>
      <c r="C79" s="45"/>
      <c r="D79" s="45"/>
      <c r="E79" s="45"/>
      <c r="F79" s="45"/>
      <c r="G79" s="37">
        <v>0</v>
      </c>
      <c r="H79" s="45"/>
      <c r="I79" s="26">
        <v>0</v>
      </c>
    </row>
    <row r="80" spans="1:9">
      <c r="A80" s="4">
        <v>41221</v>
      </c>
      <c r="B80" s="47">
        <v>144.536</v>
      </c>
      <c r="C80" s="45"/>
      <c r="D80" s="45"/>
      <c r="E80" s="45"/>
      <c r="F80" s="45"/>
      <c r="G80" s="37">
        <v>248.95</v>
      </c>
      <c r="H80" s="45"/>
      <c r="I80" s="26">
        <v>0</v>
      </c>
    </row>
    <row r="81" spans="1:9">
      <c r="A81" s="4">
        <v>41222</v>
      </c>
      <c r="B81" s="47">
        <v>308.89499999999998</v>
      </c>
      <c r="C81" s="45"/>
      <c r="D81" s="45"/>
      <c r="E81" s="45"/>
      <c r="F81" s="45"/>
      <c r="G81" s="37">
        <v>243.65</v>
      </c>
      <c r="H81" s="45"/>
      <c r="I81" s="26">
        <v>0</v>
      </c>
    </row>
    <row r="82" spans="1:9">
      <c r="A82" s="4">
        <v>41223</v>
      </c>
      <c r="B82" s="47">
        <v>256.91800000000001</v>
      </c>
      <c r="C82" s="45"/>
      <c r="D82" s="45"/>
      <c r="E82" s="45"/>
      <c r="F82" s="45"/>
      <c r="G82" s="37">
        <v>0</v>
      </c>
      <c r="H82" s="45"/>
      <c r="I82" s="26">
        <v>0</v>
      </c>
    </row>
    <row r="83" spans="1:9">
      <c r="A83" s="4">
        <v>41224</v>
      </c>
      <c r="B83" s="47">
        <v>380.41449999999998</v>
      </c>
      <c r="C83" s="45"/>
      <c r="D83" s="45"/>
      <c r="E83" s="45"/>
      <c r="F83" s="45"/>
      <c r="G83" s="37">
        <v>0</v>
      </c>
      <c r="H83" s="45"/>
      <c r="I83" s="26">
        <v>0</v>
      </c>
    </row>
    <row r="84" spans="1:9">
      <c r="A84" s="4">
        <v>41225</v>
      </c>
      <c r="B84" s="47">
        <v>380.41449999999998</v>
      </c>
      <c r="C84" s="45"/>
      <c r="D84" s="45"/>
      <c r="E84" s="45"/>
      <c r="F84" s="45"/>
      <c r="G84" s="37">
        <v>0</v>
      </c>
      <c r="H84" s="45"/>
      <c r="I84" s="26">
        <v>76</v>
      </c>
    </row>
    <row r="85" spans="1:9">
      <c r="A85" s="4">
        <v>41226</v>
      </c>
      <c r="B85" s="47">
        <v>247.46700000000001</v>
      </c>
      <c r="C85" s="20"/>
      <c r="D85" s="20"/>
      <c r="E85" s="20"/>
      <c r="F85" s="20"/>
      <c r="G85" s="37">
        <v>197.84</v>
      </c>
      <c r="H85" s="20"/>
      <c r="I85" s="26">
        <v>0</v>
      </c>
    </row>
    <row r="86" spans="1:9">
      <c r="A86" s="4">
        <v>41227</v>
      </c>
      <c r="B86" s="47">
        <v>257.76499999999999</v>
      </c>
      <c r="C86" s="45"/>
      <c r="D86" s="45"/>
      <c r="E86" s="45"/>
      <c r="F86" s="45"/>
      <c r="G86" s="37">
        <v>123.62</v>
      </c>
      <c r="H86" s="45"/>
      <c r="I86" s="26">
        <v>0</v>
      </c>
    </row>
    <row r="87" spans="1:9">
      <c r="A87" s="4">
        <v>41228</v>
      </c>
      <c r="B87" s="47">
        <v>221.429</v>
      </c>
      <c r="C87" s="45"/>
      <c r="D87" s="45"/>
      <c r="E87" s="45"/>
      <c r="F87" s="45"/>
      <c r="G87" s="37">
        <v>104.33</v>
      </c>
      <c r="H87" s="45"/>
      <c r="I87" s="26">
        <v>0</v>
      </c>
    </row>
    <row r="88" spans="1:9">
      <c r="A88" s="4">
        <v>41229</v>
      </c>
      <c r="B88" s="47">
        <v>276.70999999999998</v>
      </c>
      <c r="C88" s="45"/>
      <c r="D88" s="45"/>
      <c r="E88" s="45"/>
      <c r="F88" s="45"/>
      <c r="G88" s="37">
        <v>215.02</v>
      </c>
      <c r="H88" s="45"/>
      <c r="I88" s="26">
        <v>0</v>
      </c>
    </row>
    <row r="89" spans="1:9">
      <c r="A89" s="4">
        <v>41230</v>
      </c>
      <c r="B89" s="47">
        <v>269.22500000000002</v>
      </c>
      <c r="C89" s="45"/>
      <c r="D89" s="45"/>
      <c r="E89" s="45"/>
      <c r="F89" s="45"/>
      <c r="G89" s="37">
        <v>115.14</v>
      </c>
      <c r="H89" s="45"/>
      <c r="I89" s="26">
        <v>8</v>
      </c>
    </row>
    <row r="90" spans="1:9">
      <c r="A90" s="4">
        <v>41231</v>
      </c>
      <c r="B90" s="47">
        <v>213.61750000000001</v>
      </c>
      <c r="C90" s="45"/>
      <c r="D90" s="45"/>
      <c r="E90" s="45"/>
      <c r="F90" s="45"/>
      <c r="G90" s="37">
        <v>0</v>
      </c>
      <c r="H90" s="45"/>
      <c r="I90" s="26">
        <v>0</v>
      </c>
    </row>
    <row r="91" spans="1:9">
      <c r="A91" s="4">
        <v>41232</v>
      </c>
      <c r="B91" s="47">
        <v>213.61750000000001</v>
      </c>
      <c r="C91" s="45"/>
      <c r="D91" s="45"/>
      <c r="E91" s="45"/>
      <c r="F91" s="45"/>
      <c r="G91" s="37">
        <v>338.65</v>
      </c>
      <c r="H91" s="45"/>
      <c r="I91" s="26">
        <v>69</v>
      </c>
    </row>
    <row r="92" spans="1:9">
      <c r="A92" s="4">
        <v>41233</v>
      </c>
      <c r="B92" s="47">
        <v>321.15899999999999</v>
      </c>
      <c r="C92" s="46"/>
      <c r="D92" s="46"/>
      <c r="E92" s="46"/>
      <c r="F92" s="46"/>
      <c r="G92" s="37">
        <v>315.95999999999998</v>
      </c>
      <c r="H92" s="20"/>
      <c r="I92" s="26">
        <v>0</v>
      </c>
    </row>
    <row r="93" spans="1:9">
      <c r="A93" s="4">
        <v>41234</v>
      </c>
      <c r="B93" s="47">
        <v>255.678</v>
      </c>
      <c r="C93" s="45"/>
      <c r="D93" s="45"/>
      <c r="E93" s="45"/>
      <c r="F93" s="45"/>
      <c r="G93" s="37">
        <v>0</v>
      </c>
      <c r="H93" s="45"/>
      <c r="I93" s="26">
        <v>0</v>
      </c>
    </row>
    <row r="94" spans="1:9">
      <c r="A94" s="4">
        <v>41235</v>
      </c>
      <c r="B94" s="47">
        <v>314.851</v>
      </c>
      <c r="C94" s="45"/>
      <c r="D94" s="45"/>
      <c r="E94" s="45"/>
      <c r="F94" s="45"/>
      <c r="G94" s="37">
        <v>0</v>
      </c>
      <c r="H94" s="45"/>
      <c r="I94" s="26">
        <v>0</v>
      </c>
    </row>
    <row r="95" spans="1:9">
      <c r="A95" s="4">
        <v>41236</v>
      </c>
      <c r="B95" s="47">
        <v>263.08100000000002</v>
      </c>
      <c r="C95" s="45"/>
      <c r="D95" s="45"/>
      <c r="E95" s="45"/>
      <c r="F95" s="45"/>
      <c r="G95" s="37">
        <v>0</v>
      </c>
      <c r="H95" s="45"/>
      <c r="I95" s="26">
        <v>0</v>
      </c>
    </row>
    <row r="96" spans="1:9">
      <c r="A96" s="4">
        <v>41237</v>
      </c>
      <c r="B96" s="47">
        <v>238.48599999999999</v>
      </c>
      <c r="C96" s="45"/>
      <c r="D96" s="45"/>
      <c r="E96" s="45"/>
      <c r="F96" s="45"/>
      <c r="G96" s="37">
        <v>0</v>
      </c>
      <c r="H96" s="45"/>
      <c r="I96" s="26">
        <v>0</v>
      </c>
    </row>
    <row r="97" spans="1:9">
      <c r="A97" s="4">
        <v>41238</v>
      </c>
      <c r="B97" s="47">
        <v>263.50349999999997</v>
      </c>
      <c r="C97" s="45"/>
      <c r="D97" s="45"/>
      <c r="E97" s="45"/>
      <c r="F97" s="45"/>
      <c r="G97" s="37">
        <v>0</v>
      </c>
      <c r="H97" s="45"/>
      <c r="I97" s="26">
        <v>0</v>
      </c>
    </row>
    <row r="98" spans="1:9">
      <c r="A98" s="4">
        <v>41239</v>
      </c>
      <c r="B98" s="47">
        <v>263.50349999999997</v>
      </c>
      <c r="C98" s="45"/>
      <c r="D98" s="45"/>
      <c r="E98" s="45"/>
      <c r="F98" s="45"/>
      <c r="G98" s="37">
        <v>0</v>
      </c>
      <c r="H98" s="45"/>
      <c r="I98" s="26">
        <v>0</v>
      </c>
    </row>
    <row r="99" spans="1:9">
      <c r="A99" s="4">
        <v>41240</v>
      </c>
      <c r="B99" s="47">
        <v>243.75</v>
      </c>
      <c r="C99" s="20"/>
      <c r="D99" s="20"/>
      <c r="E99" s="20"/>
      <c r="F99" s="20"/>
      <c r="G99" s="37">
        <v>0</v>
      </c>
      <c r="H99" s="20"/>
      <c r="I99" s="26">
        <v>0</v>
      </c>
    </row>
    <row r="100" spans="1:9">
      <c r="A100" s="4">
        <v>41241</v>
      </c>
      <c r="B100" s="47">
        <v>222.46199999999999</v>
      </c>
      <c r="C100" s="45"/>
      <c r="D100" s="45"/>
      <c r="E100" s="45"/>
      <c r="F100" s="45"/>
      <c r="G100" s="37">
        <v>0</v>
      </c>
      <c r="H100" s="45"/>
      <c r="I100" s="26">
        <v>0</v>
      </c>
    </row>
    <row r="101" spans="1:9">
      <c r="A101" s="4">
        <v>41242</v>
      </c>
      <c r="B101" s="47">
        <v>289.23200000000003</v>
      </c>
      <c r="C101" s="45"/>
      <c r="D101" s="45"/>
      <c r="E101" s="45"/>
      <c r="F101" s="45"/>
      <c r="G101" s="37">
        <v>0</v>
      </c>
      <c r="H101" s="45"/>
      <c r="I101" s="26">
        <v>0</v>
      </c>
    </row>
    <row r="102" spans="1:9">
      <c r="A102" s="4">
        <v>41243</v>
      </c>
      <c r="B102" s="47">
        <v>191.44</v>
      </c>
      <c r="C102" s="45"/>
      <c r="D102" s="45"/>
      <c r="E102" s="45"/>
      <c r="F102" s="45"/>
      <c r="G102" s="37">
        <v>94.78</v>
      </c>
      <c r="H102" s="45"/>
      <c r="I102" s="26">
        <v>0</v>
      </c>
    </row>
    <row r="103" spans="1:9">
      <c r="A103" s="4">
        <v>41244</v>
      </c>
      <c r="B103" s="47">
        <v>220.827</v>
      </c>
      <c r="C103" s="45"/>
      <c r="D103" s="45"/>
      <c r="E103" s="45"/>
      <c r="F103" s="45"/>
      <c r="G103" s="37">
        <v>0</v>
      </c>
      <c r="H103" s="45"/>
      <c r="I103" s="26">
        <v>0</v>
      </c>
    </row>
    <row r="104" spans="1:9">
      <c r="A104" s="4">
        <v>41245</v>
      </c>
      <c r="B104" s="47">
        <v>262.90699999999998</v>
      </c>
      <c r="C104" s="45"/>
      <c r="D104" s="45"/>
      <c r="E104" s="45"/>
      <c r="F104" s="45"/>
      <c r="G104" s="37">
        <v>0</v>
      </c>
      <c r="H104" s="45"/>
      <c r="I104" s="26">
        <v>0</v>
      </c>
    </row>
    <row r="105" spans="1:9">
      <c r="A105" s="4">
        <v>41246</v>
      </c>
      <c r="B105" s="47">
        <v>262.90699999999998</v>
      </c>
      <c r="C105" s="45"/>
      <c r="D105" s="45"/>
      <c r="E105" s="45"/>
      <c r="F105" s="45"/>
      <c r="G105" s="37">
        <v>124.9</v>
      </c>
      <c r="H105" s="45"/>
      <c r="I105" s="26">
        <v>0</v>
      </c>
    </row>
    <row r="106" spans="1:9">
      <c r="A106" s="4">
        <v>41247</v>
      </c>
      <c r="B106" s="47">
        <v>275.55799999999999</v>
      </c>
      <c r="C106" s="51">
        <v>10</v>
      </c>
      <c r="D106" s="52">
        <v>24</v>
      </c>
      <c r="E106" s="52">
        <v>2</v>
      </c>
      <c r="F106" s="54">
        <v>84</v>
      </c>
      <c r="G106" s="37">
        <v>0</v>
      </c>
      <c r="H106" s="53">
        <v>500</v>
      </c>
      <c r="I106" s="26">
        <v>16</v>
      </c>
    </row>
    <row r="107" spans="1:9">
      <c r="A107" s="4">
        <v>41248</v>
      </c>
      <c r="B107" s="47">
        <v>282.92200000000003</v>
      </c>
      <c r="C107" s="45"/>
      <c r="D107" s="45"/>
      <c r="E107" s="45"/>
      <c r="F107" s="45"/>
      <c r="G107" s="37">
        <v>117.9</v>
      </c>
      <c r="H107" s="45"/>
      <c r="I107" s="26">
        <v>0</v>
      </c>
    </row>
    <row r="108" spans="1:9">
      <c r="A108" s="4">
        <v>41249</v>
      </c>
      <c r="B108" s="47">
        <v>256.75700000000001</v>
      </c>
      <c r="C108" s="45"/>
      <c r="D108" s="45"/>
      <c r="E108" s="45"/>
      <c r="F108" s="45"/>
      <c r="G108" s="37">
        <v>0</v>
      </c>
      <c r="H108" s="45"/>
      <c r="I108" s="26">
        <v>0</v>
      </c>
    </row>
    <row r="109" spans="1:9">
      <c r="A109" s="4">
        <v>41250</v>
      </c>
      <c r="B109" s="47">
        <v>224.36</v>
      </c>
      <c r="C109" s="45"/>
      <c r="D109" s="45"/>
      <c r="E109" s="45"/>
      <c r="F109" s="45"/>
      <c r="G109" s="37">
        <v>0</v>
      </c>
      <c r="H109" s="45"/>
      <c r="I109" s="27">
        <v>0</v>
      </c>
    </row>
    <row r="110" spans="1:9">
      <c r="A110" s="4">
        <v>41251</v>
      </c>
      <c r="B110" s="47">
        <v>182.55</v>
      </c>
      <c r="C110" s="45"/>
      <c r="D110" s="45"/>
      <c r="E110" s="45"/>
      <c r="F110" s="45"/>
      <c r="G110" s="37">
        <v>0</v>
      </c>
      <c r="H110" s="45"/>
      <c r="I110" s="27">
        <v>0</v>
      </c>
    </row>
    <row r="111" spans="1:9">
      <c r="A111" s="4">
        <v>41252</v>
      </c>
      <c r="B111" s="47">
        <v>276.49799999999999</v>
      </c>
      <c r="C111" s="45"/>
      <c r="D111" s="45"/>
      <c r="E111" s="45"/>
      <c r="F111" s="45"/>
      <c r="G111" s="37">
        <v>0</v>
      </c>
      <c r="H111" s="45"/>
      <c r="I111" s="27">
        <v>0</v>
      </c>
    </row>
    <row r="112" spans="1:9">
      <c r="A112" s="4">
        <v>41253</v>
      </c>
      <c r="B112" s="47">
        <v>276.49799999999999</v>
      </c>
      <c r="C112" s="45"/>
      <c r="D112" s="45"/>
      <c r="E112" s="45"/>
      <c r="F112" s="45"/>
      <c r="G112" s="37">
        <v>294.33</v>
      </c>
      <c r="H112" s="45"/>
      <c r="I112" s="26">
        <v>8</v>
      </c>
    </row>
    <row r="113" spans="1:9">
      <c r="A113" s="4">
        <v>41254</v>
      </c>
      <c r="B113" s="47">
        <v>255.22</v>
      </c>
      <c r="C113" s="20"/>
      <c r="D113" s="20"/>
      <c r="E113" s="20"/>
      <c r="F113" s="20"/>
      <c r="G113" s="37">
        <v>189.36</v>
      </c>
      <c r="H113" s="20"/>
      <c r="I113" s="27">
        <v>1</v>
      </c>
    </row>
    <row r="114" spans="1:9">
      <c r="A114" s="4">
        <v>41255</v>
      </c>
      <c r="B114" s="47">
        <v>176.46199999999999</v>
      </c>
      <c r="C114" s="45"/>
      <c r="D114" s="45"/>
      <c r="E114" s="45"/>
      <c r="F114" s="45"/>
      <c r="G114" s="37">
        <v>0</v>
      </c>
      <c r="H114" s="45"/>
      <c r="I114" s="26">
        <v>0</v>
      </c>
    </row>
    <row r="115" spans="1:9">
      <c r="A115" s="4">
        <v>41256</v>
      </c>
      <c r="B115" s="47">
        <v>321.642</v>
      </c>
      <c r="C115" s="45"/>
      <c r="D115" s="45"/>
      <c r="E115" s="45"/>
      <c r="F115" s="45"/>
      <c r="G115" s="37">
        <v>0</v>
      </c>
      <c r="H115" s="45"/>
      <c r="I115" s="26">
        <v>0</v>
      </c>
    </row>
    <row r="116" spans="1:9">
      <c r="A116" s="4">
        <v>41257</v>
      </c>
      <c r="B116" s="47">
        <v>227.172</v>
      </c>
      <c r="C116" s="45"/>
      <c r="D116" s="45"/>
      <c r="E116" s="45"/>
      <c r="F116" s="45"/>
      <c r="G116" s="37">
        <v>0</v>
      </c>
      <c r="H116" s="45"/>
      <c r="I116" s="27">
        <v>2</v>
      </c>
    </row>
    <row r="117" spans="1:9">
      <c r="A117" s="4">
        <v>41258</v>
      </c>
      <c r="B117" s="47">
        <v>244.93600000000001</v>
      </c>
      <c r="C117" s="45"/>
      <c r="D117" s="45"/>
      <c r="E117" s="45"/>
      <c r="F117" s="45"/>
      <c r="G117" s="37">
        <v>0</v>
      </c>
      <c r="H117" s="45"/>
      <c r="I117" s="26">
        <v>0</v>
      </c>
    </row>
    <row r="118" spans="1:9">
      <c r="A118" s="4">
        <v>41259</v>
      </c>
      <c r="B118" s="47">
        <v>254.97200000000001</v>
      </c>
      <c r="C118" s="45"/>
      <c r="D118" s="45"/>
      <c r="E118" s="45"/>
      <c r="F118" s="45"/>
      <c r="G118" s="37">
        <v>0</v>
      </c>
      <c r="H118" s="45"/>
      <c r="I118" s="27">
        <v>0</v>
      </c>
    </row>
    <row r="119" spans="1:9">
      <c r="A119" s="4">
        <v>41260</v>
      </c>
      <c r="B119" s="47">
        <v>254.97200000000001</v>
      </c>
      <c r="C119" s="45"/>
      <c r="D119" s="45"/>
      <c r="E119" s="45"/>
      <c r="F119" s="45"/>
      <c r="G119" s="37">
        <v>97.12</v>
      </c>
      <c r="H119" s="45"/>
      <c r="I119" s="27">
        <v>0</v>
      </c>
    </row>
    <row r="120" spans="1:9">
      <c r="A120" s="4">
        <v>41261</v>
      </c>
      <c r="B120" s="47">
        <v>257.012</v>
      </c>
      <c r="C120" s="46"/>
      <c r="D120" s="46"/>
      <c r="E120" s="46"/>
      <c r="F120" s="46"/>
      <c r="G120" s="37">
        <v>296.45</v>
      </c>
      <c r="H120" s="20"/>
      <c r="I120" s="27">
        <v>0</v>
      </c>
    </row>
    <row r="121" spans="1:9">
      <c r="A121" s="4">
        <v>41262</v>
      </c>
      <c r="B121" s="47">
        <v>311.38499999999999</v>
      </c>
      <c r="C121" s="45"/>
      <c r="D121" s="45"/>
      <c r="E121" s="45"/>
      <c r="F121" s="45"/>
      <c r="G121" s="37">
        <v>226.68</v>
      </c>
      <c r="H121" s="45"/>
      <c r="I121" s="27">
        <v>10</v>
      </c>
    </row>
    <row r="122" spans="1:9">
      <c r="A122" s="4">
        <v>41263</v>
      </c>
      <c r="B122" s="47">
        <v>296.03800000000001</v>
      </c>
      <c r="C122" s="45"/>
      <c r="D122" s="45"/>
      <c r="E122" s="45"/>
      <c r="F122" s="45"/>
      <c r="G122" s="37">
        <v>0</v>
      </c>
      <c r="H122" s="45"/>
      <c r="I122" s="27">
        <v>12</v>
      </c>
    </row>
    <row r="123" spans="1:9">
      <c r="A123" s="4">
        <v>41264</v>
      </c>
      <c r="B123" s="47">
        <v>214.31899999999999</v>
      </c>
      <c r="C123" s="45"/>
      <c r="D123" s="45"/>
      <c r="E123" s="45"/>
      <c r="F123" s="45"/>
      <c r="G123" s="37">
        <v>0</v>
      </c>
      <c r="H123" s="45"/>
      <c r="I123" s="27">
        <v>0</v>
      </c>
    </row>
    <row r="124" spans="1:9">
      <c r="A124" s="4">
        <v>41265</v>
      </c>
      <c r="B124" s="47">
        <v>381.88799999999998</v>
      </c>
      <c r="C124" s="45"/>
      <c r="D124" s="45"/>
      <c r="E124" s="45"/>
      <c r="F124" s="45"/>
      <c r="G124" s="37">
        <v>0</v>
      </c>
      <c r="H124" s="45"/>
      <c r="I124" s="27">
        <v>28</v>
      </c>
    </row>
    <row r="125" spans="1:9">
      <c r="A125" s="4">
        <v>41266</v>
      </c>
      <c r="B125" s="47">
        <v>278.35700000000003</v>
      </c>
      <c r="C125" s="45"/>
      <c r="D125" s="45"/>
      <c r="E125" s="45"/>
      <c r="F125" s="45"/>
      <c r="G125" s="37">
        <v>0</v>
      </c>
      <c r="H125" s="45"/>
      <c r="I125" s="27">
        <v>0</v>
      </c>
    </row>
    <row r="126" spans="1:9">
      <c r="A126" s="4">
        <v>41267</v>
      </c>
      <c r="B126" s="47">
        <v>278.35700000000003</v>
      </c>
      <c r="C126" s="45"/>
      <c r="D126" s="45"/>
      <c r="E126" s="45"/>
      <c r="F126" s="45"/>
      <c r="G126" s="37">
        <v>0</v>
      </c>
      <c r="H126" s="45"/>
      <c r="I126" s="27">
        <v>6</v>
      </c>
    </row>
    <row r="127" spans="1:9">
      <c r="A127" s="4">
        <v>41268</v>
      </c>
      <c r="B127" s="47">
        <v>249.66399999999999</v>
      </c>
      <c r="C127" s="20"/>
      <c r="D127" s="20"/>
      <c r="E127" s="20"/>
      <c r="F127" s="20"/>
      <c r="G127" s="37">
        <v>0</v>
      </c>
      <c r="H127" s="20"/>
      <c r="I127" s="26">
        <v>0</v>
      </c>
    </row>
    <row r="128" spans="1:9">
      <c r="A128" s="4">
        <v>41269</v>
      </c>
      <c r="B128" s="47">
        <v>249.66399999999999</v>
      </c>
      <c r="C128" s="45"/>
      <c r="D128" s="45"/>
      <c r="E128" s="45"/>
      <c r="F128" s="45"/>
      <c r="G128" s="37">
        <v>0</v>
      </c>
      <c r="H128" s="45"/>
      <c r="I128" s="27">
        <v>10</v>
      </c>
    </row>
    <row r="129" spans="1:9">
      <c r="A129" s="4">
        <v>41270</v>
      </c>
      <c r="B129" s="47">
        <v>287.36099999999999</v>
      </c>
      <c r="C129" s="45"/>
      <c r="D129" s="45"/>
      <c r="E129" s="45"/>
      <c r="F129" s="45"/>
      <c r="G129" s="37">
        <v>0</v>
      </c>
      <c r="H129" s="45"/>
      <c r="I129" s="27">
        <v>0</v>
      </c>
    </row>
    <row r="130" spans="1:9">
      <c r="A130" s="4">
        <v>41271</v>
      </c>
      <c r="B130" s="47">
        <v>236.78200000000001</v>
      </c>
      <c r="C130" s="45"/>
      <c r="D130" s="45"/>
      <c r="E130" s="45"/>
      <c r="F130" s="45"/>
      <c r="G130" s="37">
        <v>0</v>
      </c>
      <c r="H130" s="45"/>
      <c r="I130" s="27">
        <v>0</v>
      </c>
    </row>
    <row r="131" spans="1:9">
      <c r="A131" s="4">
        <v>41272</v>
      </c>
      <c r="B131" s="47">
        <v>267.57799999999997</v>
      </c>
      <c r="C131" s="45"/>
      <c r="D131" s="45"/>
      <c r="E131" s="45"/>
      <c r="F131" s="45"/>
      <c r="G131" s="37">
        <v>0</v>
      </c>
      <c r="H131" s="45"/>
      <c r="I131" s="27">
        <v>2</v>
      </c>
    </row>
    <row r="132" spans="1:9">
      <c r="A132" s="4">
        <v>41273</v>
      </c>
      <c r="B132" s="47">
        <v>263.77699999999999</v>
      </c>
      <c r="C132" s="45"/>
      <c r="D132" s="45"/>
      <c r="E132" s="45"/>
      <c r="F132" s="45"/>
      <c r="G132" s="37">
        <v>0</v>
      </c>
      <c r="H132" s="45"/>
      <c r="I132" s="27">
        <v>0</v>
      </c>
    </row>
    <row r="133" spans="1:9">
      <c r="A133" s="4">
        <v>41274</v>
      </c>
      <c r="B133" s="47">
        <v>263.77699999999999</v>
      </c>
      <c r="C133" s="45"/>
      <c r="D133" s="45"/>
      <c r="E133" s="45"/>
      <c r="F133" s="45"/>
      <c r="G133" s="37">
        <v>0</v>
      </c>
      <c r="H133" s="45"/>
      <c r="I133" s="27">
        <v>0</v>
      </c>
    </row>
    <row r="134" spans="1:9">
      <c r="A134" s="4">
        <v>41275</v>
      </c>
      <c r="B134" s="47">
        <v>219.88650000000001</v>
      </c>
      <c r="C134" s="46"/>
      <c r="D134" s="46"/>
      <c r="E134" s="46"/>
      <c r="F134" s="46"/>
      <c r="G134" s="37">
        <v>0</v>
      </c>
      <c r="H134" s="20"/>
      <c r="I134" s="27">
        <v>0</v>
      </c>
    </row>
    <row r="135" spans="1:9">
      <c r="A135" s="4">
        <v>41276</v>
      </c>
      <c r="B135" s="47">
        <v>219.88650000000001</v>
      </c>
      <c r="C135" s="45"/>
      <c r="D135" s="45"/>
      <c r="E135" s="45"/>
      <c r="F135" s="45"/>
      <c r="G135" s="37">
        <v>0</v>
      </c>
      <c r="H135" s="45"/>
      <c r="I135" s="27">
        <v>0</v>
      </c>
    </row>
    <row r="136" spans="1:9">
      <c r="A136" s="4">
        <v>41277</v>
      </c>
      <c r="B136" s="47">
        <v>290.33100000000002</v>
      </c>
      <c r="C136" s="45"/>
      <c r="D136" s="45"/>
      <c r="E136" s="45"/>
      <c r="F136" s="45"/>
      <c r="G136" s="37">
        <v>0</v>
      </c>
      <c r="H136" s="45"/>
      <c r="I136" s="27">
        <v>0</v>
      </c>
    </row>
    <row r="137" spans="1:9">
      <c r="A137" s="4">
        <v>41278</v>
      </c>
      <c r="B137" s="47">
        <v>208.15899999999999</v>
      </c>
      <c r="C137" s="51">
        <v>17</v>
      </c>
      <c r="D137" s="52">
        <v>2</v>
      </c>
      <c r="E137" s="52">
        <v>2</v>
      </c>
      <c r="F137" s="54">
        <v>90</v>
      </c>
      <c r="G137" s="37">
        <v>0</v>
      </c>
      <c r="H137" s="53">
        <v>48</v>
      </c>
      <c r="I137" s="27">
        <v>0</v>
      </c>
    </row>
    <row r="138" spans="1:9">
      <c r="A138" s="4">
        <v>41279</v>
      </c>
      <c r="B138" s="47">
        <v>178</v>
      </c>
      <c r="C138" s="45"/>
      <c r="D138" s="45"/>
      <c r="E138" s="45"/>
      <c r="F138" s="45"/>
      <c r="G138" s="37">
        <v>0</v>
      </c>
      <c r="H138" s="45"/>
      <c r="I138" s="27">
        <v>0</v>
      </c>
    </row>
    <row r="139" spans="1:9">
      <c r="A139" s="4">
        <v>41280</v>
      </c>
      <c r="B139" s="47">
        <v>239.14</v>
      </c>
      <c r="C139" s="45"/>
      <c r="D139" s="45"/>
      <c r="E139" s="45"/>
      <c r="F139" s="45"/>
      <c r="G139" s="37">
        <v>0</v>
      </c>
      <c r="H139" s="45"/>
      <c r="I139" s="27">
        <v>0</v>
      </c>
    </row>
    <row r="140" spans="1:9">
      <c r="A140" s="4">
        <v>41281</v>
      </c>
      <c r="B140" s="47">
        <v>239.14</v>
      </c>
      <c r="C140" s="45"/>
      <c r="D140" s="45"/>
      <c r="E140" s="45"/>
      <c r="F140" s="45"/>
      <c r="G140" s="37">
        <v>0</v>
      </c>
      <c r="H140" s="45"/>
      <c r="I140" s="27">
        <v>2</v>
      </c>
    </row>
    <row r="141" spans="1:9">
      <c r="A141" s="4">
        <v>41282</v>
      </c>
      <c r="B141" s="47">
        <v>239.03</v>
      </c>
      <c r="C141" s="20"/>
      <c r="D141" s="20"/>
      <c r="E141" s="20"/>
      <c r="F141" s="20"/>
      <c r="G141" s="37">
        <v>0</v>
      </c>
      <c r="H141" s="20"/>
      <c r="I141" s="27">
        <v>0</v>
      </c>
    </row>
    <row r="142" spans="1:9">
      <c r="A142" s="4">
        <v>41283</v>
      </c>
      <c r="B142" s="47">
        <v>136.99299999999999</v>
      </c>
      <c r="C142" s="45"/>
      <c r="D142" s="45"/>
      <c r="E142" s="45"/>
      <c r="F142" s="45"/>
      <c r="G142" s="37">
        <v>0</v>
      </c>
      <c r="H142" s="45"/>
      <c r="I142" s="27">
        <v>0</v>
      </c>
    </row>
    <row r="143" spans="1:9">
      <c r="A143" s="4">
        <v>41284</v>
      </c>
      <c r="B143" s="47">
        <v>286.71899999999999</v>
      </c>
      <c r="C143" s="45"/>
      <c r="D143" s="45"/>
      <c r="E143" s="45"/>
      <c r="F143" s="45"/>
      <c r="G143" s="37">
        <v>0</v>
      </c>
      <c r="H143" s="45"/>
      <c r="I143" s="27">
        <v>0</v>
      </c>
    </row>
    <row r="144" spans="1:9">
      <c r="A144" s="4">
        <v>41285</v>
      </c>
      <c r="B144" s="47">
        <v>209.15799999999999</v>
      </c>
      <c r="C144" s="45"/>
      <c r="D144" s="45"/>
      <c r="E144" s="45"/>
      <c r="F144" s="45"/>
      <c r="G144" s="37">
        <v>174</v>
      </c>
      <c r="H144" s="45"/>
      <c r="I144" s="27">
        <v>0</v>
      </c>
    </row>
    <row r="145" spans="1:9">
      <c r="A145" s="4">
        <v>41286</v>
      </c>
      <c r="B145" s="47">
        <v>172.56299999999999</v>
      </c>
      <c r="C145" s="45"/>
      <c r="D145" s="45"/>
      <c r="E145" s="45"/>
      <c r="F145" s="45"/>
      <c r="G145" s="37">
        <v>0</v>
      </c>
      <c r="H145" s="45"/>
      <c r="I145" s="27">
        <v>0</v>
      </c>
    </row>
    <row r="146" spans="1:9">
      <c r="A146" s="4">
        <v>41287</v>
      </c>
      <c r="B146" s="47">
        <v>228.102</v>
      </c>
      <c r="C146" s="45"/>
      <c r="D146" s="45"/>
      <c r="E146" s="45"/>
      <c r="F146" s="45"/>
      <c r="G146" s="37">
        <v>0</v>
      </c>
      <c r="H146" s="45"/>
      <c r="I146" s="27">
        <v>0</v>
      </c>
    </row>
    <row r="147" spans="1:9">
      <c r="A147" s="4">
        <v>41288</v>
      </c>
      <c r="B147" s="47">
        <v>228.102</v>
      </c>
      <c r="C147" s="45"/>
      <c r="D147" s="45"/>
      <c r="E147" s="45"/>
      <c r="F147" s="45"/>
      <c r="G147" s="37">
        <v>171</v>
      </c>
      <c r="H147" s="45"/>
      <c r="I147" s="27">
        <v>0</v>
      </c>
    </row>
    <row r="148" spans="1:9">
      <c r="A148" s="4">
        <v>41289</v>
      </c>
      <c r="B148" s="47">
        <v>257.66000000000003</v>
      </c>
      <c r="C148" s="46"/>
      <c r="D148" s="46"/>
      <c r="E148" s="46"/>
      <c r="F148" s="46"/>
      <c r="G148" s="37">
        <v>213</v>
      </c>
      <c r="H148" s="20"/>
      <c r="I148" s="26">
        <v>7</v>
      </c>
    </row>
    <row r="149" spans="1:9">
      <c r="A149" s="4">
        <v>41290</v>
      </c>
      <c r="B149" s="47">
        <v>225.09700000000001</v>
      </c>
      <c r="C149" s="45"/>
      <c r="D149" s="45"/>
      <c r="E149" s="45"/>
      <c r="F149" s="45"/>
      <c r="G149" s="37">
        <v>87</v>
      </c>
      <c r="H149" s="45"/>
      <c r="I149" s="26">
        <v>0</v>
      </c>
    </row>
    <row r="150" spans="1:9">
      <c r="A150" s="4">
        <v>41291</v>
      </c>
      <c r="B150" s="47">
        <v>217.483</v>
      </c>
      <c r="C150" s="45"/>
      <c r="D150" s="45"/>
      <c r="E150" s="45"/>
      <c r="F150" s="45"/>
      <c r="G150" s="37">
        <v>0</v>
      </c>
      <c r="H150" s="45"/>
      <c r="I150" s="27">
        <v>0</v>
      </c>
    </row>
    <row r="151" spans="1:9">
      <c r="A151" s="4">
        <v>41292</v>
      </c>
      <c r="B151" s="47">
        <v>211.59399999999999</v>
      </c>
      <c r="C151" s="45"/>
      <c r="D151" s="45"/>
      <c r="E151" s="45"/>
      <c r="F151" s="45"/>
      <c r="G151" s="37">
        <v>0</v>
      </c>
      <c r="H151" s="45"/>
      <c r="I151" s="26">
        <v>0</v>
      </c>
    </row>
    <row r="152" spans="1:9">
      <c r="A152" s="4">
        <v>41293</v>
      </c>
      <c r="B152" s="47">
        <v>175.31899999999999</v>
      </c>
      <c r="C152" s="45"/>
      <c r="D152" s="45"/>
      <c r="E152" s="45"/>
      <c r="F152" s="45"/>
      <c r="G152" s="37">
        <v>0</v>
      </c>
      <c r="H152" s="45"/>
      <c r="I152" s="26">
        <v>0</v>
      </c>
    </row>
    <row r="153" spans="1:9">
      <c r="A153" s="4">
        <v>41294</v>
      </c>
      <c r="B153" s="47">
        <v>247.55</v>
      </c>
      <c r="C153" s="45"/>
      <c r="D153" s="45"/>
      <c r="E153" s="45"/>
      <c r="F153" s="45"/>
      <c r="G153" s="37">
        <v>0</v>
      </c>
      <c r="H153" s="45"/>
      <c r="I153" s="26">
        <v>0</v>
      </c>
    </row>
    <row r="154" spans="1:9">
      <c r="A154" s="4">
        <v>41295</v>
      </c>
      <c r="B154" s="47">
        <v>247.55</v>
      </c>
      <c r="C154" s="45"/>
      <c r="D154" s="45"/>
      <c r="E154" s="45"/>
      <c r="F154" s="45"/>
      <c r="G154" s="37">
        <v>0</v>
      </c>
      <c r="H154" s="45"/>
      <c r="I154" s="26">
        <v>8</v>
      </c>
    </row>
    <row r="155" spans="1:9">
      <c r="A155" s="4">
        <v>41296</v>
      </c>
      <c r="B155" s="47">
        <v>223.95</v>
      </c>
      <c r="C155" s="20"/>
      <c r="D155" s="20"/>
      <c r="E155" s="20"/>
      <c r="F155" s="20"/>
      <c r="G155" s="37">
        <v>0</v>
      </c>
      <c r="H155" s="20"/>
      <c r="I155" s="26">
        <v>0</v>
      </c>
    </row>
    <row r="156" spans="1:9">
      <c r="A156" s="4">
        <v>41297</v>
      </c>
      <c r="B156" s="47">
        <v>194.03</v>
      </c>
      <c r="C156" s="45"/>
      <c r="D156" s="45"/>
      <c r="E156" s="45"/>
      <c r="F156" s="45"/>
      <c r="G156" s="37">
        <v>308</v>
      </c>
      <c r="H156" s="45"/>
      <c r="I156" s="27">
        <v>0</v>
      </c>
    </row>
    <row r="157" spans="1:9">
      <c r="A157" s="4">
        <v>41298</v>
      </c>
      <c r="B157" s="47">
        <v>262.03199999999998</v>
      </c>
      <c r="C157" s="45"/>
      <c r="D157" s="45"/>
      <c r="E157" s="45"/>
      <c r="F157" s="45"/>
      <c r="G157" s="37">
        <v>0</v>
      </c>
      <c r="H157" s="45"/>
      <c r="I157" s="26">
        <v>2</v>
      </c>
    </row>
    <row r="158" spans="1:9">
      <c r="A158" s="4">
        <v>41299</v>
      </c>
      <c r="B158" s="47">
        <v>244.86699999999999</v>
      </c>
      <c r="C158" s="45"/>
      <c r="D158" s="45"/>
      <c r="E158" s="45"/>
      <c r="F158" s="45"/>
      <c r="G158" s="37">
        <v>0</v>
      </c>
      <c r="H158" s="45"/>
      <c r="I158" s="26">
        <v>8</v>
      </c>
    </row>
    <row r="159" spans="1:9">
      <c r="A159" s="4">
        <v>41300</v>
      </c>
      <c r="B159" s="47">
        <v>198.726</v>
      </c>
      <c r="C159" s="45"/>
      <c r="D159" s="45"/>
      <c r="E159" s="45"/>
      <c r="F159" s="45"/>
      <c r="G159" s="37">
        <v>0</v>
      </c>
      <c r="H159" s="45"/>
      <c r="I159" s="27">
        <v>7</v>
      </c>
    </row>
    <row r="160" spans="1:9">
      <c r="A160" s="4">
        <v>41301</v>
      </c>
      <c r="B160" s="47">
        <v>1292.268</v>
      </c>
      <c r="C160" s="45"/>
      <c r="D160" s="45"/>
      <c r="E160" s="45"/>
      <c r="F160" s="45"/>
      <c r="G160" s="37">
        <v>0</v>
      </c>
      <c r="H160" s="45"/>
      <c r="I160" s="26">
        <v>0</v>
      </c>
    </row>
    <row r="161" spans="1:9">
      <c r="A161" s="4">
        <v>41302</v>
      </c>
      <c r="B161" s="47">
        <v>1292.268</v>
      </c>
      <c r="C161" s="45"/>
      <c r="D161" s="45"/>
      <c r="E161" s="45"/>
      <c r="F161" s="45"/>
      <c r="G161" s="37">
        <v>0</v>
      </c>
      <c r="H161" s="45"/>
      <c r="I161" s="26">
        <v>154</v>
      </c>
    </row>
    <row r="162" spans="1:9">
      <c r="A162" s="4">
        <v>41303</v>
      </c>
      <c r="B162" s="47">
        <v>1902.23</v>
      </c>
      <c r="C162" s="46"/>
      <c r="D162" s="46"/>
      <c r="E162" s="46"/>
      <c r="F162" s="46"/>
      <c r="G162" s="37">
        <v>0</v>
      </c>
      <c r="H162" s="20"/>
      <c r="I162" s="26">
        <v>24</v>
      </c>
    </row>
    <row r="163" spans="1:9">
      <c r="A163" s="4">
        <v>41304</v>
      </c>
      <c r="B163" s="47">
        <v>880.75400000000002</v>
      </c>
      <c r="C163" s="45"/>
      <c r="D163" s="45"/>
      <c r="E163" s="45"/>
      <c r="F163" s="45"/>
      <c r="G163" s="37">
        <v>0</v>
      </c>
      <c r="H163" s="45"/>
      <c r="I163" s="27">
        <v>0</v>
      </c>
    </row>
    <row r="164" spans="1:9">
      <c r="A164" s="4">
        <v>41305</v>
      </c>
      <c r="B164" s="47">
        <v>765.71699999999998</v>
      </c>
      <c r="C164" s="51">
        <v>7</v>
      </c>
      <c r="D164" s="52">
        <v>2</v>
      </c>
      <c r="E164" s="52">
        <v>2</v>
      </c>
      <c r="F164" s="54">
        <v>35</v>
      </c>
      <c r="G164" s="37">
        <v>0</v>
      </c>
      <c r="H164" s="53">
        <v>2</v>
      </c>
      <c r="I164" s="26">
        <v>0</v>
      </c>
    </row>
    <row r="165" spans="1:9">
      <c r="A165" s="4">
        <v>41306</v>
      </c>
      <c r="B165" s="47">
        <v>442.94600000000003</v>
      </c>
      <c r="C165" s="45"/>
      <c r="D165" s="45"/>
      <c r="E165" s="45"/>
      <c r="F165" s="45"/>
      <c r="G165" s="37">
        <v>0</v>
      </c>
      <c r="H165" s="45"/>
      <c r="I165" s="26">
        <v>0</v>
      </c>
    </row>
    <row r="166" spans="1:9">
      <c r="A166" s="4">
        <v>41307</v>
      </c>
      <c r="B166" s="47">
        <v>286.767</v>
      </c>
      <c r="C166" s="45"/>
      <c r="D166" s="45"/>
      <c r="E166" s="45"/>
      <c r="F166" s="45"/>
      <c r="G166" s="37">
        <v>0</v>
      </c>
      <c r="H166" s="45"/>
      <c r="I166" s="27">
        <v>5</v>
      </c>
    </row>
    <row r="167" spans="1:9">
      <c r="A167" s="4">
        <v>41308</v>
      </c>
      <c r="B167" s="47">
        <v>370.286</v>
      </c>
      <c r="C167" s="45"/>
      <c r="D167" s="45"/>
      <c r="E167" s="45"/>
      <c r="F167" s="45"/>
      <c r="G167" s="37">
        <v>0</v>
      </c>
      <c r="H167" s="45"/>
      <c r="I167" s="27">
        <v>0</v>
      </c>
    </row>
    <row r="168" spans="1:9">
      <c r="A168" s="4">
        <v>41309</v>
      </c>
      <c r="B168" s="47">
        <v>370.286</v>
      </c>
      <c r="C168" s="45"/>
      <c r="D168" s="45"/>
      <c r="E168" s="45"/>
      <c r="F168" s="45"/>
      <c r="G168" s="37">
        <v>0</v>
      </c>
      <c r="H168" s="45"/>
      <c r="I168" s="27">
        <v>0</v>
      </c>
    </row>
    <row r="169" spans="1:9">
      <c r="A169" s="4">
        <v>41310</v>
      </c>
      <c r="B169" s="47">
        <v>268.11599999999999</v>
      </c>
      <c r="C169" s="20"/>
      <c r="D169" s="20"/>
      <c r="E169" s="20"/>
      <c r="F169" s="20"/>
      <c r="G169" s="37">
        <v>0</v>
      </c>
      <c r="H169" s="20"/>
      <c r="I169" s="27">
        <v>2</v>
      </c>
    </row>
    <row r="170" spans="1:9">
      <c r="A170" s="4">
        <v>41311</v>
      </c>
      <c r="B170" s="47">
        <v>341.41</v>
      </c>
      <c r="C170" s="45"/>
      <c r="D170" s="45"/>
      <c r="E170" s="45"/>
      <c r="F170" s="45"/>
      <c r="G170" s="37">
        <v>0</v>
      </c>
      <c r="H170" s="45"/>
      <c r="I170" s="26">
        <v>6</v>
      </c>
    </row>
    <row r="171" spans="1:9">
      <c r="A171" s="4">
        <v>41312</v>
      </c>
      <c r="B171" s="47">
        <v>354.89400000000001</v>
      </c>
      <c r="C171" s="45"/>
      <c r="D171" s="45"/>
      <c r="E171" s="45"/>
      <c r="F171" s="45"/>
      <c r="G171" s="37">
        <v>0</v>
      </c>
      <c r="H171" s="45"/>
      <c r="I171" s="26">
        <v>16</v>
      </c>
    </row>
    <row r="172" spans="1:9">
      <c r="A172" s="4">
        <v>41313</v>
      </c>
      <c r="B172" s="47">
        <v>304.762</v>
      </c>
      <c r="C172" s="45"/>
      <c r="D172" s="45"/>
      <c r="E172" s="45"/>
      <c r="F172" s="45"/>
      <c r="G172" s="37">
        <v>0</v>
      </c>
      <c r="H172" s="45"/>
      <c r="I172" s="26">
        <v>0</v>
      </c>
    </row>
    <row r="173" spans="1:9">
      <c r="A173" s="4">
        <v>41314</v>
      </c>
      <c r="B173" s="47">
        <v>263.97199999999998</v>
      </c>
      <c r="C173" s="45"/>
      <c r="D173" s="45"/>
      <c r="E173" s="45"/>
      <c r="F173" s="45"/>
      <c r="G173" s="37">
        <v>0</v>
      </c>
      <c r="H173" s="45"/>
      <c r="I173" s="27">
        <v>4</v>
      </c>
    </row>
    <row r="174" spans="1:9">
      <c r="A174" s="4">
        <v>41315</v>
      </c>
      <c r="B174" s="47">
        <v>341.91950000000003</v>
      </c>
      <c r="C174" s="45"/>
      <c r="D174" s="45"/>
      <c r="E174" s="45"/>
      <c r="F174" s="45"/>
      <c r="G174" s="37">
        <v>0</v>
      </c>
      <c r="H174" s="45"/>
      <c r="I174" s="26">
        <v>0</v>
      </c>
    </row>
    <row r="175" spans="1:9">
      <c r="A175" s="4">
        <v>41316</v>
      </c>
      <c r="B175" s="47">
        <v>341.91950000000003</v>
      </c>
      <c r="C175" s="45"/>
      <c r="D175" s="45"/>
      <c r="E175" s="45"/>
      <c r="F175" s="45"/>
      <c r="G175" s="37">
        <v>0</v>
      </c>
      <c r="H175" s="45"/>
      <c r="I175" s="27">
        <v>1</v>
      </c>
    </row>
    <row r="176" spans="1:9">
      <c r="A176" s="4">
        <v>41317</v>
      </c>
      <c r="B176" s="47">
        <v>289.077</v>
      </c>
      <c r="C176" s="46"/>
      <c r="D176" s="46"/>
      <c r="E176" s="46"/>
      <c r="F176" s="46"/>
      <c r="G176" s="37">
        <v>0</v>
      </c>
      <c r="H176" s="20"/>
      <c r="I176" s="27">
        <v>0</v>
      </c>
    </row>
    <row r="177" spans="1:9">
      <c r="A177" s="4">
        <v>41318</v>
      </c>
      <c r="B177" s="47">
        <v>318.03500000000003</v>
      </c>
      <c r="C177" s="45"/>
      <c r="D177" s="45"/>
      <c r="E177" s="45"/>
      <c r="F177" s="45"/>
      <c r="G177" s="37">
        <v>0</v>
      </c>
      <c r="H177" s="45"/>
      <c r="I177" s="26">
        <v>13</v>
      </c>
    </row>
    <row r="178" spans="1:9">
      <c r="A178" s="4">
        <v>41319</v>
      </c>
      <c r="B178" s="47">
        <v>284.25900000000001</v>
      </c>
      <c r="C178" s="45"/>
      <c r="D178" s="45"/>
      <c r="E178" s="45"/>
      <c r="F178" s="45"/>
      <c r="G178" s="37">
        <v>0</v>
      </c>
      <c r="H178" s="45"/>
      <c r="I178" s="26">
        <v>4</v>
      </c>
    </row>
    <row r="179" spans="1:9">
      <c r="A179" s="4">
        <v>41320</v>
      </c>
      <c r="B179" s="47">
        <v>401.45499999999998</v>
      </c>
      <c r="C179" s="45"/>
      <c r="D179" s="45"/>
      <c r="E179" s="45"/>
      <c r="F179" s="45"/>
      <c r="G179" s="37">
        <v>0</v>
      </c>
      <c r="H179" s="45"/>
      <c r="I179" s="27">
        <v>15</v>
      </c>
    </row>
    <row r="180" spans="1:9">
      <c r="A180" s="4">
        <v>41321</v>
      </c>
      <c r="B180" s="47">
        <v>273.23599999999999</v>
      </c>
      <c r="C180" s="45"/>
      <c r="D180" s="45"/>
      <c r="E180" s="45"/>
      <c r="F180" s="45"/>
      <c r="G180" s="37">
        <v>0</v>
      </c>
      <c r="H180" s="45"/>
      <c r="I180" s="26">
        <v>0</v>
      </c>
    </row>
    <row r="181" spans="1:9">
      <c r="A181" s="4">
        <v>41322</v>
      </c>
      <c r="B181" s="47">
        <v>411.97149999999999</v>
      </c>
      <c r="C181" s="45"/>
      <c r="D181" s="45"/>
      <c r="E181" s="45"/>
      <c r="F181" s="45"/>
      <c r="G181" s="37">
        <v>0</v>
      </c>
      <c r="H181" s="45"/>
      <c r="I181" s="26">
        <v>0</v>
      </c>
    </row>
    <row r="182" spans="1:9">
      <c r="A182" s="4">
        <v>41323</v>
      </c>
      <c r="B182" s="47">
        <v>411.97149999999999</v>
      </c>
      <c r="C182" s="45"/>
      <c r="D182" s="45"/>
      <c r="E182" s="45"/>
      <c r="F182" s="45"/>
      <c r="G182" s="37">
        <v>0</v>
      </c>
      <c r="H182" s="45"/>
      <c r="I182" s="26">
        <v>8</v>
      </c>
    </row>
    <row r="183" spans="1:9">
      <c r="A183" s="4">
        <v>41324</v>
      </c>
      <c r="B183" s="49">
        <v>1925.999</v>
      </c>
      <c r="C183" s="20"/>
      <c r="D183" s="20"/>
      <c r="E183" s="20"/>
      <c r="F183" s="20"/>
      <c r="G183" s="37">
        <v>0</v>
      </c>
      <c r="H183" s="20"/>
      <c r="I183" s="26">
        <v>67</v>
      </c>
    </row>
    <row r="184" spans="1:9">
      <c r="A184" s="4">
        <v>41325</v>
      </c>
      <c r="B184" s="49">
        <v>1904.691</v>
      </c>
      <c r="C184" s="45"/>
      <c r="D184" s="45"/>
      <c r="E184" s="45"/>
      <c r="F184" s="45"/>
      <c r="G184" s="37">
        <v>0</v>
      </c>
      <c r="H184" s="45"/>
      <c r="I184" s="26">
        <v>23</v>
      </c>
    </row>
    <row r="185" spans="1:9">
      <c r="A185" s="4">
        <v>41326</v>
      </c>
      <c r="B185" s="49">
        <v>1524.162</v>
      </c>
      <c r="C185" s="45"/>
      <c r="D185" s="45"/>
      <c r="E185" s="45"/>
      <c r="F185" s="45"/>
      <c r="G185" s="37">
        <v>0</v>
      </c>
      <c r="H185" s="45"/>
      <c r="I185" s="26">
        <v>13</v>
      </c>
    </row>
    <row r="186" spans="1:9">
      <c r="A186" s="4">
        <v>41327</v>
      </c>
      <c r="B186" s="49">
        <v>1488.1489999999999</v>
      </c>
      <c r="C186" s="45"/>
      <c r="D186" s="45"/>
      <c r="E186" s="45"/>
      <c r="F186" s="45"/>
      <c r="G186" s="37">
        <v>0</v>
      </c>
      <c r="H186" s="45"/>
      <c r="I186" s="26">
        <v>35</v>
      </c>
    </row>
    <row r="187" spans="1:9">
      <c r="A187" s="4">
        <v>41328</v>
      </c>
      <c r="B187" s="49">
        <v>2204.741</v>
      </c>
      <c r="C187" s="45"/>
      <c r="D187" s="45"/>
      <c r="E187" s="45"/>
      <c r="F187" s="45"/>
      <c r="G187" s="37">
        <v>0</v>
      </c>
      <c r="H187" s="45"/>
      <c r="I187" s="26">
        <v>64</v>
      </c>
    </row>
    <row r="188" spans="1:9">
      <c r="A188" s="4">
        <v>41329</v>
      </c>
      <c r="B188" s="49">
        <v>1692.3195000000001</v>
      </c>
      <c r="C188" s="45"/>
      <c r="D188" s="45"/>
      <c r="E188" s="45"/>
      <c r="F188" s="45"/>
      <c r="G188" s="37">
        <v>0</v>
      </c>
      <c r="H188" s="45"/>
      <c r="I188" s="26">
        <v>0</v>
      </c>
    </row>
    <row r="189" spans="1:9">
      <c r="A189" s="4">
        <v>41330</v>
      </c>
      <c r="B189" s="49">
        <v>1692.3195000000001</v>
      </c>
      <c r="C189" s="51">
        <v>2</v>
      </c>
      <c r="D189" s="52">
        <v>180</v>
      </c>
      <c r="E189" s="52">
        <v>2</v>
      </c>
      <c r="F189" s="52">
        <v>6</v>
      </c>
      <c r="G189" s="37">
        <v>0</v>
      </c>
      <c r="H189" s="53">
        <v>2</v>
      </c>
      <c r="I189" s="26">
        <v>26</v>
      </c>
    </row>
    <row r="190" spans="1:9">
      <c r="A190" s="4">
        <v>41331</v>
      </c>
      <c r="B190" s="49">
        <v>1997.961</v>
      </c>
      <c r="C190" s="46"/>
      <c r="D190" s="46"/>
      <c r="E190" s="46"/>
      <c r="F190" s="46"/>
      <c r="G190" s="37">
        <v>0</v>
      </c>
      <c r="H190" s="20"/>
      <c r="I190" s="26">
        <v>20</v>
      </c>
    </row>
    <row r="191" spans="1:9">
      <c r="A191" s="4">
        <v>41332</v>
      </c>
      <c r="B191" s="49">
        <v>2062.4929999999999</v>
      </c>
      <c r="C191" s="45"/>
      <c r="D191" s="45"/>
      <c r="E191" s="45"/>
      <c r="F191" s="45"/>
      <c r="G191" s="37">
        <v>0</v>
      </c>
      <c r="H191" s="45"/>
      <c r="I191" s="26">
        <v>9</v>
      </c>
    </row>
    <row r="192" spans="1:9">
      <c r="A192" s="4">
        <v>41333</v>
      </c>
      <c r="B192" s="49">
        <v>1335.9169999999999</v>
      </c>
      <c r="C192" s="45"/>
      <c r="D192" s="45"/>
      <c r="E192" s="45"/>
      <c r="F192" s="45"/>
      <c r="G192" s="37">
        <v>0</v>
      </c>
      <c r="H192" s="45"/>
      <c r="I192" s="26">
        <v>2</v>
      </c>
    </row>
    <row r="193" spans="1:9">
      <c r="A193" s="4">
        <v>41334</v>
      </c>
      <c r="B193" s="47">
        <v>742.81200000000001</v>
      </c>
      <c r="C193" s="45"/>
      <c r="D193" s="45"/>
      <c r="E193" s="45"/>
      <c r="F193" s="45"/>
      <c r="G193" s="37">
        <v>0</v>
      </c>
      <c r="H193" s="45"/>
      <c r="I193" s="26">
        <v>0</v>
      </c>
    </row>
    <row r="194" spans="1:9">
      <c r="A194" s="4">
        <v>41335</v>
      </c>
      <c r="B194" s="47">
        <v>1224</v>
      </c>
      <c r="C194" s="45"/>
      <c r="D194" s="45"/>
      <c r="E194" s="45"/>
      <c r="F194" s="45"/>
      <c r="G194" s="37">
        <v>0</v>
      </c>
      <c r="H194" s="45"/>
      <c r="I194" s="26">
        <v>25</v>
      </c>
    </row>
    <row r="195" spans="1:9">
      <c r="A195" s="4">
        <v>41336</v>
      </c>
      <c r="B195" s="49">
        <v>2121.5810000000001</v>
      </c>
      <c r="C195" s="45"/>
      <c r="D195" s="45"/>
      <c r="E195" s="45"/>
      <c r="F195" s="45"/>
      <c r="G195" s="37">
        <v>0</v>
      </c>
      <c r="H195" s="45"/>
      <c r="I195" s="26">
        <v>0</v>
      </c>
    </row>
    <row r="196" spans="1:9">
      <c r="A196" s="4">
        <v>41337</v>
      </c>
      <c r="B196" s="49">
        <v>2121.58</v>
      </c>
      <c r="C196" s="45"/>
      <c r="D196" s="45"/>
      <c r="E196" s="45"/>
      <c r="F196" s="45"/>
      <c r="G196" s="37">
        <v>0</v>
      </c>
      <c r="H196" s="45"/>
      <c r="I196" s="26">
        <v>75</v>
      </c>
    </row>
    <row r="197" spans="1:9">
      <c r="A197" s="4">
        <v>41338</v>
      </c>
      <c r="B197" s="49">
        <v>1732.413</v>
      </c>
      <c r="C197" s="20"/>
      <c r="D197" s="20"/>
      <c r="E197" s="20"/>
      <c r="F197" s="20"/>
      <c r="G197" s="37">
        <v>0</v>
      </c>
      <c r="H197" s="20"/>
      <c r="I197" s="26">
        <v>6</v>
      </c>
    </row>
    <row r="198" spans="1:9">
      <c r="A198" s="4">
        <v>41339</v>
      </c>
      <c r="B198" s="47">
        <v>939.71</v>
      </c>
      <c r="C198" s="45"/>
      <c r="D198" s="45"/>
      <c r="E198" s="45"/>
      <c r="F198" s="45"/>
      <c r="G198" s="37">
        <v>0</v>
      </c>
      <c r="H198" s="45"/>
      <c r="I198" s="26">
        <v>0</v>
      </c>
    </row>
    <row r="199" spans="1:9">
      <c r="A199" s="4">
        <v>41340</v>
      </c>
      <c r="B199" s="47">
        <v>721.36599999999999</v>
      </c>
      <c r="C199" s="45"/>
      <c r="D199" s="45"/>
      <c r="E199" s="45"/>
      <c r="F199" s="45"/>
      <c r="G199" s="37">
        <v>0</v>
      </c>
      <c r="H199" s="45"/>
      <c r="I199" s="26">
        <v>5</v>
      </c>
    </row>
    <row r="200" spans="1:9">
      <c r="A200" s="4">
        <v>41341</v>
      </c>
      <c r="B200" s="47">
        <v>711.44799999999998</v>
      </c>
      <c r="C200" s="45"/>
      <c r="D200" s="45"/>
      <c r="E200" s="45"/>
      <c r="F200" s="45"/>
      <c r="G200" s="37">
        <v>0</v>
      </c>
      <c r="H200" s="45"/>
      <c r="I200" s="27">
        <v>0</v>
      </c>
    </row>
    <row r="201" spans="1:9">
      <c r="A201" s="4">
        <v>41342</v>
      </c>
      <c r="B201" s="47">
        <v>521.54700000000003</v>
      </c>
      <c r="C201" s="45"/>
      <c r="D201" s="45"/>
      <c r="E201" s="45"/>
      <c r="F201" s="45"/>
      <c r="G201" s="37">
        <v>0</v>
      </c>
      <c r="H201" s="45"/>
      <c r="I201" s="27">
        <v>0</v>
      </c>
    </row>
    <row r="202" spans="1:9">
      <c r="A202" s="4">
        <v>41343</v>
      </c>
      <c r="B202" s="47">
        <v>668.83699999999999</v>
      </c>
      <c r="C202" s="45"/>
      <c r="D202" s="45"/>
      <c r="E202" s="45"/>
      <c r="F202" s="45"/>
      <c r="G202" s="37">
        <v>0</v>
      </c>
      <c r="H202" s="45"/>
      <c r="I202" s="27">
        <v>0</v>
      </c>
    </row>
    <row r="203" spans="1:9">
      <c r="A203" s="4">
        <v>41344</v>
      </c>
      <c r="B203" s="47">
        <v>668.83699999999999</v>
      </c>
      <c r="C203" s="45"/>
      <c r="D203" s="45"/>
      <c r="E203" s="45"/>
      <c r="F203" s="45"/>
      <c r="G203" s="37">
        <v>0</v>
      </c>
      <c r="H203" s="45"/>
      <c r="I203" s="27">
        <v>9</v>
      </c>
    </row>
    <row r="204" spans="1:9">
      <c r="A204" s="4">
        <v>41345</v>
      </c>
      <c r="B204" s="47">
        <v>434.79199999999997</v>
      </c>
      <c r="C204" s="46"/>
      <c r="D204" s="46"/>
      <c r="E204" s="46"/>
      <c r="F204" s="46"/>
      <c r="G204" s="37">
        <v>0</v>
      </c>
      <c r="H204" s="20"/>
      <c r="I204" s="27">
        <v>0</v>
      </c>
    </row>
    <row r="205" spans="1:9">
      <c r="A205" s="4">
        <v>41346</v>
      </c>
      <c r="B205" s="47">
        <v>650.952</v>
      </c>
      <c r="C205" s="45"/>
      <c r="D205" s="45"/>
      <c r="E205" s="45"/>
      <c r="F205" s="45"/>
      <c r="G205" s="37">
        <v>0</v>
      </c>
      <c r="H205" s="45"/>
      <c r="I205" s="26">
        <v>0</v>
      </c>
    </row>
    <row r="206" spans="1:9">
      <c r="A206" s="4">
        <v>41347</v>
      </c>
      <c r="B206" s="47">
        <v>402.22399999999999</v>
      </c>
      <c r="C206" s="45"/>
      <c r="D206" s="45"/>
      <c r="E206" s="45"/>
      <c r="F206" s="45"/>
      <c r="G206" s="37">
        <v>0</v>
      </c>
      <c r="H206" s="45"/>
      <c r="I206" s="27">
        <v>4</v>
      </c>
    </row>
    <row r="207" spans="1:9">
      <c r="A207" s="4">
        <v>41348</v>
      </c>
      <c r="B207" s="47">
        <v>424.84</v>
      </c>
      <c r="C207" s="45"/>
      <c r="D207" s="45"/>
      <c r="E207" s="45"/>
      <c r="F207" s="45"/>
      <c r="G207" s="37">
        <v>0</v>
      </c>
      <c r="H207" s="45"/>
      <c r="I207" s="27">
        <v>0</v>
      </c>
    </row>
    <row r="208" spans="1:9">
      <c r="A208" s="4">
        <v>41349</v>
      </c>
      <c r="B208" s="47">
        <v>380.05799999999999</v>
      </c>
      <c r="C208" s="45"/>
      <c r="D208" s="45"/>
      <c r="E208" s="45"/>
      <c r="F208" s="45"/>
      <c r="G208" s="37">
        <v>0</v>
      </c>
      <c r="H208" s="45"/>
      <c r="I208" s="26">
        <v>0</v>
      </c>
    </row>
    <row r="209" spans="1:9">
      <c r="A209" s="4">
        <v>41350</v>
      </c>
      <c r="B209" s="47">
        <v>430.79899999999998</v>
      </c>
      <c r="C209" s="45"/>
      <c r="D209" s="45"/>
      <c r="E209" s="45"/>
      <c r="F209" s="45"/>
      <c r="G209" s="37">
        <v>0</v>
      </c>
      <c r="H209" s="45"/>
      <c r="I209" s="26">
        <v>0</v>
      </c>
    </row>
    <row r="210" spans="1:9">
      <c r="A210" s="4">
        <v>41351</v>
      </c>
      <c r="B210" s="47">
        <v>430.79899999999998</v>
      </c>
      <c r="C210" s="45"/>
      <c r="D210" s="45"/>
      <c r="E210" s="45"/>
      <c r="F210" s="45"/>
      <c r="G210" s="37">
        <v>0</v>
      </c>
      <c r="H210" s="45"/>
      <c r="I210" s="26">
        <v>0</v>
      </c>
    </row>
    <row r="211" spans="1:9">
      <c r="A211" s="4">
        <v>41352</v>
      </c>
      <c r="B211" s="47">
        <v>254.70400000000001</v>
      </c>
      <c r="C211" s="20"/>
      <c r="D211" s="20"/>
      <c r="E211" s="20"/>
      <c r="F211" s="20"/>
      <c r="G211" s="37">
        <v>0</v>
      </c>
      <c r="H211" s="20"/>
      <c r="I211" s="26">
        <v>2.5</v>
      </c>
    </row>
    <row r="212" spans="1:9">
      <c r="A212" s="4">
        <v>41353</v>
      </c>
      <c r="B212" s="47">
        <v>432.2</v>
      </c>
      <c r="C212" s="45"/>
      <c r="D212" s="45"/>
      <c r="E212" s="45"/>
      <c r="F212" s="45"/>
      <c r="G212" s="37">
        <v>0</v>
      </c>
      <c r="H212" s="45"/>
      <c r="I212" s="26">
        <v>0</v>
      </c>
    </row>
    <row r="213" spans="1:9">
      <c r="A213" s="4">
        <v>41354</v>
      </c>
      <c r="B213" s="47">
        <v>426.56200000000001</v>
      </c>
      <c r="C213" s="45"/>
      <c r="D213" s="45"/>
      <c r="E213" s="45"/>
      <c r="F213" s="45"/>
      <c r="G213" s="37">
        <v>0</v>
      </c>
      <c r="H213" s="45"/>
      <c r="I213" s="26">
        <v>3</v>
      </c>
    </row>
    <row r="214" spans="1:9">
      <c r="A214" s="4">
        <v>41355</v>
      </c>
      <c r="B214" s="47">
        <v>352.983</v>
      </c>
      <c r="C214" s="45"/>
      <c r="D214" s="45"/>
      <c r="E214" s="45"/>
      <c r="F214" s="45"/>
      <c r="G214" s="37">
        <v>0</v>
      </c>
      <c r="H214" s="45"/>
      <c r="I214" s="26">
        <v>0</v>
      </c>
    </row>
    <row r="215" spans="1:9">
      <c r="A215" s="4">
        <v>41356</v>
      </c>
      <c r="B215" s="47">
        <v>270.05900000000003</v>
      </c>
      <c r="C215" s="45"/>
      <c r="D215" s="45"/>
      <c r="E215" s="45"/>
      <c r="F215" s="45"/>
      <c r="G215" s="37">
        <v>0</v>
      </c>
      <c r="H215" s="45"/>
      <c r="I215" s="27">
        <v>0</v>
      </c>
    </row>
    <row r="216" spans="1:9">
      <c r="A216" s="4">
        <v>41357</v>
      </c>
      <c r="B216" s="47">
        <v>385.8295</v>
      </c>
      <c r="C216" s="45"/>
      <c r="D216" s="45"/>
      <c r="E216" s="45"/>
      <c r="F216" s="45"/>
      <c r="G216" s="37">
        <v>0</v>
      </c>
      <c r="H216" s="45"/>
      <c r="I216" s="26">
        <v>0</v>
      </c>
    </row>
    <row r="217" spans="1:9">
      <c r="A217" s="4">
        <v>41358</v>
      </c>
      <c r="B217" s="47">
        <v>385.8295</v>
      </c>
      <c r="C217" s="51">
        <v>4</v>
      </c>
      <c r="D217" s="52">
        <v>14</v>
      </c>
      <c r="E217" s="52">
        <v>2</v>
      </c>
      <c r="F217" s="52">
        <v>21</v>
      </c>
      <c r="G217" s="37">
        <v>0</v>
      </c>
      <c r="H217" s="53">
        <v>40</v>
      </c>
      <c r="I217" s="27">
        <v>0</v>
      </c>
    </row>
    <row r="218" spans="1:9">
      <c r="A218" s="4">
        <v>41359</v>
      </c>
      <c r="B218" s="47">
        <v>393.49400000000003</v>
      </c>
      <c r="C218" s="46"/>
      <c r="D218" s="46"/>
      <c r="E218" s="46"/>
      <c r="F218" s="46"/>
      <c r="G218" s="37">
        <v>0</v>
      </c>
      <c r="H218" s="20"/>
      <c r="I218" s="26">
        <v>0</v>
      </c>
    </row>
    <row r="219" spans="1:9">
      <c r="A219" s="4">
        <v>41360</v>
      </c>
      <c r="B219" s="47">
        <v>314.988</v>
      </c>
      <c r="C219" s="45"/>
      <c r="D219" s="45"/>
      <c r="E219" s="45"/>
      <c r="F219" s="45"/>
      <c r="G219" s="37">
        <v>0</v>
      </c>
      <c r="H219" s="45"/>
      <c r="I219" s="26">
        <v>0</v>
      </c>
    </row>
    <row r="220" spans="1:9">
      <c r="A220" s="4">
        <v>41361</v>
      </c>
      <c r="B220" s="47">
        <v>350.60599999999999</v>
      </c>
      <c r="C220" s="45"/>
      <c r="D220" s="45"/>
      <c r="E220" s="45"/>
      <c r="F220" s="45"/>
      <c r="G220" s="37">
        <v>0</v>
      </c>
      <c r="H220" s="45"/>
      <c r="I220" s="27">
        <v>0</v>
      </c>
    </row>
    <row r="221" spans="1:9">
      <c r="A221" s="4">
        <v>41362</v>
      </c>
      <c r="B221" s="47">
        <v>256.80099999999999</v>
      </c>
      <c r="C221" s="45"/>
      <c r="D221" s="45"/>
      <c r="E221" s="45"/>
      <c r="F221" s="45"/>
      <c r="G221" s="37">
        <v>0</v>
      </c>
      <c r="H221" s="45"/>
      <c r="I221" s="27">
        <v>0</v>
      </c>
    </row>
    <row r="222" spans="1:9">
      <c r="A222" s="4">
        <v>41363</v>
      </c>
      <c r="B222" s="47">
        <v>424.09399999999999</v>
      </c>
      <c r="C222" s="45"/>
      <c r="D222" s="45"/>
      <c r="E222" s="45"/>
      <c r="F222" s="45"/>
      <c r="G222" s="37">
        <v>0</v>
      </c>
      <c r="H222" s="45"/>
      <c r="I222" s="26">
        <v>4</v>
      </c>
    </row>
    <row r="223" spans="1:9">
      <c r="A223" s="4">
        <v>41364</v>
      </c>
      <c r="B223" s="47">
        <v>450.05900000000003</v>
      </c>
      <c r="C223" s="45"/>
      <c r="D223" s="45"/>
      <c r="E223" s="45"/>
      <c r="F223" s="45"/>
      <c r="G223" s="37">
        <v>0</v>
      </c>
      <c r="H223" s="45"/>
      <c r="I223" s="27">
        <v>0</v>
      </c>
    </row>
    <row r="224" spans="1:9">
      <c r="A224" s="4">
        <v>41365</v>
      </c>
      <c r="B224" s="47">
        <v>450.05900000000003</v>
      </c>
      <c r="C224" s="45"/>
      <c r="D224" s="45"/>
      <c r="E224" s="45"/>
      <c r="F224" s="45"/>
      <c r="G224" s="37">
        <v>0</v>
      </c>
      <c r="H224" s="45"/>
      <c r="I224" s="26">
        <v>0</v>
      </c>
    </row>
    <row r="225" spans="1:9">
      <c r="A225" s="4">
        <v>41366</v>
      </c>
      <c r="B225" s="47">
        <v>513.78800000000001</v>
      </c>
      <c r="C225" s="20"/>
      <c r="D225" s="20"/>
      <c r="E225" s="20"/>
      <c r="F225" s="20"/>
      <c r="G225" s="37">
        <v>0</v>
      </c>
      <c r="H225" s="20"/>
      <c r="I225" s="26">
        <v>29</v>
      </c>
    </row>
    <row r="226" spans="1:9">
      <c r="A226" s="4">
        <v>41367</v>
      </c>
      <c r="B226" s="47">
        <v>371.76900000000001</v>
      </c>
      <c r="C226" s="45"/>
      <c r="D226" s="45"/>
      <c r="E226" s="45"/>
      <c r="F226" s="45"/>
      <c r="G226" s="37">
        <v>0</v>
      </c>
      <c r="H226" s="45"/>
      <c r="I226" s="26">
        <v>0</v>
      </c>
    </row>
    <row r="227" spans="1:9">
      <c r="A227" s="4">
        <v>41368</v>
      </c>
      <c r="B227" s="47">
        <v>751.65200000000004</v>
      </c>
      <c r="C227" s="45"/>
      <c r="D227" s="45"/>
      <c r="E227" s="45"/>
      <c r="F227" s="45"/>
      <c r="G227" s="37">
        <v>0</v>
      </c>
      <c r="H227" s="45"/>
      <c r="I227" s="26">
        <v>22</v>
      </c>
    </row>
    <row r="228" spans="1:9">
      <c r="A228" s="4">
        <v>41369</v>
      </c>
      <c r="B228" s="49">
        <v>1806.107</v>
      </c>
      <c r="C228" s="45"/>
      <c r="D228" s="45"/>
      <c r="E228" s="45"/>
      <c r="F228" s="45"/>
      <c r="G228" s="37">
        <v>0</v>
      </c>
      <c r="H228" s="45"/>
      <c r="I228" s="26">
        <v>40</v>
      </c>
    </row>
    <row r="229" spans="1:9">
      <c r="A229" s="4">
        <v>41370</v>
      </c>
      <c r="B229" s="47">
        <v>1288.7529999999999</v>
      </c>
      <c r="C229" s="45"/>
      <c r="D229" s="45"/>
      <c r="E229" s="45"/>
      <c r="F229" s="45"/>
      <c r="G229" s="37">
        <v>0</v>
      </c>
      <c r="H229" s="45"/>
      <c r="I229" s="26">
        <v>18</v>
      </c>
    </row>
    <row r="230" spans="1:9">
      <c r="A230" s="4">
        <v>41371</v>
      </c>
      <c r="B230" s="49">
        <v>1387.4965</v>
      </c>
      <c r="C230" s="45"/>
      <c r="D230" s="45"/>
      <c r="E230" s="45"/>
      <c r="F230" s="45"/>
      <c r="G230" s="37">
        <v>0</v>
      </c>
      <c r="H230" s="45"/>
      <c r="I230" s="26">
        <v>0</v>
      </c>
    </row>
    <row r="231" spans="1:9">
      <c r="A231" s="4">
        <v>41372</v>
      </c>
      <c r="B231" s="49">
        <v>1387.4965</v>
      </c>
      <c r="C231" s="45"/>
      <c r="D231" s="45"/>
      <c r="E231" s="45"/>
      <c r="F231" s="45"/>
      <c r="G231" s="37">
        <v>0</v>
      </c>
      <c r="H231" s="45"/>
      <c r="I231" s="26">
        <v>33</v>
      </c>
    </row>
    <row r="232" spans="1:9">
      <c r="A232" s="4">
        <v>41373</v>
      </c>
      <c r="B232" s="47">
        <v>753.65499999999997</v>
      </c>
      <c r="C232" s="46"/>
      <c r="D232" s="46"/>
      <c r="E232" s="46"/>
      <c r="F232" s="46"/>
      <c r="G232" s="37">
        <v>0</v>
      </c>
      <c r="H232" s="20"/>
      <c r="I232" s="27">
        <v>7</v>
      </c>
    </row>
    <row r="233" spans="1:9">
      <c r="A233" s="4">
        <v>41374</v>
      </c>
      <c r="B233" s="47">
        <v>924.67600000000004</v>
      </c>
      <c r="C233" s="45"/>
      <c r="D233" s="45"/>
      <c r="E233" s="45"/>
      <c r="F233" s="45"/>
      <c r="G233" s="37">
        <v>0</v>
      </c>
      <c r="H233" s="45"/>
      <c r="I233" s="26">
        <v>23</v>
      </c>
    </row>
    <row r="234" spans="1:9">
      <c r="A234" s="4">
        <v>41375</v>
      </c>
      <c r="B234" s="47">
        <v>701.99900000000002</v>
      </c>
      <c r="C234" s="45"/>
      <c r="D234" s="45"/>
      <c r="E234" s="45"/>
      <c r="F234" s="45"/>
      <c r="G234" s="37">
        <v>0</v>
      </c>
      <c r="H234" s="45"/>
      <c r="I234" s="27">
        <v>0</v>
      </c>
    </row>
    <row r="235" spans="1:9">
      <c r="A235" s="4">
        <v>41376</v>
      </c>
      <c r="B235" s="47">
        <v>727.75800000000004</v>
      </c>
      <c r="C235" s="45"/>
      <c r="D235" s="45"/>
      <c r="E235" s="45"/>
      <c r="F235" s="45"/>
      <c r="G235" s="37">
        <v>0</v>
      </c>
      <c r="H235" s="45"/>
      <c r="I235" s="27">
        <v>2</v>
      </c>
    </row>
    <row r="236" spans="1:9">
      <c r="A236" s="4">
        <v>41377</v>
      </c>
      <c r="B236" s="49">
        <v>1542.28</v>
      </c>
      <c r="C236" s="45"/>
      <c r="D236" s="45"/>
      <c r="E236" s="45"/>
      <c r="F236" s="45"/>
      <c r="G236" s="37">
        <v>0</v>
      </c>
      <c r="H236" s="45"/>
      <c r="I236" s="27">
        <v>32</v>
      </c>
    </row>
    <row r="237" spans="1:9">
      <c r="A237" s="4">
        <v>41378</v>
      </c>
      <c r="B237" s="49">
        <v>1634.16</v>
      </c>
      <c r="C237" s="45"/>
      <c r="D237" s="45"/>
      <c r="E237" s="45"/>
      <c r="F237" s="45"/>
      <c r="G237" s="37">
        <v>0</v>
      </c>
      <c r="H237" s="45"/>
      <c r="I237" s="26">
        <v>0</v>
      </c>
    </row>
    <row r="238" spans="1:9">
      <c r="A238" s="4">
        <v>41379</v>
      </c>
      <c r="B238" s="49">
        <v>1634.16</v>
      </c>
      <c r="C238" s="45"/>
      <c r="D238" s="45"/>
      <c r="E238" s="45"/>
      <c r="F238" s="45"/>
      <c r="G238" s="37">
        <v>0</v>
      </c>
      <c r="H238" s="45"/>
      <c r="I238" s="26">
        <v>13</v>
      </c>
    </row>
    <row r="239" spans="1:9">
      <c r="A239" s="4">
        <v>41380</v>
      </c>
      <c r="B239" s="47">
        <v>888.61900000000003</v>
      </c>
      <c r="C239" s="20"/>
      <c r="D239" s="20"/>
      <c r="E239" s="20"/>
      <c r="F239" s="20"/>
      <c r="G239" s="56">
        <v>0</v>
      </c>
      <c r="H239" s="46"/>
      <c r="I239" s="26">
        <v>0</v>
      </c>
    </row>
    <row r="240" spans="1:9">
      <c r="A240" s="4">
        <v>41381</v>
      </c>
      <c r="B240" s="47">
        <v>956.99</v>
      </c>
      <c r="C240" s="45"/>
      <c r="D240" s="45"/>
      <c r="E240" s="45"/>
      <c r="F240" s="45"/>
      <c r="G240" s="37">
        <v>0</v>
      </c>
      <c r="H240" s="45"/>
      <c r="I240" s="26">
        <v>13</v>
      </c>
    </row>
    <row r="241" spans="1:9">
      <c r="A241" s="4">
        <v>41382</v>
      </c>
      <c r="B241" s="47">
        <v>895.32500000000005</v>
      </c>
      <c r="C241" s="45"/>
      <c r="D241" s="45"/>
      <c r="E241" s="45"/>
      <c r="F241" s="45"/>
      <c r="G241" s="37">
        <v>0</v>
      </c>
      <c r="H241" s="45"/>
      <c r="I241" s="26">
        <v>0</v>
      </c>
    </row>
    <row r="242" spans="1:9">
      <c r="A242" s="4">
        <v>41383</v>
      </c>
      <c r="B242" s="47">
        <v>688.21</v>
      </c>
      <c r="C242" s="45"/>
      <c r="D242" s="45"/>
      <c r="E242" s="45"/>
      <c r="F242" s="45"/>
      <c r="G242" s="37">
        <v>0</v>
      </c>
      <c r="H242" s="45"/>
      <c r="I242" s="26">
        <v>0</v>
      </c>
    </row>
    <row r="243" spans="1:9">
      <c r="A243" s="4">
        <v>41384</v>
      </c>
      <c r="B243" s="47">
        <v>445.55099999999999</v>
      </c>
      <c r="C243" s="45"/>
      <c r="D243" s="45"/>
      <c r="E243" s="45"/>
      <c r="F243" s="45"/>
      <c r="G243" s="37">
        <v>0</v>
      </c>
      <c r="H243" s="45"/>
      <c r="I243" s="26">
        <v>0</v>
      </c>
    </row>
    <row r="244" spans="1:9">
      <c r="A244" s="4">
        <v>41385</v>
      </c>
      <c r="B244" s="47">
        <v>513.70899999999995</v>
      </c>
      <c r="C244" s="45"/>
      <c r="D244" s="45"/>
      <c r="E244" s="45"/>
      <c r="F244" s="45"/>
      <c r="G244" s="37">
        <v>0</v>
      </c>
      <c r="H244" s="45"/>
      <c r="I244" s="26">
        <v>0</v>
      </c>
    </row>
    <row r="245" spans="1:9">
      <c r="A245" s="4">
        <v>41386</v>
      </c>
      <c r="B245" s="47">
        <v>513.70899999999995</v>
      </c>
      <c r="C245" s="51">
        <v>2</v>
      </c>
      <c r="D245" s="52">
        <v>28</v>
      </c>
      <c r="E245" s="52">
        <v>2</v>
      </c>
      <c r="F245" s="52">
        <v>10</v>
      </c>
      <c r="G245" s="37">
        <v>0</v>
      </c>
      <c r="H245" s="53">
        <v>50</v>
      </c>
      <c r="I245" s="26">
        <v>0</v>
      </c>
    </row>
    <row r="246" spans="1:9">
      <c r="A246" s="4">
        <v>41387</v>
      </c>
      <c r="B246" s="47">
        <v>467.62200000000001</v>
      </c>
      <c r="C246" s="46"/>
      <c r="D246" s="46"/>
      <c r="E246" s="46"/>
      <c r="F246" s="46"/>
      <c r="G246" s="37">
        <v>0</v>
      </c>
      <c r="H246" s="20"/>
      <c r="I246" s="26">
        <v>0</v>
      </c>
    </row>
    <row r="247" spans="1:9">
      <c r="A247" s="4">
        <v>41388</v>
      </c>
      <c r="B247" s="47">
        <v>391.3</v>
      </c>
      <c r="C247" s="45"/>
      <c r="D247" s="45"/>
      <c r="E247" s="45"/>
      <c r="F247" s="45"/>
      <c r="G247" s="37">
        <v>0</v>
      </c>
      <c r="H247" s="45"/>
      <c r="I247" s="26">
        <v>0</v>
      </c>
    </row>
    <row r="248" spans="1:9">
      <c r="A248" s="4">
        <v>41389</v>
      </c>
      <c r="B248" s="47">
        <v>281.41699999999997</v>
      </c>
      <c r="C248" s="45"/>
      <c r="D248" s="45"/>
      <c r="E248" s="45"/>
      <c r="F248" s="45"/>
      <c r="G248" s="37">
        <v>0</v>
      </c>
      <c r="H248" s="45"/>
      <c r="I248" s="26">
        <v>0</v>
      </c>
    </row>
    <row r="249" spans="1:9">
      <c r="A249" s="4">
        <v>41390</v>
      </c>
      <c r="B249" s="47">
        <v>500.72300000000001</v>
      </c>
      <c r="C249" s="45"/>
      <c r="D249" s="45"/>
      <c r="E249" s="45"/>
      <c r="F249" s="45"/>
      <c r="G249" s="37">
        <v>0</v>
      </c>
      <c r="H249" s="45"/>
      <c r="I249" s="26">
        <v>0</v>
      </c>
    </row>
    <row r="250" spans="1:9">
      <c r="A250" s="4">
        <v>41391</v>
      </c>
      <c r="B250" s="47">
        <v>271.65100000000001</v>
      </c>
      <c r="C250" s="45"/>
      <c r="D250" s="45"/>
      <c r="E250" s="45"/>
      <c r="F250" s="45"/>
      <c r="G250" s="37">
        <v>0</v>
      </c>
      <c r="H250" s="45"/>
      <c r="I250" s="26">
        <v>0</v>
      </c>
    </row>
    <row r="251" spans="1:9">
      <c r="A251" s="4">
        <v>41392</v>
      </c>
      <c r="B251" s="47">
        <v>383.85550000000001</v>
      </c>
      <c r="C251" s="45"/>
      <c r="D251" s="45"/>
      <c r="E251" s="45"/>
      <c r="F251" s="45"/>
      <c r="G251" s="37">
        <v>0</v>
      </c>
      <c r="H251" s="45"/>
      <c r="I251" s="26">
        <v>0</v>
      </c>
    </row>
    <row r="252" spans="1:9">
      <c r="A252" s="4">
        <v>41393</v>
      </c>
      <c r="B252" s="47">
        <v>383.85550000000001</v>
      </c>
      <c r="C252" s="45"/>
      <c r="D252" s="45"/>
      <c r="E252" s="45"/>
      <c r="F252" s="45"/>
      <c r="G252" s="37">
        <v>0</v>
      </c>
      <c r="H252" s="45"/>
      <c r="I252" s="26">
        <v>0</v>
      </c>
    </row>
    <row r="253" spans="1:9">
      <c r="A253" s="4">
        <v>41394</v>
      </c>
      <c r="B253" s="47">
        <v>321.62</v>
      </c>
      <c r="C253" s="20"/>
      <c r="D253" s="20"/>
      <c r="E253" s="20"/>
      <c r="F253" s="20"/>
      <c r="G253" s="37">
        <v>0</v>
      </c>
      <c r="H253" s="20"/>
      <c r="I253" s="26">
        <v>0</v>
      </c>
    </row>
    <row r="254" spans="1:9">
      <c r="A254" s="4">
        <v>41395</v>
      </c>
      <c r="B254" s="47">
        <v>369.93400000000003</v>
      </c>
      <c r="C254" s="45"/>
      <c r="D254" s="45"/>
      <c r="E254" s="45"/>
      <c r="F254" s="45"/>
      <c r="G254" s="37">
        <v>0</v>
      </c>
      <c r="H254" s="45"/>
      <c r="I254" s="26">
        <v>0</v>
      </c>
    </row>
    <row r="255" spans="1:9">
      <c r="A255" s="4">
        <v>41396</v>
      </c>
      <c r="B255" s="47">
        <v>402.39400000000001</v>
      </c>
      <c r="C255" s="45"/>
      <c r="D255" s="45"/>
      <c r="E255" s="45"/>
      <c r="F255" s="45"/>
      <c r="G255" s="37">
        <v>0</v>
      </c>
      <c r="H255" s="45"/>
      <c r="I255" s="26">
        <v>0</v>
      </c>
    </row>
    <row r="256" spans="1:9">
      <c r="A256" s="4">
        <v>41397</v>
      </c>
      <c r="B256" s="47">
        <v>254.78700000000001</v>
      </c>
      <c r="C256" s="45"/>
      <c r="D256" s="45"/>
      <c r="E256" s="45"/>
      <c r="F256" s="45"/>
      <c r="G256" s="37">
        <v>0</v>
      </c>
      <c r="H256" s="45"/>
      <c r="I256" s="26">
        <v>0</v>
      </c>
    </row>
    <row r="257" spans="1:9">
      <c r="A257" s="4">
        <v>41398</v>
      </c>
      <c r="B257" s="47">
        <v>288.05599999999998</v>
      </c>
      <c r="C257" s="45"/>
      <c r="D257" s="45"/>
      <c r="E257" s="45"/>
      <c r="F257" s="45"/>
      <c r="G257" s="37">
        <v>0</v>
      </c>
      <c r="H257" s="45"/>
      <c r="I257" s="26">
        <v>0</v>
      </c>
    </row>
    <row r="258" spans="1:9">
      <c r="A258" s="4">
        <v>41399</v>
      </c>
      <c r="B258" s="47">
        <v>339.17950000000002</v>
      </c>
      <c r="C258" s="45"/>
      <c r="D258" s="45"/>
      <c r="E258" s="45"/>
      <c r="F258" s="45"/>
      <c r="G258" s="37">
        <v>0</v>
      </c>
      <c r="H258" s="45"/>
      <c r="I258" s="26">
        <v>0</v>
      </c>
    </row>
    <row r="259" spans="1:9">
      <c r="A259" s="4">
        <v>41400</v>
      </c>
      <c r="B259" s="47">
        <v>339.17950000000002</v>
      </c>
      <c r="C259" s="45"/>
      <c r="D259" s="45"/>
      <c r="E259" s="45"/>
      <c r="F259" s="45"/>
      <c r="G259" s="37">
        <v>70</v>
      </c>
      <c r="H259" s="45"/>
      <c r="I259" s="26">
        <v>0</v>
      </c>
    </row>
    <row r="260" spans="1:9">
      <c r="A260" s="4">
        <v>41401</v>
      </c>
      <c r="B260" s="47">
        <v>339.14699999999999</v>
      </c>
      <c r="C260" s="20"/>
      <c r="D260" s="20"/>
      <c r="E260" s="20"/>
      <c r="F260" s="20"/>
      <c r="G260" s="37">
        <v>0</v>
      </c>
      <c r="H260" s="20"/>
      <c r="I260" s="26">
        <v>9</v>
      </c>
    </row>
    <row r="261" spans="1:9">
      <c r="A261" s="4">
        <v>41402</v>
      </c>
      <c r="B261" s="47">
        <v>378.66399999999999</v>
      </c>
      <c r="C261" s="45"/>
      <c r="D261" s="45"/>
      <c r="E261" s="45"/>
      <c r="F261" s="45"/>
      <c r="G261" s="37">
        <v>0</v>
      </c>
      <c r="H261" s="45"/>
      <c r="I261" s="26">
        <v>0</v>
      </c>
    </row>
    <row r="262" spans="1:9">
      <c r="A262" s="4">
        <v>41403</v>
      </c>
      <c r="B262" s="47">
        <v>302.24599999999998</v>
      </c>
      <c r="C262" s="45"/>
      <c r="D262" s="45"/>
      <c r="E262" s="45"/>
      <c r="F262" s="45"/>
      <c r="G262" s="37">
        <v>0</v>
      </c>
      <c r="H262" s="45"/>
      <c r="I262" s="26">
        <v>0</v>
      </c>
    </row>
    <row r="263" spans="1:9">
      <c r="A263" s="4">
        <v>41404</v>
      </c>
      <c r="B263" s="47">
        <v>357.96199999999999</v>
      </c>
      <c r="C263" s="45"/>
      <c r="D263" s="45"/>
      <c r="E263" s="45"/>
      <c r="F263" s="45"/>
      <c r="G263" s="37">
        <v>0</v>
      </c>
      <c r="H263" s="45"/>
      <c r="I263" s="27">
        <v>2</v>
      </c>
    </row>
    <row r="264" spans="1:9">
      <c r="A264" s="4">
        <v>41405</v>
      </c>
      <c r="B264" s="47">
        <v>673.57600000000002</v>
      </c>
      <c r="C264" s="45"/>
      <c r="D264" s="45"/>
      <c r="E264" s="45"/>
      <c r="F264" s="45"/>
      <c r="G264" s="37">
        <v>0</v>
      </c>
      <c r="H264" s="45"/>
      <c r="I264" s="27">
        <v>30</v>
      </c>
    </row>
    <row r="265" spans="1:9">
      <c r="A265" s="4">
        <v>41406</v>
      </c>
      <c r="B265" s="47">
        <v>665.85649999999998</v>
      </c>
      <c r="C265" s="45"/>
      <c r="D265" s="45"/>
      <c r="E265" s="45"/>
      <c r="F265" s="45"/>
      <c r="G265" s="37">
        <v>0</v>
      </c>
      <c r="H265" s="45"/>
      <c r="I265" s="27">
        <v>0</v>
      </c>
    </row>
    <row r="266" spans="1:9">
      <c r="A266" s="4">
        <v>41407</v>
      </c>
      <c r="B266" s="47">
        <v>665.85649999999998</v>
      </c>
      <c r="C266" s="45"/>
      <c r="D266" s="45"/>
      <c r="E266" s="45"/>
      <c r="F266" s="45"/>
      <c r="G266" s="37">
        <v>0</v>
      </c>
      <c r="H266" s="45"/>
      <c r="I266" s="26">
        <v>9</v>
      </c>
    </row>
    <row r="267" spans="1:9">
      <c r="A267" s="4">
        <v>41408</v>
      </c>
      <c r="B267" s="47">
        <v>447.44900000000001</v>
      </c>
      <c r="C267" s="20"/>
      <c r="D267" s="20"/>
      <c r="E267" s="20"/>
      <c r="F267" s="20"/>
      <c r="G267" s="37">
        <v>0</v>
      </c>
      <c r="H267" s="20"/>
      <c r="I267" s="26">
        <v>4</v>
      </c>
    </row>
    <row r="268" spans="1:9">
      <c r="A268" s="4">
        <v>41409</v>
      </c>
      <c r="B268" s="47">
        <v>478.85300000000001</v>
      </c>
      <c r="C268" s="45"/>
      <c r="D268" s="45"/>
      <c r="E268" s="45"/>
      <c r="F268" s="45"/>
      <c r="G268" s="37">
        <v>0</v>
      </c>
      <c r="H268" s="45"/>
      <c r="I268" s="26">
        <v>0</v>
      </c>
    </row>
    <row r="269" spans="1:9">
      <c r="A269" s="4">
        <v>41410</v>
      </c>
      <c r="B269" s="47">
        <v>441.41399999999999</v>
      </c>
      <c r="C269" s="45"/>
      <c r="D269" s="45"/>
      <c r="E269" s="45"/>
      <c r="F269" s="45"/>
      <c r="G269" s="37">
        <v>0</v>
      </c>
      <c r="H269" s="45"/>
      <c r="I269" s="27">
        <v>0</v>
      </c>
    </row>
    <row r="270" spans="1:9">
      <c r="A270" s="4">
        <v>41411</v>
      </c>
      <c r="B270" s="47">
        <v>346.05799999999999</v>
      </c>
      <c r="C270" s="45"/>
      <c r="D270" s="45"/>
      <c r="E270" s="45"/>
      <c r="F270" s="45"/>
      <c r="G270" s="37">
        <v>0</v>
      </c>
      <c r="H270" s="45"/>
      <c r="I270" s="26">
        <v>0</v>
      </c>
    </row>
    <row r="271" spans="1:9">
      <c r="A271" s="4">
        <v>41412</v>
      </c>
      <c r="B271" s="47">
        <v>265.137</v>
      </c>
      <c r="C271" s="45"/>
      <c r="D271" s="45"/>
      <c r="E271" s="45"/>
      <c r="F271" s="45"/>
      <c r="G271" s="37">
        <v>0</v>
      </c>
      <c r="H271" s="45"/>
      <c r="I271" s="26">
        <v>0</v>
      </c>
    </row>
    <row r="272" spans="1:9">
      <c r="A272" s="4">
        <v>41413</v>
      </c>
      <c r="B272" s="47">
        <v>384.66950000000003</v>
      </c>
      <c r="C272" s="45"/>
      <c r="D272" s="45"/>
      <c r="E272" s="45"/>
      <c r="F272" s="45"/>
      <c r="G272" s="37">
        <v>0</v>
      </c>
      <c r="H272" s="45"/>
      <c r="I272" s="26">
        <v>0</v>
      </c>
    </row>
    <row r="273" spans="1:9">
      <c r="A273" s="4">
        <v>41414</v>
      </c>
      <c r="B273" s="47">
        <v>384.66950000000003</v>
      </c>
      <c r="C273" s="51">
        <v>7</v>
      </c>
      <c r="D273" s="52">
        <v>28</v>
      </c>
      <c r="E273" s="52">
        <v>2</v>
      </c>
      <c r="F273" s="52">
        <v>26</v>
      </c>
      <c r="G273" s="37">
        <v>97</v>
      </c>
      <c r="H273" s="53">
        <v>18</v>
      </c>
      <c r="I273" s="26">
        <v>0</v>
      </c>
    </row>
    <row r="274" spans="1:9">
      <c r="A274" s="4">
        <v>41415</v>
      </c>
      <c r="B274" s="47">
        <v>337.40600000000001</v>
      </c>
      <c r="C274" s="20"/>
      <c r="D274" s="20"/>
      <c r="E274" s="20"/>
      <c r="F274" s="20"/>
      <c r="G274" s="37">
        <v>0</v>
      </c>
      <c r="H274" s="20"/>
      <c r="I274" s="26">
        <v>0</v>
      </c>
    </row>
    <row r="275" spans="1:9">
      <c r="A275" s="4">
        <v>41416</v>
      </c>
      <c r="B275" s="47">
        <v>315.661</v>
      </c>
      <c r="C275" s="45"/>
      <c r="D275" s="45"/>
      <c r="E275" s="45"/>
      <c r="F275" s="45"/>
      <c r="G275" s="37">
        <v>0</v>
      </c>
      <c r="H275" s="45"/>
      <c r="I275" s="26">
        <v>0</v>
      </c>
    </row>
    <row r="276" spans="1:9">
      <c r="A276" s="4">
        <v>41417</v>
      </c>
      <c r="B276" s="47">
        <v>367.48</v>
      </c>
      <c r="C276" s="45"/>
      <c r="D276" s="45"/>
      <c r="E276" s="45"/>
      <c r="F276" s="45"/>
      <c r="G276" s="37">
        <v>0</v>
      </c>
      <c r="H276" s="45"/>
      <c r="I276" s="26">
        <v>3</v>
      </c>
    </row>
    <row r="277" spans="1:9">
      <c r="A277" s="4">
        <v>41418</v>
      </c>
      <c r="B277" s="47">
        <v>325.39299999999997</v>
      </c>
      <c r="C277" s="45"/>
      <c r="D277" s="45"/>
      <c r="E277" s="45"/>
      <c r="F277" s="45"/>
      <c r="G277" s="37">
        <v>0</v>
      </c>
      <c r="H277" s="45"/>
      <c r="I277" s="26">
        <v>0</v>
      </c>
    </row>
    <row r="278" spans="1:9">
      <c r="A278" s="4">
        <v>41419</v>
      </c>
      <c r="B278" s="47">
        <v>502.00700000000001</v>
      </c>
      <c r="C278" s="45"/>
      <c r="D278" s="45"/>
      <c r="E278" s="45"/>
      <c r="F278" s="45"/>
      <c r="G278" s="37">
        <v>0</v>
      </c>
      <c r="H278" s="45"/>
      <c r="I278" s="26">
        <v>23</v>
      </c>
    </row>
    <row r="279" spans="1:9">
      <c r="A279" s="4">
        <v>41420</v>
      </c>
      <c r="B279" s="47">
        <v>420.2</v>
      </c>
      <c r="C279" s="45"/>
      <c r="D279" s="45"/>
      <c r="E279" s="45"/>
      <c r="F279" s="45"/>
      <c r="G279" s="37">
        <v>0</v>
      </c>
      <c r="H279" s="45"/>
      <c r="I279" s="26">
        <v>0</v>
      </c>
    </row>
    <row r="280" spans="1:9">
      <c r="A280" s="4">
        <v>41421</v>
      </c>
      <c r="B280" s="47">
        <v>420.2</v>
      </c>
      <c r="C280" s="45"/>
      <c r="D280" s="45"/>
      <c r="E280" s="45"/>
      <c r="F280" s="45"/>
      <c r="G280" s="37">
        <v>0</v>
      </c>
      <c r="H280" s="45"/>
      <c r="I280" s="26">
        <v>0</v>
      </c>
    </row>
    <row r="281" spans="1:9">
      <c r="A281" s="4">
        <v>41422</v>
      </c>
      <c r="B281" s="47">
        <v>382.21</v>
      </c>
      <c r="C281" s="20"/>
      <c r="D281" s="20"/>
      <c r="E281" s="20"/>
      <c r="F281" s="20"/>
      <c r="G281" s="37">
        <v>0</v>
      </c>
      <c r="H281" s="20"/>
      <c r="I281" s="26">
        <v>0</v>
      </c>
    </row>
    <row r="282" spans="1:9">
      <c r="A282" s="4">
        <v>41423</v>
      </c>
      <c r="B282" s="47">
        <v>379.78699999999998</v>
      </c>
      <c r="C282" s="45"/>
      <c r="D282" s="45"/>
      <c r="E282" s="45"/>
      <c r="F282" s="45"/>
      <c r="G282" s="37">
        <v>0</v>
      </c>
      <c r="H282" s="45"/>
      <c r="I282" s="26">
        <v>0</v>
      </c>
    </row>
    <row r="283" spans="1:9">
      <c r="A283" s="4">
        <v>41424</v>
      </c>
      <c r="B283" s="47">
        <v>425.733</v>
      </c>
      <c r="C283" s="45"/>
      <c r="D283" s="45"/>
      <c r="E283" s="45"/>
      <c r="F283" s="45"/>
      <c r="G283" s="37">
        <v>0</v>
      </c>
      <c r="H283" s="45"/>
      <c r="I283" s="26">
        <v>1</v>
      </c>
    </row>
    <row r="284" spans="1:9">
      <c r="A284" s="4">
        <v>41425</v>
      </c>
      <c r="B284" s="47">
        <v>278.69400000000002</v>
      </c>
      <c r="C284" s="45"/>
      <c r="D284" s="45"/>
      <c r="E284" s="45"/>
      <c r="F284" s="45"/>
      <c r="G284" s="37">
        <v>0</v>
      </c>
      <c r="H284" s="45"/>
      <c r="I284" s="26">
        <v>0</v>
      </c>
    </row>
    <row r="285" spans="1:9">
      <c r="A285" s="4">
        <v>41426</v>
      </c>
      <c r="B285" s="48">
        <v>341.7</v>
      </c>
      <c r="C285" s="45"/>
      <c r="D285" s="45"/>
      <c r="E285" s="45"/>
      <c r="F285" s="45"/>
      <c r="G285" s="37">
        <v>0</v>
      </c>
      <c r="H285" s="45"/>
      <c r="I285" s="26">
        <v>0</v>
      </c>
    </row>
    <row r="286" spans="1:9">
      <c r="A286" s="4">
        <v>41427</v>
      </c>
      <c r="B286" s="48">
        <v>371.19099999999997</v>
      </c>
      <c r="C286" s="45"/>
      <c r="D286" s="45"/>
      <c r="E286" s="45"/>
      <c r="F286" s="45"/>
      <c r="G286" s="37">
        <v>0</v>
      </c>
      <c r="H286" s="45"/>
      <c r="I286" s="26">
        <v>0</v>
      </c>
    </row>
    <row r="287" spans="1:9">
      <c r="A287" s="4">
        <v>41428</v>
      </c>
      <c r="B287" s="48">
        <v>371.19099999999997</v>
      </c>
      <c r="C287" s="45"/>
      <c r="D287" s="45"/>
      <c r="E287" s="45"/>
      <c r="F287" s="45"/>
      <c r="G287" s="37">
        <v>0</v>
      </c>
      <c r="H287" s="45"/>
      <c r="I287" s="26">
        <v>0</v>
      </c>
    </row>
    <row r="288" spans="1:9">
      <c r="A288" s="4">
        <v>41429</v>
      </c>
      <c r="B288" s="48">
        <v>264</v>
      </c>
      <c r="C288" s="20"/>
      <c r="D288" s="20"/>
      <c r="E288" s="20"/>
      <c r="F288" s="20"/>
      <c r="G288" s="37">
        <v>0</v>
      </c>
      <c r="H288" s="20"/>
      <c r="I288" s="26">
        <v>0</v>
      </c>
    </row>
    <row r="289" spans="1:9">
      <c r="A289" s="4">
        <v>41430</v>
      </c>
      <c r="B289" s="48">
        <v>526.31299999999999</v>
      </c>
      <c r="C289" s="45"/>
      <c r="D289" s="45"/>
      <c r="E289" s="45"/>
      <c r="F289" s="45"/>
      <c r="G289" s="37">
        <v>0</v>
      </c>
      <c r="H289" s="45"/>
      <c r="I289" s="26">
        <v>0</v>
      </c>
    </row>
    <row r="290" spans="1:9">
      <c r="A290" s="4">
        <v>41431</v>
      </c>
      <c r="B290" s="48">
        <v>225.596</v>
      </c>
      <c r="C290" s="45"/>
      <c r="D290" s="45"/>
      <c r="E290" s="45"/>
      <c r="F290" s="45"/>
      <c r="G290" s="37">
        <v>0</v>
      </c>
      <c r="H290" s="45"/>
      <c r="I290" s="26">
        <v>0</v>
      </c>
    </row>
    <row r="291" spans="1:9">
      <c r="A291" s="4">
        <v>41432</v>
      </c>
      <c r="B291" s="48">
        <v>275.04300000000001</v>
      </c>
      <c r="C291" s="45"/>
      <c r="D291" s="45"/>
      <c r="E291" s="45"/>
      <c r="F291" s="45"/>
      <c r="G291" s="37">
        <v>0</v>
      </c>
      <c r="H291" s="45"/>
      <c r="I291" s="26">
        <v>0</v>
      </c>
    </row>
    <row r="292" spans="1:9">
      <c r="A292" s="4">
        <v>41433</v>
      </c>
      <c r="B292" s="48">
        <v>264.96499999999997</v>
      </c>
      <c r="C292" s="45"/>
      <c r="D292" s="45"/>
      <c r="E292" s="45"/>
      <c r="F292" s="45"/>
      <c r="G292" s="37">
        <v>0</v>
      </c>
      <c r="H292" s="45"/>
      <c r="I292" s="26">
        <v>2</v>
      </c>
    </row>
    <row r="293" spans="1:9">
      <c r="A293" s="4">
        <v>41434</v>
      </c>
      <c r="B293" s="48">
        <v>390.63249999999999</v>
      </c>
      <c r="C293" s="45"/>
      <c r="D293" s="45"/>
      <c r="E293" s="45"/>
      <c r="F293" s="45"/>
      <c r="G293" s="37">
        <v>0</v>
      </c>
      <c r="H293" s="45"/>
      <c r="I293" s="26">
        <v>0</v>
      </c>
    </row>
    <row r="294" spans="1:9">
      <c r="A294" s="4">
        <v>41435</v>
      </c>
      <c r="B294" s="48">
        <v>390.63249999999999</v>
      </c>
      <c r="C294" s="45"/>
      <c r="D294" s="45"/>
      <c r="E294" s="45"/>
      <c r="F294" s="45"/>
      <c r="G294" s="37">
        <v>0</v>
      </c>
      <c r="H294" s="45"/>
      <c r="I294" s="26">
        <v>10</v>
      </c>
    </row>
    <row r="295" spans="1:9">
      <c r="A295" s="4">
        <v>41436</v>
      </c>
      <c r="B295" s="48">
        <v>478.02600000000001</v>
      </c>
      <c r="C295" s="20"/>
      <c r="D295" s="20"/>
      <c r="E295" s="20"/>
      <c r="F295" s="20"/>
      <c r="G295" s="37">
        <v>0</v>
      </c>
      <c r="H295" s="20"/>
      <c r="I295" s="26">
        <v>0</v>
      </c>
    </row>
    <row r="296" spans="1:9">
      <c r="A296" s="4">
        <v>41437</v>
      </c>
      <c r="B296" s="48">
        <v>317.55599999999998</v>
      </c>
      <c r="C296" s="45"/>
      <c r="D296" s="45"/>
      <c r="E296" s="45"/>
      <c r="F296" s="45"/>
      <c r="G296" s="37">
        <v>0</v>
      </c>
      <c r="H296" s="45"/>
      <c r="I296" s="26">
        <v>8</v>
      </c>
    </row>
    <row r="297" spans="1:9">
      <c r="A297" s="4">
        <v>41438</v>
      </c>
      <c r="B297" s="48">
        <v>1087.7560000000001</v>
      </c>
      <c r="C297" s="45"/>
      <c r="D297" s="45"/>
      <c r="E297" s="45"/>
      <c r="F297" s="45"/>
      <c r="G297" s="37">
        <v>0</v>
      </c>
      <c r="H297" s="45"/>
      <c r="I297" s="26">
        <v>33</v>
      </c>
    </row>
    <row r="298" spans="1:9">
      <c r="A298" s="4">
        <v>41439</v>
      </c>
      <c r="B298" s="48">
        <v>588.68600000000004</v>
      </c>
      <c r="C298" s="45"/>
      <c r="D298" s="45"/>
      <c r="E298" s="45"/>
      <c r="F298" s="45"/>
      <c r="G298" s="37">
        <v>0</v>
      </c>
      <c r="H298" s="45"/>
      <c r="I298" s="26">
        <v>0</v>
      </c>
    </row>
    <row r="299" spans="1:9">
      <c r="A299" s="4">
        <v>41440</v>
      </c>
      <c r="B299" s="48">
        <v>377.435</v>
      </c>
      <c r="C299" s="45"/>
      <c r="D299" s="45"/>
      <c r="E299" s="45"/>
      <c r="F299" s="45"/>
      <c r="G299" s="37">
        <v>0</v>
      </c>
      <c r="H299" s="45"/>
      <c r="I299" s="26">
        <v>0</v>
      </c>
    </row>
    <row r="300" spans="1:9">
      <c r="A300" s="4">
        <v>41441</v>
      </c>
      <c r="B300" s="48">
        <v>430.23450000000003</v>
      </c>
      <c r="C300" s="45"/>
      <c r="D300" s="45"/>
      <c r="E300" s="45"/>
      <c r="F300" s="45"/>
      <c r="G300" s="37">
        <v>0</v>
      </c>
      <c r="H300" s="45"/>
      <c r="I300" s="26">
        <v>0</v>
      </c>
    </row>
    <row r="301" spans="1:9">
      <c r="A301" s="4">
        <v>41442</v>
      </c>
      <c r="B301" s="48">
        <v>430.23450000000003</v>
      </c>
      <c r="C301" s="51">
        <v>2</v>
      </c>
      <c r="D301" s="52">
        <v>20</v>
      </c>
      <c r="E301" s="52">
        <v>2</v>
      </c>
      <c r="F301" s="52">
        <v>5</v>
      </c>
      <c r="G301" s="37">
        <v>0</v>
      </c>
      <c r="H301" s="53">
        <v>11</v>
      </c>
      <c r="I301" s="26">
        <v>0</v>
      </c>
    </row>
    <row r="302" spans="1:9">
      <c r="A302" s="4">
        <v>41443</v>
      </c>
      <c r="B302" s="48">
        <v>392.09699999999998</v>
      </c>
      <c r="C302" s="20"/>
      <c r="D302" s="20"/>
      <c r="E302" s="20"/>
      <c r="F302" s="20"/>
      <c r="G302" s="37">
        <v>0</v>
      </c>
      <c r="H302" s="20"/>
      <c r="I302" s="26">
        <v>0</v>
      </c>
    </row>
    <row r="303" spans="1:9">
      <c r="A303" s="4">
        <v>41444</v>
      </c>
      <c r="B303" s="48">
        <v>317.553</v>
      </c>
      <c r="C303" s="45"/>
      <c r="D303" s="45"/>
      <c r="E303" s="45"/>
      <c r="F303" s="45"/>
      <c r="G303" s="37">
        <v>0</v>
      </c>
      <c r="H303" s="45"/>
      <c r="I303" s="26">
        <v>0</v>
      </c>
    </row>
    <row r="304" spans="1:9">
      <c r="A304" s="4">
        <v>41445</v>
      </c>
      <c r="B304" s="48">
        <v>288.14299999999997</v>
      </c>
      <c r="C304" s="45"/>
      <c r="D304" s="45"/>
      <c r="E304" s="45"/>
      <c r="F304" s="45"/>
      <c r="G304" s="37">
        <v>0</v>
      </c>
      <c r="H304" s="45"/>
      <c r="I304" s="26">
        <v>0</v>
      </c>
    </row>
    <row r="305" spans="1:9">
      <c r="A305" s="4">
        <v>41446</v>
      </c>
      <c r="B305" s="48">
        <v>398.87400000000002</v>
      </c>
      <c r="C305" s="45"/>
      <c r="D305" s="45"/>
      <c r="E305" s="45"/>
      <c r="F305" s="45"/>
      <c r="G305" s="37">
        <v>0</v>
      </c>
      <c r="H305" s="45"/>
      <c r="I305" s="26">
        <v>6</v>
      </c>
    </row>
    <row r="306" spans="1:9">
      <c r="A306" s="4">
        <v>41447</v>
      </c>
      <c r="B306" s="48">
        <v>257.346</v>
      </c>
      <c r="C306" s="45"/>
      <c r="D306" s="45"/>
      <c r="E306" s="45"/>
      <c r="F306" s="45"/>
      <c r="G306" s="37">
        <v>0</v>
      </c>
      <c r="H306" s="45"/>
      <c r="I306" s="26">
        <v>0</v>
      </c>
    </row>
    <row r="307" spans="1:9">
      <c r="A307" s="4">
        <v>41448</v>
      </c>
      <c r="B307" s="48">
        <v>393.10500000000002</v>
      </c>
      <c r="C307" s="45"/>
      <c r="D307" s="45"/>
      <c r="E307" s="45"/>
      <c r="F307" s="45"/>
      <c r="G307" s="37">
        <v>0</v>
      </c>
      <c r="H307" s="45"/>
      <c r="I307" s="26">
        <v>0</v>
      </c>
    </row>
    <row r="308" spans="1:9">
      <c r="A308" s="4">
        <v>41449</v>
      </c>
      <c r="B308" s="48">
        <v>393.10500000000002</v>
      </c>
      <c r="C308" s="45"/>
      <c r="D308" s="45"/>
      <c r="E308" s="45"/>
      <c r="F308" s="45"/>
      <c r="G308" s="37">
        <v>0</v>
      </c>
      <c r="H308" s="45"/>
      <c r="I308" s="26">
        <v>0</v>
      </c>
    </row>
    <row r="309" spans="1:9">
      <c r="A309" s="4">
        <v>41450</v>
      </c>
      <c r="B309" s="48">
        <v>333.05200000000002</v>
      </c>
      <c r="C309" s="20"/>
      <c r="D309" s="20"/>
      <c r="E309" s="20"/>
      <c r="F309" s="20"/>
      <c r="G309" s="37">
        <v>0</v>
      </c>
      <c r="H309" s="20"/>
      <c r="I309" s="26">
        <v>0</v>
      </c>
    </row>
    <row r="310" spans="1:9">
      <c r="A310" s="4">
        <v>41451</v>
      </c>
      <c r="B310" s="48">
        <v>247.37799999999999</v>
      </c>
      <c r="C310" s="45"/>
      <c r="D310" s="45"/>
      <c r="E310" s="45"/>
      <c r="F310" s="45"/>
      <c r="G310" s="37">
        <v>0</v>
      </c>
      <c r="H310" s="45"/>
      <c r="I310" s="26">
        <v>1</v>
      </c>
    </row>
    <row r="311" spans="1:9">
      <c r="A311" s="4">
        <v>41452</v>
      </c>
      <c r="B311" s="48">
        <v>264.22699999999998</v>
      </c>
      <c r="C311" s="45"/>
      <c r="D311" s="45"/>
      <c r="E311" s="45"/>
      <c r="F311" s="45"/>
      <c r="G311" s="37">
        <v>0</v>
      </c>
      <c r="H311" s="45"/>
      <c r="I311" s="26">
        <v>0</v>
      </c>
    </row>
    <row r="312" spans="1:9">
      <c r="A312" s="4">
        <v>41453</v>
      </c>
      <c r="B312" s="48">
        <v>264.22699999999998</v>
      </c>
      <c r="C312" s="45"/>
      <c r="D312" s="45"/>
      <c r="E312" s="45"/>
      <c r="F312" s="45"/>
      <c r="G312" s="37">
        <v>0</v>
      </c>
      <c r="H312" s="45"/>
      <c r="I312" s="26">
        <v>12</v>
      </c>
    </row>
    <row r="313" spans="1:9">
      <c r="A313" s="4">
        <v>41454</v>
      </c>
      <c r="B313" s="48">
        <v>656.45699999999999</v>
      </c>
      <c r="C313" s="45"/>
      <c r="D313" s="45"/>
      <c r="E313" s="45"/>
      <c r="F313" s="45"/>
      <c r="G313" s="37">
        <v>0</v>
      </c>
      <c r="H313" s="45"/>
      <c r="I313" s="26">
        <v>0</v>
      </c>
    </row>
    <row r="314" spans="1:9">
      <c r="A314" s="4">
        <v>41455</v>
      </c>
      <c r="B314" s="48">
        <v>656.45699999999999</v>
      </c>
      <c r="C314" s="45"/>
      <c r="D314" s="45"/>
      <c r="E314" s="45"/>
      <c r="F314" s="45"/>
      <c r="G314" s="37">
        <v>0</v>
      </c>
      <c r="H314" s="45"/>
      <c r="I314" s="26">
        <v>22</v>
      </c>
    </row>
    <row r="315" spans="1:9">
      <c r="A315" s="4">
        <v>41456</v>
      </c>
      <c r="B315" s="48">
        <v>1071.6030000000001</v>
      </c>
      <c r="C315" s="45"/>
      <c r="D315" s="45"/>
      <c r="E315" s="45"/>
      <c r="F315" s="45"/>
      <c r="G315" s="37">
        <v>0</v>
      </c>
      <c r="H315" s="45"/>
      <c r="I315" s="26">
        <v>28</v>
      </c>
    </row>
    <row r="316" spans="1:9">
      <c r="A316" s="4">
        <v>41457</v>
      </c>
      <c r="B316" s="50">
        <v>2296.9</v>
      </c>
      <c r="C316" s="20"/>
      <c r="D316" s="20"/>
      <c r="E316" s="20"/>
      <c r="F316" s="20"/>
      <c r="G316" s="37">
        <v>0</v>
      </c>
      <c r="H316" s="20"/>
      <c r="I316" s="26">
        <v>43</v>
      </c>
    </row>
    <row r="317" spans="1:9">
      <c r="A317" s="4">
        <v>41458</v>
      </c>
      <c r="B317" s="48">
        <v>1191.5150000000001</v>
      </c>
      <c r="C317" s="45"/>
      <c r="D317" s="45"/>
      <c r="E317" s="45"/>
      <c r="F317" s="45"/>
      <c r="G317" s="37">
        <v>0</v>
      </c>
      <c r="H317" s="45"/>
      <c r="I317" s="26">
        <v>1</v>
      </c>
    </row>
    <row r="318" spans="1:9">
      <c r="A318" s="4">
        <v>41459</v>
      </c>
      <c r="B318" s="48">
        <v>549.61900000000003</v>
      </c>
      <c r="C318" s="45"/>
      <c r="D318" s="45"/>
      <c r="E318" s="45"/>
      <c r="F318" s="45"/>
      <c r="G318" s="37">
        <v>0</v>
      </c>
      <c r="H318" s="45"/>
      <c r="I318" s="26">
        <v>0</v>
      </c>
    </row>
    <row r="319" spans="1:9">
      <c r="A319" s="4">
        <v>41460</v>
      </c>
      <c r="B319" s="48">
        <v>850.6</v>
      </c>
      <c r="C319" s="45"/>
      <c r="D319" s="45"/>
      <c r="E319" s="45"/>
      <c r="F319" s="45"/>
      <c r="G319" s="37">
        <v>0</v>
      </c>
      <c r="H319" s="45"/>
      <c r="I319" s="26">
        <v>0</v>
      </c>
    </row>
    <row r="320" spans="1:9">
      <c r="A320" s="4">
        <v>41461</v>
      </c>
      <c r="B320" s="48">
        <v>446.88600000000002</v>
      </c>
      <c r="C320" s="45"/>
      <c r="D320" s="45"/>
      <c r="E320" s="45"/>
      <c r="F320" s="45"/>
      <c r="G320" s="37">
        <v>0</v>
      </c>
      <c r="H320" s="45"/>
      <c r="I320" s="26">
        <v>0</v>
      </c>
    </row>
    <row r="321" spans="1:9">
      <c r="A321" s="4">
        <v>41462</v>
      </c>
      <c r="B321" s="48">
        <v>520.60950000000003</v>
      </c>
      <c r="C321" s="45"/>
      <c r="D321" s="45"/>
      <c r="E321" s="45"/>
      <c r="F321" s="45"/>
      <c r="G321" s="37">
        <v>0</v>
      </c>
      <c r="H321" s="45"/>
      <c r="I321" s="26">
        <v>0</v>
      </c>
    </row>
    <row r="322" spans="1:9">
      <c r="A322" s="4">
        <v>41463</v>
      </c>
      <c r="B322" s="48">
        <v>520.60950000000003</v>
      </c>
      <c r="C322" s="45"/>
      <c r="D322" s="45"/>
      <c r="E322" s="45"/>
      <c r="F322" s="45"/>
      <c r="G322" s="37">
        <v>0</v>
      </c>
      <c r="H322" s="45"/>
      <c r="I322" s="26">
        <v>0</v>
      </c>
    </row>
    <row r="323" spans="1:9">
      <c r="A323" s="4">
        <v>41464</v>
      </c>
      <c r="B323" s="48">
        <v>353.89299999999997</v>
      </c>
      <c r="C323" s="20"/>
      <c r="D323" s="20"/>
      <c r="E323" s="20"/>
      <c r="F323" s="20"/>
      <c r="G323" s="37">
        <v>0</v>
      </c>
      <c r="H323" s="20"/>
      <c r="I323" s="26">
        <v>0</v>
      </c>
    </row>
    <row r="324" spans="1:9">
      <c r="A324" s="4">
        <v>41465</v>
      </c>
      <c r="B324" s="48">
        <v>465.113</v>
      </c>
      <c r="C324" s="45"/>
      <c r="D324" s="45"/>
      <c r="E324" s="45"/>
      <c r="F324" s="45"/>
      <c r="G324" s="37">
        <v>0</v>
      </c>
      <c r="H324" s="45"/>
      <c r="I324" s="26">
        <v>6</v>
      </c>
    </row>
    <row r="325" spans="1:9">
      <c r="A325" s="4">
        <v>41466</v>
      </c>
      <c r="B325" s="48">
        <v>446.41800000000001</v>
      </c>
      <c r="C325" s="45"/>
      <c r="D325" s="45"/>
      <c r="E325" s="45"/>
      <c r="F325" s="45"/>
      <c r="G325" s="37">
        <v>0</v>
      </c>
      <c r="H325" s="45"/>
      <c r="I325" s="26">
        <v>0</v>
      </c>
    </row>
    <row r="326" spans="1:9">
      <c r="A326" s="4">
        <v>41467</v>
      </c>
      <c r="B326" s="48">
        <v>465.79300000000001</v>
      </c>
      <c r="C326" s="45"/>
      <c r="D326" s="45"/>
      <c r="E326" s="45"/>
      <c r="F326" s="45"/>
      <c r="G326" s="37">
        <v>0</v>
      </c>
      <c r="H326" s="45"/>
      <c r="I326" s="26">
        <v>0</v>
      </c>
    </row>
    <row r="327" spans="1:9">
      <c r="A327" s="4">
        <v>41468</v>
      </c>
      <c r="B327" s="48">
        <v>502.75799999999998</v>
      </c>
      <c r="C327" s="45"/>
      <c r="D327" s="45"/>
      <c r="E327" s="45"/>
      <c r="F327" s="45"/>
      <c r="G327" s="37">
        <v>0</v>
      </c>
      <c r="H327" s="45"/>
      <c r="I327" s="26">
        <v>0</v>
      </c>
    </row>
    <row r="328" spans="1:9">
      <c r="A328" s="4">
        <v>41469</v>
      </c>
      <c r="B328" s="48">
        <v>440.56</v>
      </c>
      <c r="C328" s="45"/>
      <c r="D328" s="45"/>
      <c r="E328" s="45"/>
      <c r="F328" s="45"/>
      <c r="G328" s="37">
        <v>0</v>
      </c>
      <c r="H328" s="45"/>
      <c r="I328" s="26">
        <v>0</v>
      </c>
    </row>
    <row r="329" spans="1:9">
      <c r="A329" s="4">
        <v>41470</v>
      </c>
      <c r="B329" s="48">
        <v>440.56</v>
      </c>
      <c r="C329" s="51">
        <v>2</v>
      </c>
      <c r="D329" s="52">
        <v>4</v>
      </c>
      <c r="E329" s="52">
        <v>2</v>
      </c>
      <c r="F329" s="52">
        <v>5</v>
      </c>
      <c r="G329" s="37">
        <v>0</v>
      </c>
      <c r="H329" s="53">
        <v>14</v>
      </c>
      <c r="I329" s="26">
        <v>0</v>
      </c>
    </row>
    <row r="330" spans="1:9">
      <c r="A330" s="4">
        <v>41471</v>
      </c>
      <c r="B330" s="48">
        <v>428.08499999999998</v>
      </c>
      <c r="C330" s="20"/>
      <c r="D330" s="20"/>
      <c r="E330" s="20"/>
      <c r="F330" s="20"/>
      <c r="G330" s="37">
        <v>0</v>
      </c>
      <c r="H330" s="20"/>
      <c r="I330" s="26">
        <v>0</v>
      </c>
    </row>
    <row r="331" spans="1:9">
      <c r="A331" s="4">
        <v>41472</v>
      </c>
      <c r="B331" s="48">
        <v>365.79399999999998</v>
      </c>
      <c r="C331" s="45"/>
      <c r="D331" s="45"/>
      <c r="E331" s="45"/>
      <c r="F331" s="45"/>
      <c r="G331" s="37">
        <v>0</v>
      </c>
      <c r="H331" s="45"/>
      <c r="I331" s="26">
        <v>0</v>
      </c>
    </row>
    <row r="332" spans="1:9">
      <c r="A332" s="4">
        <v>41473</v>
      </c>
      <c r="B332" s="48">
        <v>311.46800000000002</v>
      </c>
      <c r="C332" s="45"/>
      <c r="D332" s="45"/>
      <c r="E332" s="45"/>
      <c r="F332" s="45"/>
      <c r="G332" s="37">
        <v>0</v>
      </c>
      <c r="H332" s="45"/>
      <c r="I332" s="26">
        <v>3</v>
      </c>
    </row>
    <row r="333" spans="1:9">
      <c r="A333" s="4">
        <v>41474</v>
      </c>
      <c r="B333" s="48">
        <v>459.952</v>
      </c>
      <c r="C333" s="45"/>
      <c r="D333" s="45"/>
      <c r="E333" s="45"/>
      <c r="F333" s="45"/>
      <c r="G333" s="37">
        <v>0</v>
      </c>
      <c r="H333" s="45"/>
      <c r="I333" s="26">
        <v>0</v>
      </c>
    </row>
    <row r="334" spans="1:9">
      <c r="A334" s="4">
        <v>41475</v>
      </c>
      <c r="B334" s="48">
        <v>309</v>
      </c>
      <c r="C334" s="45"/>
      <c r="D334" s="45"/>
      <c r="E334" s="45"/>
      <c r="F334" s="45"/>
      <c r="G334" s="37">
        <v>0</v>
      </c>
      <c r="H334" s="45"/>
      <c r="I334" s="26">
        <v>0</v>
      </c>
    </row>
    <row r="335" spans="1:9">
      <c r="A335" s="4">
        <v>41476</v>
      </c>
      <c r="B335" s="48">
        <v>532.43849999999998</v>
      </c>
      <c r="C335" s="45"/>
      <c r="D335" s="45"/>
      <c r="E335" s="45"/>
      <c r="F335" s="45"/>
      <c r="G335" s="37">
        <v>0</v>
      </c>
      <c r="H335" s="45"/>
      <c r="I335" s="26">
        <v>0</v>
      </c>
    </row>
    <row r="336" spans="1:9">
      <c r="A336" s="4">
        <v>41477</v>
      </c>
      <c r="B336" s="48">
        <v>532.43849999999998</v>
      </c>
      <c r="C336" s="45"/>
      <c r="D336" s="45"/>
      <c r="E336" s="45"/>
      <c r="F336" s="45"/>
      <c r="G336" s="37">
        <v>0</v>
      </c>
      <c r="H336" s="45"/>
      <c r="I336" s="26">
        <v>6</v>
      </c>
    </row>
    <row r="337" spans="1:9">
      <c r="A337" s="4">
        <v>41478</v>
      </c>
      <c r="B337" s="48">
        <v>426.98</v>
      </c>
      <c r="C337" s="20"/>
      <c r="D337" s="20"/>
      <c r="E337" s="20"/>
      <c r="F337" s="20"/>
      <c r="G337" s="37">
        <v>0</v>
      </c>
      <c r="H337" s="20"/>
      <c r="I337" s="26">
        <v>0</v>
      </c>
    </row>
    <row r="338" spans="1:9">
      <c r="A338" s="4">
        <v>41479</v>
      </c>
      <c r="B338" s="48">
        <v>362.02</v>
      </c>
      <c r="C338" s="45"/>
      <c r="D338" s="45"/>
      <c r="E338" s="45"/>
      <c r="F338" s="45"/>
      <c r="G338" s="37">
        <v>0</v>
      </c>
      <c r="H338" s="45"/>
      <c r="I338" s="26">
        <v>0</v>
      </c>
    </row>
    <row r="339" spans="1:9">
      <c r="A339" s="4">
        <v>41480</v>
      </c>
      <c r="B339" s="48">
        <v>319.00200000000001</v>
      </c>
      <c r="C339" s="45"/>
      <c r="D339" s="45"/>
      <c r="E339" s="45"/>
      <c r="F339" s="45"/>
      <c r="G339" s="37">
        <v>0</v>
      </c>
      <c r="H339" s="45"/>
      <c r="I339" s="26">
        <v>0</v>
      </c>
    </row>
    <row r="340" spans="1:9">
      <c r="A340" s="4">
        <v>41481</v>
      </c>
      <c r="B340" s="48">
        <v>416.12200000000001</v>
      </c>
      <c r="C340" s="45"/>
      <c r="D340" s="45"/>
      <c r="E340" s="45"/>
      <c r="F340" s="45"/>
      <c r="G340" s="37">
        <v>0</v>
      </c>
      <c r="H340" s="45"/>
      <c r="I340" s="26">
        <v>0</v>
      </c>
    </row>
    <row r="341" spans="1:9">
      <c r="A341" s="4">
        <v>41482</v>
      </c>
      <c r="B341" s="48">
        <v>231.499</v>
      </c>
      <c r="C341" s="45"/>
      <c r="D341" s="45"/>
      <c r="E341" s="45"/>
      <c r="F341" s="45"/>
      <c r="G341" s="37">
        <v>0</v>
      </c>
      <c r="H341" s="45"/>
      <c r="I341" s="26">
        <v>0</v>
      </c>
    </row>
    <row r="342" spans="1:9">
      <c r="A342" s="4">
        <v>41483</v>
      </c>
      <c r="B342" s="48">
        <v>363.51249999999999</v>
      </c>
      <c r="C342" s="45"/>
      <c r="D342" s="45"/>
      <c r="E342" s="45"/>
      <c r="F342" s="45"/>
      <c r="G342" s="37">
        <v>0</v>
      </c>
      <c r="H342" s="45"/>
      <c r="I342" s="26">
        <v>0</v>
      </c>
    </row>
    <row r="343" spans="1:9">
      <c r="A343" s="4">
        <v>41484</v>
      </c>
      <c r="B343" s="48">
        <v>363.51249999999999</v>
      </c>
      <c r="C343" s="45"/>
      <c r="D343" s="45"/>
      <c r="E343" s="45"/>
      <c r="F343" s="45"/>
      <c r="G343" s="37">
        <v>0</v>
      </c>
      <c r="H343" s="45"/>
      <c r="I343" s="26">
        <v>0</v>
      </c>
    </row>
    <row r="344" spans="1:9">
      <c r="A344" s="4">
        <v>41485</v>
      </c>
      <c r="B344" s="48">
        <v>344.01799999999997</v>
      </c>
      <c r="C344" s="20"/>
      <c r="D344" s="20"/>
      <c r="E344" s="20"/>
      <c r="F344" s="20"/>
      <c r="G344" s="37">
        <v>0</v>
      </c>
      <c r="H344" s="20"/>
      <c r="I344" s="26">
        <v>0</v>
      </c>
    </row>
    <row r="345" spans="1:9">
      <c r="A345" s="4">
        <v>41486</v>
      </c>
      <c r="B345" s="48">
        <v>245.011</v>
      </c>
      <c r="C345" s="45"/>
      <c r="D345" s="45"/>
      <c r="E345" s="45"/>
      <c r="F345" s="45"/>
      <c r="G345" s="37">
        <v>0</v>
      </c>
      <c r="H345" s="45"/>
      <c r="I345" s="26">
        <v>0</v>
      </c>
    </row>
    <row r="346" spans="1:9">
      <c r="A346" s="4">
        <v>41487</v>
      </c>
      <c r="B346" s="48">
        <v>422.43799999999999</v>
      </c>
      <c r="C346" s="45"/>
      <c r="D346" s="45"/>
      <c r="E346" s="45"/>
      <c r="F346" s="45"/>
      <c r="G346" s="37">
        <v>0</v>
      </c>
      <c r="H346" s="45"/>
      <c r="I346" s="26">
        <v>0</v>
      </c>
    </row>
    <row r="347" spans="1:9">
      <c r="A347" s="4">
        <v>41488</v>
      </c>
      <c r="B347" s="48">
        <v>311.738</v>
      </c>
      <c r="C347" s="45"/>
      <c r="D347" s="45"/>
      <c r="E347" s="45"/>
      <c r="F347" s="45"/>
      <c r="G347" s="37">
        <v>0</v>
      </c>
      <c r="H347" s="45"/>
      <c r="I347" s="26">
        <v>0</v>
      </c>
    </row>
    <row r="348" spans="1:9">
      <c r="A348" s="4">
        <v>41489</v>
      </c>
      <c r="B348" s="48">
        <v>298.149</v>
      </c>
      <c r="C348" s="45"/>
      <c r="D348" s="45"/>
      <c r="E348" s="45"/>
      <c r="F348" s="45"/>
      <c r="G348" s="37">
        <v>0</v>
      </c>
      <c r="H348" s="45"/>
      <c r="I348" s="26">
        <v>0</v>
      </c>
    </row>
    <row r="349" spans="1:9">
      <c r="A349" s="4">
        <v>41490</v>
      </c>
      <c r="B349" s="48">
        <v>318.43</v>
      </c>
      <c r="C349" s="45"/>
      <c r="D349" s="45"/>
      <c r="E349" s="45"/>
      <c r="F349" s="45"/>
      <c r="G349" s="37">
        <v>0</v>
      </c>
      <c r="H349" s="45"/>
      <c r="I349" s="26">
        <v>0</v>
      </c>
    </row>
    <row r="350" spans="1:9">
      <c r="A350" s="4">
        <v>41491</v>
      </c>
      <c r="B350" s="48">
        <v>318.43</v>
      </c>
      <c r="C350" s="45"/>
      <c r="D350" s="45"/>
      <c r="E350" s="45"/>
      <c r="F350" s="45"/>
      <c r="G350" s="37">
        <v>0</v>
      </c>
      <c r="H350" s="45"/>
      <c r="I350" s="26">
        <v>0</v>
      </c>
    </row>
    <row r="351" spans="1:9">
      <c r="A351" s="4">
        <v>41492</v>
      </c>
      <c r="B351" s="48">
        <v>360.64800000000002</v>
      </c>
      <c r="C351" s="20"/>
      <c r="D351" s="20"/>
      <c r="E351" s="20"/>
      <c r="F351" s="20"/>
      <c r="G351" s="37">
        <v>0</v>
      </c>
      <c r="H351" s="20"/>
      <c r="I351" s="26">
        <v>0</v>
      </c>
    </row>
    <row r="352" spans="1:9">
      <c r="A352" s="4">
        <v>41493</v>
      </c>
      <c r="B352" s="48">
        <v>315.476</v>
      </c>
      <c r="C352" s="45"/>
      <c r="D352" s="45"/>
      <c r="E352" s="45"/>
      <c r="F352" s="45"/>
      <c r="G352" s="37">
        <v>0</v>
      </c>
      <c r="H352" s="45"/>
      <c r="I352" s="26">
        <v>0</v>
      </c>
    </row>
    <row r="353" spans="1:9">
      <c r="A353" s="4">
        <v>41494</v>
      </c>
      <c r="B353" s="48">
        <v>298.38</v>
      </c>
      <c r="C353" s="45"/>
      <c r="D353" s="45"/>
      <c r="E353" s="45"/>
      <c r="F353" s="45"/>
      <c r="G353" s="37">
        <v>0</v>
      </c>
      <c r="H353" s="45"/>
      <c r="I353" s="26">
        <v>0</v>
      </c>
    </row>
    <row r="354" spans="1:9">
      <c r="A354" s="4">
        <v>41495</v>
      </c>
      <c r="B354" s="48">
        <v>302.471</v>
      </c>
      <c r="C354" s="45"/>
      <c r="D354" s="45"/>
      <c r="E354" s="45"/>
      <c r="F354" s="45"/>
      <c r="G354" s="37">
        <v>0</v>
      </c>
      <c r="H354" s="45"/>
      <c r="I354" s="26">
        <v>0</v>
      </c>
    </row>
    <row r="355" spans="1:9">
      <c r="A355" s="4">
        <v>41496</v>
      </c>
      <c r="B355" s="48">
        <v>194.64400000000001</v>
      </c>
      <c r="C355" s="45"/>
      <c r="D355" s="45"/>
      <c r="E355" s="45"/>
      <c r="F355" s="45"/>
      <c r="G355" s="37">
        <v>0</v>
      </c>
      <c r="H355" s="45"/>
      <c r="I355" s="26">
        <v>0</v>
      </c>
    </row>
    <row r="356" spans="1:9">
      <c r="A356" s="4">
        <v>41497</v>
      </c>
      <c r="B356" s="48">
        <v>653.92600000000004</v>
      </c>
      <c r="C356" s="45"/>
      <c r="D356" s="45"/>
      <c r="E356" s="45"/>
      <c r="F356" s="45"/>
      <c r="G356" s="37">
        <v>0</v>
      </c>
      <c r="H356" s="45"/>
      <c r="I356" s="26">
        <v>0</v>
      </c>
    </row>
    <row r="357" spans="1:9">
      <c r="A357" s="4">
        <v>41498</v>
      </c>
      <c r="B357" s="48">
        <v>653.92600000000004</v>
      </c>
      <c r="C357" s="51">
        <v>5</v>
      </c>
      <c r="D357" s="52">
        <v>16</v>
      </c>
      <c r="E357" s="52">
        <v>2</v>
      </c>
      <c r="F357" s="52">
        <v>10</v>
      </c>
      <c r="G357" s="37">
        <v>0</v>
      </c>
      <c r="H357" s="53">
        <v>54</v>
      </c>
      <c r="I357" s="26">
        <v>0</v>
      </c>
    </row>
    <row r="358" spans="1:9">
      <c r="A358" s="4">
        <v>41499</v>
      </c>
      <c r="B358" s="48">
        <v>316.56</v>
      </c>
      <c r="C358" s="20"/>
      <c r="D358" s="20"/>
      <c r="E358" s="20"/>
      <c r="F358" s="20"/>
      <c r="G358" s="37">
        <v>0</v>
      </c>
      <c r="H358" s="20"/>
      <c r="I358" s="26">
        <v>0</v>
      </c>
    </row>
    <row r="359" spans="1:9">
      <c r="A359" s="4">
        <v>41500</v>
      </c>
      <c r="B359" s="48">
        <v>278.73</v>
      </c>
      <c r="C359" s="45"/>
      <c r="D359" s="45"/>
      <c r="E359" s="45"/>
      <c r="F359" s="45"/>
      <c r="G359" s="37">
        <v>0</v>
      </c>
      <c r="H359" s="45"/>
      <c r="I359" s="26">
        <v>0</v>
      </c>
    </row>
    <row r="360" spans="1:9">
      <c r="A360" s="4">
        <v>41501</v>
      </c>
      <c r="B360" s="48">
        <v>367.197</v>
      </c>
      <c r="C360" s="45"/>
      <c r="D360" s="45"/>
      <c r="E360" s="45"/>
      <c r="F360" s="45"/>
      <c r="G360" s="37">
        <v>0</v>
      </c>
      <c r="H360" s="45"/>
      <c r="I360" s="26">
        <v>12</v>
      </c>
    </row>
    <row r="361" spans="1:9">
      <c r="A361" s="4">
        <v>41502</v>
      </c>
      <c r="B361" s="48">
        <v>272.67500000000001</v>
      </c>
      <c r="C361" s="45"/>
      <c r="D361" s="45"/>
      <c r="E361" s="45"/>
      <c r="F361" s="45"/>
      <c r="G361" s="37">
        <v>0</v>
      </c>
      <c r="H361" s="45"/>
      <c r="I361" s="26">
        <v>0</v>
      </c>
    </row>
    <row r="362" spans="1:9">
      <c r="A362" s="4">
        <v>41503</v>
      </c>
      <c r="B362" s="48">
        <v>238.155</v>
      </c>
      <c r="C362" s="45"/>
      <c r="D362" s="45"/>
      <c r="E362" s="45"/>
      <c r="F362" s="45"/>
      <c r="G362" s="37">
        <v>0</v>
      </c>
      <c r="H362" s="45"/>
      <c r="I362" s="26">
        <v>0</v>
      </c>
    </row>
    <row r="363" spans="1:9">
      <c r="A363" s="4">
        <v>41504</v>
      </c>
      <c r="B363" s="48">
        <v>334.13150000000002</v>
      </c>
      <c r="C363" s="45"/>
      <c r="D363" s="45"/>
      <c r="E363" s="45"/>
      <c r="F363" s="45"/>
      <c r="G363" s="37">
        <v>0</v>
      </c>
      <c r="H363" s="45"/>
      <c r="I363" s="26">
        <v>0</v>
      </c>
    </row>
    <row r="364" spans="1:9">
      <c r="A364" s="4">
        <v>41505</v>
      </c>
      <c r="B364" s="48">
        <v>334.13150000000002</v>
      </c>
      <c r="C364" s="45"/>
      <c r="D364" s="45"/>
      <c r="E364" s="45"/>
      <c r="F364" s="45"/>
      <c r="G364" s="37">
        <v>0</v>
      </c>
      <c r="H364" s="45"/>
      <c r="I364" s="26">
        <v>0</v>
      </c>
    </row>
    <row r="365" spans="1:9">
      <c r="A365" s="4">
        <v>41506</v>
      </c>
      <c r="B365" s="48">
        <v>261.71800000000002</v>
      </c>
      <c r="C365" s="20"/>
      <c r="D365" s="20"/>
      <c r="E365" s="20"/>
      <c r="F365" s="20"/>
      <c r="G365" s="37">
        <v>0</v>
      </c>
      <c r="H365" s="20"/>
      <c r="I365" s="26">
        <v>0</v>
      </c>
    </row>
    <row r="366" spans="1:9">
      <c r="A366" s="4">
        <v>41507</v>
      </c>
      <c r="B366" s="48">
        <v>271.39800000000002</v>
      </c>
      <c r="C366" s="45"/>
      <c r="D366" s="45"/>
      <c r="E366" s="45"/>
      <c r="F366" s="45"/>
      <c r="G366" s="37">
        <v>0</v>
      </c>
      <c r="H366" s="45"/>
      <c r="I366" s="26">
        <v>0</v>
      </c>
    </row>
    <row r="367" spans="1:9">
      <c r="A367" s="4">
        <v>41508</v>
      </c>
      <c r="B367" s="48">
        <v>279.85199999999998</v>
      </c>
      <c r="C367" s="45"/>
      <c r="D367" s="45"/>
      <c r="E367" s="45"/>
      <c r="F367" s="45"/>
      <c r="G367" s="37">
        <v>0</v>
      </c>
      <c r="H367" s="45"/>
      <c r="I367" s="26">
        <v>0</v>
      </c>
    </row>
    <row r="368" spans="1:9">
      <c r="A368" s="4">
        <v>41509</v>
      </c>
      <c r="B368" s="48">
        <v>232.05199999999999</v>
      </c>
      <c r="C368" s="45"/>
      <c r="D368" s="45"/>
      <c r="E368" s="45"/>
      <c r="F368" s="45"/>
      <c r="G368" s="37">
        <v>0</v>
      </c>
      <c r="H368" s="45"/>
      <c r="I368" s="26">
        <v>0</v>
      </c>
    </row>
    <row r="369" spans="1:9">
      <c r="A369" s="4">
        <v>41510</v>
      </c>
      <c r="B369" s="48">
        <v>258.37799999999999</v>
      </c>
      <c r="C369" s="45"/>
      <c r="D369" s="45"/>
      <c r="E369" s="45"/>
      <c r="F369" s="45"/>
      <c r="G369" s="37">
        <v>0</v>
      </c>
      <c r="H369" s="45"/>
      <c r="I369" s="26">
        <v>0</v>
      </c>
    </row>
    <row r="370" spans="1:9">
      <c r="A370" s="4">
        <v>41511</v>
      </c>
      <c r="B370" s="48">
        <v>303.59750000000003</v>
      </c>
      <c r="C370" s="45"/>
      <c r="D370" s="45"/>
      <c r="E370" s="45"/>
      <c r="F370" s="45"/>
      <c r="G370" s="37">
        <v>0</v>
      </c>
      <c r="H370" s="45"/>
      <c r="I370" s="26">
        <v>0</v>
      </c>
    </row>
    <row r="371" spans="1:9">
      <c r="A371" s="4">
        <v>41512</v>
      </c>
      <c r="B371" s="48">
        <v>303.59750000000003</v>
      </c>
      <c r="C371" s="45"/>
      <c r="D371" s="45"/>
      <c r="E371" s="45"/>
      <c r="F371" s="45"/>
      <c r="G371" s="37">
        <v>0</v>
      </c>
      <c r="H371" s="45"/>
      <c r="I371" s="26">
        <v>0</v>
      </c>
    </row>
    <row r="372" spans="1:9">
      <c r="A372" s="4">
        <v>41513</v>
      </c>
      <c r="B372" s="48">
        <v>305.666</v>
      </c>
      <c r="C372" s="20"/>
      <c r="D372" s="20"/>
      <c r="E372" s="20"/>
      <c r="F372" s="20"/>
      <c r="G372" s="37">
        <v>0</v>
      </c>
      <c r="H372" s="46"/>
      <c r="I372" s="26">
        <v>0</v>
      </c>
    </row>
    <row r="373" spans="1:9">
      <c r="A373" s="4">
        <v>41514</v>
      </c>
      <c r="B373" s="48">
        <v>264.19799999999998</v>
      </c>
      <c r="C373" s="45"/>
      <c r="D373" s="45"/>
      <c r="E373" s="45"/>
      <c r="F373" s="45"/>
      <c r="G373" s="37">
        <v>0</v>
      </c>
      <c r="H373" s="45"/>
      <c r="I373" s="26">
        <v>0</v>
      </c>
    </row>
    <row r="374" spans="1:9">
      <c r="A374" s="4">
        <v>41515</v>
      </c>
      <c r="B374" s="48">
        <v>221.155</v>
      </c>
      <c r="C374" s="45"/>
      <c r="D374" s="45"/>
      <c r="E374" s="45"/>
      <c r="F374" s="45"/>
      <c r="G374" s="37">
        <v>0</v>
      </c>
      <c r="H374" s="45"/>
      <c r="I374" s="26">
        <v>0</v>
      </c>
    </row>
    <row r="375" spans="1:9">
      <c r="A375" s="4">
        <v>41516</v>
      </c>
      <c r="B375" s="48">
        <v>263.18400000000003</v>
      </c>
      <c r="C375" s="45"/>
      <c r="D375" s="45"/>
      <c r="E375" s="45"/>
      <c r="F375" s="45"/>
      <c r="G375" s="37">
        <v>0</v>
      </c>
      <c r="H375" s="45"/>
      <c r="I375" s="26">
        <v>0</v>
      </c>
    </row>
    <row r="376" spans="1:9">
      <c r="A376" s="4">
        <v>41517</v>
      </c>
      <c r="B376" s="48">
        <v>225.61799999999999</v>
      </c>
      <c r="C376" s="45"/>
      <c r="D376" s="45"/>
      <c r="E376" s="45"/>
      <c r="F376" s="45"/>
      <c r="G376" s="37">
        <v>0</v>
      </c>
      <c r="H376" s="45"/>
      <c r="I376" s="26">
        <v>0</v>
      </c>
    </row>
    <row r="377" spans="1:9" ht="15.75" thickBot="1">
      <c r="A377" s="3"/>
      <c r="B377" s="340"/>
      <c r="C377" s="340"/>
      <c r="D377" s="340"/>
      <c r="E377" s="340"/>
      <c r="F377" s="340"/>
      <c r="G377" s="340"/>
      <c r="H377" s="340"/>
      <c r="I377" s="341"/>
    </row>
    <row r="378" spans="1:9">
      <c r="A378" s="21" t="s">
        <v>8</v>
      </c>
      <c r="B378" s="29">
        <f t="shared" ref="B378:I378" si="0">MIN(B12:B376)</f>
        <v>136.99299999999999</v>
      </c>
      <c r="C378" s="32">
        <f>MIN(C357,C329,C301,C273,C245,C217,C189,C164,C137,C106,C77,C49,C21)</f>
        <v>2</v>
      </c>
      <c r="D378" s="32">
        <f t="shared" ref="D378:F378" si="1">MIN(D357,D329,D301,D273,D245,D217,D189,D164,D137,D106,D77,D49,D21)</f>
        <v>2</v>
      </c>
      <c r="E378" s="32">
        <f t="shared" si="1"/>
        <v>2</v>
      </c>
      <c r="F378" s="32">
        <f t="shared" si="1"/>
        <v>5</v>
      </c>
      <c r="G378" s="32">
        <f t="shared" ref="G378" si="2">MIN(G365,G351,G337,G323,G309,G295,G281,G267,G253,G239,G225,G211,G197,G183,G169,G155,G141,G127,G113,G99,G85,G71,G57,G43,G29,G15)</f>
        <v>0</v>
      </c>
      <c r="H378" s="32">
        <f t="shared" ref="H378" si="3">MIN(H357,H329,H301,H273,H245,H217,H189,H164,H137,H106,H77,H49,H21)</f>
        <v>2</v>
      </c>
      <c r="I378" s="29">
        <f t="shared" si="0"/>
        <v>0</v>
      </c>
    </row>
    <row r="379" spans="1:9">
      <c r="A379" s="22" t="s">
        <v>9</v>
      </c>
      <c r="B379" s="30">
        <f t="shared" ref="B379" si="4">AVERAGE(B12:B376)</f>
        <v>444.89684383561666</v>
      </c>
      <c r="C379" s="34">
        <f>AVERAGE(C357,C329,C301,C273,C245,C217,C189,C164,C137,C106,C77,C49,C21)</f>
        <v>5.2307692307692308</v>
      </c>
      <c r="D379" s="40">
        <f t="shared" ref="D379:F379" si="5">AVERAGE(D357,D329,D301,D273,D245,D217,D189,D164,D137,D106,D77,D49,D21)</f>
        <v>27.076923076923077</v>
      </c>
      <c r="E379" s="40">
        <f t="shared" si="5"/>
        <v>2</v>
      </c>
      <c r="F379" s="40">
        <f t="shared" si="5"/>
        <v>28.46153846153846</v>
      </c>
      <c r="G379" s="34">
        <f t="shared" ref="G379" si="6">AVERAGE(G365,G351,G337,G323,G309,G295,G281,G267,G253,G239,G225,G211,G197,G183,G169,G155,G141,G127,G113,G99,G85,G71,G57,G43,G29,G15)</f>
        <v>37.598461538461542</v>
      </c>
      <c r="H379" s="40">
        <f t="shared" ref="H379" si="7">AVERAGE(H357,H329,H301,H273,H245,H217,H189,H164,H137,H106,H77,H49,H21)</f>
        <v>72.818181818181813</v>
      </c>
      <c r="I379" s="30">
        <f>AVERAGE(I12:I376)</f>
        <v>4.036986301369863</v>
      </c>
    </row>
    <row r="380" spans="1:9" ht="15.75" thickBot="1">
      <c r="A380" s="23" t="s">
        <v>10</v>
      </c>
      <c r="B380" s="31">
        <f t="shared" ref="B380" si="8">MAX(B12:B376)</f>
        <v>2296.9</v>
      </c>
      <c r="C380" s="33">
        <f>MAX(C357,C329,C301,C273,C245,C217,C189,C164,C137,C106,C77,C49,C21)</f>
        <v>17</v>
      </c>
      <c r="D380" s="33">
        <f t="shared" ref="D380:F380" si="9">MAX(D357,D329,D301,D273,D245,D217,D189,D164,D137,D106,D77,D49,D21)</f>
        <v>180</v>
      </c>
      <c r="E380" s="33">
        <f t="shared" si="9"/>
        <v>2</v>
      </c>
      <c r="F380" s="33">
        <f t="shared" si="9"/>
        <v>90</v>
      </c>
      <c r="G380" s="33">
        <f t="shared" ref="G380" si="10">MAX(G365,G351,G337,G323,G309,G295,G281,G267,G253,G239,G225,G211,G197,G183,G169,G155,G141,G127,G113,G99,G85,G71,G57,G43,G29,G15)</f>
        <v>325.93</v>
      </c>
      <c r="H380" s="33">
        <f t="shared" ref="H380" si="11">MAX(H357,H329,H301,H273,H245,H217,H189,H164,H137,H106,H77,H49,H21)</f>
        <v>500</v>
      </c>
      <c r="I380" s="31">
        <f>MAX(I12:I376)</f>
        <v>154</v>
      </c>
    </row>
    <row r="381" spans="1:9">
      <c r="A381" s="2"/>
      <c r="B381" s="24">
        <f>SUM(B$12:B$376)</f>
        <v>162387.34800000009</v>
      </c>
      <c r="C381" s="17"/>
      <c r="D381" s="18"/>
      <c r="E381" s="17"/>
      <c r="F381" s="17"/>
      <c r="G381" s="24">
        <f>SUM(G$12:G$376)</f>
        <v>7248.3199999999988</v>
      </c>
      <c r="H381" s="57"/>
      <c r="I381" s="58">
        <f>SUM(I$12:I$376)</f>
        <v>1473.5</v>
      </c>
    </row>
    <row r="382" spans="1:9">
      <c r="A382" s="2"/>
      <c r="B382" s="19" t="s">
        <v>11</v>
      </c>
      <c r="C382" s="55">
        <f>COUNT(C12:C376)</f>
        <v>13</v>
      </c>
      <c r="D382" s="18"/>
      <c r="E382" s="17"/>
      <c r="F382" s="17"/>
      <c r="G382" s="20"/>
      <c r="H382" s="20"/>
    </row>
  </sheetData>
  <protectedRanges>
    <protectedRange sqref="C12:F14 H12:H14" name="Range1_1"/>
    <protectedRange sqref="B12:B313 B315:B376" name="Range1_4_1"/>
    <protectedRange sqref="I12:I376" name="Range1_3"/>
    <protectedRange sqref="C57:F57 C71:F71 C85:F85 C99:F99 C113:F113 C127:F127 C141:F141 C155:F155 C169:F169 C183:F183 C197:F197 C211:F211 C225:F225 C239:F239 C253:F253 C377:F377 C373:H376 C372:F372 C366:H371 C365:F365 C359:H364 C358:F358 C351:F351 C345:H350 C344:F344 C338:H343 C337:F337 C331:H336 C330:F330 C323:F323 C317:H322 C316:F316 C310:H315 C309:F309 C303:H308 C302:F302 C295:F295 C289:H294 C288:F288 C282:H287 C281:F281 C275:H280 C274:F274 C267:F267 C261:H266 C260:F260 C254:H259 C247:H252 C233:H238 C226:H231 C219:H224 C205:H210 C198:H203 C191:H196 C177:H182 C170:H175 C156:H161 C149:H154 C142:H147 C128:H133 C121:H126 C114:H119 C93:H98 C86:H91 C79:H84 C65:H70 C58:H63 C52:H56 C23:F35 C15:F21 C37:F49 C72:H77 C100:H112 C135:H140 C163:H168 C184:H189 C212:H217 C240:H245 C268:H273 C296:H301 C324:H329 C352:H357 C51:F51 H51 H37:H42 H30:H35 H23:H28 H16:H21 H44:H49 G12:G51" name="Range1_2"/>
  </protectedRanges>
  <mergeCells count="11">
    <mergeCell ref="G7:G8"/>
    <mergeCell ref="B377:I377"/>
    <mergeCell ref="A6:I6"/>
    <mergeCell ref="A7:A9"/>
    <mergeCell ref="B7:B8"/>
    <mergeCell ref="C7:F7"/>
    <mergeCell ref="A1:I1"/>
    <mergeCell ref="A2:I2"/>
    <mergeCell ref="A3:I3"/>
    <mergeCell ref="A4:I4"/>
    <mergeCell ref="A5:I5"/>
  </mergeCells>
  <hyperlinks>
    <hyperlink ref="A3" r:id="rId1" xr:uid="{00000000-0004-0000-0100-000000000000}"/>
  </hyperlinks>
  <pageMargins left="0.7" right="0.7" top="0.75" bottom="0.75" header="0.3" footer="0.3"/>
  <pageSetup paperSize="9" orientation="portrait" r:id="rId2"/>
  <ignoredErrors>
    <ignoredError sqref="G378:G38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82"/>
  <sheetViews>
    <sheetView workbookViewId="0">
      <pane ySplit="11" topLeftCell="A12" activePane="bottomLeft" state="frozen"/>
      <selection pane="bottomLeft" activeCell="A3" sqref="A3:I3"/>
    </sheetView>
  </sheetViews>
  <sheetFormatPr defaultRowHeight="15"/>
  <cols>
    <col min="1" max="1" width="28.7109375" customWidth="1"/>
    <col min="2" max="2" width="15.7109375" customWidth="1"/>
    <col min="3" max="5" width="10.7109375" customWidth="1"/>
    <col min="6" max="6" width="11.7109375" customWidth="1"/>
    <col min="7" max="7" width="15.5703125" customWidth="1"/>
    <col min="8" max="8" width="15.28515625" customWidth="1"/>
    <col min="9" max="9" width="10.7109375" customWidth="1"/>
  </cols>
  <sheetData>
    <row r="1" spans="1:9" ht="21">
      <c r="A1" s="333" t="s">
        <v>33</v>
      </c>
      <c r="B1" s="333"/>
      <c r="C1" s="333"/>
      <c r="D1" s="333"/>
      <c r="E1" s="333"/>
      <c r="F1" s="333"/>
      <c r="G1" s="333"/>
      <c r="H1" s="333"/>
      <c r="I1" s="333"/>
    </row>
    <row r="2" spans="1:9" ht="18.75">
      <c r="A2" s="334" t="s">
        <v>32</v>
      </c>
      <c r="B2" s="334"/>
      <c r="C2" s="334"/>
      <c r="D2" s="334"/>
      <c r="E2" s="334"/>
      <c r="F2" s="334"/>
      <c r="G2" s="334"/>
      <c r="H2" s="334"/>
      <c r="I2" s="334"/>
    </row>
    <row r="3" spans="1:9" ht="18.75">
      <c r="A3" s="335" t="s">
        <v>34</v>
      </c>
      <c r="B3" s="335"/>
      <c r="C3" s="335"/>
      <c r="D3" s="335"/>
      <c r="E3" s="335"/>
      <c r="F3" s="335"/>
      <c r="G3" s="335"/>
      <c r="H3" s="335"/>
      <c r="I3" s="335"/>
    </row>
    <row r="4" spans="1:9">
      <c r="A4" s="336"/>
      <c r="B4" s="336"/>
      <c r="C4" s="336"/>
      <c r="D4" s="336"/>
      <c r="E4" s="336"/>
      <c r="F4" s="336"/>
      <c r="G4" s="336"/>
      <c r="H4" s="336"/>
      <c r="I4" s="336"/>
    </row>
    <row r="5" spans="1:9" ht="18">
      <c r="A5" s="337" t="s">
        <v>18</v>
      </c>
      <c r="B5" s="338"/>
      <c r="C5" s="338"/>
      <c r="D5" s="338"/>
      <c r="E5" s="338"/>
      <c r="F5" s="338"/>
      <c r="G5" s="338"/>
      <c r="H5" s="338"/>
      <c r="I5" s="338"/>
    </row>
    <row r="6" spans="1:9" ht="18.75">
      <c r="A6" s="342" t="s">
        <v>17</v>
      </c>
      <c r="B6" s="342"/>
      <c r="C6" s="342"/>
      <c r="D6" s="342"/>
      <c r="E6" s="342"/>
      <c r="F6" s="342"/>
      <c r="G6" s="342"/>
      <c r="H6" s="342"/>
      <c r="I6" s="342"/>
    </row>
    <row r="7" spans="1:9" ht="89.25" customHeight="1">
      <c r="A7" s="343" t="s">
        <v>1</v>
      </c>
      <c r="B7" s="346" t="s">
        <v>19</v>
      </c>
      <c r="C7" s="348" t="s">
        <v>21</v>
      </c>
      <c r="D7" s="348"/>
      <c r="E7" s="348"/>
      <c r="F7" s="348"/>
      <c r="G7" s="339" t="s">
        <v>22</v>
      </c>
      <c r="H7" s="38" t="s">
        <v>23</v>
      </c>
      <c r="I7" s="25"/>
    </row>
    <row r="8" spans="1:9" ht="38.25" customHeight="1">
      <c r="A8" s="344"/>
      <c r="B8" s="347"/>
      <c r="C8" s="6" t="s">
        <v>3</v>
      </c>
      <c r="D8" s="5" t="s">
        <v>2</v>
      </c>
      <c r="E8" s="5" t="s">
        <v>15</v>
      </c>
      <c r="F8" s="5" t="s">
        <v>20</v>
      </c>
      <c r="G8" s="339"/>
      <c r="H8" s="5" t="s">
        <v>2</v>
      </c>
      <c r="I8" s="7" t="s">
        <v>12</v>
      </c>
    </row>
    <row r="9" spans="1:9">
      <c r="A9" s="345"/>
      <c r="B9" s="8" t="s">
        <v>14</v>
      </c>
      <c r="C9" s="10" t="s">
        <v>4</v>
      </c>
      <c r="D9" s="9" t="s">
        <v>5</v>
      </c>
      <c r="E9" s="9" t="s">
        <v>4</v>
      </c>
      <c r="F9" s="10" t="s">
        <v>4</v>
      </c>
      <c r="G9" s="9" t="s">
        <v>14</v>
      </c>
      <c r="H9" s="9" t="s">
        <v>5</v>
      </c>
      <c r="I9" s="9" t="s">
        <v>13</v>
      </c>
    </row>
    <row r="10" spans="1:9">
      <c r="A10" s="11" t="s">
        <v>6</v>
      </c>
      <c r="B10" s="14">
        <v>1296</v>
      </c>
      <c r="C10" s="43">
        <v>20</v>
      </c>
      <c r="D10" s="39" t="s">
        <v>0</v>
      </c>
      <c r="E10" s="13">
        <v>10</v>
      </c>
      <c r="F10" s="13">
        <v>30</v>
      </c>
      <c r="G10" s="36" t="s">
        <v>0</v>
      </c>
      <c r="H10" s="41">
        <v>2000</v>
      </c>
      <c r="I10" s="36" t="s">
        <v>0</v>
      </c>
    </row>
    <row r="11" spans="1:9">
      <c r="A11" s="11" t="s">
        <v>7</v>
      </c>
      <c r="B11" s="12" t="s">
        <v>0</v>
      </c>
      <c r="C11" s="14" t="s">
        <v>0</v>
      </c>
      <c r="D11" s="28" t="s">
        <v>0</v>
      </c>
      <c r="E11" s="28" t="s">
        <v>0</v>
      </c>
      <c r="F11" s="28" t="s">
        <v>0</v>
      </c>
      <c r="G11" s="14" t="s">
        <v>0</v>
      </c>
      <c r="H11" s="28">
        <v>1000</v>
      </c>
      <c r="I11" s="35" t="s">
        <v>0</v>
      </c>
    </row>
    <row r="12" spans="1:9">
      <c r="A12" s="4">
        <v>41518</v>
      </c>
      <c r="B12" s="60">
        <v>330.59</v>
      </c>
      <c r="C12" s="20"/>
      <c r="D12" s="44"/>
      <c r="E12" s="20"/>
      <c r="F12" s="20"/>
      <c r="G12" s="59">
        <v>0</v>
      </c>
      <c r="H12" s="20"/>
      <c r="I12" s="26">
        <v>0</v>
      </c>
    </row>
    <row r="13" spans="1:9">
      <c r="A13" s="4">
        <v>41519</v>
      </c>
      <c r="B13" s="60">
        <v>250</v>
      </c>
      <c r="C13" s="20"/>
      <c r="D13" s="44"/>
      <c r="E13" s="20"/>
      <c r="F13" s="20"/>
      <c r="G13" s="37">
        <v>0</v>
      </c>
      <c r="H13" s="20"/>
      <c r="I13" s="26">
        <v>0</v>
      </c>
    </row>
    <row r="14" spans="1:9">
      <c r="A14" s="4">
        <v>41520</v>
      </c>
      <c r="B14" s="60">
        <v>261.50099999999998</v>
      </c>
      <c r="C14" s="20"/>
      <c r="D14" s="44"/>
      <c r="E14" s="20"/>
      <c r="F14" s="20"/>
      <c r="G14" s="37">
        <v>165</v>
      </c>
      <c r="H14" s="20"/>
      <c r="I14" s="26">
        <v>0</v>
      </c>
    </row>
    <row r="15" spans="1:9">
      <c r="A15" s="4">
        <v>41521</v>
      </c>
      <c r="B15" s="60">
        <v>287.19</v>
      </c>
      <c r="C15" s="20"/>
      <c r="D15" s="20"/>
      <c r="E15" s="20"/>
      <c r="F15" s="20"/>
      <c r="G15" s="37">
        <v>50</v>
      </c>
      <c r="H15" s="20"/>
      <c r="I15" s="26">
        <v>0</v>
      </c>
    </row>
    <row r="16" spans="1:9">
      <c r="A16" s="4">
        <v>41522</v>
      </c>
      <c r="B16" s="60">
        <v>263.37700000000001</v>
      </c>
      <c r="C16" s="45"/>
      <c r="D16" s="45"/>
      <c r="E16" s="45"/>
      <c r="F16" s="45"/>
      <c r="G16" s="37">
        <v>44</v>
      </c>
      <c r="H16" s="45"/>
      <c r="I16" s="26">
        <v>0</v>
      </c>
    </row>
    <row r="17" spans="1:9">
      <c r="A17" s="4">
        <v>41523</v>
      </c>
      <c r="B17" s="60">
        <v>280.12700000000001</v>
      </c>
      <c r="C17" s="45"/>
      <c r="D17" s="45"/>
      <c r="E17" s="45"/>
      <c r="F17" s="45"/>
      <c r="G17" s="37">
        <v>284</v>
      </c>
      <c r="H17" s="45"/>
      <c r="I17" s="26">
        <v>0</v>
      </c>
    </row>
    <row r="18" spans="1:9">
      <c r="A18" s="4">
        <v>41524</v>
      </c>
      <c r="B18" s="60">
        <v>193.953</v>
      </c>
      <c r="C18" s="45"/>
      <c r="D18" s="45"/>
      <c r="E18" s="45"/>
      <c r="F18" s="45"/>
      <c r="G18" s="37">
        <v>0</v>
      </c>
      <c r="H18" s="45"/>
      <c r="I18" s="26">
        <v>0</v>
      </c>
    </row>
    <row r="19" spans="1:9">
      <c r="A19" s="4">
        <v>41525</v>
      </c>
      <c r="B19" s="60">
        <v>284.17099999999999</v>
      </c>
      <c r="C19" s="45"/>
      <c r="D19" s="45"/>
      <c r="E19" s="45"/>
      <c r="F19" s="45"/>
      <c r="G19" s="37">
        <v>0</v>
      </c>
      <c r="H19" s="45"/>
      <c r="I19" s="26">
        <v>0</v>
      </c>
    </row>
    <row r="20" spans="1:9">
      <c r="A20" s="4">
        <v>41526</v>
      </c>
      <c r="B20" s="60">
        <v>284.17099999999999</v>
      </c>
      <c r="C20" s="51">
        <v>3</v>
      </c>
      <c r="D20" s="52">
        <v>2</v>
      </c>
      <c r="E20" s="52">
        <v>2</v>
      </c>
      <c r="F20" s="52">
        <v>33</v>
      </c>
      <c r="G20" s="37">
        <v>57</v>
      </c>
      <c r="H20" s="53">
        <v>2</v>
      </c>
      <c r="I20" s="26">
        <v>0</v>
      </c>
    </row>
    <row r="21" spans="1:9">
      <c r="A21" s="4">
        <v>41527</v>
      </c>
      <c r="B21" s="60">
        <v>291.75700000000001</v>
      </c>
      <c r="G21" s="37">
        <v>163</v>
      </c>
      <c r="I21" s="26">
        <v>0</v>
      </c>
    </row>
    <row r="22" spans="1:9">
      <c r="A22" s="4">
        <v>41528</v>
      </c>
      <c r="B22" s="60">
        <v>261.42200000000003</v>
      </c>
      <c r="C22" s="46"/>
      <c r="D22" s="46"/>
      <c r="E22" s="46"/>
      <c r="F22" s="46"/>
      <c r="G22" s="37">
        <v>73</v>
      </c>
      <c r="H22" s="20"/>
      <c r="I22" s="26">
        <v>0</v>
      </c>
    </row>
    <row r="23" spans="1:9">
      <c r="A23" s="4">
        <v>41529</v>
      </c>
      <c r="B23" s="60">
        <v>249.21899999999999</v>
      </c>
      <c r="C23" s="45"/>
      <c r="D23" s="45"/>
      <c r="E23" s="45"/>
      <c r="F23" s="45"/>
      <c r="G23" s="37">
        <v>58</v>
      </c>
      <c r="H23" s="45"/>
      <c r="I23" s="26">
        <v>0</v>
      </c>
    </row>
    <row r="24" spans="1:9">
      <c r="A24" s="4">
        <v>41530</v>
      </c>
      <c r="B24" s="60">
        <v>252.69300000000001</v>
      </c>
      <c r="C24" s="45"/>
      <c r="D24" s="45"/>
      <c r="E24" s="45"/>
      <c r="F24" s="45"/>
      <c r="G24" s="37">
        <v>39</v>
      </c>
      <c r="H24" s="45"/>
      <c r="I24" s="26">
        <v>0</v>
      </c>
    </row>
    <row r="25" spans="1:9">
      <c r="A25" s="4">
        <v>41531</v>
      </c>
      <c r="B25" s="60">
        <v>202.18</v>
      </c>
      <c r="C25" s="45"/>
      <c r="D25" s="45"/>
      <c r="E25" s="45"/>
      <c r="F25" s="45"/>
      <c r="G25" s="37">
        <v>0</v>
      </c>
      <c r="H25" s="45"/>
      <c r="I25" s="26">
        <v>0</v>
      </c>
    </row>
    <row r="26" spans="1:9">
      <c r="A26" s="4">
        <v>41532</v>
      </c>
      <c r="B26" s="60">
        <v>265.70549999999997</v>
      </c>
      <c r="C26" s="45"/>
      <c r="D26" s="45"/>
      <c r="E26" s="45"/>
      <c r="F26" s="45"/>
      <c r="G26" s="37">
        <v>0</v>
      </c>
      <c r="H26" s="45"/>
      <c r="I26" s="26">
        <v>0</v>
      </c>
    </row>
    <row r="27" spans="1:9">
      <c r="A27" s="4">
        <v>41533</v>
      </c>
      <c r="B27" s="60">
        <v>265.70549999999997</v>
      </c>
      <c r="C27" s="45"/>
      <c r="D27" s="45"/>
      <c r="E27" s="45"/>
      <c r="F27" s="45"/>
      <c r="G27" s="37">
        <v>58</v>
      </c>
      <c r="H27" s="45"/>
      <c r="I27" s="26">
        <v>0</v>
      </c>
    </row>
    <row r="28" spans="1:9">
      <c r="A28" s="4">
        <v>41534</v>
      </c>
      <c r="B28" s="60">
        <v>566.50099999999998</v>
      </c>
      <c r="C28" s="45"/>
      <c r="D28" s="45"/>
      <c r="E28" s="45"/>
      <c r="F28" s="45"/>
      <c r="G28" s="37">
        <v>126</v>
      </c>
      <c r="H28" s="45"/>
      <c r="I28" s="26">
        <v>57</v>
      </c>
    </row>
    <row r="29" spans="1:9">
      <c r="A29" s="4">
        <v>41535</v>
      </c>
      <c r="B29" s="60">
        <v>304.577</v>
      </c>
      <c r="C29" s="20"/>
      <c r="D29" s="20"/>
      <c r="E29" s="20"/>
      <c r="F29" s="20"/>
      <c r="G29" s="37">
        <v>75</v>
      </c>
      <c r="H29" s="20"/>
      <c r="I29" s="26">
        <v>0</v>
      </c>
    </row>
    <row r="30" spans="1:9">
      <c r="A30" s="4">
        <v>41536</v>
      </c>
      <c r="B30" s="60">
        <v>275.96100000000001</v>
      </c>
      <c r="C30" s="45"/>
      <c r="D30" s="45"/>
      <c r="E30" s="45"/>
      <c r="F30" s="45"/>
      <c r="G30" s="37">
        <v>0</v>
      </c>
      <c r="H30" s="45"/>
      <c r="I30" s="26">
        <v>0</v>
      </c>
    </row>
    <row r="31" spans="1:9">
      <c r="A31" s="4">
        <v>41537</v>
      </c>
      <c r="B31" s="60">
        <v>306.67399999999998</v>
      </c>
      <c r="C31" s="45"/>
      <c r="D31" s="45"/>
      <c r="E31" s="45"/>
      <c r="F31" s="45"/>
      <c r="G31" s="37">
        <v>0</v>
      </c>
      <c r="H31" s="45"/>
      <c r="I31" s="26">
        <v>0</v>
      </c>
    </row>
    <row r="32" spans="1:9">
      <c r="A32" s="4">
        <v>41538</v>
      </c>
      <c r="B32" s="60">
        <v>249.94200000000001</v>
      </c>
      <c r="C32" s="45"/>
      <c r="D32" s="45"/>
      <c r="E32" s="45"/>
      <c r="F32" s="45"/>
      <c r="G32" s="37">
        <v>0</v>
      </c>
      <c r="H32" s="45"/>
      <c r="I32" s="26">
        <v>0</v>
      </c>
    </row>
    <row r="33" spans="1:9">
      <c r="A33" s="4">
        <v>41539</v>
      </c>
      <c r="B33" s="60">
        <v>274.26049999999998</v>
      </c>
      <c r="C33" s="45"/>
      <c r="D33" s="45"/>
      <c r="E33" s="45"/>
      <c r="F33" s="45"/>
      <c r="G33" s="37">
        <v>0</v>
      </c>
      <c r="H33" s="45"/>
      <c r="I33" s="26">
        <v>0</v>
      </c>
    </row>
    <row r="34" spans="1:9">
      <c r="A34" s="4">
        <v>41540</v>
      </c>
      <c r="B34" s="60">
        <v>274.26049999999998</v>
      </c>
      <c r="C34" s="45"/>
      <c r="D34" s="45"/>
      <c r="E34" s="45"/>
      <c r="F34" s="45"/>
      <c r="G34" s="37">
        <v>84</v>
      </c>
      <c r="H34" s="45"/>
      <c r="I34" s="26">
        <v>0</v>
      </c>
    </row>
    <row r="35" spans="1:9">
      <c r="A35" s="4">
        <v>41541</v>
      </c>
      <c r="B35" s="60">
        <v>245.60900000000001</v>
      </c>
      <c r="C35" s="45"/>
      <c r="D35" s="45"/>
      <c r="E35" s="45"/>
      <c r="F35" s="45"/>
      <c r="G35" s="37">
        <v>0</v>
      </c>
      <c r="H35" s="45"/>
      <c r="I35" s="26">
        <v>0</v>
      </c>
    </row>
    <row r="36" spans="1:9">
      <c r="A36" s="4">
        <v>41542</v>
      </c>
      <c r="B36" s="60">
        <v>251.18100000000001</v>
      </c>
      <c r="C36" s="46"/>
      <c r="D36" s="46"/>
      <c r="E36" s="46"/>
      <c r="F36" s="46"/>
      <c r="G36" s="37">
        <v>80</v>
      </c>
      <c r="H36" s="20"/>
      <c r="I36" s="26">
        <v>0</v>
      </c>
    </row>
    <row r="37" spans="1:9">
      <c r="A37" s="4">
        <v>41543</v>
      </c>
      <c r="B37" s="60">
        <v>255.06700000000001</v>
      </c>
      <c r="C37" s="45"/>
      <c r="D37" s="45"/>
      <c r="E37" s="45"/>
      <c r="F37" s="45"/>
      <c r="G37" s="37">
        <v>91</v>
      </c>
      <c r="H37" s="45"/>
      <c r="I37" s="26">
        <v>0</v>
      </c>
    </row>
    <row r="38" spans="1:9">
      <c r="A38" s="4">
        <v>41544</v>
      </c>
      <c r="B38" s="60">
        <v>255.047</v>
      </c>
      <c r="C38" s="45"/>
      <c r="D38" s="45"/>
      <c r="E38" s="45"/>
      <c r="F38" s="45"/>
      <c r="G38" s="37">
        <v>0</v>
      </c>
      <c r="H38" s="45"/>
      <c r="I38" s="26">
        <v>0</v>
      </c>
    </row>
    <row r="39" spans="1:9">
      <c r="A39" s="4">
        <v>41545</v>
      </c>
      <c r="B39" s="60">
        <v>333.74700000000001</v>
      </c>
      <c r="C39" s="45"/>
      <c r="D39" s="45"/>
      <c r="E39" s="45"/>
      <c r="F39" s="45"/>
      <c r="G39" s="37">
        <v>0</v>
      </c>
      <c r="H39" s="45"/>
      <c r="I39" s="26">
        <v>0</v>
      </c>
    </row>
    <row r="40" spans="1:9">
      <c r="A40" s="4">
        <v>41546</v>
      </c>
      <c r="B40" s="60">
        <v>333.74700000000001</v>
      </c>
      <c r="C40" s="45"/>
      <c r="D40" s="45"/>
      <c r="E40" s="45"/>
      <c r="F40" s="45"/>
      <c r="G40" s="37">
        <v>0</v>
      </c>
      <c r="H40" s="45"/>
      <c r="I40" s="26">
        <v>0</v>
      </c>
    </row>
    <row r="41" spans="1:9">
      <c r="A41" s="4">
        <v>41547</v>
      </c>
      <c r="B41" s="60">
        <v>333.74700000000001</v>
      </c>
      <c r="C41" s="45"/>
      <c r="D41" s="45"/>
      <c r="E41" s="45"/>
      <c r="F41" s="45"/>
      <c r="G41" s="37">
        <v>0</v>
      </c>
      <c r="H41" s="45"/>
      <c r="I41" s="26">
        <v>0</v>
      </c>
    </row>
    <row r="42" spans="1:9">
      <c r="A42" s="4">
        <v>41548</v>
      </c>
      <c r="B42" s="60">
        <v>255</v>
      </c>
      <c r="C42" s="45"/>
      <c r="D42" s="45"/>
      <c r="E42" s="45"/>
      <c r="F42" s="45"/>
      <c r="G42" s="37">
        <v>77</v>
      </c>
      <c r="H42" s="45"/>
      <c r="I42" s="26">
        <v>0</v>
      </c>
    </row>
    <row r="43" spans="1:9">
      <c r="A43" s="4">
        <v>41549</v>
      </c>
      <c r="B43" s="60">
        <v>274.803</v>
      </c>
      <c r="C43" s="20"/>
      <c r="D43" s="20"/>
      <c r="E43" s="20"/>
      <c r="F43" s="20"/>
      <c r="G43" s="37">
        <v>51</v>
      </c>
      <c r="H43" s="20"/>
      <c r="I43" s="26">
        <v>0</v>
      </c>
    </row>
    <row r="44" spans="1:9">
      <c r="A44" s="4">
        <v>41550</v>
      </c>
      <c r="B44" s="60">
        <v>204.4365</v>
      </c>
      <c r="C44" s="45"/>
      <c r="D44" s="45"/>
      <c r="E44" s="45"/>
      <c r="F44" s="45"/>
      <c r="G44" s="37">
        <v>0</v>
      </c>
      <c r="H44" s="45"/>
      <c r="I44" s="26">
        <v>0</v>
      </c>
    </row>
    <row r="45" spans="1:9">
      <c r="A45" s="4">
        <v>41551</v>
      </c>
      <c r="B45" s="60">
        <v>180</v>
      </c>
      <c r="C45" s="45"/>
      <c r="D45" s="45"/>
      <c r="E45" s="45"/>
      <c r="F45" s="45"/>
      <c r="G45" s="37">
        <v>71</v>
      </c>
      <c r="H45" s="45"/>
      <c r="I45" s="26">
        <v>0</v>
      </c>
    </row>
    <row r="46" spans="1:9">
      <c r="A46" s="4">
        <v>41552</v>
      </c>
      <c r="B46" s="60">
        <v>149.68199999999999</v>
      </c>
      <c r="C46" s="45"/>
      <c r="D46" s="45"/>
      <c r="E46" s="45"/>
      <c r="F46" s="45"/>
      <c r="G46" s="37">
        <v>0</v>
      </c>
      <c r="H46" s="45"/>
      <c r="I46" s="26">
        <v>0</v>
      </c>
    </row>
    <row r="47" spans="1:9">
      <c r="A47" s="4">
        <v>41553</v>
      </c>
      <c r="B47" s="60">
        <v>301.54950000000002</v>
      </c>
      <c r="C47" s="45"/>
      <c r="D47" s="45"/>
      <c r="E47" s="45"/>
      <c r="F47" s="45"/>
      <c r="G47" s="37">
        <v>0</v>
      </c>
      <c r="H47" s="45"/>
      <c r="I47" s="26">
        <v>0</v>
      </c>
    </row>
    <row r="48" spans="1:9">
      <c r="A48" s="4">
        <v>41554</v>
      </c>
      <c r="B48" s="60">
        <v>301.54950000000002</v>
      </c>
      <c r="C48" s="45"/>
      <c r="D48" s="45"/>
      <c r="E48" s="45"/>
      <c r="F48" s="45"/>
      <c r="G48" s="37">
        <v>0</v>
      </c>
      <c r="H48" s="45"/>
      <c r="I48" s="26">
        <v>0</v>
      </c>
    </row>
    <row r="49" spans="1:9">
      <c r="A49" s="4">
        <v>41555</v>
      </c>
      <c r="B49" s="60">
        <v>256.84300000000002</v>
      </c>
      <c r="C49" s="51">
        <v>8</v>
      </c>
      <c r="D49" s="52">
        <v>2</v>
      </c>
      <c r="E49" s="52">
        <v>2</v>
      </c>
      <c r="F49" s="54">
        <v>50</v>
      </c>
      <c r="G49" s="37">
        <v>0</v>
      </c>
      <c r="H49" s="53">
        <v>2</v>
      </c>
      <c r="I49" s="26">
        <v>0</v>
      </c>
    </row>
    <row r="50" spans="1:9">
      <c r="A50" s="4">
        <v>41556</v>
      </c>
      <c r="B50" s="60">
        <v>256.84300000000002</v>
      </c>
      <c r="C50" s="46"/>
      <c r="D50" s="46"/>
      <c r="E50" s="46"/>
      <c r="F50" s="46"/>
      <c r="G50" s="37">
        <v>75</v>
      </c>
      <c r="H50" s="20"/>
      <c r="I50" s="26">
        <v>0</v>
      </c>
    </row>
    <row r="51" spans="1:9">
      <c r="A51" s="4">
        <v>41557</v>
      </c>
      <c r="B51" s="60">
        <v>234.017</v>
      </c>
      <c r="C51" s="45"/>
      <c r="D51" s="45"/>
      <c r="E51" s="45"/>
      <c r="F51" s="45"/>
      <c r="G51" s="37">
        <v>105</v>
      </c>
      <c r="H51" s="45"/>
      <c r="I51" s="26">
        <v>0</v>
      </c>
    </row>
    <row r="52" spans="1:9">
      <c r="A52" s="4">
        <v>41558</v>
      </c>
      <c r="B52" s="60">
        <v>236.81299999999999</v>
      </c>
      <c r="C52" s="45"/>
      <c r="D52" s="45"/>
      <c r="E52" s="45"/>
      <c r="F52" s="45"/>
      <c r="G52" s="37">
        <v>0</v>
      </c>
      <c r="H52" s="45"/>
      <c r="I52" s="26">
        <v>0</v>
      </c>
    </row>
    <row r="53" spans="1:9">
      <c r="A53" s="4">
        <v>41559</v>
      </c>
      <c r="B53" s="60">
        <v>305.91399999999999</v>
      </c>
      <c r="C53" s="45"/>
      <c r="D53" s="45"/>
      <c r="E53" s="45"/>
      <c r="F53" s="45"/>
      <c r="G53" s="37">
        <v>0</v>
      </c>
      <c r="H53" s="45"/>
      <c r="I53" s="26">
        <v>0</v>
      </c>
    </row>
    <row r="54" spans="1:9">
      <c r="A54" s="4">
        <v>41560</v>
      </c>
      <c r="B54" s="60">
        <v>305.91399999999999</v>
      </c>
      <c r="C54" s="45"/>
      <c r="D54" s="45"/>
      <c r="E54" s="45"/>
      <c r="F54" s="45"/>
      <c r="G54" s="37">
        <v>0</v>
      </c>
      <c r="H54" s="45"/>
      <c r="I54" s="26">
        <v>0</v>
      </c>
    </row>
    <row r="55" spans="1:9">
      <c r="A55" s="4">
        <v>41561</v>
      </c>
      <c r="B55" s="60">
        <v>305.91399999999999</v>
      </c>
      <c r="C55" s="45"/>
      <c r="D55" s="45"/>
      <c r="E55" s="45"/>
      <c r="F55" s="45"/>
      <c r="G55" s="37">
        <v>0</v>
      </c>
      <c r="H55" s="45"/>
      <c r="I55" s="26">
        <v>0</v>
      </c>
    </row>
    <row r="56" spans="1:9">
      <c r="A56" s="4">
        <v>41562</v>
      </c>
      <c r="B56" s="60">
        <v>235</v>
      </c>
      <c r="C56" s="45"/>
      <c r="D56" s="45"/>
      <c r="E56" s="45"/>
      <c r="F56" s="45"/>
      <c r="G56" s="37">
        <v>0</v>
      </c>
      <c r="H56" s="45"/>
      <c r="I56" s="26">
        <v>0</v>
      </c>
    </row>
    <row r="57" spans="1:9">
      <c r="A57" s="4">
        <v>41563</v>
      </c>
      <c r="B57" s="60">
        <v>236.233</v>
      </c>
      <c r="C57" s="20"/>
      <c r="D57" s="20"/>
      <c r="E57" s="20"/>
      <c r="F57" s="20"/>
      <c r="G57" s="37">
        <v>0</v>
      </c>
      <c r="H57" s="20"/>
      <c r="I57" s="26">
        <v>0</v>
      </c>
    </row>
    <row r="58" spans="1:9">
      <c r="A58" s="4">
        <v>41564</v>
      </c>
      <c r="B58" s="60">
        <v>236.233</v>
      </c>
      <c r="C58" s="45"/>
      <c r="D58" s="45"/>
      <c r="E58" s="45"/>
      <c r="F58" s="45"/>
      <c r="G58" s="37">
        <v>0</v>
      </c>
      <c r="H58" s="45"/>
      <c r="I58" s="26">
        <v>0</v>
      </c>
    </row>
    <row r="59" spans="1:9">
      <c r="A59" s="4">
        <v>41565</v>
      </c>
      <c r="B59" s="60">
        <v>208</v>
      </c>
      <c r="C59" s="45"/>
      <c r="D59" s="45"/>
      <c r="E59" s="45"/>
      <c r="F59" s="45"/>
      <c r="G59" s="37">
        <v>0</v>
      </c>
      <c r="H59" s="45"/>
      <c r="I59" s="26">
        <v>0</v>
      </c>
    </row>
    <row r="60" spans="1:9">
      <c r="A60" s="4">
        <v>41566</v>
      </c>
      <c r="B60" s="60">
        <v>249.67866666666666</v>
      </c>
      <c r="C60" s="45"/>
      <c r="D60" s="45"/>
      <c r="E60" s="45"/>
      <c r="F60" s="45"/>
      <c r="G60" s="37">
        <v>0</v>
      </c>
      <c r="H60" s="45"/>
      <c r="I60" s="26">
        <v>0</v>
      </c>
    </row>
    <row r="61" spans="1:9">
      <c r="A61" s="4">
        <v>41567</v>
      </c>
      <c r="B61" s="60">
        <v>249.67866666666666</v>
      </c>
      <c r="C61" s="45"/>
      <c r="D61" s="45"/>
      <c r="E61" s="45"/>
      <c r="F61" s="45"/>
      <c r="G61" s="37">
        <v>0</v>
      </c>
      <c r="H61" s="45"/>
      <c r="I61" s="26">
        <v>0</v>
      </c>
    </row>
    <row r="62" spans="1:9">
      <c r="A62" s="4">
        <v>41568</v>
      </c>
      <c r="B62" s="60">
        <v>249.67866666666666</v>
      </c>
      <c r="C62" s="45"/>
      <c r="D62" s="45"/>
      <c r="E62" s="45"/>
      <c r="F62" s="45"/>
      <c r="G62" s="37">
        <v>54</v>
      </c>
      <c r="H62" s="45"/>
      <c r="I62" s="26">
        <v>0</v>
      </c>
    </row>
    <row r="63" spans="1:9">
      <c r="A63" s="4">
        <v>41569</v>
      </c>
      <c r="B63" s="60">
        <v>222.32900000000001</v>
      </c>
      <c r="C63" s="45"/>
      <c r="D63" s="45"/>
      <c r="E63" s="45"/>
      <c r="F63" s="45"/>
      <c r="G63" s="37">
        <v>55</v>
      </c>
      <c r="H63" s="45"/>
      <c r="I63" s="26">
        <v>0</v>
      </c>
    </row>
    <row r="64" spans="1:9">
      <c r="A64" s="4">
        <v>41570</v>
      </c>
      <c r="B64" s="60">
        <v>238.453</v>
      </c>
      <c r="C64" s="46"/>
      <c r="D64" s="46"/>
      <c r="E64" s="46"/>
      <c r="F64" s="46"/>
      <c r="G64" s="37">
        <v>68</v>
      </c>
      <c r="H64" s="20"/>
      <c r="I64" s="26">
        <v>0</v>
      </c>
    </row>
    <row r="65" spans="1:9">
      <c r="A65" s="4">
        <v>41571</v>
      </c>
      <c r="B65" s="60">
        <v>235.88050000000001</v>
      </c>
      <c r="C65" s="45"/>
      <c r="D65" s="45"/>
      <c r="E65" s="45"/>
      <c r="F65" s="45"/>
      <c r="G65" s="37">
        <v>0</v>
      </c>
      <c r="H65" s="45"/>
      <c r="I65" s="26">
        <v>0</v>
      </c>
    </row>
    <row r="66" spans="1:9">
      <c r="A66" s="4">
        <v>41572</v>
      </c>
      <c r="B66" s="60">
        <v>260</v>
      </c>
      <c r="C66" s="45"/>
      <c r="D66" s="45"/>
      <c r="E66" s="45"/>
      <c r="F66" s="45"/>
      <c r="G66" s="37">
        <v>60</v>
      </c>
      <c r="H66" s="45"/>
      <c r="I66" s="26">
        <v>0</v>
      </c>
    </row>
    <row r="67" spans="1:9">
      <c r="A67" s="4">
        <v>41573</v>
      </c>
      <c r="B67" s="60">
        <v>317.63633333333331</v>
      </c>
      <c r="C67" s="45"/>
      <c r="D67" s="45"/>
      <c r="E67" s="45"/>
      <c r="F67" s="45"/>
      <c r="G67" s="37">
        <v>0</v>
      </c>
      <c r="H67" s="45"/>
      <c r="I67" s="26">
        <v>0</v>
      </c>
    </row>
    <row r="68" spans="1:9">
      <c r="A68" s="4">
        <v>41574</v>
      </c>
      <c r="B68" s="60">
        <v>317.63633333333331</v>
      </c>
      <c r="C68" s="45"/>
      <c r="D68" s="45"/>
      <c r="E68" s="45"/>
      <c r="F68" s="45"/>
      <c r="G68" s="37">
        <v>0</v>
      </c>
      <c r="H68" s="45"/>
      <c r="I68" s="26">
        <v>0</v>
      </c>
    </row>
    <row r="69" spans="1:9">
      <c r="A69" s="4">
        <v>41575</v>
      </c>
      <c r="B69" s="60">
        <v>317.63633333333331</v>
      </c>
      <c r="C69" s="45"/>
      <c r="D69" s="45"/>
      <c r="E69" s="45"/>
      <c r="F69" s="45"/>
      <c r="G69" s="37">
        <v>0</v>
      </c>
      <c r="H69" s="45"/>
      <c r="I69" s="26">
        <v>0</v>
      </c>
    </row>
    <row r="70" spans="1:9">
      <c r="A70" s="4">
        <v>41576</v>
      </c>
      <c r="B70" s="60">
        <v>219</v>
      </c>
      <c r="C70" s="45"/>
      <c r="D70" s="45"/>
      <c r="E70" s="45"/>
      <c r="F70" s="45"/>
      <c r="G70" s="37">
        <v>91</v>
      </c>
      <c r="H70" s="45"/>
      <c r="I70" s="26">
        <v>0</v>
      </c>
    </row>
    <row r="71" spans="1:9">
      <c r="A71" s="4">
        <v>41577</v>
      </c>
      <c r="B71" s="60">
        <v>198.63800000000001</v>
      </c>
      <c r="C71" s="20"/>
      <c r="D71" s="20"/>
      <c r="E71" s="20"/>
      <c r="F71" s="20"/>
      <c r="G71" s="37">
        <v>0</v>
      </c>
      <c r="H71" s="20"/>
      <c r="I71" s="26">
        <v>5</v>
      </c>
    </row>
    <row r="72" spans="1:9">
      <c r="A72" s="4">
        <v>41578</v>
      </c>
      <c r="B72" s="60">
        <v>252.79599999999999</v>
      </c>
      <c r="C72" s="45"/>
      <c r="D72" s="45"/>
      <c r="E72" s="45"/>
      <c r="F72" s="45"/>
      <c r="G72" s="37">
        <v>77</v>
      </c>
      <c r="H72" s="45"/>
      <c r="I72" s="26">
        <v>0</v>
      </c>
    </row>
    <row r="73" spans="1:9">
      <c r="A73" s="4">
        <v>41579</v>
      </c>
      <c r="B73" s="60">
        <v>224.80600000000001</v>
      </c>
      <c r="C73" s="45"/>
      <c r="D73" s="45"/>
      <c r="E73" s="45"/>
      <c r="F73" s="45"/>
      <c r="G73" s="37">
        <v>78</v>
      </c>
      <c r="H73" s="45"/>
      <c r="I73" s="26">
        <v>0</v>
      </c>
    </row>
    <row r="74" spans="1:9">
      <c r="A74" s="4">
        <v>41580</v>
      </c>
      <c r="B74" s="60">
        <v>201.09</v>
      </c>
      <c r="C74" s="45"/>
      <c r="D74" s="45"/>
      <c r="E74" s="45"/>
      <c r="F74" s="45"/>
      <c r="G74" s="37">
        <v>0</v>
      </c>
      <c r="H74" s="45"/>
      <c r="I74" s="26">
        <v>0</v>
      </c>
    </row>
    <row r="75" spans="1:9">
      <c r="A75" s="4">
        <v>41581</v>
      </c>
      <c r="B75" s="60">
        <v>252.8295</v>
      </c>
      <c r="C75" s="45"/>
      <c r="D75" s="45"/>
      <c r="E75" s="45"/>
      <c r="F75" s="45"/>
      <c r="G75" s="37">
        <v>0</v>
      </c>
      <c r="H75" s="45"/>
      <c r="I75" s="26">
        <v>0</v>
      </c>
    </row>
    <row r="76" spans="1:9">
      <c r="A76" s="4">
        <v>41582</v>
      </c>
      <c r="B76" s="60">
        <v>252.8295</v>
      </c>
      <c r="C76" s="51">
        <v>18</v>
      </c>
      <c r="D76" s="52">
        <v>8</v>
      </c>
      <c r="E76" s="52">
        <v>2</v>
      </c>
      <c r="F76" s="54">
        <v>100</v>
      </c>
      <c r="G76" s="37">
        <v>328</v>
      </c>
      <c r="H76" s="53">
        <v>2</v>
      </c>
      <c r="I76" s="26">
        <v>0</v>
      </c>
    </row>
    <row r="77" spans="1:9">
      <c r="A77" s="4">
        <v>41583</v>
      </c>
      <c r="B77" s="60">
        <v>218.10900000000001</v>
      </c>
      <c r="G77" s="37">
        <v>284</v>
      </c>
      <c r="I77" s="26">
        <v>0</v>
      </c>
    </row>
    <row r="78" spans="1:9">
      <c r="A78" s="4">
        <v>41584</v>
      </c>
      <c r="B78" s="60">
        <v>252.208</v>
      </c>
      <c r="C78" s="46"/>
      <c r="D78" s="46"/>
      <c r="E78" s="46"/>
      <c r="F78" s="46"/>
      <c r="G78" s="37">
        <v>328</v>
      </c>
      <c r="H78" s="20"/>
      <c r="I78" s="26">
        <v>0</v>
      </c>
    </row>
    <row r="79" spans="1:9">
      <c r="A79" s="4">
        <v>41585</v>
      </c>
      <c r="B79" s="60">
        <v>211.626</v>
      </c>
      <c r="C79" s="45"/>
      <c r="D79" s="45"/>
      <c r="E79" s="45"/>
      <c r="F79" s="45"/>
      <c r="G79" s="37">
        <v>0</v>
      </c>
      <c r="H79" s="45"/>
      <c r="I79" s="26">
        <v>0</v>
      </c>
    </row>
    <row r="80" spans="1:9">
      <c r="A80" s="4">
        <v>41586</v>
      </c>
      <c r="B80" s="60">
        <v>196.33799999999999</v>
      </c>
      <c r="C80" s="45"/>
      <c r="D80" s="45"/>
      <c r="E80" s="45"/>
      <c r="F80" s="45"/>
      <c r="G80" s="37">
        <v>0</v>
      </c>
      <c r="H80" s="45"/>
      <c r="I80" s="26">
        <v>0</v>
      </c>
    </row>
    <row r="81" spans="1:9">
      <c r="A81" s="4">
        <v>41587</v>
      </c>
      <c r="B81" s="60">
        <v>242.58600000000001</v>
      </c>
      <c r="C81" s="45"/>
      <c r="D81" s="45"/>
      <c r="E81" s="45"/>
      <c r="F81" s="45"/>
      <c r="G81" s="37">
        <v>0</v>
      </c>
      <c r="H81" s="45"/>
      <c r="I81" s="26">
        <v>0</v>
      </c>
    </row>
    <row r="82" spans="1:9">
      <c r="A82" s="4">
        <v>41588</v>
      </c>
      <c r="B82" s="60">
        <v>275.21199999999999</v>
      </c>
      <c r="C82" s="45"/>
      <c r="D82" s="45"/>
      <c r="E82" s="45"/>
      <c r="F82" s="45"/>
      <c r="G82" s="37">
        <v>0</v>
      </c>
      <c r="H82" s="45"/>
      <c r="I82" s="26">
        <v>0</v>
      </c>
    </row>
    <row r="83" spans="1:9">
      <c r="A83" s="4">
        <v>41589</v>
      </c>
      <c r="B83" s="60">
        <v>275.21199999999999</v>
      </c>
      <c r="C83" s="45"/>
      <c r="D83" s="45"/>
      <c r="E83" s="45"/>
      <c r="F83" s="45"/>
      <c r="G83" s="37">
        <v>0</v>
      </c>
      <c r="H83" s="45"/>
      <c r="I83" s="26">
        <v>7</v>
      </c>
    </row>
    <row r="84" spans="1:9">
      <c r="A84" s="4">
        <v>41590</v>
      </c>
      <c r="B84" s="60">
        <v>282.91899999999998</v>
      </c>
      <c r="C84" s="45"/>
      <c r="D84" s="45"/>
      <c r="E84" s="45"/>
      <c r="F84" s="45"/>
      <c r="G84" s="37">
        <v>0</v>
      </c>
      <c r="H84" s="45"/>
      <c r="I84" s="26">
        <v>10</v>
      </c>
    </row>
    <row r="85" spans="1:9">
      <c r="A85" s="4">
        <v>41591</v>
      </c>
      <c r="B85" s="60">
        <v>225.09</v>
      </c>
      <c r="C85" s="20"/>
      <c r="D85" s="20"/>
      <c r="E85" s="20"/>
      <c r="F85" s="20"/>
      <c r="G85" s="37">
        <v>71</v>
      </c>
      <c r="H85" s="20"/>
      <c r="I85" s="26">
        <v>0</v>
      </c>
    </row>
    <row r="86" spans="1:9">
      <c r="A86" s="4">
        <v>41592</v>
      </c>
      <c r="B86" s="60">
        <v>565.91899999999998</v>
      </c>
      <c r="C86" s="45"/>
      <c r="D86" s="45"/>
      <c r="E86" s="45"/>
      <c r="F86" s="45"/>
      <c r="G86" s="37">
        <v>92</v>
      </c>
      <c r="H86" s="45"/>
      <c r="I86" s="26">
        <v>48</v>
      </c>
    </row>
    <row r="87" spans="1:9">
      <c r="A87" s="4">
        <v>41593</v>
      </c>
      <c r="B87" s="60">
        <v>425.642</v>
      </c>
      <c r="C87" s="45"/>
      <c r="D87" s="45"/>
      <c r="E87" s="45"/>
      <c r="F87" s="45"/>
      <c r="G87" s="37">
        <v>106</v>
      </c>
      <c r="H87" s="45"/>
      <c r="I87" s="26">
        <v>18</v>
      </c>
    </row>
    <row r="88" spans="1:9">
      <c r="A88" s="4">
        <v>41594</v>
      </c>
      <c r="B88" s="60">
        <v>202.005</v>
      </c>
      <c r="C88" s="45"/>
      <c r="D88" s="45"/>
      <c r="E88" s="45"/>
      <c r="F88" s="45"/>
      <c r="G88" s="37">
        <v>0</v>
      </c>
      <c r="H88" s="45"/>
      <c r="I88" s="26">
        <v>0</v>
      </c>
    </row>
    <row r="89" spans="1:9">
      <c r="A89" s="4">
        <v>41595</v>
      </c>
      <c r="B89" s="60">
        <v>299.52100000000002</v>
      </c>
      <c r="C89" s="45"/>
      <c r="D89" s="45"/>
      <c r="E89" s="45"/>
      <c r="F89" s="45"/>
      <c r="G89" s="37">
        <v>0</v>
      </c>
      <c r="H89" s="45"/>
      <c r="I89" s="26">
        <v>0</v>
      </c>
    </row>
    <row r="90" spans="1:9">
      <c r="A90" s="4">
        <v>41596</v>
      </c>
      <c r="B90" s="60">
        <v>299.52100000000002</v>
      </c>
      <c r="C90" s="45"/>
      <c r="D90" s="45"/>
      <c r="E90" s="45"/>
      <c r="F90" s="45"/>
      <c r="G90" s="37">
        <v>0</v>
      </c>
      <c r="H90" s="45"/>
      <c r="I90" s="26">
        <v>0</v>
      </c>
    </row>
    <row r="91" spans="1:9">
      <c r="A91" s="4">
        <v>41597</v>
      </c>
      <c r="B91" s="60">
        <v>236.137</v>
      </c>
      <c r="C91" s="45"/>
      <c r="D91" s="45"/>
      <c r="E91" s="45"/>
      <c r="F91" s="45"/>
      <c r="G91" s="37">
        <v>137</v>
      </c>
      <c r="H91" s="45"/>
      <c r="I91" s="26">
        <v>0</v>
      </c>
    </row>
    <row r="92" spans="1:9">
      <c r="A92" s="4">
        <v>41598</v>
      </c>
      <c r="B92" s="60">
        <v>256.87799999999999</v>
      </c>
      <c r="C92" s="46"/>
      <c r="D92" s="46"/>
      <c r="E92" s="46"/>
      <c r="F92" s="46"/>
      <c r="G92" s="37">
        <v>0</v>
      </c>
      <c r="H92" s="20"/>
      <c r="I92" s="26">
        <v>0</v>
      </c>
    </row>
    <row r="93" spans="1:9">
      <c r="A93" s="4">
        <v>41599</v>
      </c>
      <c r="B93" s="60">
        <v>225.02600000000001</v>
      </c>
      <c r="C93" s="45"/>
      <c r="D93" s="45"/>
      <c r="E93" s="45"/>
      <c r="F93" s="45"/>
      <c r="G93" s="37">
        <v>91</v>
      </c>
      <c r="H93" s="45"/>
      <c r="I93" s="26">
        <v>0</v>
      </c>
    </row>
    <row r="94" spans="1:9">
      <c r="A94" s="4">
        <v>41600</v>
      </c>
      <c r="B94" s="60">
        <v>239.60400000000001</v>
      </c>
      <c r="C94" s="45"/>
      <c r="D94" s="45"/>
      <c r="E94" s="45"/>
      <c r="F94" s="45"/>
      <c r="G94" s="37">
        <v>71</v>
      </c>
      <c r="H94" s="45"/>
      <c r="I94" s="26">
        <v>0</v>
      </c>
    </row>
    <row r="95" spans="1:9">
      <c r="A95" s="4">
        <v>41601</v>
      </c>
      <c r="B95" s="60">
        <v>243.26300000000001</v>
      </c>
      <c r="C95" s="45"/>
      <c r="D95" s="45"/>
      <c r="E95" s="45"/>
      <c r="F95" s="45"/>
      <c r="G95" s="37">
        <v>0</v>
      </c>
      <c r="H95" s="45"/>
      <c r="I95" s="26">
        <v>16</v>
      </c>
    </row>
    <row r="96" spans="1:9">
      <c r="A96" s="4">
        <v>41602</v>
      </c>
      <c r="B96" s="60">
        <v>540.24450000000002</v>
      </c>
      <c r="C96" s="45"/>
      <c r="D96" s="45"/>
      <c r="E96" s="45"/>
      <c r="F96" s="45"/>
      <c r="G96" s="37">
        <v>0</v>
      </c>
      <c r="H96" s="45"/>
      <c r="I96" s="26">
        <v>0</v>
      </c>
    </row>
    <row r="97" spans="1:9">
      <c r="A97" s="4">
        <v>41603</v>
      </c>
      <c r="B97" s="60">
        <v>540.24450000000002</v>
      </c>
      <c r="C97" s="45"/>
      <c r="D97" s="45"/>
      <c r="E97" s="45"/>
      <c r="F97" s="45"/>
      <c r="G97" s="37">
        <v>0</v>
      </c>
      <c r="H97" s="45"/>
      <c r="I97" s="26">
        <v>42</v>
      </c>
    </row>
    <row r="98" spans="1:9">
      <c r="A98" s="4">
        <v>41604</v>
      </c>
      <c r="B98" s="60">
        <v>257.31400000000002</v>
      </c>
      <c r="C98" s="45"/>
      <c r="D98" s="45"/>
      <c r="E98" s="45"/>
      <c r="F98" s="45"/>
      <c r="G98" s="37">
        <v>75</v>
      </c>
      <c r="H98" s="45"/>
      <c r="I98" s="26">
        <v>0</v>
      </c>
    </row>
    <row r="99" spans="1:9">
      <c r="A99" s="4">
        <v>41605</v>
      </c>
      <c r="B99" s="60">
        <v>292.67099999999999</v>
      </c>
      <c r="C99" s="20"/>
      <c r="D99" s="20"/>
      <c r="E99" s="20"/>
      <c r="F99" s="20"/>
      <c r="G99" s="37">
        <v>0</v>
      </c>
      <c r="H99" s="20"/>
      <c r="I99" s="26">
        <v>0</v>
      </c>
    </row>
    <row r="100" spans="1:9">
      <c r="A100" s="4">
        <v>41606</v>
      </c>
      <c r="B100" s="60">
        <v>212.929</v>
      </c>
      <c r="C100" s="45"/>
      <c r="D100" s="45"/>
      <c r="E100" s="45"/>
      <c r="F100" s="45"/>
      <c r="G100" s="37">
        <v>99</v>
      </c>
      <c r="H100" s="45"/>
      <c r="I100" s="26">
        <v>0</v>
      </c>
    </row>
    <row r="101" spans="1:9">
      <c r="A101" s="4">
        <v>41607</v>
      </c>
      <c r="B101" s="60">
        <v>246.35400000000001</v>
      </c>
      <c r="C101" s="45"/>
      <c r="D101" s="45"/>
      <c r="E101" s="45"/>
      <c r="F101" s="45"/>
      <c r="G101" s="37">
        <v>59</v>
      </c>
      <c r="H101" s="45"/>
      <c r="I101" s="26">
        <v>0</v>
      </c>
    </row>
    <row r="102" spans="1:9">
      <c r="A102" s="4">
        <v>41608</v>
      </c>
      <c r="B102" s="60">
        <v>411.66500000000002</v>
      </c>
      <c r="C102" s="45"/>
      <c r="D102" s="45"/>
      <c r="E102" s="45"/>
      <c r="F102" s="45"/>
      <c r="G102" s="37">
        <v>0</v>
      </c>
      <c r="H102" s="45"/>
      <c r="I102" s="26">
        <v>0</v>
      </c>
    </row>
    <row r="103" spans="1:9">
      <c r="A103" s="4">
        <v>41609</v>
      </c>
      <c r="B103" s="60">
        <v>539.23599999999999</v>
      </c>
      <c r="C103" s="45"/>
      <c r="D103" s="45"/>
      <c r="E103" s="45"/>
      <c r="F103" s="45"/>
      <c r="G103" s="37">
        <v>0</v>
      </c>
      <c r="H103" s="45"/>
      <c r="I103" s="26">
        <v>0</v>
      </c>
    </row>
    <row r="104" spans="1:9">
      <c r="A104" s="4">
        <v>41610</v>
      </c>
      <c r="B104" s="60">
        <v>539.23599999999999</v>
      </c>
      <c r="C104" s="51">
        <v>7</v>
      </c>
      <c r="D104" s="52">
        <v>160</v>
      </c>
      <c r="E104" s="52">
        <v>2</v>
      </c>
      <c r="F104" s="54">
        <v>49</v>
      </c>
      <c r="G104" s="37">
        <v>52</v>
      </c>
      <c r="H104" s="53">
        <v>2</v>
      </c>
      <c r="I104" s="26">
        <v>9</v>
      </c>
    </row>
    <row r="105" spans="1:9">
      <c r="A105" s="4">
        <v>41611</v>
      </c>
      <c r="B105" s="60">
        <v>319.69600000000003</v>
      </c>
      <c r="C105" s="45"/>
      <c r="D105" s="45"/>
      <c r="E105" s="45"/>
      <c r="F105" s="45"/>
      <c r="G105" s="37">
        <v>58</v>
      </c>
      <c r="H105" s="45"/>
      <c r="I105" s="27">
        <v>0</v>
      </c>
    </row>
    <row r="106" spans="1:9">
      <c r="A106" s="4">
        <v>41612</v>
      </c>
      <c r="B106" s="60">
        <v>217.06</v>
      </c>
      <c r="G106" s="37">
        <v>0</v>
      </c>
      <c r="I106" s="27">
        <v>0</v>
      </c>
    </row>
    <row r="107" spans="1:9">
      <c r="A107" s="4">
        <v>41613</v>
      </c>
      <c r="B107" s="60">
        <v>285.37700000000001</v>
      </c>
      <c r="C107" s="45"/>
      <c r="D107" s="45"/>
      <c r="E107" s="45"/>
      <c r="F107" s="45"/>
      <c r="G107" s="37">
        <v>121</v>
      </c>
      <c r="H107" s="45"/>
      <c r="I107" s="27">
        <v>0</v>
      </c>
    </row>
    <row r="108" spans="1:9">
      <c r="A108" s="4">
        <v>41614</v>
      </c>
      <c r="B108" s="60">
        <v>269.60199999999998</v>
      </c>
      <c r="C108" s="45"/>
      <c r="D108" s="45"/>
      <c r="E108" s="45"/>
      <c r="F108" s="45"/>
      <c r="G108" s="37">
        <v>0</v>
      </c>
      <c r="H108" s="45"/>
      <c r="I108" s="27">
        <v>0</v>
      </c>
    </row>
    <row r="109" spans="1:9">
      <c r="A109" s="4">
        <v>41615</v>
      </c>
      <c r="B109" s="60">
        <v>225.47900000000001</v>
      </c>
      <c r="C109" s="45"/>
      <c r="D109" s="45"/>
      <c r="E109" s="45"/>
      <c r="F109" s="45"/>
      <c r="G109" s="37">
        <v>0</v>
      </c>
      <c r="H109" s="45"/>
      <c r="I109" s="27">
        <v>0</v>
      </c>
    </row>
    <row r="110" spans="1:9">
      <c r="A110" s="4">
        <v>41616</v>
      </c>
      <c r="B110" s="60">
        <v>243.11449999999999</v>
      </c>
      <c r="C110" s="45"/>
      <c r="D110" s="45"/>
      <c r="E110" s="45"/>
      <c r="F110" s="45"/>
      <c r="G110" s="37">
        <v>0</v>
      </c>
      <c r="H110" s="45"/>
      <c r="I110" s="27">
        <v>0</v>
      </c>
    </row>
    <row r="111" spans="1:9">
      <c r="A111" s="4">
        <v>41617</v>
      </c>
      <c r="B111" s="60">
        <v>243.11449999999999</v>
      </c>
      <c r="C111" s="45"/>
      <c r="D111" s="45"/>
      <c r="E111" s="45"/>
      <c r="F111" s="45"/>
      <c r="G111" s="37">
        <v>0</v>
      </c>
      <c r="H111" s="45"/>
      <c r="I111" s="27">
        <v>0</v>
      </c>
    </row>
    <row r="112" spans="1:9">
      <c r="A112" s="4">
        <v>41618</v>
      </c>
      <c r="B112" s="60">
        <v>277.60700000000003</v>
      </c>
      <c r="C112" s="45"/>
      <c r="D112" s="45"/>
      <c r="E112" s="45"/>
      <c r="F112" s="45"/>
      <c r="G112" s="37">
        <v>54</v>
      </c>
      <c r="H112" s="45"/>
      <c r="I112" s="27">
        <v>0</v>
      </c>
    </row>
    <row r="113" spans="1:9">
      <c r="A113" s="4">
        <v>41619</v>
      </c>
      <c r="B113" s="60">
        <v>242</v>
      </c>
      <c r="C113" s="20"/>
      <c r="D113" s="20"/>
      <c r="E113" s="20"/>
      <c r="F113" s="20"/>
      <c r="G113" s="37">
        <v>0</v>
      </c>
      <c r="H113" s="20"/>
      <c r="I113" s="27">
        <v>0</v>
      </c>
    </row>
    <row r="114" spans="1:9">
      <c r="A114" s="4">
        <v>41620</v>
      </c>
      <c r="B114" s="60">
        <v>307.029</v>
      </c>
      <c r="C114" s="45"/>
      <c r="D114" s="45"/>
      <c r="E114" s="45"/>
      <c r="F114" s="45"/>
      <c r="G114" s="37">
        <v>0</v>
      </c>
      <c r="H114" s="45"/>
      <c r="I114" s="27">
        <v>0</v>
      </c>
    </row>
    <row r="115" spans="1:9">
      <c r="A115" s="4">
        <v>41621</v>
      </c>
      <c r="B115" s="60">
        <v>269</v>
      </c>
      <c r="C115" s="45"/>
      <c r="D115" s="45"/>
      <c r="E115" s="45"/>
      <c r="F115" s="45"/>
      <c r="G115" s="37">
        <v>0</v>
      </c>
      <c r="H115" s="45"/>
      <c r="I115" s="27">
        <v>0</v>
      </c>
    </row>
    <row r="116" spans="1:9">
      <c r="A116" s="4">
        <v>41622</v>
      </c>
      <c r="B116" s="60">
        <v>237.958</v>
      </c>
      <c r="C116" s="45"/>
      <c r="D116" s="45"/>
      <c r="E116" s="45"/>
      <c r="F116" s="45"/>
      <c r="G116" s="37">
        <v>0</v>
      </c>
      <c r="H116" s="45"/>
      <c r="I116" s="27">
        <v>0</v>
      </c>
    </row>
    <row r="117" spans="1:9">
      <c r="A117" s="4">
        <v>41623</v>
      </c>
      <c r="B117" s="60">
        <v>271.233</v>
      </c>
      <c r="C117" s="45"/>
      <c r="D117" s="45"/>
      <c r="E117" s="45"/>
      <c r="F117" s="45"/>
      <c r="G117" s="37">
        <v>0</v>
      </c>
      <c r="H117" s="45"/>
      <c r="I117" s="27">
        <v>0</v>
      </c>
    </row>
    <row r="118" spans="1:9">
      <c r="A118" s="4">
        <v>41624</v>
      </c>
      <c r="B118" s="60">
        <v>271.233</v>
      </c>
      <c r="C118" s="45"/>
      <c r="D118" s="45"/>
      <c r="E118" s="45"/>
      <c r="F118" s="45"/>
      <c r="G118" s="37">
        <v>283</v>
      </c>
      <c r="H118" s="45"/>
      <c r="I118" s="27">
        <v>0</v>
      </c>
    </row>
    <row r="119" spans="1:9">
      <c r="A119" s="4">
        <v>41625</v>
      </c>
      <c r="B119" s="60">
        <v>261.21199999999999</v>
      </c>
      <c r="C119" s="45"/>
      <c r="D119" s="45"/>
      <c r="E119" s="45"/>
      <c r="F119" s="45"/>
      <c r="G119" s="37">
        <v>185</v>
      </c>
      <c r="H119" s="45"/>
      <c r="I119" s="27">
        <v>0</v>
      </c>
    </row>
    <row r="120" spans="1:9">
      <c r="A120" s="4">
        <v>41626</v>
      </c>
      <c r="B120" s="60">
        <v>267.43700000000001</v>
      </c>
      <c r="C120" s="46"/>
      <c r="D120" s="46"/>
      <c r="E120" s="46"/>
      <c r="F120" s="46"/>
      <c r="G120" s="37">
        <v>107</v>
      </c>
      <c r="H120" s="20"/>
      <c r="I120" s="27">
        <v>0</v>
      </c>
    </row>
    <row r="121" spans="1:9">
      <c r="A121" s="4">
        <v>41627</v>
      </c>
      <c r="B121" s="60">
        <v>236.76599999999999</v>
      </c>
      <c r="C121" s="45"/>
      <c r="D121" s="45"/>
      <c r="E121" s="45"/>
      <c r="F121" s="45"/>
      <c r="G121" s="37">
        <v>0</v>
      </c>
      <c r="H121" s="45"/>
      <c r="I121" s="27">
        <v>0</v>
      </c>
    </row>
    <row r="122" spans="1:9">
      <c r="A122" s="4">
        <v>41628</v>
      </c>
      <c r="B122" s="60">
        <v>225.78399999999999</v>
      </c>
      <c r="C122" s="45"/>
      <c r="D122" s="45"/>
      <c r="E122" s="45"/>
      <c r="F122" s="45"/>
      <c r="G122" s="37">
        <v>0</v>
      </c>
      <c r="H122" s="45"/>
      <c r="I122" s="27">
        <v>0</v>
      </c>
    </row>
    <row r="123" spans="1:9">
      <c r="A123" s="4">
        <v>41629</v>
      </c>
      <c r="B123" s="60">
        <v>224.761</v>
      </c>
      <c r="C123" s="45"/>
      <c r="D123" s="45"/>
      <c r="E123" s="45"/>
      <c r="F123" s="45"/>
      <c r="G123" s="37">
        <v>0</v>
      </c>
      <c r="H123" s="45"/>
      <c r="I123" s="27">
        <v>0</v>
      </c>
    </row>
    <row r="124" spans="1:9">
      <c r="A124" s="4">
        <v>41630</v>
      </c>
      <c r="B124" s="60">
        <v>240.49199999999999</v>
      </c>
      <c r="C124" s="45"/>
      <c r="D124" s="45"/>
      <c r="E124" s="45"/>
      <c r="F124" s="45"/>
      <c r="G124" s="37">
        <v>0</v>
      </c>
      <c r="H124" s="45"/>
      <c r="I124" s="27">
        <v>0</v>
      </c>
    </row>
    <row r="125" spans="1:9">
      <c r="A125" s="4">
        <v>41631</v>
      </c>
      <c r="B125" s="60">
        <v>240.49199999999999</v>
      </c>
      <c r="C125" s="45"/>
      <c r="D125" s="45"/>
      <c r="E125" s="45"/>
      <c r="F125" s="45"/>
      <c r="G125" s="37">
        <v>0</v>
      </c>
      <c r="H125" s="45"/>
      <c r="I125" s="27">
        <v>0</v>
      </c>
    </row>
    <row r="126" spans="1:9">
      <c r="A126" s="4">
        <v>41632</v>
      </c>
      <c r="B126" s="60">
        <v>281.97300000000001</v>
      </c>
      <c r="C126" s="45"/>
      <c r="D126" s="45"/>
      <c r="E126" s="45"/>
      <c r="F126" s="45"/>
      <c r="G126" s="37">
        <v>108</v>
      </c>
      <c r="H126" s="45"/>
      <c r="I126" s="27">
        <v>0</v>
      </c>
    </row>
    <row r="127" spans="1:9">
      <c r="A127" s="4">
        <v>41633</v>
      </c>
      <c r="B127" s="60">
        <v>207.54949999999999</v>
      </c>
      <c r="C127" s="20"/>
      <c r="D127" s="20"/>
      <c r="E127" s="20"/>
      <c r="F127" s="20"/>
      <c r="G127" s="37">
        <v>0</v>
      </c>
      <c r="H127" s="20"/>
      <c r="I127" s="27">
        <v>0</v>
      </c>
    </row>
    <row r="128" spans="1:9">
      <c r="A128" s="4">
        <v>41634</v>
      </c>
      <c r="B128" s="60">
        <v>207.54949999999999</v>
      </c>
      <c r="C128" s="45"/>
      <c r="D128" s="45"/>
      <c r="E128" s="45"/>
      <c r="F128" s="45"/>
      <c r="G128" s="37">
        <v>0</v>
      </c>
      <c r="H128" s="45"/>
      <c r="I128" s="27">
        <v>0</v>
      </c>
    </row>
    <row r="129" spans="1:9">
      <c r="A129" s="4">
        <v>41635</v>
      </c>
      <c r="B129" s="60">
        <v>323.16699999999997</v>
      </c>
      <c r="C129" s="45"/>
      <c r="D129" s="45"/>
      <c r="E129" s="45"/>
      <c r="F129" s="45"/>
      <c r="G129" s="37">
        <v>0</v>
      </c>
      <c r="H129" s="45"/>
      <c r="I129" s="27">
        <v>0</v>
      </c>
    </row>
    <row r="130" spans="1:9">
      <c r="A130" s="4">
        <v>41636</v>
      </c>
      <c r="B130" s="60">
        <v>190.58199999999999</v>
      </c>
      <c r="C130" s="45"/>
      <c r="D130" s="45"/>
      <c r="E130" s="45"/>
      <c r="F130" s="45"/>
      <c r="G130" s="37">
        <v>0</v>
      </c>
      <c r="H130" s="45"/>
      <c r="I130" s="27">
        <v>0</v>
      </c>
    </row>
    <row r="131" spans="1:9">
      <c r="A131" s="4">
        <v>41637</v>
      </c>
      <c r="B131" s="60">
        <v>204.90600000000001</v>
      </c>
      <c r="C131" s="45"/>
      <c r="D131" s="45"/>
      <c r="E131" s="45"/>
      <c r="F131" s="45"/>
      <c r="G131" s="37">
        <v>0</v>
      </c>
      <c r="H131" s="45"/>
      <c r="I131" s="27">
        <v>0</v>
      </c>
    </row>
    <row r="132" spans="1:9">
      <c r="A132" s="4">
        <v>41638</v>
      </c>
      <c r="B132" s="60">
        <v>311.64</v>
      </c>
      <c r="C132" s="45"/>
      <c r="D132" s="45"/>
      <c r="E132" s="45"/>
      <c r="F132" s="45"/>
      <c r="G132" s="37">
        <v>0</v>
      </c>
      <c r="H132" s="45"/>
      <c r="I132" s="27">
        <v>0</v>
      </c>
    </row>
    <row r="133" spans="1:9">
      <c r="A133" s="4">
        <v>41639</v>
      </c>
      <c r="B133" s="60">
        <v>167.92400000000001</v>
      </c>
      <c r="C133" s="51">
        <v>3</v>
      </c>
      <c r="D133" s="52">
        <v>240</v>
      </c>
      <c r="E133" s="52">
        <v>2</v>
      </c>
      <c r="F133" s="52">
        <v>26</v>
      </c>
      <c r="G133" s="37">
        <v>0</v>
      </c>
      <c r="H133" s="53">
        <v>2</v>
      </c>
      <c r="I133" s="27">
        <v>0</v>
      </c>
    </row>
    <row r="134" spans="1:9">
      <c r="A134" s="4">
        <v>41640</v>
      </c>
      <c r="B134" s="60">
        <v>236.25299999999999</v>
      </c>
      <c r="C134" s="46"/>
      <c r="D134" s="46"/>
      <c r="E134" s="46"/>
      <c r="F134" s="46"/>
      <c r="G134" s="37">
        <v>0</v>
      </c>
      <c r="H134" s="20"/>
      <c r="I134" s="27">
        <v>0</v>
      </c>
    </row>
    <row r="135" spans="1:9">
      <c r="A135" s="4">
        <v>41641</v>
      </c>
      <c r="B135" s="60">
        <v>265.65699999999998</v>
      </c>
      <c r="C135" s="45"/>
      <c r="D135" s="45"/>
      <c r="E135" s="45"/>
      <c r="F135" s="45"/>
      <c r="G135" s="37">
        <v>0</v>
      </c>
      <c r="H135" s="45"/>
      <c r="I135" s="27">
        <v>0</v>
      </c>
    </row>
    <row r="136" spans="1:9">
      <c r="A136" s="4">
        <v>41642</v>
      </c>
      <c r="B136" s="60">
        <v>227.84100000000001</v>
      </c>
      <c r="C136" s="45"/>
      <c r="D136" s="45"/>
      <c r="E136" s="45"/>
      <c r="F136" s="45"/>
      <c r="G136" s="37">
        <v>0</v>
      </c>
      <c r="H136" s="45"/>
      <c r="I136" s="27">
        <v>0</v>
      </c>
    </row>
    <row r="137" spans="1:9">
      <c r="A137" s="4">
        <v>41643</v>
      </c>
      <c r="B137" s="60">
        <v>166.56800000000001</v>
      </c>
      <c r="G137" s="37">
        <v>0</v>
      </c>
      <c r="I137" s="27">
        <v>0</v>
      </c>
    </row>
    <row r="138" spans="1:9">
      <c r="A138" s="4">
        <v>41644</v>
      </c>
      <c r="B138" s="60">
        <v>213.49250000000001</v>
      </c>
      <c r="C138" s="45"/>
      <c r="D138" s="45"/>
      <c r="E138" s="45"/>
      <c r="F138" s="45"/>
      <c r="G138" s="37">
        <v>0</v>
      </c>
      <c r="H138" s="45"/>
      <c r="I138" s="27">
        <v>0</v>
      </c>
    </row>
    <row r="139" spans="1:9">
      <c r="A139" s="4">
        <v>41645</v>
      </c>
      <c r="B139" s="60">
        <v>213.49250000000001</v>
      </c>
      <c r="C139" s="45"/>
      <c r="D139" s="45"/>
      <c r="E139" s="45"/>
      <c r="F139" s="45"/>
      <c r="G139" s="37">
        <v>0</v>
      </c>
      <c r="H139" s="45"/>
      <c r="I139" s="27">
        <v>0</v>
      </c>
    </row>
    <row r="140" spans="1:9">
      <c r="A140" s="4">
        <v>41646</v>
      </c>
      <c r="B140" s="60">
        <v>262.32100000000003</v>
      </c>
      <c r="C140" s="45"/>
      <c r="D140" s="45"/>
      <c r="E140" s="45"/>
      <c r="F140" s="45"/>
      <c r="G140" s="37">
        <v>77</v>
      </c>
      <c r="H140" s="45"/>
      <c r="I140" s="27">
        <v>0</v>
      </c>
    </row>
    <row r="141" spans="1:9">
      <c r="A141" s="4">
        <v>41647</v>
      </c>
      <c r="B141" s="60">
        <v>232.34700000000001</v>
      </c>
      <c r="C141" s="20"/>
      <c r="D141" s="20"/>
      <c r="E141" s="20"/>
      <c r="F141" s="20"/>
      <c r="G141" s="37">
        <v>105</v>
      </c>
      <c r="H141" s="20"/>
      <c r="I141" s="27">
        <v>8</v>
      </c>
    </row>
    <row r="142" spans="1:9">
      <c r="A142" s="4">
        <v>41648</v>
      </c>
      <c r="B142" s="60">
        <v>255.583</v>
      </c>
      <c r="C142" s="45"/>
      <c r="D142" s="45"/>
      <c r="E142" s="45"/>
      <c r="F142" s="45"/>
      <c r="G142" s="37">
        <v>0</v>
      </c>
      <c r="H142" s="45"/>
      <c r="I142" s="27">
        <v>5</v>
      </c>
    </row>
    <row r="143" spans="1:9">
      <c r="A143" s="4">
        <v>41649</v>
      </c>
      <c r="B143" s="60">
        <v>195.08</v>
      </c>
      <c r="C143" s="45"/>
      <c r="D143" s="45"/>
      <c r="E143" s="45"/>
      <c r="F143" s="45"/>
      <c r="G143" s="37">
        <v>0</v>
      </c>
      <c r="H143" s="45"/>
      <c r="I143" s="27">
        <v>2</v>
      </c>
    </row>
    <row r="144" spans="1:9">
      <c r="A144" s="4">
        <v>41650</v>
      </c>
      <c r="B144" s="60">
        <v>168.47</v>
      </c>
      <c r="C144" s="45"/>
      <c r="D144" s="45"/>
      <c r="E144" s="45"/>
      <c r="F144" s="45"/>
      <c r="G144" s="37">
        <v>0</v>
      </c>
      <c r="H144" s="45"/>
      <c r="I144" s="27">
        <v>0</v>
      </c>
    </row>
    <row r="145" spans="1:9">
      <c r="A145" s="4">
        <v>41651</v>
      </c>
      <c r="B145" s="60">
        <v>227.2105</v>
      </c>
      <c r="C145" s="45"/>
      <c r="D145" s="45"/>
      <c r="E145" s="45"/>
      <c r="F145" s="45"/>
      <c r="G145" s="37">
        <v>0</v>
      </c>
      <c r="H145" s="45"/>
      <c r="I145" s="27">
        <v>0</v>
      </c>
    </row>
    <row r="146" spans="1:9">
      <c r="A146" s="4">
        <v>41652</v>
      </c>
      <c r="B146" s="60">
        <v>227.2105</v>
      </c>
      <c r="C146" s="45"/>
      <c r="D146" s="45"/>
      <c r="E146" s="45"/>
      <c r="F146" s="45"/>
      <c r="G146" s="37">
        <v>0</v>
      </c>
      <c r="H146" s="45"/>
      <c r="I146" s="27">
        <v>1</v>
      </c>
    </row>
    <row r="147" spans="1:9">
      <c r="A147" s="4">
        <v>41653</v>
      </c>
      <c r="B147" s="60">
        <v>234.17400000000001</v>
      </c>
      <c r="C147" s="45"/>
      <c r="D147" s="45"/>
      <c r="E147" s="45"/>
      <c r="F147" s="45"/>
      <c r="G147" s="37">
        <v>0</v>
      </c>
      <c r="H147" s="45"/>
      <c r="I147" s="27">
        <v>15</v>
      </c>
    </row>
    <row r="148" spans="1:9">
      <c r="A148" s="4">
        <v>41654</v>
      </c>
      <c r="B148" s="60">
        <v>221.66399999999999</v>
      </c>
      <c r="C148" s="46"/>
      <c r="D148" s="46"/>
      <c r="E148" s="46"/>
      <c r="F148" s="46"/>
      <c r="G148" s="37">
        <v>0</v>
      </c>
      <c r="H148" s="20"/>
      <c r="I148" s="26">
        <v>1</v>
      </c>
    </row>
    <row r="149" spans="1:9">
      <c r="A149" s="4">
        <v>41655</v>
      </c>
      <c r="B149" s="60">
        <v>215.041</v>
      </c>
      <c r="C149" s="45"/>
      <c r="D149" s="45"/>
      <c r="E149" s="45"/>
      <c r="F149" s="45"/>
      <c r="G149" s="37">
        <v>122</v>
      </c>
      <c r="H149" s="45"/>
      <c r="I149" s="26">
        <v>0</v>
      </c>
    </row>
    <row r="150" spans="1:9">
      <c r="A150" s="4">
        <v>41656</v>
      </c>
      <c r="B150" s="60">
        <v>203.97900000000001</v>
      </c>
      <c r="C150" s="45"/>
      <c r="D150" s="45"/>
      <c r="E150" s="45"/>
      <c r="F150" s="45"/>
      <c r="G150" s="37">
        <v>67</v>
      </c>
      <c r="H150" s="45"/>
      <c r="I150" s="26">
        <v>0</v>
      </c>
    </row>
    <row r="151" spans="1:9">
      <c r="A151" s="4">
        <v>41657</v>
      </c>
      <c r="B151" s="60">
        <v>197.316</v>
      </c>
      <c r="C151" s="45"/>
      <c r="D151" s="45"/>
      <c r="E151" s="45"/>
      <c r="F151" s="45"/>
      <c r="G151" s="37">
        <v>0</v>
      </c>
      <c r="H151" s="45"/>
      <c r="I151" s="26">
        <v>0</v>
      </c>
    </row>
    <row r="152" spans="1:9">
      <c r="A152" s="4">
        <v>41658</v>
      </c>
      <c r="B152" s="60">
        <v>237.10550000000001</v>
      </c>
      <c r="C152" s="45"/>
      <c r="D152" s="45"/>
      <c r="E152" s="45"/>
      <c r="F152" s="45"/>
      <c r="G152" s="37">
        <v>0</v>
      </c>
      <c r="H152" s="45"/>
      <c r="I152" s="26">
        <v>0</v>
      </c>
    </row>
    <row r="153" spans="1:9">
      <c r="A153" s="4">
        <v>41659</v>
      </c>
      <c r="B153" s="60">
        <v>237.10550000000001</v>
      </c>
      <c r="C153" s="45"/>
      <c r="D153" s="45"/>
      <c r="E153" s="45"/>
      <c r="F153" s="45"/>
      <c r="G153" s="37">
        <v>0</v>
      </c>
      <c r="H153" s="45"/>
      <c r="I153" s="26">
        <v>0</v>
      </c>
    </row>
    <row r="154" spans="1:9">
      <c r="A154" s="4">
        <v>41660</v>
      </c>
      <c r="B154" s="60">
        <v>177</v>
      </c>
      <c r="C154" s="51">
        <v>10</v>
      </c>
      <c r="D154" s="52">
        <v>148</v>
      </c>
      <c r="E154" s="52">
        <v>2</v>
      </c>
      <c r="F154" s="54">
        <v>75</v>
      </c>
      <c r="G154" s="37">
        <v>0</v>
      </c>
      <c r="H154" s="53">
        <v>2</v>
      </c>
      <c r="I154" s="26">
        <v>0</v>
      </c>
    </row>
    <row r="155" spans="1:9">
      <c r="A155" s="4">
        <v>41661</v>
      </c>
      <c r="B155" s="60">
        <v>177.12</v>
      </c>
      <c r="C155" s="20"/>
      <c r="D155" s="20"/>
      <c r="E155" s="20"/>
      <c r="F155" s="20"/>
      <c r="G155" s="37">
        <v>930</v>
      </c>
      <c r="H155" s="20"/>
      <c r="I155" s="26">
        <v>0</v>
      </c>
    </row>
    <row r="156" spans="1:9">
      <c r="A156" s="4">
        <v>41662</v>
      </c>
      <c r="B156" s="60">
        <v>261.67899999999997</v>
      </c>
      <c r="C156" s="45"/>
      <c r="D156" s="45"/>
      <c r="E156" s="45"/>
      <c r="F156" s="45"/>
      <c r="G156" s="37">
        <v>0</v>
      </c>
      <c r="H156" s="45"/>
      <c r="I156" s="27">
        <v>18</v>
      </c>
    </row>
    <row r="157" spans="1:9">
      <c r="A157" s="4">
        <v>41663</v>
      </c>
      <c r="B157" s="60">
        <v>283.38799999999998</v>
      </c>
      <c r="C157" s="45"/>
      <c r="D157" s="45"/>
      <c r="E157" s="45"/>
      <c r="F157" s="45"/>
      <c r="G157" s="37">
        <v>0</v>
      </c>
      <c r="H157" s="45"/>
      <c r="I157" s="26">
        <v>19</v>
      </c>
    </row>
    <row r="158" spans="1:9">
      <c r="A158" s="4">
        <v>41664</v>
      </c>
      <c r="B158" s="60">
        <v>235.77600000000001</v>
      </c>
      <c r="C158" s="45"/>
      <c r="D158" s="45"/>
      <c r="E158" s="45"/>
      <c r="F158" s="45"/>
      <c r="G158" s="37">
        <v>0</v>
      </c>
      <c r="H158" s="45"/>
      <c r="I158" s="26">
        <v>11</v>
      </c>
    </row>
    <row r="159" spans="1:9">
      <c r="A159" s="4">
        <v>41665</v>
      </c>
      <c r="B159" s="60">
        <v>270.76600000000002</v>
      </c>
      <c r="C159" s="45"/>
      <c r="D159" s="45"/>
      <c r="E159" s="45"/>
      <c r="F159" s="45"/>
      <c r="G159" s="37">
        <v>0</v>
      </c>
      <c r="H159" s="45"/>
      <c r="I159" s="27">
        <v>0</v>
      </c>
    </row>
    <row r="160" spans="1:9">
      <c r="A160" s="4">
        <v>41666</v>
      </c>
      <c r="B160" s="60">
        <v>270.76600000000002</v>
      </c>
      <c r="C160" s="45"/>
      <c r="D160" s="45"/>
      <c r="E160" s="45"/>
      <c r="F160" s="45"/>
      <c r="G160" s="37">
        <v>64</v>
      </c>
      <c r="H160" s="45"/>
      <c r="I160" s="26">
        <v>2</v>
      </c>
    </row>
    <row r="161" spans="1:9">
      <c r="A161" s="4">
        <v>41667</v>
      </c>
      <c r="B161" s="60">
        <v>272.75099999999998</v>
      </c>
      <c r="C161" s="45"/>
      <c r="D161" s="45"/>
      <c r="E161" s="45"/>
      <c r="F161" s="45"/>
      <c r="G161" s="37">
        <v>0</v>
      </c>
      <c r="H161" s="45"/>
      <c r="I161" s="27">
        <v>0</v>
      </c>
    </row>
    <row r="162" spans="1:9">
      <c r="A162" s="4">
        <v>41668</v>
      </c>
      <c r="B162" s="60">
        <v>249.53100000000001</v>
      </c>
      <c r="C162" s="46"/>
      <c r="D162" s="46"/>
      <c r="E162" s="46"/>
      <c r="F162" s="46"/>
      <c r="G162" s="37">
        <v>0</v>
      </c>
      <c r="H162" s="20"/>
      <c r="I162" s="27">
        <v>0</v>
      </c>
    </row>
    <row r="163" spans="1:9">
      <c r="A163" s="4">
        <v>41669</v>
      </c>
      <c r="B163" s="60">
        <v>215.577</v>
      </c>
      <c r="C163" s="45"/>
      <c r="D163" s="45"/>
      <c r="E163" s="45"/>
      <c r="F163" s="45"/>
      <c r="G163" s="37">
        <v>48</v>
      </c>
      <c r="H163" s="45"/>
      <c r="I163" s="27">
        <v>0</v>
      </c>
    </row>
    <row r="164" spans="1:9">
      <c r="A164" s="4">
        <v>41670</v>
      </c>
      <c r="B164" s="60">
        <v>198.11</v>
      </c>
      <c r="G164" s="37">
        <v>72</v>
      </c>
      <c r="I164" s="27">
        <v>0</v>
      </c>
    </row>
    <row r="165" spans="1:9">
      <c r="A165" s="4">
        <v>41671</v>
      </c>
      <c r="B165" s="60">
        <v>176.476</v>
      </c>
      <c r="C165" s="45"/>
      <c r="D165" s="45"/>
      <c r="E165" s="45"/>
      <c r="F165" s="45"/>
      <c r="G165" s="37">
        <v>0</v>
      </c>
      <c r="H165" s="45"/>
      <c r="I165" s="27">
        <v>0</v>
      </c>
    </row>
    <row r="166" spans="1:9">
      <c r="A166" s="4">
        <v>41672</v>
      </c>
      <c r="B166" s="60">
        <v>236.50649999999999</v>
      </c>
      <c r="C166" s="45"/>
      <c r="D166" s="45"/>
      <c r="E166" s="45"/>
      <c r="F166" s="45"/>
      <c r="G166" s="37">
        <v>0</v>
      </c>
      <c r="H166" s="45"/>
      <c r="I166" s="27">
        <v>0</v>
      </c>
    </row>
    <row r="167" spans="1:9">
      <c r="A167" s="4">
        <v>41673</v>
      </c>
      <c r="B167" s="60">
        <v>236.50649999999999</v>
      </c>
      <c r="C167" s="45"/>
      <c r="D167" s="45"/>
      <c r="E167" s="45"/>
      <c r="F167" s="45"/>
      <c r="G167" s="37">
        <v>98</v>
      </c>
      <c r="H167" s="45"/>
      <c r="I167" s="27">
        <v>1</v>
      </c>
    </row>
    <row r="168" spans="1:9">
      <c r="A168" s="4">
        <v>41674</v>
      </c>
      <c r="B168" s="60">
        <v>250.18799999999999</v>
      </c>
      <c r="C168" s="45"/>
      <c r="D168" s="45"/>
      <c r="E168" s="45"/>
      <c r="F168" s="45"/>
      <c r="G168" s="37">
        <v>68</v>
      </c>
      <c r="H168" s="45"/>
      <c r="I168" s="27">
        <v>0</v>
      </c>
    </row>
    <row r="169" spans="1:9">
      <c r="A169" s="4">
        <v>41675</v>
      </c>
      <c r="B169" s="60">
        <v>195.672</v>
      </c>
      <c r="C169" s="20"/>
      <c r="D169" s="20"/>
      <c r="E169" s="20"/>
      <c r="F169" s="20"/>
      <c r="G169" s="37">
        <v>83</v>
      </c>
      <c r="H169" s="20"/>
      <c r="I169" s="27">
        <v>3</v>
      </c>
    </row>
    <row r="170" spans="1:9">
      <c r="A170" s="4">
        <v>41676</v>
      </c>
      <c r="B170" s="60">
        <v>246.69</v>
      </c>
      <c r="C170" s="45"/>
      <c r="D170" s="45"/>
      <c r="E170" s="45"/>
      <c r="F170" s="45"/>
      <c r="G170" s="37">
        <v>165</v>
      </c>
      <c r="H170" s="45"/>
      <c r="I170" s="26">
        <v>8</v>
      </c>
    </row>
    <row r="171" spans="1:9">
      <c r="A171" s="4">
        <v>41677</v>
      </c>
      <c r="B171" s="60">
        <v>191.00200000000001</v>
      </c>
      <c r="C171" s="45"/>
      <c r="D171" s="45"/>
      <c r="E171" s="45"/>
      <c r="F171" s="45"/>
      <c r="G171" s="37">
        <v>87</v>
      </c>
      <c r="H171" s="45"/>
      <c r="I171" s="26">
        <v>4</v>
      </c>
    </row>
    <row r="172" spans="1:9">
      <c r="A172" s="4">
        <v>41678</v>
      </c>
      <c r="B172" s="60">
        <v>209.91499999999999</v>
      </c>
      <c r="C172" s="45"/>
      <c r="D172" s="45"/>
      <c r="E172" s="45"/>
      <c r="F172" s="45"/>
      <c r="G172" s="37">
        <v>0</v>
      </c>
      <c r="H172" s="45"/>
      <c r="I172" s="26">
        <v>0</v>
      </c>
    </row>
    <row r="173" spans="1:9">
      <c r="A173" s="4">
        <v>41679</v>
      </c>
      <c r="B173" s="60">
        <v>232.648</v>
      </c>
      <c r="C173" s="45"/>
      <c r="D173" s="45"/>
      <c r="E173" s="45"/>
      <c r="F173" s="45"/>
      <c r="G173" s="37">
        <v>0</v>
      </c>
      <c r="H173" s="45"/>
      <c r="I173" s="26">
        <v>0</v>
      </c>
    </row>
    <row r="174" spans="1:9">
      <c r="A174" s="4">
        <v>41680</v>
      </c>
      <c r="B174" s="60">
        <v>232.648</v>
      </c>
      <c r="C174" s="45"/>
      <c r="D174" s="45"/>
      <c r="E174" s="45"/>
      <c r="F174" s="45"/>
      <c r="G174" s="37">
        <v>191</v>
      </c>
      <c r="H174" s="45"/>
      <c r="I174" s="26">
        <v>0</v>
      </c>
    </row>
    <row r="175" spans="1:9">
      <c r="A175" s="4">
        <v>41681</v>
      </c>
      <c r="B175" s="60">
        <v>219.161</v>
      </c>
      <c r="C175" s="45"/>
      <c r="D175" s="45"/>
      <c r="E175" s="45"/>
      <c r="F175" s="45"/>
      <c r="G175" s="37">
        <v>88</v>
      </c>
      <c r="H175" s="45"/>
      <c r="I175" s="26">
        <v>0</v>
      </c>
    </row>
    <row r="176" spans="1:9">
      <c r="A176" s="4">
        <v>41682</v>
      </c>
      <c r="B176" s="60">
        <v>216.27699999999999</v>
      </c>
      <c r="C176" s="46"/>
      <c r="D176" s="46"/>
      <c r="E176" s="46"/>
      <c r="F176" s="46"/>
      <c r="G176" s="37">
        <v>137</v>
      </c>
      <c r="H176" s="20"/>
      <c r="I176" s="26">
        <v>0</v>
      </c>
    </row>
    <row r="177" spans="1:9">
      <c r="A177" s="4">
        <v>41683</v>
      </c>
      <c r="B177" s="60">
        <v>199.101</v>
      </c>
      <c r="C177" s="45"/>
      <c r="D177" s="45"/>
      <c r="E177" s="45"/>
      <c r="F177" s="45"/>
      <c r="G177" s="37">
        <v>122</v>
      </c>
      <c r="H177" s="45"/>
      <c r="I177" s="26">
        <v>0</v>
      </c>
    </row>
    <row r="178" spans="1:9">
      <c r="A178" s="4">
        <v>41684</v>
      </c>
      <c r="B178" s="60">
        <v>196.32499999999999</v>
      </c>
      <c r="C178" s="45"/>
      <c r="D178" s="45"/>
      <c r="E178" s="45"/>
      <c r="F178" s="45"/>
      <c r="G178" s="37">
        <v>0</v>
      </c>
      <c r="H178" s="45"/>
      <c r="I178" s="26">
        <v>0</v>
      </c>
    </row>
    <row r="179" spans="1:9">
      <c r="A179" s="4">
        <v>41685</v>
      </c>
      <c r="B179" s="60">
        <v>193.09</v>
      </c>
      <c r="C179" s="45"/>
      <c r="D179" s="45"/>
      <c r="E179" s="45"/>
      <c r="F179" s="45"/>
      <c r="G179" s="37">
        <v>0</v>
      </c>
      <c r="H179" s="45"/>
      <c r="I179" s="26">
        <v>0</v>
      </c>
    </row>
    <row r="180" spans="1:9">
      <c r="A180" s="4">
        <v>41686</v>
      </c>
      <c r="B180" s="60">
        <v>224.12049999999999</v>
      </c>
      <c r="C180" s="45"/>
      <c r="D180" s="45"/>
      <c r="E180" s="45"/>
      <c r="F180" s="45"/>
      <c r="G180" s="37">
        <v>0</v>
      </c>
      <c r="H180" s="45"/>
      <c r="I180" s="26">
        <v>0</v>
      </c>
    </row>
    <row r="181" spans="1:9">
      <c r="A181" s="4">
        <v>41687</v>
      </c>
      <c r="B181" s="60">
        <v>448</v>
      </c>
      <c r="C181" s="45"/>
      <c r="D181" s="45"/>
      <c r="E181" s="45"/>
      <c r="F181" s="45"/>
      <c r="G181" s="37">
        <v>0</v>
      </c>
      <c r="H181" s="45"/>
      <c r="I181" s="26">
        <v>0</v>
      </c>
    </row>
    <row r="182" spans="1:9">
      <c r="A182" s="4">
        <v>41688</v>
      </c>
      <c r="B182" s="60">
        <v>197.977</v>
      </c>
      <c r="C182" s="45"/>
      <c r="D182" s="45"/>
      <c r="E182" s="45"/>
      <c r="F182" s="45"/>
      <c r="G182" s="37">
        <v>0</v>
      </c>
      <c r="H182" s="45"/>
      <c r="I182" s="26">
        <v>0</v>
      </c>
    </row>
    <row r="183" spans="1:9">
      <c r="A183" s="4">
        <v>41689</v>
      </c>
      <c r="B183" s="62">
        <v>178.98599999999999</v>
      </c>
      <c r="C183" s="20"/>
      <c r="D183" s="20"/>
      <c r="E183" s="20"/>
      <c r="F183" s="20"/>
      <c r="G183" s="37">
        <v>144</v>
      </c>
      <c r="H183" s="20"/>
      <c r="I183" s="26">
        <v>0</v>
      </c>
    </row>
    <row r="184" spans="1:9">
      <c r="A184" s="4">
        <v>41690</v>
      </c>
      <c r="B184" s="62">
        <v>200.43799999999999</v>
      </c>
      <c r="C184" s="45"/>
      <c r="D184" s="45"/>
      <c r="E184" s="45"/>
      <c r="F184" s="45"/>
      <c r="G184" s="37">
        <v>185</v>
      </c>
      <c r="H184" s="45"/>
      <c r="I184" s="26">
        <v>0</v>
      </c>
    </row>
    <row r="185" spans="1:9">
      <c r="A185" s="4">
        <v>41691</v>
      </c>
      <c r="B185" s="62">
        <v>245.92099999999999</v>
      </c>
      <c r="C185" s="45"/>
      <c r="D185" s="45"/>
      <c r="E185" s="45"/>
      <c r="F185" s="45"/>
      <c r="G185" s="37">
        <v>272</v>
      </c>
      <c r="H185" s="45"/>
      <c r="I185" s="26">
        <v>0</v>
      </c>
    </row>
    <row r="186" spans="1:9">
      <c r="A186" s="4">
        <v>41692</v>
      </c>
      <c r="B186" s="62">
        <v>176.583</v>
      </c>
      <c r="C186" s="45"/>
      <c r="D186" s="45"/>
      <c r="E186" s="45"/>
      <c r="F186" s="45"/>
      <c r="G186" s="37">
        <v>0</v>
      </c>
      <c r="H186" s="45"/>
      <c r="I186" s="26">
        <v>0</v>
      </c>
    </row>
    <row r="187" spans="1:9">
      <c r="A187" s="4">
        <v>41693</v>
      </c>
      <c r="B187" s="62">
        <v>218.38300000000001</v>
      </c>
      <c r="C187" s="45"/>
      <c r="D187" s="45"/>
      <c r="E187" s="45"/>
      <c r="F187" s="45"/>
      <c r="G187" s="37">
        <v>0</v>
      </c>
      <c r="H187" s="45"/>
      <c r="I187" s="26">
        <v>0</v>
      </c>
    </row>
    <row r="188" spans="1:9">
      <c r="A188" s="4">
        <v>41694</v>
      </c>
      <c r="B188" s="62">
        <v>436</v>
      </c>
      <c r="C188" s="45"/>
      <c r="D188" s="45"/>
      <c r="E188" s="45"/>
      <c r="F188" s="45"/>
      <c r="G188" s="37">
        <v>0</v>
      </c>
      <c r="H188" s="45"/>
      <c r="I188" s="26">
        <v>0</v>
      </c>
    </row>
    <row r="189" spans="1:9">
      <c r="A189" s="4">
        <v>41695</v>
      </c>
      <c r="B189" s="62">
        <v>186</v>
      </c>
      <c r="C189" s="51">
        <v>18</v>
      </c>
      <c r="D189" s="52">
        <v>74</v>
      </c>
      <c r="E189" s="52">
        <v>2</v>
      </c>
      <c r="F189" s="54">
        <v>93</v>
      </c>
      <c r="G189" s="37">
        <v>0</v>
      </c>
      <c r="H189" s="53">
        <v>2</v>
      </c>
      <c r="I189" s="26">
        <v>8</v>
      </c>
    </row>
    <row r="190" spans="1:9">
      <c r="A190" s="4">
        <v>41696</v>
      </c>
      <c r="B190" s="62">
        <v>206.05</v>
      </c>
      <c r="C190" s="46"/>
      <c r="D190" s="46"/>
      <c r="E190" s="46"/>
      <c r="F190" s="46"/>
      <c r="G190" s="37">
        <v>0</v>
      </c>
      <c r="H190" s="20"/>
      <c r="I190" s="26">
        <v>0</v>
      </c>
    </row>
    <row r="191" spans="1:9">
      <c r="A191" s="4">
        <v>41697</v>
      </c>
      <c r="B191" s="62">
        <v>212.28200000000001</v>
      </c>
      <c r="C191" s="45"/>
      <c r="D191" s="45"/>
      <c r="E191" s="45"/>
      <c r="F191" s="45"/>
      <c r="G191" s="37">
        <v>0</v>
      </c>
      <c r="H191" s="45"/>
      <c r="I191" s="26">
        <v>0</v>
      </c>
    </row>
    <row r="192" spans="1:9">
      <c r="A192" s="4">
        <v>41698</v>
      </c>
      <c r="B192" s="62">
        <v>241.68600000000001</v>
      </c>
      <c r="C192" s="45"/>
      <c r="D192" s="45"/>
      <c r="E192" s="45"/>
      <c r="F192" s="45"/>
      <c r="G192" s="37">
        <v>0</v>
      </c>
      <c r="H192" s="45"/>
      <c r="I192" s="26">
        <v>0</v>
      </c>
    </row>
    <row r="193" spans="1:9">
      <c r="A193" s="4">
        <v>41699</v>
      </c>
      <c r="B193" s="62">
        <v>195.346</v>
      </c>
      <c r="C193" s="45"/>
      <c r="D193" s="45"/>
      <c r="E193" s="45"/>
      <c r="F193" s="45"/>
      <c r="G193" s="37">
        <v>0</v>
      </c>
      <c r="H193" s="45"/>
      <c r="I193" s="26">
        <v>2</v>
      </c>
    </row>
    <row r="194" spans="1:9">
      <c r="A194" s="4">
        <v>41700</v>
      </c>
      <c r="B194" s="62">
        <v>229.82550000000001</v>
      </c>
      <c r="C194" s="45"/>
      <c r="D194" s="45"/>
      <c r="E194" s="45"/>
      <c r="F194" s="45"/>
      <c r="G194" s="37">
        <v>0</v>
      </c>
      <c r="H194" s="45"/>
      <c r="I194" s="26">
        <v>0</v>
      </c>
    </row>
    <row r="195" spans="1:9">
      <c r="A195" s="4">
        <v>41701</v>
      </c>
      <c r="B195" s="62">
        <v>459</v>
      </c>
      <c r="C195" s="45"/>
      <c r="D195" s="45"/>
      <c r="E195" s="45"/>
      <c r="F195" s="45"/>
      <c r="G195" s="37">
        <v>0</v>
      </c>
      <c r="H195" s="45"/>
      <c r="I195" s="26">
        <v>11</v>
      </c>
    </row>
    <row r="196" spans="1:9">
      <c r="A196" s="4">
        <v>41702</v>
      </c>
      <c r="B196" s="62">
        <v>198.44499999999999</v>
      </c>
      <c r="C196" s="45"/>
      <c r="D196" s="45"/>
      <c r="E196" s="45"/>
      <c r="F196" s="45"/>
      <c r="G196" s="37">
        <v>128</v>
      </c>
      <c r="H196" s="45"/>
      <c r="I196" s="26">
        <v>0</v>
      </c>
    </row>
    <row r="197" spans="1:9">
      <c r="A197" s="4">
        <v>41703</v>
      </c>
      <c r="B197" s="62">
        <v>207.58</v>
      </c>
      <c r="C197" s="20"/>
      <c r="D197" s="20"/>
      <c r="E197" s="20"/>
      <c r="F197" s="20"/>
      <c r="G197" s="37">
        <v>109</v>
      </c>
      <c r="H197" s="20"/>
      <c r="I197" s="26">
        <v>0</v>
      </c>
    </row>
    <row r="198" spans="1:9">
      <c r="A198" s="4">
        <v>41704</v>
      </c>
      <c r="B198" s="62">
        <v>210.38399999999999</v>
      </c>
      <c r="C198" s="45"/>
      <c r="D198" s="45"/>
      <c r="E198" s="45"/>
      <c r="F198" s="45"/>
      <c r="G198" s="37">
        <v>95</v>
      </c>
      <c r="H198" s="45"/>
      <c r="I198" s="26">
        <v>0</v>
      </c>
    </row>
    <row r="199" spans="1:9">
      <c r="A199" s="4">
        <v>41705</v>
      </c>
      <c r="B199" s="60">
        <v>219.86199999999999</v>
      </c>
      <c r="C199" s="45"/>
      <c r="D199" s="45"/>
      <c r="E199" s="45"/>
      <c r="F199" s="45"/>
      <c r="G199" s="37">
        <v>63</v>
      </c>
      <c r="H199" s="45"/>
      <c r="I199" s="26">
        <v>0</v>
      </c>
    </row>
    <row r="200" spans="1:9">
      <c r="A200" s="4">
        <v>41706</v>
      </c>
      <c r="B200" s="60">
        <v>189.86500000000001</v>
      </c>
      <c r="C200" s="45"/>
      <c r="D200" s="45"/>
      <c r="E200" s="45"/>
      <c r="F200" s="45"/>
      <c r="G200" s="37">
        <v>0</v>
      </c>
      <c r="H200" s="45"/>
      <c r="I200" s="26">
        <v>0</v>
      </c>
    </row>
    <row r="201" spans="1:9">
      <c r="A201" s="4">
        <v>41707</v>
      </c>
      <c r="B201" s="60">
        <v>17.233000000000001</v>
      </c>
      <c r="C201" s="45"/>
      <c r="D201" s="45"/>
      <c r="E201" s="45"/>
      <c r="F201" s="45"/>
      <c r="G201" s="37">
        <v>0</v>
      </c>
      <c r="H201" s="45"/>
      <c r="I201" s="26">
        <v>0</v>
      </c>
    </row>
    <row r="202" spans="1:9">
      <c r="A202" s="4">
        <v>41708</v>
      </c>
      <c r="B202" s="60">
        <v>17.233000000000001</v>
      </c>
      <c r="C202" s="45"/>
      <c r="D202" s="45"/>
      <c r="E202" s="45"/>
      <c r="F202" s="45"/>
      <c r="G202" s="37">
        <v>194</v>
      </c>
      <c r="H202" s="45"/>
      <c r="I202" s="27">
        <v>2</v>
      </c>
    </row>
    <row r="203" spans="1:9">
      <c r="A203" s="4">
        <v>41709</v>
      </c>
      <c r="B203" s="60">
        <v>328.60399999999998</v>
      </c>
      <c r="C203" s="45"/>
      <c r="D203" s="45"/>
      <c r="E203" s="45"/>
      <c r="F203" s="45"/>
      <c r="G203" s="37">
        <v>159</v>
      </c>
      <c r="H203" s="45"/>
      <c r="I203" s="27">
        <v>0</v>
      </c>
    </row>
    <row r="204" spans="1:9">
      <c r="A204" s="4">
        <v>41710</v>
      </c>
      <c r="B204" s="60">
        <v>269.50700000000001</v>
      </c>
      <c r="C204" s="46"/>
      <c r="D204" s="46"/>
      <c r="E204" s="46"/>
      <c r="F204" s="46"/>
      <c r="G204" s="37">
        <v>0</v>
      </c>
      <c r="H204" s="20"/>
      <c r="I204" s="27">
        <v>0</v>
      </c>
    </row>
    <row r="205" spans="1:9">
      <c r="A205" s="4">
        <v>41711</v>
      </c>
      <c r="B205" s="60">
        <v>180.91</v>
      </c>
      <c r="C205" s="45"/>
      <c r="D205" s="45"/>
      <c r="E205" s="45"/>
      <c r="F205" s="45"/>
      <c r="G205" s="37">
        <v>0</v>
      </c>
      <c r="H205" s="45"/>
      <c r="I205" s="27">
        <v>0</v>
      </c>
    </row>
    <row r="206" spans="1:9">
      <c r="A206" s="4">
        <v>41712</v>
      </c>
      <c r="B206" s="60">
        <v>269.49599999999998</v>
      </c>
      <c r="C206" s="45"/>
      <c r="D206" s="45"/>
      <c r="E206" s="45"/>
      <c r="F206" s="45"/>
      <c r="G206" s="37">
        <v>78</v>
      </c>
      <c r="H206" s="45"/>
      <c r="I206" s="27">
        <v>0</v>
      </c>
    </row>
    <row r="207" spans="1:9">
      <c r="A207" s="4">
        <v>41713</v>
      </c>
      <c r="B207" s="60">
        <v>148.85900000000001</v>
      </c>
      <c r="C207" s="45"/>
      <c r="D207" s="45"/>
      <c r="E207" s="45"/>
      <c r="F207" s="45"/>
      <c r="G207" s="37">
        <v>0</v>
      </c>
      <c r="H207" s="45"/>
      <c r="I207" s="27">
        <v>0</v>
      </c>
    </row>
    <row r="208" spans="1:9">
      <c r="A208" s="4">
        <v>41714</v>
      </c>
      <c r="B208" s="60">
        <v>244.28100000000001</v>
      </c>
      <c r="C208" s="45"/>
      <c r="D208" s="45"/>
      <c r="E208" s="45"/>
      <c r="F208" s="45"/>
      <c r="G208" s="37">
        <v>0</v>
      </c>
      <c r="H208" s="45"/>
      <c r="I208" s="27">
        <v>0</v>
      </c>
    </row>
    <row r="209" spans="1:9">
      <c r="A209" s="4">
        <v>41715</v>
      </c>
      <c r="B209" s="60">
        <v>244.28100000000001</v>
      </c>
      <c r="C209" s="45"/>
      <c r="D209" s="45"/>
      <c r="E209" s="45"/>
      <c r="F209" s="45"/>
      <c r="G209" s="37">
        <v>0</v>
      </c>
      <c r="H209" s="45"/>
      <c r="I209" s="26">
        <v>19</v>
      </c>
    </row>
    <row r="210" spans="1:9">
      <c r="A210" s="4">
        <v>41716</v>
      </c>
      <c r="B210" s="60">
        <v>206.685</v>
      </c>
      <c r="C210" s="45"/>
      <c r="D210" s="45"/>
      <c r="E210" s="45"/>
      <c r="F210" s="45"/>
      <c r="G210" s="37">
        <v>0</v>
      </c>
      <c r="H210" s="45"/>
      <c r="I210" s="26">
        <v>0</v>
      </c>
    </row>
    <row r="211" spans="1:9">
      <c r="A211" s="4">
        <v>41717</v>
      </c>
      <c r="B211" s="60">
        <v>207.59</v>
      </c>
      <c r="C211" s="20"/>
      <c r="D211" s="20"/>
      <c r="E211" s="20"/>
      <c r="F211" s="20"/>
      <c r="G211" s="37">
        <v>0</v>
      </c>
      <c r="H211" s="20"/>
      <c r="I211" s="26">
        <v>0</v>
      </c>
    </row>
    <row r="212" spans="1:9">
      <c r="A212" s="4">
        <v>41718</v>
      </c>
      <c r="B212" s="60">
        <v>226.46850000000001</v>
      </c>
      <c r="C212" s="45"/>
      <c r="D212" s="45"/>
      <c r="E212" s="45"/>
      <c r="F212" s="45"/>
      <c r="G212" s="37">
        <v>0</v>
      </c>
      <c r="H212" s="45"/>
      <c r="I212" s="26">
        <v>0</v>
      </c>
    </row>
    <row r="213" spans="1:9">
      <c r="A213" s="4">
        <v>41719</v>
      </c>
      <c r="B213" s="60">
        <v>226.46850000000001</v>
      </c>
      <c r="C213" s="45"/>
      <c r="D213" s="45"/>
      <c r="E213" s="45"/>
      <c r="F213" s="45"/>
      <c r="G213" s="37">
        <v>0</v>
      </c>
      <c r="H213" s="45"/>
      <c r="I213" s="26">
        <v>0</v>
      </c>
    </row>
    <row r="214" spans="1:9">
      <c r="A214" s="4">
        <v>41720</v>
      </c>
      <c r="B214" s="60">
        <v>244.494</v>
      </c>
      <c r="C214" s="45"/>
      <c r="D214" s="45"/>
      <c r="E214" s="45"/>
      <c r="F214" s="45"/>
      <c r="G214" s="37">
        <v>0</v>
      </c>
      <c r="H214" s="45"/>
      <c r="I214" s="26">
        <v>2</v>
      </c>
    </row>
    <row r="215" spans="1:9">
      <c r="A215" s="4">
        <v>41721</v>
      </c>
      <c r="B215" s="60">
        <v>251.7225</v>
      </c>
      <c r="C215" s="45"/>
      <c r="D215" s="45"/>
      <c r="E215" s="45"/>
      <c r="F215" s="45"/>
      <c r="G215" s="37">
        <v>0</v>
      </c>
      <c r="H215" s="45"/>
      <c r="I215" s="27">
        <v>0</v>
      </c>
    </row>
    <row r="216" spans="1:9">
      <c r="A216" s="4">
        <v>41722</v>
      </c>
      <c r="B216" s="60">
        <v>251.7225</v>
      </c>
      <c r="C216" s="51">
        <v>7</v>
      </c>
      <c r="D216" s="52">
        <v>110</v>
      </c>
      <c r="E216" s="52">
        <v>2</v>
      </c>
      <c r="F216" s="54">
        <v>93</v>
      </c>
      <c r="G216" s="37">
        <v>98</v>
      </c>
      <c r="H216" s="53">
        <v>118</v>
      </c>
      <c r="I216" s="26">
        <v>0</v>
      </c>
    </row>
    <row r="217" spans="1:9">
      <c r="A217" s="4">
        <v>41723</v>
      </c>
      <c r="B217" s="60">
        <v>356.54199999999997</v>
      </c>
      <c r="G217" s="37">
        <v>35</v>
      </c>
      <c r="I217" s="27">
        <v>19</v>
      </c>
    </row>
    <row r="218" spans="1:9">
      <c r="A218" s="4">
        <v>41724</v>
      </c>
      <c r="B218" s="60">
        <v>388.93700000000001</v>
      </c>
      <c r="C218" s="46"/>
      <c r="D218" s="46"/>
      <c r="E218" s="46"/>
      <c r="F218" s="46"/>
      <c r="G218" s="37">
        <v>59</v>
      </c>
      <c r="H218" s="20"/>
      <c r="I218" s="26">
        <v>21</v>
      </c>
    </row>
    <row r="219" spans="1:9">
      <c r="A219" s="4">
        <v>41725</v>
      </c>
      <c r="B219" s="60">
        <v>249.726</v>
      </c>
      <c r="C219" s="45"/>
      <c r="D219" s="45"/>
      <c r="E219" s="45"/>
      <c r="F219" s="45"/>
      <c r="G219" s="37">
        <v>0</v>
      </c>
      <c r="H219" s="45"/>
      <c r="I219" s="26">
        <v>4</v>
      </c>
    </row>
    <row r="220" spans="1:9">
      <c r="A220" s="4">
        <v>41726</v>
      </c>
      <c r="B220" s="60">
        <v>1269.194</v>
      </c>
      <c r="C220" s="45"/>
      <c r="D220" s="45"/>
      <c r="E220" s="45"/>
      <c r="F220" s="45"/>
      <c r="G220" s="37">
        <v>0</v>
      </c>
      <c r="H220" s="45"/>
      <c r="I220" s="27">
        <v>94</v>
      </c>
    </row>
    <row r="221" spans="1:9">
      <c r="A221" s="4">
        <v>41727</v>
      </c>
      <c r="B221" s="60">
        <v>1027.02</v>
      </c>
      <c r="C221" s="45"/>
      <c r="D221" s="45"/>
      <c r="E221" s="45"/>
      <c r="F221" s="45"/>
      <c r="G221" s="37">
        <v>0</v>
      </c>
      <c r="H221" s="45"/>
      <c r="I221" s="27">
        <v>0</v>
      </c>
    </row>
    <row r="222" spans="1:9">
      <c r="A222" s="4">
        <v>41728</v>
      </c>
      <c r="B222" s="60">
        <v>427.3965</v>
      </c>
      <c r="C222" s="45"/>
      <c r="D222" s="45"/>
      <c r="E222" s="45"/>
      <c r="F222" s="45"/>
      <c r="G222" s="37">
        <v>0</v>
      </c>
      <c r="H222" s="45"/>
      <c r="I222" s="26">
        <v>0</v>
      </c>
    </row>
    <row r="223" spans="1:9">
      <c r="A223" s="4">
        <v>41729</v>
      </c>
      <c r="B223" s="60">
        <v>427.3965</v>
      </c>
      <c r="C223" s="45"/>
      <c r="D223" s="45"/>
      <c r="E223" s="45"/>
      <c r="F223" s="45"/>
      <c r="G223" s="37">
        <v>0</v>
      </c>
      <c r="H223" s="45"/>
      <c r="I223" s="27">
        <v>5</v>
      </c>
    </row>
    <row r="224" spans="1:9">
      <c r="A224" s="4">
        <v>41730</v>
      </c>
      <c r="B224" s="60">
        <v>494.36500000000001</v>
      </c>
      <c r="C224" s="45"/>
      <c r="D224" s="45"/>
      <c r="E224" s="45"/>
      <c r="F224" s="45"/>
      <c r="G224" s="37">
        <v>0</v>
      </c>
      <c r="H224" s="45"/>
      <c r="I224" s="26">
        <v>0</v>
      </c>
    </row>
    <row r="225" spans="1:9">
      <c r="A225" s="4">
        <v>41731</v>
      </c>
      <c r="B225" s="60">
        <v>310.11</v>
      </c>
      <c r="C225" s="20"/>
      <c r="D225" s="20"/>
      <c r="E225" s="20"/>
      <c r="F225" s="20"/>
      <c r="G225" s="37">
        <v>0</v>
      </c>
      <c r="H225" s="20"/>
      <c r="I225" s="26">
        <v>0</v>
      </c>
    </row>
    <row r="226" spans="1:9">
      <c r="A226" s="4">
        <v>41732</v>
      </c>
      <c r="B226" s="60">
        <v>245.84899999999999</v>
      </c>
      <c r="C226" s="45"/>
      <c r="D226" s="45"/>
      <c r="E226" s="45"/>
      <c r="F226" s="45"/>
      <c r="G226" s="37">
        <v>80</v>
      </c>
      <c r="H226" s="45"/>
      <c r="I226" s="26">
        <v>0</v>
      </c>
    </row>
    <row r="227" spans="1:9">
      <c r="A227" s="4">
        <v>41733</v>
      </c>
      <c r="B227" s="60">
        <v>291.65899999999999</v>
      </c>
      <c r="C227" s="45"/>
      <c r="D227" s="45"/>
      <c r="E227" s="45"/>
      <c r="F227" s="45"/>
      <c r="G227" s="37">
        <v>0</v>
      </c>
      <c r="H227" s="45"/>
      <c r="I227" s="26">
        <v>0</v>
      </c>
    </row>
    <row r="228" spans="1:9">
      <c r="A228" s="4">
        <v>41734</v>
      </c>
      <c r="B228" s="62">
        <v>184.30600000000001</v>
      </c>
      <c r="C228" s="45"/>
      <c r="D228" s="45"/>
      <c r="E228" s="45"/>
      <c r="F228" s="45"/>
      <c r="G228" s="37">
        <v>0</v>
      </c>
      <c r="H228" s="45"/>
      <c r="I228" s="26">
        <v>0</v>
      </c>
    </row>
    <row r="229" spans="1:9">
      <c r="A229" s="4">
        <v>41735</v>
      </c>
      <c r="B229" s="62">
        <v>527.88300000000004</v>
      </c>
      <c r="C229" s="45"/>
      <c r="D229" s="45"/>
      <c r="E229" s="45"/>
      <c r="F229" s="45"/>
      <c r="G229" s="37">
        <v>0</v>
      </c>
      <c r="H229" s="45"/>
      <c r="I229" s="26">
        <v>0</v>
      </c>
    </row>
    <row r="230" spans="1:9">
      <c r="A230" s="4">
        <v>41736</v>
      </c>
      <c r="B230" s="62">
        <v>527.88300000000004</v>
      </c>
      <c r="C230" s="45"/>
      <c r="D230" s="45"/>
      <c r="E230" s="45"/>
      <c r="F230" s="45"/>
      <c r="G230" s="37">
        <v>0</v>
      </c>
      <c r="H230" s="45"/>
      <c r="I230" s="26">
        <v>28</v>
      </c>
    </row>
    <row r="231" spans="1:9">
      <c r="A231" s="4">
        <v>41737</v>
      </c>
      <c r="B231" s="62">
        <v>356.42099999999999</v>
      </c>
      <c r="C231" s="45"/>
      <c r="D231" s="45"/>
      <c r="E231" s="45"/>
      <c r="F231" s="45"/>
      <c r="G231" s="37">
        <v>0</v>
      </c>
      <c r="H231" s="45"/>
      <c r="I231" s="26">
        <v>0</v>
      </c>
    </row>
    <row r="232" spans="1:9">
      <c r="A232" s="4">
        <v>41738</v>
      </c>
      <c r="B232" s="62">
        <v>278.18200000000002</v>
      </c>
      <c r="C232" s="46"/>
      <c r="D232" s="46"/>
      <c r="E232" s="46"/>
      <c r="F232" s="46"/>
      <c r="G232" s="37">
        <v>75</v>
      </c>
      <c r="H232" s="20"/>
      <c r="I232" s="26">
        <v>0</v>
      </c>
    </row>
    <row r="233" spans="1:9">
      <c r="A233" s="4">
        <v>41739</v>
      </c>
      <c r="B233" s="62">
        <v>291.536</v>
      </c>
      <c r="C233" s="45"/>
      <c r="D233" s="45"/>
      <c r="E233" s="45"/>
      <c r="F233" s="45"/>
      <c r="G233" s="37">
        <v>0</v>
      </c>
      <c r="H233" s="45"/>
      <c r="I233" s="26">
        <v>0</v>
      </c>
    </row>
    <row r="234" spans="1:9">
      <c r="A234" s="4">
        <v>41740</v>
      </c>
      <c r="B234" s="62">
        <v>223.02099999999999</v>
      </c>
      <c r="C234" s="45"/>
      <c r="D234" s="45"/>
      <c r="E234" s="45"/>
      <c r="F234" s="45"/>
      <c r="G234" s="37">
        <v>0</v>
      </c>
      <c r="H234" s="45"/>
      <c r="I234" s="26">
        <v>0</v>
      </c>
    </row>
    <row r="235" spans="1:9">
      <c r="A235" s="4">
        <v>41741</v>
      </c>
      <c r="B235" s="62">
        <v>231.44300000000001</v>
      </c>
      <c r="C235" s="45"/>
      <c r="D235" s="45"/>
      <c r="E235" s="45"/>
      <c r="F235" s="45"/>
      <c r="G235" s="37">
        <v>0</v>
      </c>
      <c r="H235" s="45"/>
      <c r="I235" s="26">
        <v>0</v>
      </c>
    </row>
    <row r="236" spans="1:9">
      <c r="A236" s="4">
        <v>41742</v>
      </c>
      <c r="B236" s="62">
        <v>265.577</v>
      </c>
      <c r="C236" s="45"/>
      <c r="D236" s="45"/>
      <c r="E236" s="45"/>
      <c r="F236" s="45"/>
      <c r="G236" s="37">
        <v>0</v>
      </c>
      <c r="H236" s="45"/>
      <c r="I236" s="26">
        <v>0</v>
      </c>
    </row>
    <row r="237" spans="1:9">
      <c r="A237" s="4">
        <v>41743</v>
      </c>
      <c r="B237" s="62">
        <v>265.577</v>
      </c>
      <c r="C237" s="45"/>
      <c r="D237" s="45"/>
      <c r="E237" s="45"/>
      <c r="F237" s="45"/>
      <c r="G237" s="37">
        <v>0</v>
      </c>
      <c r="H237" s="45"/>
      <c r="I237" s="26">
        <v>0</v>
      </c>
    </row>
    <row r="238" spans="1:9">
      <c r="A238" s="4">
        <v>41744</v>
      </c>
      <c r="B238" s="62">
        <v>327.68400000000003</v>
      </c>
      <c r="C238" s="45"/>
      <c r="D238" s="45"/>
      <c r="E238" s="45"/>
      <c r="F238" s="45"/>
      <c r="G238" s="37">
        <v>0</v>
      </c>
      <c r="H238" s="45"/>
      <c r="I238" s="26">
        <v>9</v>
      </c>
    </row>
    <row r="239" spans="1:9">
      <c r="A239" s="4">
        <v>41745</v>
      </c>
      <c r="B239" s="60">
        <v>225.68100000000001</v>
      </c>
      <c r="C239" s="20"/>
      <c r="D239" s="20"/>
      <c r="E239" s="20"/>
      <c r="F239" s="20"/>
      <c r="G239" s="56">
        <v>0</v>
      </c>
      <c r="H239" s="46"/>
      <c r="I239" s="26">
        <v>0</v>
      </c>
    </row>
    <row r="240" spans="1:9">
      <c r="A240" s="4">
        <v>41746</v>
      </c>
      <c r="B240" s="60">
        <v>332.459</v>
      </c>
      <c r="C240" s="45"/>
      <c r="D240" s="45"/>
      <c r="E240" s="45"/>
      <c r="F240" s="45"/>
      <c r="G240" s="37">
        <v>0</v>
      </c>
      <c r="H240" s="45"/>
      <c r="I240" s="26">
        <v>0</v>
      </c>
    </row>
    <row r="241" spans="1:9">
      <c r="A241" s="4">
        <v>41747</v>
      </c>
      <c r="B241" s="60">
        <v>201.98</v>
      </c>
      <c r="C241" s="45"/>
      <c r="D241" s="45"/>
      <c r="E241" s="45"/>
      <c r="F241" s="45"/>
      <c r="G241" s="37">
        <v>0</v>
      </c>
      <c r="H241" s="45"/>
      <c r="I241" s="26">
        <v>0</v>
      </c>
    </row>
    <row r="242" spans="1:9">
      <c r="A242" s="4">
        <v>41748</v>
      </c>
      <c r="B242" s="60">
        <v>267.81200000000001</v>
      </c>
      <c r="C242" s="45"/>
      <c r="D242" s="45"/>
      <c r="E242" s="45"/>
      <c r="F242" s="45"/>
      <c r="G242" s="37">
        <v>0</v>
      </c>
      <c r="H242" s="45"/>
      <c r="I242" s="26">
        <v>0</v>
      </c>
    </row>
    <row r="243" spans="1:9">
      <c r="A243" s="4">
        <v>41749</v>
      </c>
      <c r="B243" s="60">
        <v>246.08750000000001</v>
      </c>
      <c r="C243" s="45"/>
      <c r="D243" s="45"/>
      <c r="E243" s="45"/>
      <c r="F243" s="45"/>
      <c r="G243" s="37">
        <v>0</v>
      </c>
      <c r="H243" s="45"/>
      <c r="I243" s="26">
        <v>0</v>
      </c>
    </row>
    <row r="244" spans="1:9">
      <c r="A244" s="4">
        <v>41750</v>
      </c>
      <c r="B244" s="60">
        <v>246.08750000000001</v>
      </c>
      <c r="C244" s="51">
        <v>6</v>
      </c>
      <c r="D244" s="52">
        <v>54</v>
      </c>
      <c r="E244" s="52">
        <v>2</v>
      </c>
      <c r="F244" s="52">
        <v>22</v>
      </c>
      <c r="G244" s="37">
        <v>104</v>
      </c>
      <c r="H244" s="53">
        <v>2</v>
      </c>
      <c r="I244" s="26">
        <v>0</v>
      </c>
    </row>
    <row r="245" spans="1:9">
      <c r="A245" s="4">
        <v>41751</v>
      </c>
      <c r="B245" s="60">
        <v>284.92200000000003</v>
      </c>
      <c r="G245" s="37">
        <v>0</v>
      </c>
      <c r="I245" s="26">
        <v>0</v>
      </c>
    </row>
    <row r="246" spans="1:9">
      <c r="A246" s="4">
        <v>41752</v>
      </c>
      <c r="B246" s="60">
        <v>227.59899999999999</v>
      </c>
      <c r="C246" s="46"/>
      <c r="D246" s="46"/>
      <c r="E246" s="46"/>
      <c r="F246" s="46"/>
      <c r="G246" s="37">
        <v>0</v>
      </c>
      <c r="H246" s="20"/>
      <c r="I246" s="26">
        <v>0</v>
      </c>
    </row>
    <row r="247" spans="1:9">
      <c r="A247" s="4">
        <v>41753</v>
      </c>
      <c r="B247" s="60">
        <v>213.97800000000001</v>
      </c>
      <c r="C247" s="45"/>
      <c r="D247" s="45"/>
      <c r="E247" s="45"/>
      <c r="F247" s="45"/>
      <c r="G247" s="37">
        <v>0</v>
      </c>
      <c r="H247" s="45"/>
      <c r="I247" s="26">
        <v>0</v>
      </c>
    </row>
    <row r="248" spans="1:9">
      <c r="A248" s="4">
        <v>41754</v>
      </c>
      <c r="B248" s="60">
        <v>177.56399999999999</v>
      </c>
      <c r="C248" s="45"/>
      <c r="D248" s="45"/>
      <c r="E248" s="45"/>
      <c r="F248" s="45"/>
      <c r="G248" s="37">
        <v>0</v>
      </c>
      <c r="H248" s="45"/>
      <c r="I248" s="26">
        <v>0</v>
      </c>
    </row>
    <row r="249" spans="1:9">
      <c r="A249" s="4">
        <v>41755</v>
      </c>
      <c r="B249" s="60">
        <v>240.96899999999999</v>
      </c>
      <c r="C249" s="45"/>
      <c r="D249" s="45"/>
      <c r="E249" s="45"/>
      <c r="F249" s="45"/>
      <c r="G249" s="37">
        <v>0</v>
      </c>
      <c r="H249" s="45"/>
      <c r="I249" s="26">
        <v>0</v>
      </c>
    </row>
    <row r="250" spans="1:9">
      <c r="A250" s="4">
        <v>41756</v>
      </c>
      <c r="B250" s="60">
        <v>548.74350000000004</v>
      </c>
      <c r="C250" s="45"/>
      <c r="D250" s="45"/>
      <c r="E250" s="45"/>
      <c r="F250" s="45"/>
      <c r="G250" s="37">
        <v>0</v>
      </c>
      <c r="H250" s="45"/>
      <c r="I250" s="26">
        <v>0</v>
      </c>
    </row>
    <row r="251" spans="1:9">
      <c r="A251" s="4">
        <v>41757</v>
      </c>
      <c r="B251" s="60">
        <v>548.74350000000004</v>
      </c>
      <c r="C251" s="45"/>
      <c r="D251" s="45"/>
      <c r="E251" s="45"/>
      <c r="F251" s="45"/>
      <c r="G251" s="37">
        <v>0</v>
      </c>
      <c r="H251" s="45"/>
      <c r="I251" s="26">
        <v>54</v>
      </c>
    </row>
    <row r="252" spans="1:9">
      <c r="A252" s="4">
        <v>41758</v>
      </c>
      <c r="B252" s="60">
        <v>844.80100000000004</v>
      </c>
      <c r="C252" s="45"/>
      <c r="D252" s="45"/>
      <c r="E252" s="45"/>
      <c r="F252" s="45"/>
      <c r="G252" s="37">
        <v>0</v>
      </c>
      <c r="H252" s="45"/>
      <c r="I252" s="26">
        <v>1</v>
      </c>
    </row>
    <row r="253" spans="1:9">
      <c r="A253" s="4">
        <v>41759</v>
      </c>
      <c r="B253" s="60">
        <v>319.42200000000003</v>
      </c>
      <c r="C253" s="20"/>
      <c r="D253" s="20"/>
      <c r="E253" s="20"/>
      <c r="F253" s="20"/>
      <c r="G253" s="37">
        <v>0</v>
      </c>
      <c r="H253" s="20"/>
      <c r="I253" s="26">
        <v>0</v>
      </c>
    </row>
    <row r="254" spans="1:9">
      <c r="A254" s="4">
        <v>41760</v>
      </c>
      <c r="B254" s="60">
        <v>423.83300000000003</v>
      </c>
      <c r="C254" s="45"/>
      <c r="D254" s="45"/>
      <c r="E254" s="45"/>
      <c r="F254" s="45"/>
      <c r="G254" s="37">
        <v>0</v>
      </c>
      <c r="H254" s="45"/>
      <c r="I254" s="26">
        <v>0</v>
      </c>
    </row>
    <row r="255" spans="1:9">
      <c r="A255" s="4">
        <v>41761</v>
      </c>
      <c r="B255" s="60">
        <v>289.59300000000002</v>
      </c>
      <c r="C255" s="45"/>
      <c r="D255" s="45"/>
      <c r="E255" s="45"/>
      <c r="F255" s="45"/>
      <c r="G255" s="37">
        <v>0</v>
      </c>
      <c r="H255" s="45"/>
      <c r="I255" s="26">
        <v>4</v>
      </c>
    </row>
    <row r="256" spans="1:9">
      <c r="A256" s="4">
        <v>41762</v>
      </c>
      <c r="B256" s="60">
        <v>328.51499999999999</v>
      </c>
      <c r="C256" s="45"/>
      <c r="D256" s="45"/>
      <c r="E256" s="45"/>
      <c r="F256" s="45"/>
      <c r="G256" s="37">
        <v>0</v>
      </c>
      <c r="H256" s="45"/>
      <c r="I256" s="26">
        <v>7</v>
      </c>
    </row>
    <row r="257" spans="1:9">
      <c r="A257" s="4">
        <v>41763</v>
      </c>
      <c r="B257" s="60">
        <v>372.60700000000003</v>
      </c>
      <c r="C257" s="45"/>
      <c r="D257" s="45"/>
      <c r="E257" s="45"/>
      <c r="F257" s="45"/>
      <c r="G257" s="37">
        <v>0</v>
      </c>
      <c r="H257" s="45"/>
      <c r="I257" s="26">
        <v>0</v>
      </c>
    </row>
    <row r="258" spans="1:9">
      <c r="A258" s="4">
        <v>41764</v>
      </c>
      <c r="B258" s="60">
        <v>372.60700000000003</v>
      </c>
      <c r="C258" s="45"/>
      <c r="D258" s="45"/>
      <c r="E258" s="45"/>
      <c r="F258" s="45"/>
      <c r="G258" s="37">
        <v>0</v>
      </c>
      <c r="H258" s="45"/>
      <c r="I258" s="26">
        <v>0</v>
      </c>
    </row>
    <row r="259" spans="1:9">
      <c r="A259" s="4">
        <v>41765</v>
      </c>
      <c r="B259" s="60">
        <v>286.19099999999997</v>
      </c>
      <c r="C259" s="45"/>
      <c r="D259" s="45"/>
      <c r="E259" s="45"/>
      <c r="F259" s="45"/>
      <c r="G259" s="37">
        <v>0</v>
      </c>
      <c r="H259" s="45"/>
      <c r="I259" s="26">
        <v>0</v>
      </c>
    </row>
    <row r="260" spans="1:9">
      <c r="A260" s="4">
        <v>41766</v>
      </c>
      <c r="B260" s="60">
        <v>253.75</v>
      </c>
      <c r="C260" s="20"/>
      <c r="D260" s="20"/>
      <c r="E260" s="20"/>
      <c r="F260" s="20"/>
      <c r="G260" s="37">
        <v>0</v>
      </c>
      <c r="H260" s="20"/>
      <c r="I260" s="26">
        <v>0</v>
      </c>
    </row>
    <row r="261" spans="1:9">
      <c r="A261" s="4">
        <v>41767</v>
      </c>
      <c r="B261" s="60">
        <v>278.17700000000002</v>
      </c>
      <c r="C261" s="45"/>
      <c r="D261" s="45"/>
      <c r="E261" s="45"/>
      <c r="F261" s="45"/>
      <c r="G261" s="37">
        <v>0</v>
      </c>
      <c r="H261" s="45"/>
      <c r="I261" s="26">
        <v>4</v>
      </c>
    </row>
    <row r="262" spans="1:9">
      <c r="A262" s="4">
        <v>41768</v>
      </c>
      <c r="B262" s="60">
        <v>254.32</v>
      </c>
      <c r="C262" s="45"/>
      <c r="D262" s="45"/>
      <c r="E262" s="45"/>
      <c r="F262" s="45"/>
      <c r="G262" s="37">
        <v>0</v>
      </c>
      <c r="H262" s="45"/>
      <c r="I262" s="26">
        <v>6</v>
      </c>
    </row>
    <row r="263" spans="1:9">
      <c r="A263" s="4">
        <v>41769</v>
      </c>
      <c r="B263" s="60">
        <v>76.491</v>
      </c>
      <c r="C263" s="45"/>
      <c r="D263" s="45"/>
      <c r="E263" s="45"/>
      <c r="F263" s="45"/>
      <c r="G263" s="37">
        <v>0</v>
      </c>
      <c r="H263" s="45"/>
      <c r="I263" s="27">
        <v>1</v>
      </c>
    </row>
    <row r="264" spans="1:9">
      <c r="A264" s="4">
        <v>41770</v>
      </c>
      <c r="B264" s="60">
        <v>50</v>
      </c>
      <c r="C264" s="45"/>
      <c r="D264" s="45"/>
      <c r="E264" s="45"/>
      <c r="F264" s="45"/>
      <c r="G264" s="37">
        <v>0</v>
      </c>
      <c r="H264" s="45"/>
      <c r="I264" s="27">
        <v>0</v>
      </c>
    </row>
    <row r="265" spans="1:9">
      <c r="A265" s="4">
        <v>41771</v>
      </c>
      <c r="B265" s="60">
        <v>50</v>
      </c>
      <c r="C265" s="45"/>
      <c r="D265" s="45"/>
      <c r="E265" s="45"/>
      <c r="F265" s="45"/>
      <c r="G265" s="37">
        <v>0</v>
      </c>
      <c r="H265" s="45"/>
      <c r="I265" s="27">
        <v>1</v>
      </c>
    </row>
    <row r="266" spans="1:9">
      <c r="A266" s="4">
        <v>41772</v>
      </c>
      <c r="B266" s="60">
        <v>122.672</v>
      </c>
      <c r="C266" s="45"/>
      <c r="D266" s="45"/>
      <c r="E266" s="45"/>
      <c r="F266" s="45"/>
      <c r="G266" s="37">
        <v>0</v>
      </c>
      <c r="H266" s="45"/>
      <c r="I266" s="26">
        <v>0</v>
      </c>
    </row>
    <row r="267" spans="1:9">
      <c r="A267" s="4">
        <v>41773</v>
      </c>
      <c r="B267" s="60">
        <v>263.25700000000001</v>
      </c>
      <c r="C267" s="20"/>
      <c r="D267" s="20"/>
      <c r="E267" s="20"/>
      <c r="F267" s="20"/>
      <c r="G267" s="37">
        <v>0</v>
      </c>
      <c r="H267" s="20"/>
      <c r="I267" s="26">
        <v>2</v>
      </c>
    </row>
    <row r="268" spans="1:9">
      <c r="A268" s="4">
        <v>41774</v>
      </c>
      <c r="B268" s="60">
        <v>258.97000000000003</v>
      </c>
      <c r="C268" s="45"/>
      <c r="D268" s="45"/>
      <c r="E268" s="45"/>
      <c r="F268" s="45"/>
      <c r="G268" s="37">
        <v>0</v>
      </c>
      <c r="H268" s="45"/>
      <c r="I268" s="26">
        <v>1</v>
      </c>
    </row>
    <row r="269" spans="1:9">
      <c r="A269" s="4">
        <v>41775</v>
      </c>
      <c r="B269" s="60">
        <v>255.143</v>
      </c>
      <c r="C269" s="45"/>
      <c r="D269" s="45"/>
      <c r="E269" s="45"/>
      <c r="F269" s="45"/>
      <c r="G269" s="37">
        <v>0</v>
      </c>
      <c r="H269" s="45"/>
      <c r="I269" s="27">
        <v>0</v>
      </c>
    </row>
    <row r="270" spans="1:9">
      <c r="A270" s="4">
        <v>41776</v>
      </c>
      <c r="B270" s="60">
        <v>260.74700000000001</v>
      </c>
      <c r="C270" s="45"/>
      <c r="D270" s="45"/>
      <c r="E270" s="45"/>
      <c r="F270" s="45"/>
      <c r="G270" s="37">
        <v>0</v>
      </c>
      <c r="H270" s="45"/>
      <c r="I270" s="26">
        <v>4</v>
      </c>
    </row>
    <row r="271" spans="1:9">
      <c r="A271" s="4">
        <v>41777</v>
      </c>
      <c r="B271" s="60">
        <v>265.33199999999999</v>
      </c>
      <c r="C271" s="45"/>
      <c r="D271" s="45"/>
      <c r="E271" s="45"/>
      <c r="F271" s="45"/>
      <c r="G271" s="37">
        <v>0</v>
      </c>
      <c r="H271" s="45"/>
      <c r="I271" s="26">
        <v>2</v>
      </c>
    </row>
    <row r="272" spans="1:9">
      <c r="A272" s="4">
        <v>41778</v>
      </c>
      <c r="B272" s="60">
        <v>280.69</v>
      </c>
      <c r="C272" s="51">
        <v>6</v>
      </c>
      <c r="D272" s="52">
        <v>12</v>
      </c>
      <c r="E272" s="52">
        <v>2</v>
      </c>
      <c r="F272" s="52">
        <v>22</v>
      </c>
      <c r="G272" s="37">
        <v>0</v>
      </c>
      <c r="H272" s="53">
        <v>2</v>
      </c>
      <c r="I272" s="26">
        <v>0</v>
      </c>
    </row>
    <row r="273" spans="1:9">
      <c r="A273" s="4">
        <v>41779</v>
      </c>
      <c r="B273" s="60">
        <v>256.27199999999999</v>
      </c>
      <c r="G273" s="37">
        <v>0</v>
      </c>
      <c r="I273" s="26">
        <v>0</v>
      </c>
    </row>
    <row r="274" spans="1:9">
      <c r="A274" s="4">
        <v>41780</v>
      </c>
      <c r="B274" s="60">
        <v>319.04300000000001</v>
      </c>
      <c r="C274" s="20"/>
      <c r="D274" s="20"/>
      <c r="E274" s="20"/>
      <c r="F274" s="20"/>
      <c r="G274" s="37">
        <v>0</v>
      </c>
      <c r="H274" s="20"/>
      <c r="I274" s="26">
        <v>0</v>
      </c>
    </row>
    <row r="275" spans="1:9">
      <c r="A275" s="4">
        <v>41781</v>
      </c>
      <c r="B275" s="60">
        <v>162.04599999999999</v>
      </c>
      <c r="C275" s="45"/>
      <c r="D275" s="45"/>
      <c r="E275" s="45"/>
      <c r="F275" s="45"/>
      <c r="G275" s="37">
        <v>0</v>
      </c>
      <c r="H275" s="45"/>
      <c r="I275" s="26">
        <v>0</v>
      </c>
    </row>
    <row r="276" spans="1:9">
      <c r="A276" s="4">
        <v>41782</v>
      </c>
      <c r="B276" s="60">
        <v>288.51900000000001</v>
      </c>
      <c r="C276" s="45"/>
      <c r="D276" s="45"/>
      <c r="E276" s="45"/>
      <c r="F276" s="45"/>
      <c r="G276" s="37">
        <v>0</v>
      </c>
      <c r="H276" s="45"/>
      <c r="I276" s="26">
        <v>0</v>
      </c>
    </row>
    <row r="277" spans="1:9">
      <c r="A277" s="4">
        <v>41783</v>
      </c>
      <c r="B277" s="60">
        <v>224.59399999999999</v>
      </c>
      <c r="C277" s="45"/>
      <c r="D277" s="45"/>
      <c r="E277" s="45"/>
      <c r="F277" s="45"/>
      <c r="G277" s="37">
        <v>0</v>
      </c>
      <c r="H277" s="45"/>
      <c r="I277" s="26">
        <v>0</v>
      </c>
    </row>
    <row r="278" spans="1:9">
      <c r="A278" s="4">
        <v>41784</v>
      </c>
      <c r="B278" s="60">
        <v>258.78899999999999</v>
      </c>
      <c r="C278" s="45"/>
      <c r="D278" s="45"/>
      <c r="E278" s="45"/>
      <c r="F278" s="45"/>
      <c r="G278" s="37">
        <v>0</v>
      </c>
      <c r="H278" s="45"/>
      <c r="I278" s="26">
        <v>0</v>
      </c>
    </row>
    <row r="279" spans="1:9">
      <c r="A279" s="4">
        <v>41785</v>
      </c>
      <c r="B279" s="60">
        <v>258.78899999999999</v>
      </c>
      <c r="C279" s="45"/>
      <c r="D279" s="45"/>
      <c r="E279" s="45"/>
      <c r="F279" s="45"/>
      <c r="G279" s="37">
        <v>0</v>
      </c>
      <c r="H279" s="45"/>
      <c r="I279" s="26">
        <v>0</v>
      </c>
    </row>
    <row r="280" spans="1:9">
      <c r="A280" s="4">
        <v>41786</v>
      </c>
      <c r="B280" s="60">
        <v>277.65800000000002</v>
      </c>
      <c r="C280" s="45"/>
      <c r="D280" s="45"/>
      <c r="E280" s="45"/>
      <c r="F280" s="45"/>
      <c r="G280" s="37">
        <v>0</v>
      </c>
      <c r="H280" s="45"/>
      <c r="I280" s="26">
        <v>0</v>
      </c>
    </row>
    <row r="281" spans="1:9">
      <c r="A281" s="4">
        <v>41787</v>
      </c>
      <c r="B281" s="60">
        <v>212.601</v>
      </c>
      <c r="C281" s="20"/>
      <c r="D281" s="20"/>
      <c r="E281" s="20"/>
      <c r="F281" s="20"/>
      <c r="G281" s="37">
        <v>0</v>
      </c>
      <c r="H281" s="20"/>
      <c r="I281" s="26">
        <v>0</v>
      </c>
    </row>
    <row r="282" spans="1:9">
      <c r="A282" s="4">
        <v>41788</v>
      </c>
      <c r="B282" s="60">
        <v>229.28800000000001</v>
      </c>
      <c r="C282" s="45"/>
      <c r="D282" s="45"/>
      <c r="E282" s="45"/>
      <c r="F282" s="45"/>
      <c r="G282" s="37">
        <v>0</v>
      </c>
      <c r="H282" s="45"/>
      <c r="I282" s="26">
        <v>0</v>
      </c>
    </row>
    <row r="283" spans="1:9">
      <c r="A283" s="4">
        <v>41789</v>
      </c>
      <c r="B283" s="60">
        <v>234.00200000000001</v>
      </c>
      <c r="C283" s="45"/>
      <c r="D283" s="45"/>
      <c r="E283" s="45"/>
      <c r="F283" s="45"/>
      <c r="G283" s="37">
        <v>0</v>
      </c>
      <c r="H283" s="45"/>
      <c r="I283" s="26">
        <v>0</v>
      </c>
    </row>
    <row r="284" spans="1:9">
      <c r="A284" s="4">
        <v>41790</v>
      </c>
      <c r="B284" s="60">
        <v>243.524</v>
      </c>
      <c r="C284" s="45"/>
      <c r="D284" s="45"/>
      <c r="E284" s="45"/>
      <c r="F284" s="45"/>
      <c r="G284" s="37">
        <v>0</v>
      </c>
      <c r="H284" s="45"/>
      <c r="I284" s="26">
        <v>0</v>
      </c>
    </row>
    <row r="285" spans="1:9">
      <c r="A285" s="4">
        <v>41791</v>
      </c>
      <c r="B285" s="61">
        <v>243.524</v>
      </c>
      <c r="C285" s="45"/>
      <c r="D285" s="45"/>
      <c r="E285" s="45"/>
      <c r="F285" s="45"/>
      <c r="G285" s="37">
        <v>0</v>
      </c>
      <c r="H285" s="45"/>
      <c r="I285" s="26">
        <v>0</v>
      </c>
    </row>
    <row r="286" spans="1:9">
      <c r="A286" s="4">
        <v>41792</v>
      </c>
      <c r="B286" s="61">
        <v>243.524</v>
      </c>
      <c r="C286" s="45"/>
      <c r="D286" s="45"/>
      <c r="E286" s="45"/>
      <c r="F286" s="45"/>
      <c r="G286" s="37">
        <v>106</v>
      </c>
      <c r="H286" s="45"/>
      <c r="I286" s="26">
        <v>0</v>
      </c>
    </row>
    <row r="287" spans="1:9">
      <c r="A287" s="4">
        <v>41793</v>
      </c>
      <c r="B287" s="61">
        <v>269.26</v>
      </c>
      <c r="C287" s="45"/>
      <c r="D287" s="45"/>
      <c r="E287" s="45"/>
      <c r="F287" s="45"/>
      <c r="G287" s="37">
        <v>0</v>
      </c>
      <c r="H287" s="45"/>
      <c r="I287" s="26">
        <v>0</v>
      </c>
    </row>
    <row r="288" spans="1:9">
      <c r="A288" s="4">
        <v>41794</v>
      </c>
      <c r="B288" s="61">
        <v>236.82599999999999</v>
      </c>
      <c r="C288" s="20"/>
      <c r="D288" s="20"/>
      <c r="E288" s="20"/>
      <c r="F288" s="20"/>
      <c r="G288" s="37">
        <v>0</v>
      </c>
      <c r="H288" s="20"/>
      <c r="I288" s="26">
        <v>0</v>
      </c>
    </row>
    <row r="289" spans="1:9">
      <c r="A289" s="4">
        <v>41795</v>
      </c>
      <c r="B289" s="61">
        <v>221.327</v>
      </c>
      <c r="C289" s="45"/>
      <c r="D289" s="45"/>
      <c r="E289" s="45"/>
      <c r="F289" s="45"/>
      <c r="G289" s="37">
        <v>0</v>
      </c>
      <c r="H289" s="45"/>
      <c r="I289" s="26">
        <v>0</v>
      </c>
    </row>
    <row r="290" spans="1:9">
      <c r="A290" s="4">
        <v>41796</v>
      </c>
      <c r="B290" s="61">
        <v>177.42099999999999</v>
      </c>
      <c r="C290" s="45"/>
      <c r="D290" s="45"/>
      <c r="E290" s="45"/>
      <c r="F290" s="45"/>
      <c r="G290" s="37">
        <v>0</v>
      </c>
      <c r="H290" s="45"/>
      <c r="I290" s="26">
        <v>0</v>
      </c>
    </row>
    <row r="291" spans="1:9">
      <c r="A291" s="4">
        <v>41797</v>
      </c>
      <c r="B291" s="61">
        <v>229.67500000000001</v>
      </c>
      <c r="C291" s="45"/>
      <c r="D291" s="45"/>
      <c r="E291" s="45"/>
      <c r="F291" s="45"/>
      <c r="G291" s="37">
        <v>0</v>
      </c>
      <c r="H291" s="45"/>
      <c r="I291" s="26">
        <v>0</v>
      </c>
    </row>
    <row r="292" spans="1:9">
      <c r="A292" s="4">
        <v>41798</v>
      </c>
      <c r="B292" s="61">
        <v>231.11750000000001</v>
      </c>
      <c r="C292" s="45"/>
      <c r="D292" s="45"/>
      <c r="E292" s="45"/>
      <c r="F292" s="45"/>
      <c r="G292" s="37">
        <v>0</v>
      </c>
      <c r="H292" s="45"/>
      <c r="I292" s="26">
        <v>0</v>
      </c>
    </row>
    <row r="293" spans="1:9">
      <c r="A293" s="4">
        <v>41799</v>
      </c>
      <c r="B293" s="61">
        <v>231.11750000000001</v>
      </c>
      <c r="C293" s="45"/>
      <c r="D293" s="45"/>
      <c r="E293" s="45"/>
      <c r="F293" s="45"/>
      <c r="G293" s="37">
        <v>0</v>
      </c>
      <c r="H293" s="45"/>
      <c r="I293" s="26">
        <v>0</v>
      </c>
    </row>
    <row r="294" spans="1:9">
      <c r="A294" s="4">
        <v>41800</v>
      </c>
      <c r="B294" s="61">
        <v>251.20599999999999</v>
      </c>
      <c r="C294" s="45"/>
      <c r="D294" s="45"/>
      <c r="E294" s="45"/>
      <c r="F294" s="45"/>
      <c r="G294" s="37">
        <v>0</v>
      </c>
      <c r="H294" s="45"/>
      <c r="I294" s="26">
        <v>0</v>
      </c>
    </row>
    <row r="295" spans="1:9">
      <c r="A295" s="4">
        <v>41801</v>
      </c>
      <c r="B295" s="61">
        <v>185.40899999999999</v>
      </c>
      <c r="C295" s="20"/>
      <c r="D295" s="20"/>
      <c r="E295" s="20"/>
      <c r="F295" s="20"/>
      <c r="G295" s="37">
        <v>0</v>
      </c>
      <c r="H295" s="20"/>
      <c r="I295" s="26">
        <v>0</v>
      </c>
    </row>
    <row r="296" spans="1:9">
      <c r="A296" s="4">
        <v>41802</v>
      </c>
      <c r="B296" s="61">
        <v>350.78100000000001</v>
      </c>
      <c r="C296" s="45"/>
      <c r="D296" s="45"/>
      <c r="E296" s="45"/>
      <c r="F296" s="45"/>
      <c r="G296" s="37">
        <v>0</v>
      </c>
      <c r="H296" s="45"/>
      <c r="I296" s="26">
        <v>0</v>
      </c>
    </row>
    <row r="297" spans="1:9">
      <c r="A297" s="4">
        <v>41803</v>
      </c>
      <c r="B297" s="61">
        <v>145.76499999999999</v>
      </c>
      <c r="C297" s="45"/>
      <c r="D297" s="45"/>
      <c r="E297" s="45"/>
      <c r="F297" s="45"/>
      <c r="G297" s="37">
        <v>0</v>
      </c>
      <c r="H297" s="45"/>
      <c r="I297" s="26">
        <v>0</v>
      </c>
    </row>
    <row r="298" spans="1:9">
      <c r="A298" s="4">
        <v>41804</v>
      </c>
      <c r="B298" s="61">
        <v>265.87400000000002</v>
      </c>
      <c r="C298" s="45"/>
      <c r="D298" s="45"/>
      <c r="E298" s="45"/>
      <c r="F298" s="45"/>
      <c r="G298" s="37">
        <v>0</v>
      </c>
      <c r="H298" s="45"/>
      <c r="I298" s="26">
        <v>0</v>
      </c>
    </row>
    <row r="299" spans="1:9">
      <c r="A299" s="4">
        <v>41805</v>
      </c>
      <c r="B299" s="61">
        <v>269.8965</v>
      </c>
      <c r="C299" s="45"/>
      <c r="D299" s="45"/>
      <c r="E299" s="45"/>
      <c r="F299" s="45"/>
      <c r="G299" s="37">
        <v>0</v>
      </c>
      <c r="H299" s="45"/>
      <c r="I299" s="26">
        <v>0</v>
      </c>
    </row>
    <row r="300" spans="1:9">
      <c r="A300" s="4">
        <v>41806</v>
      </c>
      <c r="B300" s="61">
        <v>269.8965</v>
      </c>
      <c r="C300" s="51">
        <v>9</v>
      </c>
      <c r="D300" s="52">
        <v>160</v>
      </c>
      <c r="E300" s="52">
        <v>2</v>
      </c>
      <c r="F300" s="54">
        <v>35</v>
      </c>
      <c r="G300" s="37">
        <v>0</v>
      </c>
      <c r="H300" s="53">
        <v>110</v>
      </c>
      <c r="I300" s="26">
        <v>0</v>
      </c>
    </row>
    <row r="301" spans="1:9">
      <c r="A301" s="4">
        <v>41807</v>
      </c>
      <c r="B301" s="61">
        <v>212.36099999999999</v>
      </c>
      <c r="G301" s="37">
        <v>0</v>
      </c>
      <c r="I301" s="26">
        <v>0</v>
      </c>
    </row>
    <row r="302" spans="1:9">
      <c r="A302" s="4">
        <v>41808</v>
      </c>
      <c r="B302" s="61">
        <v>196.59700000000001</v>
      </c>
      <c r="C302" s="20"/>
      <c r="D302" s="20"/>
      <c r="E302" s="20"/>
      <c r="F302" s="20"/>
      <c r="G302" s="37">
        <v>1193</v>
      </c>
      <c r="H302" s="20"/>
      <c r="I302" s="26">
        <v>0</v>
      </c>
    </row>
    <row r="303" spans="1:9">
      <c r="A303" s="4">
        <v>41809</v>
      </c>
      <c r="B303" s="61">
        <v>311.15499999999997</v>
      </c>
      <c r="C303" s="45"/>
      <c r="D303" s="45"/>
      <c r="E303" s="45"/>
      <c r="F303" s="45"/>
      <c r="G303" s="37">
        <v>0</v>
      </c>
      <c r="H303" s="45"/>
      <c r="I303" s="26">
        <v>0</v>
      </c>
    </row>
    <row r="304" spans="1:9">
      <c r="A304" s="4">
        <v>41810</v>
      </c>
      <c r="B304" s="61">
        <v>182.41900000000001</v>
      </c>
      <c r="C304" s="45"/>
      <c r="D304" s="45"/>
      <c r="E304" s="45"/>
      <c r="F304" s="45"/>
      <c r="G304" s="37">
        <v>0</v>
      </c>
      <c r="H304" s="45"/>
      <c r="I304" s="26">
        <v>0</v>
      </c>
    </row>
    <row r="305" spans="1:9">
      <c r="A305" s="4">
        <v>41811</v>
      </c>
      <c r="B305" s="61">
        <v>229.59700000000001</v>
      </c>
      <c r="C305" s="45"/>
      <c r="D305" s="45"/>
      <c r="E305" s="45"/>
      <c r="F305" s="45"/>
      <c r="G305" s="37">
        <v>0</v>
      </c>
      <c r="H305" s="45"/>
      <c r="I305" s="26">
        <v>0</v>
      </c>
    </row>
    <row r="306" spans="1:9">
      <c r="A306" s="4">
        <v>41812</v>
      </c>
      <c r="B306" s="61">
        <v>258.97399999999999</v>
      </c>
      <c r="C306" s="45"/>
      <c r="D306" s="45"/>
      <c r="E306" s="45"/>
      <c r="F306" s="45"/>
      <c r="G306" s="37">
        <v>0</v>
      </c>
      <c r="H306" s="45"/>
      <c r="I306" s="26">
        <v>0</v>
      </c>
    </row>
    <row r="307" spans="1:9">
      <c r="A307" s="4">
        <v>41813</v>
      </c>
      <c r="B307" s="61">
        <v>258.97399999999999</v>
      </c>
      <c r="C307" s="45"/>
      <c r="D307" s="45"/>
      <c r="E307" s="45"/>
      <c r="F307" s="45"/>
      <c r="G307" s="37">
        <v>0</v>
      </c>
      <c r="H307" s="45"/>
      <c r="I307" s="26">
        <v>0</v>
      </c>
    </row>
    <row r="308" spans="1:9">
      <c r="A308" s="4">
        <v>41814</v>
      </c>
      <c r="B308" s="61">
        <v>296.30500000000001</v>
      </c>
      <c r="C308" s="45"/>
      <c r="D308" s="45"/>
      <c r="E308" s="45"/>
      <c r="F308" s="45"/>
      <c r="G308" s="37">
        <v>0</v>
      </c>
      <c r="H308" s="45"/>
      <c r="I308" s="26">
        <v>0</v>
      </c>
    </row>
    <row r="309" spans="1:9">
      <c r="A309" s="4">
        <v>41815</v>
      </c>
      <c r="B309" s="61">
        <v>235.60599999999999</v>
      </c>
      <c r="C309" s="20"/>
      <c r="D309" s="20"/>
      <c r="E309" s="20"/>
      <c r="F309" s="20"/>
      <c r="G309" s="37">
        <v>0</v>
      </c>
      <c r="H309" s="20"/>
      <c r="I309" s="26">
        <v>0</v>
      </c>
    </row>
    <row r="310" spans="1:9">
      <c r="A310" s="4">
        <v>41816</v>
      </c>
      <c r="B310" s="61">
        <v>211.845</v>
      </c>
      <c r="C310" s="45"/>
      <c r="D310" s="45"/>
      <c r="E310" s="45"/>
      <c r="F310" s="45"/>
      <c r="G310" s="37">
        <v>0</v>
      </c>
      <c r="H310" s="45"/>
      <c r="I310" s="26">
        <v>0</v>
      </c>
    </row>
    <row r="311" spans="1:9">
      <c r="A311" s="4">
        <v>41817</v>
      </c>
      <c r="B311" s="61">
        <v>210.131</v>
      </c>
      <c r="C311" s="45"/>
      <c r="D311" s="45"/>
      <c r="E311" s="45"/>
      <c r="F311" s="45"/>
      <c r="G311" s="37">
        <v>0</v>
      </c>
      <c r="H311" s="45"/>
      <c r="I311" s="26">
        <v>0</v>
      </c>
    </row>
    <row r="312" spans="1:9">
      <c r="A312" s="4">
        <v>41818</v>
      </c>
      <c r="B312" s="61">
        <v>180.661</v>
      </c>
      <c r="C312" s="45"/>
      <c r="D312" s="45"/>
      <c r="E312" s="45"/>
      <c r="F312" s="45"/>
      <c r="G312" s="37">
        <v>0</v>
      </c>
      <c r="H312" s="45"/>
      <c r="I312" s="26">
        <v>0</v>
      </c>
    </row>
    <row r="313" spans="1:9">
      <c r="A313" s="4">
        <v>41819</v>
      </c>
      <c r="B313" s="61">
        <v>133.66849999999999</v>
      </c>
      <c r="C313" s="45"/>
      <c r="D313" s="45"/>
      <c r="E313" s="45"/>
      <c r="F313" s="45"/>
      <c r="G313" s="37">
        <v>0</v>
      </c>
      <c r="H313" s="45"/>
      <c r="I313" s="26">
        <v>0</v>
      </c>
    </row>
    <row r="314" spans="1:9">
      <c r="A314" s="4">
        <v>41820</v>
      </c>
      <c r="B314" s="61">
        <v>133.66849999999999</v>
      </c>
      <c r="C314" s="45"/>
      <c r="D314" s="45"/>
      <c r="E314" s="45"/>
      <c r="F314" s="45"/>
      <c r="G314" s="37">
        <v>0</v>
      </c>
      <c r="H314" s="45"/>
      <c r="I314" s="26">
        <v>0</v>
      </c>
    </row>
    <row r="315" spans="1:9">
      <c r="A315" s="4">
        <v>41821</v>
      </c>
      <c r="B315" s="61">
        <v>374.404</v>
      </c>
      <c r="C315" s="45"/>
      <c r="D315" s="45"/>
      <c r="E315" s="45"/>
      <c r="F315" s="45"/>
      <c r="G315" s="37">
        <v>0</v>
      </c>
      <c r="H315" s="45"/>
      <c r="I315" s="26">
        <v>0</v>
      </c>
    </row>
    <row r="316" spans="1:9">
      <c r="A316" s="4">
        <v>41822</v>
      </c>
      <c r="B316" s="63">
        <v>241.321</v>
      </c>
      <c r="C316" s="20"/>
      <c r="D316" s="20"/>
      <c r="E316" s="20"/>
      <c r="F316" s="20"/>
      <c r="G316" s="37">
        <v>0</v>
      </c>
      <c r="H316" s="20"/>
      <c r="I316" s="26">
        <v>0</v>
      </c>
    </row>
    <row r="317" spans="1:9">
      <c r="A317" s="4">
        <v>41823</v>
      </c>
      <c r="B317" s="61">
        <v>227.471</v>
      </c>
      <c r="C317" s="45"/>
      <c r="D317" s="45"/>
      <c r="E317" s="45"/>
      <c r="F317" s="45"/>
      <c r="G317" s="37">
        <v>0</v>
      </c>
      <c r="H317" s="45"/>
      <c r="I317" s="26">
        <v>0</v>
      </c>
    </row>
    <row r="318" spans="1:9">
      <c r="A318" s="4">
        <v>41824</v>
      </c>
      <c r="B318" s="61">
        <v>220.50399999999999</v>
      </c>
      <c r="C318" s="45"/>
      <c r="D318" s="45"/>
      <c r="E318" s="45"/>
      <c r="F318" s="45"/>
      <c r="G318" s="37">
        <v>0</v>
      </c>
      <c r="H318" s="45"/>
      <c r="I318" s="26">
        <v>0</v>
      </c>
    </row>
    <row r="319" spans="1:9">
      <c r="A319" s="4">
        <v>41825</v>
      </c>
      <c r="B319" s="61">
        <v>194.208</v>
      </c>
      <c r="C319" s="45"/>
      <c r="D319" s="45"/>
      <c r="E319" s="45"/>
      <c r="F319" s="45"/>
      <c r="G319" s="37">
        <v>0</v>
      </c>
      <c r="H319" s="45"/>
      <c r="I319" s="26">
        <v>0</v>
      </c>
    </row>
    <row r="320" spans="1:9">
      <c r="A320" s="4">
        <v>41826</v>
      </c>
      <c r="B320" s="61">
        <v>226.994</v>
      </c>
      <c r="C320" s="45"/>
      <c r="D320" s="45"/>
      <c r="E320" s="45"/>
      <c r="F320" s="45"/>
      <c r="G320" s="37">
        <v>0</v>
      </c>
      <c r="H320" s="45"/>
      <c r="I320" s="26">
        <v>0</v>
      </c>
    </row>
    <row r="321" spans="1:9">
      <c r="A321" s="4">
        <v>41827</v>
      </c>
      <c r="B321" s="61">
        <v>226.994</v>
      </c>
      <c r="C321" s="45"/>
      <c r="D321" s="45"/>
      <c r="E321" s="45"/>
      <c r="F321" s="45"/>
      <c r="G321" s="37">
        <v>0</v>
      </c>
      <c r="H321" s="45"/>
      <c r="I321" s="26">
        <v>0</v>
      </c>
    </row>
    <row r="322" spans="1:9">
      <c r="A322" s="4">
        <v>41828</v>
      </c>
      <c r="B322" s="61">
        <v>221.82300000000001</v>
      </c>
      <c r="C322" s="45"/>
      <c r="D322" s="45"/>
      <c r="E322" s="45"/>
      <c r="F322" s="45"/>
      <c r="G322" s="37">
        <v>0</v>
      </c>
      <c r="H322" s="45"/>
      <c r="I322" s="26">
        <v>0</v>
      </c>
    </row>
    <row r="323" spans="1:9">
      <c r="A323" s="4">
        <v>41829</v>
      </c>
      <c r="B323" s="61">
        <v>197.315</v>
      </c>
      <c r="C323" s="20"/>
      <c r="D323" s="20"/>
      <c r="E323" s="20"/>
      <c r="F323" s="20"/>
      <c r="G323" s="37">
        <v>0</v>
      </c>
      <c r="H323" s="20"/>
      <c r="I323" s="26">
        <v>0</v>
      </c>
    </row>
    <row r="324" spans="1:9">
      <c r="A324" s="4">
        <v>41830</v>
      </c>
      <c r="B324" s="61">
        <v>202.416</v>
      </c>
      <c r="C324" s="45"/>
      <c r="D324" s="45"/>
      <c r="E324" s="45"/>
      <c r="F324" s="45"/>
      <c r="G324" s="37">
        <v>95</v>
      </c>
      <c r="H324" s="45"/>
      <c r="I324" s="26">
        <v>0</v>
      </c>
    </row>
    <row r="325" spans="1:9">
      <c r="A325" s="4">
        <v>41831</v>
      </c>
      <c r="B325" s="61">
        <v>281.036</v>
      </c>
      <c r="C325" s="45"/>
      <c r="D325" s="45"/>
      <c r="E325" s="45"/>
      <c r="F325" s="45"/>
      <c r="G325" s="37">
        <v>0</v>
      </c>
      <c r="H325" s="45"/>
      <c r="I325" s="26">
        <v>0</v>
      </c>
    </row>
    <row r="326" spans="1:9">
      <c r="A326" s="4">
        <v>41832</v>
      </c>
      <c r="B326" s="61">
        <v>216.965</v>
      </c>
      <c r="C326" s="45"/>
      <c r="D326" s="45"/>
      <c r="E326" s="45"/>
      <c r="F326" s="45"/>
      <c r="G326" s="37">
        <v>0</v>
      </c>
      <c r="H326" s="45"/>
      <c r="I326" s="26">
        <v>0</v>
      </c>
    </row>
    <row r="327" spans="1:9">
      <c r="A327" s="4">
        <v>41833</v>
      </c>
      <c r="B327" s="61">
        <v>184.31450000000001</v>
      </c>
      <c r="C327" s="45"/>
      <c r="D327" s="45"/>
      <c r="E327" s="45"/>
      <c r="F327" s="45"/>
      <c r="G327" s="37">
        <v>0</v>
      </c>
      <c r="H327" s="45"/>
      <c r="I327" s="26">
        <v>0</v>
      </c>
    </row>
    <row r="328" spans="1:9">
      <c r="A328" s="4">
        <v>41834</v>
      </c>
      <c r="B328" s="61">
        <v>184.31450000000001</v>
      </c>
      <c r="C328" s="51">
        <v>4</v>
      </c>
      <c r="D328" s="52">
        <v>30</v>
      </c>
      <c r="E328" s="52">
        <v>2</v>
      </c>
      <c r="F328" s="52">
        <v>6</v>
      </c>
      <c r="G328" s="37">
        <v>347</v>
      </c>
      <c r="H328" s="53">
        <v>170</v>
      </c>
      <c r="I328" s="26">
        <v>0</v>
      </c>
    </row>
    <row r="329" spans="1:9">
      <c r="A329" s="4">
        <v>41835</v>
      </c>
      <c r="B329" s="61">
        <v>267.49</v>
      </c>
      <c r="G329" s="37">
        <v>0</v>
      </c>
      <c r="I329" s="26">
        <v>5</v>
      </c>
    </row>
    <row r="330" spans="1:9">
      <c r="A330" s="4">
        <v>41836</v>
      </c>
      <c r="B330" s="61">
        <v>203.39699999999999</v>
      </c>
      <c r="C330" s="20"/>
      <c r="D330" s="20"/>
      <c r="E330" s="20"/>
      <c r="F330" s="20"/>
      <c r="G330" s="37">
        <v>0</v>
      </c>
      <c r="H330" s="20"/>
      <c r="I330" s="26">
        <v>1</v>
      </c>
    </row>
    <row r="331" spans="1:9">
      <c r="A331" s="4">
        <v>41837</v>
      </c>
      <c r="B331" s="61">
        <v>237.39599999999999</v>
      </c>
      <c r="C331" s="45"/>
      <c r="D331" s="45"/>
      <c r="E331" s="45"/>
      <c r="F331" s="45"/>
      <c r="G331" s="37">
        <v>0</v>
      </c>
      <c r="H331" s="45"/>
      <c r="I331" s="26">
        <v>0</v>
      </c>
    </row>
    <row r="332" spans="1:9">
      <c r="A332" s="4">
        <v>41838</v>
      </c>
      <c r="B332" s="61">
        <v>196.79499999999999</v>
      </c>
      <c r="C332" s="45"/>
      <c r="D332" s="45"/>
      <c r="E332" s="45"/>
      <c r="F332" s="45"/>
      <c r="G332" s="37">
        <v>0</v>
      </c>
      <c r="H332" s="45"/>
      <c r="I332" s="26">
        <v>0</v>
      </c>
    </row>
    <row r="333" spans="1:9">
      <c r="A333" s="4">
        <v>41839</v>
      </c>
      <c r="B333" s="61">
        <v>199.797</v>
      </c>
      <c r="C333" s="45"/>
      <c r="D333" s="45"/>
      <c r="E333" s="45"/>
      <c r="F333" s="45"/>
      <c r="G333" s="37">
        <v>0</v>
      </c>
      <c r="H333" s="45"/>
      <c r="I333" s="26">
        <v>0</v>
      </c>
    </row>
    <row r="334" spans="1:9">
      <c r="A334" s="4">
        <v>41840</v>
      </c>
      <c r="B334" s="61">
        <v>243.56049999999999</v>
      </c>
      <c r="C334" s="45"/>
      <c r="D334" s="45"/>
      <c r="E334" s="45"/>
      <c r="F334" s="45"/>
      <c r="G334" s="37">
        <v>0</v>
      </c>
      <c r="H334" s="45"/>
      <c r="I334" s="26">
        <v>0</v>
      </c>
    </row>
    <row r="335" spans="1:9">
      <c r="A335" s="4">
        <v>41841</v>
      </c>
      <c r="B335" s="61">
        <v>243.56049999999999</v>
      </c>
      <c r="C335" s="45"/>
      <c r="D335" s="45"/>
      <c r="E335" s="45"/>
      <c r="F335" s="45"/>
      <c r="G335" s="37">
        <v>0</v>
      </c>
      <c r="H335" s="45"/>
      <c r="I335" s="26">
        <v>2</v>
      </c>
    </row>
    <row r="336" spans="1:9">
      <c r="A336" s="4">
        <v>41842</v>
      </c>
      <c r="B336" s="61">
        <v>241.72399999999999</v>
      </c>
      <c r="C336" s="45"/>
      <c r="D336" s="45"/>
      <c r="E336" s="45"/>
      <c r="F336" s="45"/>
      <c r="G336" s="37">
        <v>0</v>
      </c>
      <c r="H336" s="45"/>
      <c r="I336" s="26">
        <v>0</v>
      </c>
    </row>
    <row r="337" spans="1:9">
      <c r="A337" s="4">
        <v>41843</v>
      </c>
      <c r="B337" s="61">
        <v>203.59200000000001</v>
      </c>
      <c r="C337" s="20"/>
      <c r="D337" s="20"/>
      <c r="E337" s="20"/>
      <c r="F337" s="20"/>
      <c r="G337" s="37">
        <v>0</v>
      </c>
      <c r="H337" s="20"/>
      <c r="I337" s="26">
        <v>0</v>
      </c>
    </row>
    <row r="338" spans="1:9">
      <c r="A338" s="4">
        <v>41844</v>
      </c>
      <c r="B338" s="61">
        <v>232.25200000000001</v>
      </c>
      <c r="C338" s="45"/>
      <c r="D338" s="45"/>
      <c r="E338" s="45"/>
      <c r="F338" s="45"/>
      <c r="G338" s="37">
        <v>0</v>
      </c>
      <c r="H338" s="45"/>
      <c r="I338" s="26">
        <v>0</v>
      </c>
    </row>
    <row r="339" spans="1:9">
      <c r="A339" s="4">
        <v>41845</v>
      </c>
      <c r="B339" s="61">
        <v>233.23500000000001</v>
      </c>
      <c r="C339" s="45"/>
      <c r="D339" s="45"/>
      <c r="E339" s="45"/>
      <c r="F339" s="45"/>
      <c r="G339" s="37">
        <v>85</v>
      </c>
      <c r="H339" s="45"/>
      <c r="I339" s="26">
        <v>0</v>
      </c>
    </row>
    <row r="340" spans="1:9">
      <c r="A340" s="4">
        <v>41846</v>
      </c>
      <c r="B340" s="61">
        <v>208.69499999999999</v>
      </c>
      <c r="C340" s="45"/>
      <c r="D340" s="45"/>
      <c r="E340" s="45"/>
      <c r="F340" s="45"/>
      <c r="G340" s="37">
        <v>0</v>
      </c>
      <c r="H340" s="45"/>
      <c r="I340" s="26">
        <v>0</v>
      </c>
    </row>
    <row r="341" spans="1:9">
      <c r="A341" s="4">
        <v>41847</v>
      </c>
      <c r="B341" s="61">
        <v>243.3725</v>
      </c>
      <c r="C341" s="45"/>
      <c r="D341" s="45"/>
      <c r="E341" s="45"/>
      <c r="F341" s="45"/>
      <c r="G341" s="37">
        <v>0</v>
      </c>
      <c r="H341" s="45"/>
      <c r="I341" s="26">
        <v>0</v>
      </c>
    </row>
    <row r="342" spans="1:9">
      <c r="A342" s="4">
        <v>41848</v>
      </c>
      <c r="B342" s="61">
        <v>243.3725</v>
      </c>
      <c r="C342" s="45"/>
      <c r="D342" s="45"/>
      <c r="E342" s="45"/>
      <c r="F342" s="45"/>
      <c r="G342" s="37">
        <v>94</v>
      </c>
      <c r="H342" s="45"/>
      <c r="I342" s="26">
        <v>0</v>
      </c>
    </row>
    <row r="343" spans="1:9">
      <c r="A343" s="4">
        <v>41849</v>
      </c>
      <c r="B343" s="61">
        <v>201.68</v>
      </c>
      <c r="C343" s="45"/>
      <c r="D343" s="45"/>
      <c r="E343" s="45"/>
      <c r="F343" s="45"/>
      <c r="G343" s="37">
        <v>57</v>
      </c>
      <c r="H343" s="45"/>
      <c r="I343" s="26">
        <v>0</v>
      </c>
    </row>
    <row r="344" spans="1:9">
      <c r="A344" s="4">
        <v>41850</v>
      </c>
      <c r="B344" s="61">
        <v>262.52600000000001</v>
      </c>
      <c r="C344" s="20"/>
      <c r="D344" s="20"/>
      <c r="E344" s="20"/>
      <c r="F344" s="20"/>
      <c r="G344" s="37">
        <v>52</v>
      </c>
      <c r="H344" s="20"/>
      <c r="I344" s="26">
        <v>0</v>
      </c>
    </row>
    <row r="345" spans="1:9">
      <c r="A345" s="4">
        <v>41851</v>
      </c>
      <c r="B345" s="61">
        <v>173.10300000000001</v>
      </c>
      <c r="C345" s="45"/>
      <c r="D345" s="45"/>
      <c r="E345" s="45"/>
      <c r="F345" s="45"/>
      <c r="G345" s="37">
        <v>85</v>
      </c>
      <c r="H345" s="45"/>
      <c r="I345" s="26">
        <v>0</v>
      </c>
    </row>
    <row r="346" spans="1:9">
      <c r="A346" s="4">
        <v>41852</v>
      </c>
      <c r="B346" s="61">
        <v>218.399</v>
      </c>
      <c r="C346" s="45"/>
      <c r="D346" s="45"/>
      <c r="E346" s="45"/>
      <c r="F346" s="45"/>
      <c r="G346" s="37">
        <v>123</v>
      </c>
      <c r="H346" s="45"/>
      <c r="I346" s="26">
        <v>0</v>
      </c>
    </row>
    <row r="347" spans="1:9">
      <c r="A347" s="4">
        <v>41853</v>
      </c>
      <c r="B347" s="61">
        <v>188.89699999999999</v>
      </c>
      <c r="C347" s="45"/>
      <c r="D347" s="45"/>
      <c r="E347" s="45"/>
      <c r="F347" s="45"/>
      <c r="G347" s="37">
        <v>56</v>
      </c>
      <c r="H347" s="45"/>
      <c r="I347" s="26">
        <v>0</v>
      </c>
    </row>
    <row r="348" spans="1:9">
      <c r="A348" s="4">
        <v>41854</v>
      </c>
      <c r="B348" s="61">
        <v>248.9675</v>
      </c>
      <c r="C348" s="45"/>
      <c r="D348" s="45"/>
      <c r="E348" s="45"/>
      <c r="F348" s="45"/>
      <c r="G348" s="37">
        <v>0</v>
      </c>
      <c r="H348" s="45"/>
      <c r="I348" s="26">
        <v>0</v>
      </c>
    </row>
    <row r="349" spans="1:9">
      <c r="A349" s="4">
        <v>41855</v>
      </c>
      <c r="B349" s="61">
        <v>248.9675</v>
      </c>
      <c r="C349" s="45"/>
      <c r="D349" s="45"/>
      <c r="E349" s="45"/>
      <c r="F349" s="45"/>
      <c r="G349" s="37">
        <v>54</v>
      </c>
      <c r="H349" s="45"/>
      <c r="I349" s="26">
        <v>17</v>
      </c>
    </row>
    <row r="350" spans="1:9">
      <c r="A350" s="4">
        <v>41856</v>
      </c>
      <c r="B350" s="61">
        <v>269.97000000000003</v>
      </c>
      <c r="C350" s="45"/>
      <c r="D350" s="45"/>
      <c r="E350" s="45"/>
      <c r="F350" s="45"/>
      <c r="G350" s="37">
        <v>0</v>
      </c>
      <c r="H350" s="45"/>
      <c r="I350" s="26">
        <v>1</v>
      </c>
    </row>
    <row r="351" spans="1:9">
      <c r="A351" s="4">
        <v>41857</v>
      </c>
      <c r="B351" s="61">
        <v>228.47200000000001</v>
      </c>
      <c r="C351" s="20"/>
      <c r="D351" s="20"/>
      <c r="E351" s="20"/>
      <c r="F351" s="20"/>
      <c r="G351" s="37">
        <v>0</v>
      </c>
      <c r="H351" s="20"/>
      <c r="I351" s="26">
        <v>0</v>
      </c>
    </row>
    <row r="352" spans="1:9">
      <c r="A352" s="4">
        <v>41858</v>
      </c>
      <c r="B352" s="61">
        <v>176.77799999999999</v>
      </c>
      <c r="C352" s="45"/>
      <c r="D352" s="45"/>
      <c r="E352" s="45"/>
      <c r="F352" s="45"/>
      <c r="G352" s="37">
        <v>219</v>
      </c>
      <c r="H352" s="45"/>
      <c r="I352" s="26">
        <v>0</v>
      </c>
    </row>
    <row r="353" spans="1:9">
      <c r="A353" s="4">
        <v>41859</v>
      </c>
      <c r="B353" s="61">
        <v>225.29400000000001</v>
      </c>
      <c r="C353" s="45"/>
      <c r="D353" s="45"/>
      <c r="E353" s="45"/>
      <c r="F353" s="45"/>
      <c r="G353" s="37">
        <v>118</v>
      </c>
      <c r="H353" s="45"/>
      <c r="I353" s="26">
        <v>0</v>
      </c>
    </row>
    <row r="354" spans="1:9">
      <c r="A354" s="4">
        <v>41860</v>
      </c>
      <c r="B354" s="61">
        <v>182.124</v>
      </c>
      <c r="C354" s="45"/>
      <c r="D354" s="45"/>
      <c r="E354" s="45"/>
      <c r="F354" s="45"/>
      <c r="G354" s="37">
        <v>0</v>
      </c>
      <c r="H354" s="45"/>
      <c r="I354" s="26">
        <v>0</v>
      </c>
    </row>
    <row r="355" spans="1:9">
      <c r="A355" s="4">
        <v>41861</v>
      </c>
      <c r="B355" s="61">
        <v>258.91750000000002</v>
      </c>
      <c r="C355" s="45"/>
      <c r="D355" s="45"/>
      <c r="E355" s="45"/>
      <c r="F355" s="45"/>
      <c r="G355" s="37">
        <v>0</v>
      </c>
      <c r="H355" s="45"/>
      <c r="I355" s="26">
        <v>0</v>
      </c>
    </row>
    <row r="356" spans="1:9">
      <c r="A356" s="4">
        <v>41862</v>
      </c>
      <c r="B356" s="61">
        <v>491.84050000000002</v>
      </c>
      <c r="C356" s="45"/>
      <c r="D356" s="45"/>
      <c r="E356" s="45"/>
      <c r="F356" s="45"/>
      <c r="G356" s="37">
        <v>98</v>
      </c>
      <c r="H356" s="45"/>
      <c r="I356" s="26">
        <v>0</v>
      </c>
    </row>
    <row r="357" spans="1:9">
      <c r="A357" s="4">
        <v>41863</v>
      </c>
      <c r="B357" s="61">
        <v>491.84050000000002</v>
      </c>
      <c r="C357" s="51">
        <v>3</v>
      </c>
      <c r="D357" s="52">
        <v>220</v>
      </c>
      <c r="E357" s="52">
        <v>2</v>
      </c>
      <c r="F357" s="52">
        <v>5</v>
      </c>
      <c r="G357" s="37">
        <v>80</v>
      </c>
      <c r="H357" s="53">
        <v>2</v>
      </c>
      <c r="I357" s="26">
        <v>0</v>
      </c>
    </row>
    <row r="358" spans="1:9">
      <c r="A358" s="4">
        <v>41864</v>
      </c>
      <c r="B358" s="61">
        <v>220.83600000000001</v>
      </c>
      <c r="C358" s="20"/>
      <c r="D358" s="20"/>
      <c r="E358" s="20"/>
      <c r="F358" s="20"/>
      <c r="G358" s="37">
        <v>98</v>
      </c>
      <c r="H358" s="20"/>
      <c r="I358" s="26">
        <v>0</v>
      </c>
    </row>
    <row r="359" spans="1:9">
      <c r="A359" s="4">
        <v>41865</v>
      </c>
      <c r="B359" s="61">
        <v>224.10300000000001</v>
      </c>
      <c r="C359" s="45"/>
      <c r="D359" s="45"/>
      <c r="E359" s="45"/>
      <c r="F359" s="45"/>
      <c r="G359" s="37">
        <v>91</v>
      </c>
      <c r="H359" s="45"/>
      <c r="I359" s="26">
        <v>1</v>
      </c>
    </row>
    <row r="360" spans="1:9">
      <c r="A360" s="4">
        <v>41866</v>
      </c>
      <c r="B360" s="61">
        <v>224.04900000000001</v>
      </c>
      <c r="C360" s="45"/>
      <c r="D360" s="45"/>
      <c r="E360" s="45"/>
      <c r="F360" s="45"/>
      <c r="G360" s="37">
        <v>0</v>
      </c>
      <c r="H360" s="45"/>
      <c r="I360" s="26">
        <v>0</v>
      </c>
    </row>
    <row r="361" spans="1:9">
      <c r="A361" s="4">
        <v>41867</v>
      </c>
      <c r="B361" s="61">
        <v>197.726</v>
      </c>
      <c r="C361" s="45"/>
      <c r="D361" s="45"/>
      <c r="E361" s="45"/>
      <c r="F361" s="45"/>
      <c r="G361" s="37">
        <v>0</v>
      </c>
      <c r="H361" s="45"/>
      <c r="I361" s="26">
        <v>0</v>
      </c>
    </row>
    <row r="362" spans="1:9">
      <c r="A362" s="4">
        <v>41868</v>
      </c>
      <c r="B362" s="61">
        <v>406.79750000000001</v>
      </c>
      <c r="C362" s="45"/>
      <c r="D362" s="45"/>
      <c r="E362" s="45"/>
      <c r="F362" s="45"/>
      <c r="G362" s="37">
        <v>0</v>
      </c>
      <c r="H362" s="45"/>
      <c r="I362" s="26">
        <v>0</v>
      </c>
    </row>
    <row r="363" spans="1:9">
      <c r="A363" s="4">
        <v>41869</v>
      </c>
      <c r="B363" s="61">
        <v>334.90424999999999</v>
      </c>
      <c r="C363" s="45"/>
      <c r="D363" s="45"/>
      <c r="E363" s="45"/>
      <c r="F363" s="45"/>
      <c r="G363" s="37">
        <v>0</v>
      </c>
      <c r="H363" s="45"/>
      <c r="I363" s="26">
        <v>0</v>
      </c>
    </row>
    <row r="364" spans="1:9">
      <c r="A364" s="4">
        <v>41870</v>
      </c>
      <c r="B364" s="61">
        <v>334.90424999999999</v>
      </c>
      <c r="C364" s="45"/>
      <c r="D364" s="45"/>
      <c r="E364" s="45"/>
      <c r="F364" s="45"/>
      <c r="G364" s="37">
        <v>0</v>
      </c>
      <c r="H364" s="45"/>
      <c r="I364" s="26">
        <v>0</v>
      </c>
    </row>
    <row r="365" spans="1:9">
      <c r="A365" s="4">
        <v>41871</v>
      </c>
      <c r="B365" s="61">
        <v>218.30099999999999</v>
      </c>
      <c r="C365" s="20"/>
      <c r="D365" s="20"/>
      <c r="E365" s="20"/>
      <c r="F365" s="20"/>
      <c r="G365" s="37">
        <v>0</v>
      </c>
      <c r="H365" s="20"/>
      <c r="I365" s="26">
        <v>0</v>
      </c>
    </row>
    <row r="366" spans="1:9">
      <c r="A366" s="4">
        <v>41872</v>
      </c>
      <c r="B366" s="61">
        <v>207.58099999999999</v>
      </c>
      <c r="C366" s="45"/>
      <c r="D366" s="45"/>
      <c r="E366" s="45"/>
      <c r="F366" s="45"/>
      <c r="G366" s="37">
        <v>0</v>
      </c>
      <c r="H366" s="45"/>
      <c r="I366" s="26">
        <v>3</v>
      </c>
    </row>
    <row r="367" spans="1:9">
      <c r="A367" s="4">
        <v>41873</v>
      </c>
      <c r="B367" s="61">
        <v>453.96</v>
      </c>
      <c r="C367" s="45"/>
      <c r="D367" s="45"/>
      <c r="E367" s="45"/>
      <c r="F367" s="45"/>
      <c r="G367" s="37">
        <v>0</v>
      </c>
      <c r="H367" s="45"/>
      <c r="I367" s="26">
        <v>20</v>
      </c>
    </row>
    <row r="368" spans="1:9">
      <c r="A368" s="4">
        <v>41874</v>
      </c>
      <c r="B368" s="61">
        <v>932.41200000000003</v>
      </c>
      <c r="C368" s="45"/>
      <c r="D368" s="45"/>
      <c r="E368" s="45"/>
      <c r="F368" s="45"/>
      <c r="G368" s="37">
        <v>0</v>
      </c>
      <c r="H368" s="45"/>
      <c r="I368" s="26">
        <v>54</v>
      </c>
    </row>
    <row r="369" spans="1:9">
      <c r="A369" s="4">
        <v>41875</v>
      </c>
      <c r="B369" s="69">
        <v>1455.893</v>
      </c>
      <c r="C369" s="45"/>
      <c r="D369" s="45"/>
      <c r="E369" s="45"/>
      <c r="F369" s="45"/>
      <c r="G369" s="37">
        <v>0</v>
      </c>
      <c r="H369" s="45"/>
      <c r="I369" s="26">
        <v>0</v>
      </c>
    </row>
    <row r="370" spans="1:9">
      <c r="A370" s="4">
        <v>41876</v>
      </c>
      <c r="B370" s="61">
        <v>980.00149999999996</v>
      </c>
      <c r="C370" s="45"/>
      <c r="D370" s="45"/>
      <c r="E370" s="45"/>
      <c r="F370" s="45"/>
      <c r="G370" s="37">
        <v>0</v>
      </c>
      <c r="H370" s="45"/>
      <c r="I370" s="26">
        <v>24</v>
      </c>
    </row>
    <row r="371" spans="1:9">
      <c r="A371" s="4">
        <v>41877</v>
      </c>
      <c r="B371" s="61">
        <v>980.00149999999996</v>
      </c>
      <c r="C371" s="45"/>
      <c r="D371" s="45"/>
      <c r="E371" s="45"/>
      <c r="F371" s="45"/>
      <c r="G371" s="37">
        <v>0</v>
      </c>
      <c r="H371" s="45"/>
      <c r="I371" s="26">
        <v>1</v>
      </c>
    </row>
    <row r="372" spans="1:9">
      <c r="A372" s="4">
        <v>41878</v>
      </c>
      <c r="B372" s="61">
        <v>480.80700000000002</v>
      </c>
      <c r="C372" s="20"/>
      <c r="D372" s="20"/>
      <c r="E372" s="20"/>
      <c r="F372" s="20"/>
      <c r="G372" s="37">
        <v>0</v>
      </c>
      <c r="H372" s="46"/>
      <c r="I372" s="26">
        <v>11</v>
      </c>
    </row>
    <row r="373" spans="1:9">
      <c r="A373" s="4">
        <v>41879</v>
      </c>
      <c r="B373" s="69">
        <v>1869.5730000000001</v>
      </c>
      <c r="C373" s="45"/>
      <c r="D373" s="45"/>
      <c r="E373" s="45"/>
      <c r="F373" s="45"/>
      <c r="G373" s="37">
        <v>0</v>
      </c>
      <c r="H373" s="45"/>
      <c r="I373" s="26">
        <v>97</v>
      </c>
    </row>
    <row r="374" spans="1:9">
      <c r="A374" s="4">
        <v>41880</v>
      </c>
      <c r="B374" s="69">
        <v>1383.3009999999999</v>
      </c>
      <c r="C374" s="45"/>
      <c r="D374" s="45"/>
      <c r="E374" s="45"/>
      <c r="F374" s="45"/>
      <c r="G374" s="37">
        <v>0</v>
      </c>
      <c r="H374" s="45"/>
      <c r="I374" s="26">
        <v>0</v>
      </c>
    </row>
    <row r="375" spans="1:9">
      <c r="A375" s="4">
        <v>41881</v>
      </c>
      <c r="B375" s="61">
        <v>681.36900000000003</v>
      </c>
      <c r="C375" s="45"/>
      <c r="D375" s="45"/>
      <c r="E375" s="45"/>
      <c r="F375" s="45"/>
      <c r="G375" s="37">
        <v>0</v>
      </c>
      <c r="H375" s="45"/>
      <c r="I375" s="26">
        <v>0</v>
      </c>
    </row>
    <row r="376" spans="1:9">
      <c r="A376" s="4">
        <v>41882</v>
      </c>
      <c r="B376" s="61">
        <v>553.57500000000005</v>
      </c>
      <c r="C376" s="45"/>
      <c r="D376" s="45"/>
      <c r="E376" s="45"/>
      <c r="F376" s="45"/>
      <c r="G376" s="37">
        <v>0</v>
      </c>
      <c r="H376" s="45"/>
      <c r="I376" s="26">
        <v>0</v>
      </c>
    </row>
    <row r="377" spans="1:9" ht="15.75" thickBot="1">
      <c r="A377" s="3"/>
      <c r="B377" s="340"/>
      <c r="C377" s="340"/>
      <c r="D377" s="340"/>
      <c r="E377" s="340"/>
      <c r="F377" s="340"/>
      <c r="G377" s="340"/>
      <c r="H377" s="340"/>
      <c r="I377" s="341"/>
    </row>
    <row r="378" spans="1:9">
      <c r="A378" s="21" t="s">
        <v>8</v>
      </c>
      <c r="B378" s="29">
        <f t="shared" ref="B378:I378" si="0">MIN(B12:B376)</f>
        <v>17.233000000000001</v>
      </c>
      <c r="C378" s="32">
        <f>MIN(C357,C328,C300,C272,C244,C216,C189,C154,C133,C104,C76,C49,C20)</f>
        <v>3</v>
      </c>
      <c r="D378" s="32">
        <f>MIN(D357,D328,D300,D272,D244,D216,D189,D154,D133,D104,D76,D49,D20)</f>
        <v>2</v>
      </c>
      <c r="E378" s="32">
        <f>MIN(E357,E328,E300,E272,E244,E216,E189,E154,E133,E104,E76,E49,E20)</f>
        <v>2</v>
      </c>
      <c r="F378" s="32">
        <f>MIN(F357,F328,F300,F272,F244,F216,F189,F154,F133,F104,F76,F49,F20)</f>
        <v>5</v>
      </c>
      <c r="G378" s="32">
        <f t="shared" ref="G378" si="1">MIN(G365,G351,G337,G323,G309,G295,G281,G267,G253,G239,G225,G211,G197,G183,G169,G155,G141,G127,G113,G99,G85,G71,G57,G43,G29,G15)</f>
        <v>0</v>
      </c>
      <c r="H378" s="32">
        <f>MIN(H357,H328,H300,H272,H244,H216,H189,H154,H133,H104,H76,H49,H20)</f>
        <v>2</v>
      </c>
      <c r="I378" s="29">
        <f t="shared" si="0"/>
        <v>0</v>
      </c>
    </row>
    <row r="379" spans="1:9">
      <c r="A379" s="22" t="s">
        <v>9</v>
      </c>
      <c r="B379" s="30">
        <f t="shared" ref="B379" si="2">AVERAGE(B12:B376)</f>
        <v>281.74819589041101</v>
      </c>
      <c r="C379" s="40">
        <f>AVERAGE(C357,C328,C300,C272,C244,C216,C189,C154,C133,C104,C76,C49,C20)</f>
        <v>7.8461538461538458</v>
      </c>
      <c r="D379" s="40">
        <f>AVERAGE(D357,D328,D300,D272,D244,D216,D189,D154,D133,D104,D76,D49,D20)</f>
        <v>93.84615384615384</v>
      </c>
      <c r="E379" s="40">
        <f>AVERAGE(E357,E328,E300,E272,E244,E216,E189,E154,E133,E104,E76,E49,E20)</f>
        <v>2</v>
      </c>
      <c r="F379" s="40">
        <f>AVERAGE(F357,F328,F300,F272,F244,F216,F189,F154,F133,F104,F76,F49,F20)</f>
        <v>46.846153846153847</v>
      </c>
      <c r="G379" s="40">
        <f t="shared" ref="G379" si="3">AVERAGE(G365,G351,G337,G323,G309,G295,G281,G267,G253,G239,G225,G211,G197,G183,G169,G155,G141,G127,G113,G99,G85,G71,G57,G43,G29,G15)</f>
        <v>62.230769230769234</v>
      </c>
      <c r="H379" s="40">
        <f>AVERAGE(H357,H328,H300,H272,H244,H216,H189,H154,H133,H104,H76,H49,H20)</f>
        <v>32.153846153846153</v>
      </c>
      <c r="I379" s="30">
        <f>AVERAGE(I12:I376)</f>
        <v>2.3506849315068492</v>
      </c>
    </row>
    <row r="380" spans="1:9" ht="15.75" thickBot="1">
      <c r="A380" s="23" t="s">
        <v>10</v>
      </c>
      <c r="B380" s="31">
        <f t="shared" ref="B380" si="4">MAX(B12:B376)</f>
        <v>1869.5730000000001</v>
      </c>
      <c r="C380" s="33">
        <f>MAX(C357,C328,C300,C272,C244,C216,C189,C154,C133,C104,C76,C49,C20)</f>
        <v>18</v>
      </c>
      <c r="D380" s="33">
        <f>MAX(D357,D328,D300,D272,D244,D216,D189,D154,D133,D104,D76,D49,D20)</f>
        <v>240</v>
      </c>
      <c r="E380" s="33">
        <f>MAX(E357,E328,E300,E272,E244,E216,E189,E154,E133,E104,E76,E49,E20)</f>
        <v>2</v>
      </c>
      <c r="F380" s="33">
        <f>MAX(F357,F328,F300,F272,F244,F216,F189,F154,F133,F104,F76,F49,F20)</f>
        <v>100</v>
      </c>
      <c r="G380" s="33">
        <f t="shared" ref="G380" si="5">MAX(G365,G351,G337,G323,G309,G295,G281,G267,G253,G239,G225,G211,G197,G183,G169,G155,G141,G127,G113,G99,G85,G71,G57,G43,G29,G15)</f>
        <v>930</v>
      </c>
      <c r="H380" s="33">
        <f>MAX(H357,H328,H300,H272,H244,H216,H189,H154,H133,H104,H76,H49,H20)</f>
        <v>170</v>
      </c>
      <c r="I380" s="31">
        <f>MAX(I12:I376)</f>
        <v>97</v>
      </c>
    </row>
    <row r="381" spans="1:9">
      <c r="A381" s="2"/>
      <c r="B381" s="24">
        <f>SUM(B$12:B$376)</f>
        <v>102838.09150000002</v>
      </c>
      <c r="C381" s="17"/>
      <c r="D381" s="18"/>
      <c r="E381" s="17"/>
      <c r="F381" s="17"/>
      <c r="G381" s="24">
        <f>SUM(G$12:G$376)</f>
        <v>12471</v>
      </c>
      <c r="H381" s="57"/>
      <c r="I381" s="58">
        <f>SUM(I$12:I$376)</f>
        <v>858</v>
      </c>
    </row>
    <row r="382" spans="1:9">
      <c r="A382" s="2"/>
      <c r="B382" s="19" t="s">
        <v>11</v>
      </c>
      <c r="C382" s="55">
        <f>COUNT(C12:C376)</f>
        <v>13</v>
      </c>
      <c r="D382" s="18"/>
      <c r="E382" s="17"/>
      <c r="F382" s="17"/>
      <c r="G382" s="20"/>
      <c r="H382" s="20"/>
    </row>
  </sheetData>
  <protectedRanges>
    <protectedRange sqref="C12:F14 H12:H14" name="Range1_1_1"/>
    <protectedRange sqref="B12:B313 B315:B376" name="Range1_4_1_1"/>
    <protectedRange sqref="I12:I376" name="Range1_3_1"/>
    <protectedRange sqref="C57:F57 C85:F85 C127:F127 C155:F155 C183:F183 C197:F197 C225:F225 C253:F253 C377:F377 C373:H376 C372:F372 C366:H371 C365:F365 C359:H364 C358:F358 C351:F351 C345:H350 C344:F344 C338:H343 C337:F337 C331:H336 C330:F330 C317:H322 C316:F316 C310:H315 C309:F309 C303:H308 C302:F302 C289:H294 C288:F288 C282:H287 C281:F281 C275:H280 C274:F274 C261:H266 C260:F260 C254:H259 C247:H252 C233:H238 C226:H231 C219:H224 C205:H210 C198:H203 C191:H196 C177:H182 C170:H175 C156:H161 C165:F169 C142:H147 C138:F141 C121:H126 C114:H119 C93:H98 C86:H91 C79:H84 C65:H70 C58:H63 C52:H56 C23:F35 C37:F49 C184:H189 C352:H357 C51:F51 H51 H37:H42 H30:H35 H23:H28 H44:H49 G12:G51 C15:F20 H16:H20 C107:F113 C99:F105 G100:G112 H107:H112 H100:H105 C71:F76 G72:G77 H72:H76 C135:F136 C128:H133 G135:G140 H135:H136 H138:H140 C163:F163 C149:H154 G163:G168 H163 H165:H168 C211:F216 G212:G217 H212:H216 C239:F244 G240:G245 H240:H244 C267:F272 G268:G273 H268:H272 C295:F300 G296:G301 H296:H300 C323:F328 G324:G329 H324:H328" name="Range1_2_1"/>
  </protectedRanges>
  <mergeCells count="11">
    <mergeCell ref="A1:I1"/>
    <mergeCell ref="A2:I2"/>
    <mergeCell ref="A3:I3"/>
    <mergeCell ref="A4:I4"/>
    <mergeCell ref="B377:I377"/>
    <mergeCell ref="A5:I5"/>
    <mergeCell ref="A6:I6"/>
    <mergeCell ref="A7:A9"/>
    <mergeCell ref="B7:B8"/>
    <mergeCell ref="C7:F7"/>
    <mergeCell ref="G7:G8"/>
  </mergeCells>
  <hyperlinks>
    <hyperlink ref="A3" r:id="rId1" xr:uid="{00000000-0004-0000-0200-000000000000}"/>
  </hyperlinks>
  <pageMargins left="0.7" right="0.7" top="0.75" bottom="0.75" header="0.3" footer="0.3"/>
  <pageSetup paperSize="9" orientation="portrait" r:id="rId2"/>
  <ignoredErrors>
    <ignoredError sqref="G378:G38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82"/>
  <sheetViews>
    <sheetView workbookViewId="0">
      <pane ySplit="8" topLeftCell="A9" activePane="bottomLeft" state="frozen"/>
      <selection pane="bottomLeft" activeCell="A3" sqref="A3:I3"/>
    </sheetView>
  </sheetViews>
  <sheetFormatPr defaultRowHeight="15"/>
  <cols>
    <col min="1" max="1" width="28.5703125" customWidth="1"/>
    <col min="2" max="2" width="16.42578125" customWidth="1"/>
    <col min="4" max="4" width="11.7109375" customWidth="1"/>
    <col min="6" max="6" width="11" customWidth="1"/>
    <col min="7" max="7" width="14.28515625" customWidth="1"/>
    <col min="8" max="8" width="15.5703125" customWidth="1"/>
  </cols>
  <sheetData>
    <row r="1" spans="1:13" ht="21">
      <c r="A1" s="333" t="s">
        <v>33</v>
      </c>
      <c r="B1" s="333"/>
      <c r="C1" s="333"/>
      <c r="D1" s="333"/>
      <c r="E1" s="333"/>
      <c r="F1" s="333"/>
      <c r="G1" s="333"/>
      <c r="H1" s="333"/>
      <c r="I1" s="333"/>
      <c r="J1" s="1"/>
      <c r="K1" s="1"/>
      <c r="L1" s="1"/>
      <c r="M1" s="1"/>
    </row>
    <row r="2" spans="1:13" ht="18.75">
      <c r="A2" s="334" t="s">
        <v>32</v>
      </c>
      <c r="B2" s="334"/>
      <c r="C2" s="334"/>
      <c r="D2" s="334"/>
      <c r="E2" s="334"/>
      <c r="F2" s="334"/>
      <c r="G2" s="334"/>
      <c r="H2" s="334"/>
      <c r="I2" s="334"/>
      <c r="J2" s="75"/>
      <c r="K2" s="75"/>
      <c r="L2" s="75"/>
      <c r="M2" s="75"/>
    </row>
    <row r="3" spans="1:13" ht="18.75">
      <c r="A3" s="335" t="s">
        <v>34</v>
      </c>
      <c r="B3" s="335"/>
      <c r="C3" s="335"/>
      <c r="D3" s="335"/>
      <c r="E3" s="335"/>
      <c r="F3" s="335"/>
      <c r="G3" s="335"/>
      <c r="H3" s="335"/>
      <c r="I3" s="335"/>
      <c r="J3" s="76"/>
      <c r="K3" s="76"/>
      <c r="L3" s="76"/>
      <c r="M3" s="76"/>
    </row>
    <row r="4" spans="1:13">
      <c r="A4" s="336"/>
      <c r="B4" s="336"/>
      <c r="C4" s="336"/>
      <c r="D4" s="336"/>
      <c r="E4" s="336"/>
      <c r="F4" s="336"/>
      <c r="G4" s="336"/>
      <c r="H4" s="336"/>
      <c r="I4" s="336"/>
    </row>
    <row r="5" spans="1:13" ht="30.75" customHeight="1">
      <c r="A5" s="337" t="s">
        <v>27</v>
      </c>
      <c r="B5" s="338"/>
      <c r="C5" s="338"/>
      <c r="D5" s="338"/>
      <c r="E5" s="338"/>
      <c r="F5" s="338"/>
      <c r="G5" s="338"/>
      <c r="H5" s="338"/>
      <c r="I5" s="338"/>
    </row>
    <row r="6" spans="1:13" ht="19.5" customHeight="1">
      <c r="A6" s="349" t="s">
        <v>17</v>
      </c>
      <c r="B6" s="349"/>
      <c r="C6" s="349"/>
      <c r="D6" s="349"/>
      <c r="E6" s="349"/>
      <c r="F6" s="349"/>
      <c r="G6" s="349"/>
      <c r="H6" s="349"/>
      <c r="I6" s="349"/>
    </row>
    <row r="7" spans="1:13" ht="51">
      <c r="A7" s="343" t="s">
        <v>1</v>
      </c>
      <c r="B7" s="346" t="s">
        <v>19</v>
      </c>
      <c r="C7" s="348" t="s">
        <v>21</v>
      </c>
      <c r="D7" s="348"/>
      <c r="E7" s="348"/>
      <c r="F7" s="348"/>
      <c r="G7" s="339" t="s">
        <v>22</v>
      </c>
      <c r="H7" s="38" t="s">
        <v>23</v>
      </c>
      <c r="I7" s="25"/>
    </row>
    <row r="8" spans="1:13" ht="25.5">
      <c r="A8" s="344"/>
      <c r="B8" s="347"/>
      <c r="C8" s="6" t="s">
        <v>3</v>
      </c>
      <c r="D8" s="68" t="s">
        <v>2</v>
      </c>
      <c r="E8" s="68" t="s">
        <v>15</v>
      </c>
      <c r="F8" s="68" t="s">
        <v>20</v>
      </c>
      <c r="G8" s="339"/>
      <c r="H8" s="68" t="s">
        <v>2</v>
      </c>
      <c r="I8" s="67" t="s">
        <v>12</v>
      </c>
    </row>
    <row r="9" spans="1:13">
      <c r="A9" s="345"/>
      <c r="B9" s="8" t="s">
        <v>14</v>
      </c>
      <c r="C9" s="10" t="s">
        <v>4</v>
      </c>
      <c r="D9" s="9" t="s">
        <v>5</v>
      </c>
      <c r="E9" s="9" t="s">
        <v>4</v>
      </c>
      <c r="F9" s="10" t="s">
        <v>4</v>
      </c>
      <c r="G9" s="9" t="s">
        <v>14</v>
      </c>
      <c r="H9" s="9" t="s">
        <v>5</v>
      </c>
      <c r="I9" s="9" t="s">
        <v>13</v>
      </c>
    </row>
    <row r="10" spans="1:13">
      <c r="A10" s="11" t="s">
        <v>6</v>
      </c>
      <c r="B10" s="14">
        <v>1296</v>
      </c>
      <c r="C10" s="43">
        <v>20</v>
      </c>
      <c r="D10" s="39" t="s">
        <v>0</v>
      </c>
      <c r="E10" s="13">
        <v>10</v>
      </c>
      <c r="F10" s="13">
        <v>30</v>
      </c>
      <c r="G10" s="36" t="s">
        <v>0</v>
      </c>
      <c r="H10" s="41">
        <v>2000</v>
      </c>
      <c r="I10" s="36" t="s">
        <v>0</v>
      </c>
    </row>
    <row r="11" spans="1:13">
      <c r="A11" s="11" t="s">
        <v>7</v>
      </c>
      <c r="B11" s="12" t="s">
        <v>0</v>
      </c>
      <c r="C11" s="14" t="s">
        <v>0</v>
      </c>
      <c r="D11" s="28" t="s">
        <v>0</v>
      </c>
      <c r="E11" s="28" t="s">
        <v>0</v>
      </c>
      <c r="F11" s="28" t="s">
        <v>0</v>
      </c>
      <c r="G11" s="14" t="s">
        <v>0</v>
      </c>
      <c r="H11" s="28">
        <v>1000</v>
      </c>
      <c r="I11" s="35" t="s">
        <v>0</v>
      </c>
    </row>
    <row r="12" spans="1:13">
      <c r="A12" s="4">
        <v>41883</v>
      </c>
      <c r="B12" s="60">
        <v>553.58000000000004</v>
      </c>
      <c r="C12" s="20"/>
      <c r="D12" s="44"/>
      <c r="E12" s="20"/>
      <c r="F12" s="20"/>
      <c r="G12" s="59">
        <v>0</v>
      </c>
      <c r="H12" s="20"/>
      <c r="I12" s="26">
        <v>0</v>
      </c>
    </row>
    <row r="13" spans="1:13">
      <c r="A13" s="4">
        <v>41884</v>
      </c>
      <c r="B13" s="60">
        <v>509.45400000000001</v>
      </c>
      <c r="C13" s="20"/>
      <c r="D13" s="44"/>
      <c r="E13" s="20"/>
      <c r="F13" s="20"/>
      <c r="G13" s="37">
        <v>0</v>
      </c>
      <c r="H13" s="20"/>
      <c r="I13" s="26">
        <v>0</v>
      </c>
    </row>
    <row r="14" spans="1:13">
      <c r="A14" s="4">
        <v>41885</v>
      </c>
      <c r="B14" s="60">
        <v>385.416</v>
      </c>
      <c r="C14" s="20"/>
      <c r="D14" s="44"/>
      <c r="E14" s="20"/>
      <c r="F14" s="20"/>
      <c r="G14" s="37">
        <v>0</v>
      </c>
      <c r="H14" s="20"/>
      <c r="I14" s="26">
        <v>0</v>
      </c>
    </row>
    <row r="15" spans="1:13">
      <c r="A15" s="4">
        <v>41886</v>
      </c>
      <c r="B15" s="60">
        <v>365.98899999999998</v>
      </c>
      <c r="C15" s="20"/>
      <c r="D15" s="20"/>
      <c r="E15" s="20"/>
      <c r="F15" s="20"/>
      <c r="G15" s="37">
        <v>0</v>
      </c>
      <c r="H15" s="20"/>
      <c r="I15" s="26">
        <v>0</v>
      </c>
    </row>
    <row r="16" spans="1:13">
      <c r="A16" s="4">
        <v>41887</v>
      </c>
      <c r="B16" s="60">
        <v>302.80200000000002</v>
      </c>
      <c r="C16" s="45"/>
      <c r="D16" s="45"/>
      <c r="E16" s="45"/>
      <c r="F16" s="45"/>
      <c r="G16" s="37">
        <v>0</v>
      </c>
      <c r="H16" s="45"/>
      <c r="I16" s="26">
        <v>0</v>
      </c>
    </row>
    <row r="17" spans="1:9">
      <c r="A17" s="4">
        <v>41888</v>
      </c>
      <c r="B17" s="60">
        <v>275.81099999999998</v>
      </c>
      <c r="C17" s="45"/>
      <c r="D17" s="45"/>
      <c r="E17" s="45"/>
      <c r="F17" s="45"/>
      <c r="G17" s="37">
        <v>0</v>
      </c>
      <c r="H17" s="45"/>
      <c r="I17" s="26">
        <v>0</v>
      </c>
    </row>
    <row r="18" spans="1:9">
      <c r="A18" s="4">
        <v>41889</v>
      </c>
      <c r="B18" s="60">
        <v>354.86200000000002</v>
      </c>
      <c r="C18" s="45"/>
      <c r="D18" s="45"/>
      <c r="E18" s="45"/>
      <c r="F18" s="45"/>
      <c r="G18" s="37">
        <v>0</v>
      </c>
      <c r="H18" s="45"/>
      <c r="I18" s="26">
        <v>0</v>
      </c>
    </row>
    <row r="19" spans="1:9">
      <c r="A19" s="4">
        <v>41890</v>
      </c>
      <c r="B19" s="60">
        <v>354.86200000000002</v>
      </c>
      <c r="C19" s="51">
        <v>3</v>
      </c>
      <c r="D19" s="52">
        <v>14</v>
      </c>
      <c r="E19" s="52">
        <v>2</v>
      </c>
      <c r="F19" s="52">
        <v>10</v>
      </c>
      <c r="G19" s="37">
        <v>46</v>
      </c>
      <c r="H19" s="53">
        <v>1</v>
      </c>
      <c r="I19" s="26">
        <v>6</v>
      </c>
    </row>
    <row r="20" spans="1:9">
      <c r="A20" s="4">
        <v>41891</v>
      </c>
      <c r="B20" s="60">
        <v>421.63099999999997</v>
      </c>
      <c r="G20" s="37">
        <v>46</v>
      </c>
      <c r="I20" s="26">
        <v>5</v>
      </c>
    </row>
    <row r="21" spans="1:9">
      <c r="A21" s="4">
        <v>41892</v>
      </c>
      <c r="B21" s="60">
        <v>251.13</v>
      </c>
      <c r="G21" s="37">
        <v>0</v>
      </c>
      <c r="I21" s="26">
        <v>0</v>
      </c>
    </row>
    <row r="22" spans="1:9">
      <c r="A22" s="4">
        <v>41893</v>
      </c>
      <c r="B22" s="60">
        <v>398.54500000000002</v>
      </c>
      <c r="C22" s="46"/>
      <c r="D22" s="46"/>
      <c r="E22" s="46"/>
      <c r="F22" s="46"/>
      <c r="G22" s="37">
        <v>0</v>
      </c>
      <c r="H22" s="20"/>
      <c r="I22" s="26">
        <v>0</v>
      </c>
    </row>
    <row r="23" spans="1:9">
      <c r="A23" s="4">
        <v>41894</v>
      </c>
      <c r="B23" s="60">
        <v>289.14999999999998</v>
      </c>
      <c r="C23" s="45"/>
      <c r="D23" s="45"/>
      <c r="E23" s="45"/>
      <c r="F23" s="45"/>
      <c r="G23" s="37">
        <v>0</v>
      </c>
      <c r="H23" s="45"/>
      <c r="I23" s="26">
        <v>0</v>
      </c>
    </row>
    <row r="24" spans="1:9">
      <c r="A24" s="4">
        <v>41895</v>
      </c>
      <c r="B24" s="60">
        <v>279.416</v>
      </c>
      <c r="C24" s="45"/>
      <c r="D24" s="45"/>
      <c r="E24" s="45"/>
      <c r="F24" s="45"/>
      <c r="G24" s="37">
        <v>0</v>
      </c>
      <c r="H24" s="45"/>
      <c r="I24" s="26">
        <v>0</v>
      </c>
    </row>
    <row r="25" spans="1:9">
      <c r="A25" s="4">
        <v>41896</v>
      </c>
      <c r="B25" s="60">
        <v>293.96600000000001</v>
      </c>
      <c r="C25" s="45"/>
      <c r="D25" s="45"/>
      <c r="E25" s="45"/>
      <c r="F25" s="45"/>
      <c r="G25" s="37">
        <v>0</v>
      </c>
      <c r="H25" s="45"/>
      <c r="I25" s="26">
        <v>0</v>
      </c>
    </row>
    <row r="26" spans="1:9">
      <c r="A26" s="4">
        <v>41897</v>
      </c>
      <c r="B26" s="60">
        <v>293.96600000000001</v>
      </c>
      <c r="C26" s="45"/>
      <c r="D26" s="45"/>
      <c r="E26" s="45"/>
      <c r="F26" s="45"/>
      <c r="G26" s="37">
        <v>0</v>
      </c>
      <c r="H26" s="45"/>
      <c r="I26" s="26">
        <v>0</v>
      </c>
    </row>
    <row r="27" spans="1:9">
      <c r="A27" s="4">
        <v>41898</v>
      </c>
      <c r="B27" s="60">
        <v>339.03300000000002</v>
      </c>
      <c r="C27" s="45"/>
      <c r="D27" s="45"/>
      <c r="E27" s="45"/>
      <c r="F27" s="45"/>
      <c r="G27" s="37">
        <v>0</v>
      </c>
      <c r="H27" s="45"/>
      <c r="I27" s="26">
        <v>3</v>
      </c>
    </row>
    <row r="28" spans="1:9">
      <c r="A28" s="4">
        <v>41899</v>
      </c>
      <c r="B28" s="60">
        <v>222.02</v>
      </c>
      <c r="C28" s="45"/>
      <c r="D28" s="45"/>
      <c r="E28" s="45"/>
      <c r="F28" s="45"/>
      <c r="G28" s="37">
        <v>0</v>
      </c>
      <c r="H28" s="45"/>
      <c r="I28" s="26">
        <v>0</v>
      </c>
    </row>
    <row r="29" spans="1:9">
      <c r="A29" s="4">
        <v>41900</v>
      </c>
      <c r="B29" s="60">
        <v>222.70400000000001</v>
      </c>
      <c r="C29" s="20"/>
      <c r="D29" s="20"/>
      <c r="E29" s="20"/>
      <c r="F29" s="20"/>
      <c r="G29" s="37">
        <v>0</v>
      </c>
      <c r="H29" s="20"/>
      <c r="I29" s="26">
        <v>0</v>
      </c>
    </row>
    <row r="30" spans="1:9">
      <c r="A30" s="4">
        <v>41901</v>
      </c>
      <c r="B30" s="60">
        <v>275.52199999999999</v>
      </c>
      <c r="C30" s="45"/>
      <c r="D30" s="45"/>
      <c r="E30" s="45"/>
      <c r="F30" s="45"/>
      <c r="G30" s="37">
        <v>0</v>
      </c>
      <c r="H30" s="45"/>
      <c r="I30" s="26">
        <v>0</v>
      </c>
    </row>
    <row r="31" spans="1:9">
      <c r="A31" s="4">
        <v>41902</v>
      </c>
      <c r="B31" s="60">
        <v>229.708</v>
      </c>
      <c r="C31" s="45"/>
      <c r="D31" s="45"/>
      <c r="E31" s="45"/>
      <c r="F31" s="45"/>
      <c r="G31" s="37">
        <v>0</v>
      </c>
      <c r="H31" s="45"/>
      <c r="I31" s="26">
        <v>0</v>
      </c>
    </row>
    <row r="32" spans="1:9">
      <c r="A32" s="4">
        <v>41903</v>
      </c>
      <c r="B32" s="60">
        <v>288.952</v>
      </c>
      <c r="C32" s="45"/>
      <c r="D32" s="45"/>
      <c r="E32" s="45"/>
      <c r="F32" s="45"/>
      <c r="G32" s="37">
        <v>0</v>
      </c>
      <c r="H32" s="45"/>
      <c r="I32" s="26">
        <v>0</v>
      </c>
    </row>
    <row r="33" spans="1:9">
      <c r="A33" s="4">
        <v>41904</v>
      </c>
      <c r="B33" s="60">
        <v>288.952</v>
      </c>
      <c r="C33" s="45"/>
      <c r="D33" s="45"/>
      <c r="E33" s="45"/>
      <c r="F33" s="45"/>
      <c r="G33" s="37">
        <v>0</v>
      </c>
      <c r="H33" s="45"/>
      <c r="I33" s="26">
        <v>2</v>
      </c>
    </row>
    <row r="34" spans="1:9">
      <c r="A34" s="4">
        <v>41905</v>
      </c>
      <c r="B34" s="60">
        <v>267.29000000000002</v>
      </c>
      <c r="C34" s="45"/>
      <c r="D34" s="45"/>
      <c r="E34" s="45"/>
      <c r="F34" s="45"/>
      <c r="G34" s="37">
        <v>107</v>
      </c>
      <c r="H34" s="45"/>
      <c r="I34" s="26">
        <v>0</v>
      </c>
    </row>
    <row r="35" spans="1:9">
      <c r="A35" s="4">
        <v>41906</v>
      </c>
      <c r="B35" s="60">
        <v>272.92399999999998</v>
      </c>
      <c r="C35" s="45"/>
      <c r="D35" s="45"/>
      <c r="E35" s="45"/>
      <c r="F35" s="45"/>
      <c r="G35" s="37">
        <v>37</v>
      </c>
      <c r="H35" s="45"/>
      <c r="I35" s="26">
        <v>0</v>
      </c>
    </row>
    <row r="36" spans="1:9">
      <c r="A36" s="4">
        <v>41907</v>
      </c>
      <c r="B36" s="60">
        <v>232.816</v>
      </c>
      <c r="C36" s="46"/>
      <c r="D36" s="46"/>
      <c r="E36" s="46"/>
      <c r="F36" s="46"/>
      <c r="G36" s="37">
        <v>163</v>
      </c>
      <c r="H36" s="20"/>
      <c r="I36" s="26">
        <v>1</v>
      </c>
    </row>
    <row r="37" spans="1:9">
      <c r="A37" s="4">
        <v>41908</v>
      </c>
      <c r="B37" s="60">
        <v>245.61</v>
      </c>
      <c r="C37" s="45"/>
      <c r="D37" s="45"/>
      <c r="E37" s="45"/>
      <c r="F37" s="45"/>
      <c r="G37" s="37">
        <v>0</v>
      </c>
      <c r="H37" s="45"/>
      <c r="I37" s="26">
        <v>0</v>
      </c>
    </row>
    <row r="38" spans="1:9">
      <c r="A38" s="4">
        <v>41909</v>
      </c>
      <c r="B38" s="60">
        <v>226.39</v>
      </c>
      <c r="C38" s="45"/>
      <c r="D38" s="45"/>
      <c r="E38" s="45"/>
      <c r="F38" s="45"/>
      <c r="G38" s="37">
        <v>54</v>
      </c>
      <c r="H38" s="45"/>
      <c r="I38" s="26">
        <v>1</v>
      </c>
    </row>
    <row r="39" spans="1:9">
      <c r="A39" s="4">
        <v>41910</v>
      </c>
      <c r="B39" s="60">
        <v>350.6273333333333</v>
      </c>
      <c r="C39" s="45"/>
      <c r="D39" s="45"/>
      <c r="E39" s="45"/>
      <c r="F39" s="45"/>
      <c r="G39" s="37">
        <v>0</v>
      </c>
      <c r="H39" s="45"/>
      <c r="I39" s="26">
        <v>0</v>
      </c>
    </row>
    <row r="40" spans="1:9">
      <c r="A40" s="4">
        <v>41911</v>
      </c>
      <c r="B40" s="60">
        <v>350.6273333333333</v>
      </c>
      <c r="C40" s="45"/>
      <c r="D40" s="45"/>
      <c r="E40" s="45"/>
      <c r="F40" s="45"/>
      <c r="G40" s="37">
        <v>0</v>
      </c>
      <c r="H40" s="45"/>
      <c r="I40" s="26">
        <v>1</v>
      </c>
    </row>
    <row r="41" spans="1:9">
      <c r="A41" s="4">
        <v>41912</v>
      </c>
      <c r="B41" s="60">
        <v>350.6273333333333</v>
      </c>
      <c r="C41" s="45"/>
      <c r="D41" s="45"/>
      <c r="E41" s="45"/>
      <c r="F41" s="45"/>
      <c r="G41" s="37">
        <v>79</v>
      </c>
      <c r="H41" s="45"/>
      <c r="I41" s="26">
        <v>0</v>
      </c>
    </row>
    <row r="42" spans="1:9">
      <c r="A42" s="4">
        <v>41913</v>
      </c>
      <c r="B42" s="60">
        <v>338.65883333333329</v>
      </c>
      <c r="C42" s="45"/>
      <c r="D42" s="45"/>
      <c r="E42" s="45"/>
      <c r="F42" s="45"/>
      <c r="G42" s="37">
        <v>57</v>
      </c>
      <c r="H42" s="45"/>
      <c r="I42" s="26">
        <v>0</v>
      </c>
    </row>
    <row r="43" spans="1:9">
      <c r="A43" s="4">
        <v>41914</v>
      </c>
      <c r="B43" s="60">
        <v>325.48700000000002</v>
      </c>
      <c r="C43" s="20"/>
      <c r="D43" s="20"/>
      <c r="E43" s="20"/>
      <c r="F43" s="20"/>
      <c r="G43" s="37">
        <v>144</v>
      </c>
      <c r="H43" s="20"/>
      <c r="I43" s="26">
        <v>0</v>
      </c>
    </row>
    <row r="44" spans="1:9">
      <c r="A44" s="4">
        <v>41915</v>
      </c>
      <c r="B44" s="60">
        <v>305.28800000000001</v>
      </c>
      <c r="C44" s="45"/>
      <c r="D44" s="45"/>
      <c r="E44" s="45"/>
      <c r="F44" s="45"/>
      <c r="G44" s="37">
        <v>273</v>
      </c>
      <c r="H44" s="45"/>
      <c r="I44" s="26">
        <v>0</v>
      </c>
    </row>
    <row r="45" spans="1:9">
      <c r="A45" s="4">
        <v>41916</v>
      </c>
      <c r="B45" s="60">
        <v>293.5408333333333</v>
      </c>
      <c r="C45" s="45"/>
      <c r="D45" s="45"/>
      <c r="E45" s="45"/>
      <c r="F45" s="45"/>
      <c r="G45" s="37">
        <v>42</v>
      </c>
      <c r="H45" s="45"/>
      <c r="I45" s="26">
        <v>0</v>
      </c>
    </row>
    <row r="46" spans="1:9">
      <c r="A46" s="4">
        <v>41917</v>
      </c>
      <c r="B46" s="60">
        <v>243.0505</v>
      </c>
      <c r="C46" s="45"/>
      <c r="D46" s="45"/>
      <c r="E46" s="45"/>
      <c r="F46" s="45"/>
      <c r="G46" s="37">
        <v>88</v>
      </c>
      <c r="H46" s="45"/>
      <c r="I46" s="26">
        <v>0</v>
      </c>
    </row>
    <row r="47" spans="1:9">
      <c r="A47" s="4">
        <v>41918</v>
      </c>
      <c r="B47" s="60">
        <v>243.0505</v>
      </c>
      <c r="C47" s="51">
        <v>3</v>
      </c>
      <c r="D47" s="52">
        <v>20</v>
      </c>
      <c r="E47" s="52">
        <v>2</v>
      </c>
      <c r="F47" s="52">
        <v>13</v>
      </c>
      <c r="G47" s="37">
        <v>0</v>
      </c>
      <c r="H47" s="53">
        <v>172</v>
      </c>
      <c r="I47" s="26">
        <v>0</v>
      </c>
    </row>
    <row r="48" spans="1:9">
      <c r="A48" s="4">
        <v>41919</v>
      </c>
      <c r="B48" s="60">
        <v>260.74400000000003</v>
      </c>
      <c r="C48" s="45"/>
      <c r="D48" s="45"/>
      <c r="E48" s="45"/>
      <c r="F48" s="45"/>
      <c r="G48" s="37">
        <v>87</v>
      </c>
      <c r="H48" s="45"/>
      <c r="I48" s="26">
        <v>0</v>
      </c>
    </row>
    <row r="49" spans="1:9">
      <c r="A49" s="4">
        <v>41920</v>
      </c>
      <c r="B49" s="60">
        <v>276.49099999999999</v>
      </c>
      <c r="G49" s="37">
        <v>86</v>
      </c>
      <c r="I49" s="26">
        <v>0</v>
      </c>
    </row>
    <row r="50" spans="1:9">
      <c r="A50" s="4">
        <v>41921</v>
      </c>
      <c r="B50" s="60">
        <v>267.31700000000001</v>
      </c>
      <c r="C50" s="46"/>
      <c r="D50" s="46"/>
      <c r="E50" s="46"/>
      <c r="F50" s="46"/>
      <c r="G50" s="37">
        <v>221</v>
      </c>
      <c r="H50" s="20"/>
      <c r="I50" s="26">
        <v>0</v>
      </c>
    </row>
    <row r="51" spans="1:9">
      <c r="A51" s="4">
        <v>41922</v>
      </c>
      <c r="B51" s="60">
        <v>202.83099999999999</v>
      </c>
      <c r="C51" s="45"/>
      <c r="D51" s="45"/>
      <c r="E51" s="45"/>
      <c r="F51" s="45"/>
      <c r="G51" s="37">
        <v>204</v>
      </c>
      <c r="H51" s="45"/>
      <c r="I51" s="26">
        <v>0</v>
      </c>
    </row>
    <row r="52" spans="1:9">
      <c r="A52" s="4">
        <v>41923</v>
      </c>
      <c r="B52" s="60">
        <v>270.964</v>
      </c>
      <c r="C52" s="45"/>
      <c r="D52" s="45"/>
      <c r="E52" s="45"/>
      <c r="F52" s="45"/>
      <c r="G52" s="37">
        <v>0</v>
      </c>
      <c r="H52" s="45"/>
      <c r="I52" s="26">
        <v>0</v>
      </c>
    </row>
    <row r="53" spans="1:9">
      <c r="A53" s="4">
        <v>41924</v>
      </c>
      <c r="B53" s="60">
        <v>323.35766666666666</v>
      </c>
      <c r="C53" s="45"/>
      <c r="D53" s="45"/>
      <c r="E53" s="45"/>
      <c r="F53" s="45"/>
      <c r="G53" s="37">
        <v>90</v>
      </c>
      <c r="H53" s="45"/>
      <c r="I53" s="26">
        <v>0</v>
      </c>
    </row>
    <row r="54" spans="1:9">
      <c r="A54" s="4">
        <v>41925</v>
      </c>
      <c r="B54" s="60">
        <v>323.35766666666666</v>
      </c>
      <c r="C54" s="45"/>
      <c r="D54" s="45"/>
      <c r="E54" s="45"/>
      <c r="F54" s="45"/>
      <c r="G54" s="37">
        <v>0</v>
      </c>
      <c r="H54" s="45"/>
      <c r="I54" s="26">
        <v>0</v>
      </c>
    </row>
    <row r="55" spans="1:9">
      <c r="A55" s="4">
        <v>41926</v>
      </c>
      <c r="B55" s="60">
        <v>323.35766666666666</v>
      </c>
      <c r="C55" s="45"/>
      <c r="D55" s="45"/>
      <c r="E55" s="45"/>
      <c r="F55" s="45"/>
      <c r="G55" s="37">
        <v>78</v>
      </c>
      <c r="H55" s="45"/>
      <c r="I55" s="26">
        <v>0</v>
      </c>
    </row>
    <row r="56" spans="1:9">
      <c r="A56" s="4">
        <v>41927</v>
      </c>
      <c r="B56" s="60">
        <v>337.96816666666666</v>
      </c>
      <c r="C56" s="45"/>
      <c r="D56" s="45"/>
      <c r="E56" s="45"/>
      <c r="F56" s="45"/>
      <c r="G56" s="37">
        <v>217</v>
      </c>
      <c r="H56" s="45"/>
      <c r="I56" s="26">
        <v>0</v>
      </c>
    </row>
    <row r="57" spans="1:9">
      <c r="A57" s="4">
        <v>41928</v>
      </c>
      <c r="B57" s="60">
        <v>336.49599999999998</v>
      </c>
      <c r="C57" s="20"/>
      <c r="D57" s="20"/>
      <c r="E57" s="20"/>
      <c r="F57" s="20"/>
      <c r="G57" s="37">
        <v>94</v>
      </c>
      <c r="H57" s="20"/>
      <c r="I57" s="26">
        <v>0</v>
      </c>
    </row>
    <row r="58" spans="1:9">
      <c r="A58" s="4">
        <v>41929</v>
      </c>
      <c r="B58" s="60">
        <v>303.12333333333333</v>
      </c>
      <c r="C58" s="45"/>
      <c r="D58" s="45"/>
      <c r="E58" s="45"/>
      <c r="F58" s="45"/>
      <c r="G58" s="37">
        <v>220</v>
      </c>
      <c r="H58" s="45"/>
      <c r="I58" s="26">
        <v>0</v>
      </c>
    </row>
    <row r="59" spans="1:9">
      <c r="A59" s="4">
        <v>41930</v>
      </c>
      <c r="B59" s="60">
        <v>321.78466666666668</v>
      </c>
      <c r="C59" s="45"/>
      <c r="D59" s="45"/>
      <c r="E59" s="45"/>
      <c r="F59" s="45"/>
      <c r="G59" s="37">
        <v>47</v>
      </c>
      <c r="H59" s="45"/>
      <c r="I59" s="26">
        <v>0</v>
      </c>
    </row>
    <row r="60" spans="1:9">
      <c r="A60" s="4">
        <v>41931</v>
      </c>
      <c r="B60" s="60">
        <v>243.12799999999999</v>
      </c>
      <c r="C60" s="45"/>
      <c r="D60" s="45"/>
      <c r="E60" s="45"/>
      <c r="F60" s="45"/>
      <c r="G60" s="37">
        <v>0</v>
      </c>
      <c r="H60" s="45"/>
      <c r="I60" s="26">
        <v>0</v>
      </c>
    </row>
    <row r="61" spans="1:9">
      <c r="A61" s="4">
        <v>41932</v>
      </c>
      <c r="B61" s="60">
        <v>243.12799999999999</v>
      </c>
      <c r="C61" s="45"/>
      <c r="D61" s="45"/>
      <c r="E61" s="45"/>
      <c r="F61" s="45"/>
      <c r="G61" s="37">
        <v>0</v>
      </c>
      <c r="H61" s="45"/>
      <c r="I61" s="26">
        <v>0</v>
      </c>
    </row>
    <row r="62" spans="1:9">
      <c r="A62" s="4">
        <v>41933</v>
      </c>
      <c r="B62" s="60">
        <v>243.12799999999999</v>
      </c>
      <c r="C62" s="45"/>
      <c r="D62" s="45"/>
      <c r="E62" s="45"/>
      <c r="F62" s="45"/>
      <c r="G62" s="37">
        <v>153</v>
      </c>
      <c r="H62" s="45"/>
      <c r="I62" s="26">
        <v>0</v>
      </c>
    </row>
    <row r="63" spans="1:9">
      <c r="A63" s="4">
        <v>41934</v>
      </c>
      <c r="B63" s="60">
        <v>228.386</v>
      </c>
      <c r="C63" s="45"/>
      <c r="D63" s="45"/>
      <c r="E63" s="45"/>
      <c r="F63" s="45"/>
      <c r="G63" s="37">
        <v>61</v>
      </c>
      <c r="H63" s="45"/>
      <c r="I63" s="26">
        <v>0</v>
      </c>
    </row>
    <row r="64" spans="1:9">
      <c r="A64" s="4">
        <v>41935</v>
      </c>
      <c r="B64" s="60">
        <v>224.518</v>
      </c>
      <c r="C64" s="46"/>
      <c r="D64" s="46"/>
      <c r="E64" s="46"/>
      <c r="F64" s="46"/>
      <c r="G64" s="37">
        <v>226</v>
      </c>
      <c r="H64" s="20"/>
      <c r="I64" s="26">
        <v>0</v>
      </c>
    </row>
    <row r="65" spans="1:9">
      <c r="A65" s="4">
        <v>41936</v>
      </c>
      <c r="B65" s="60">
        <v>169.18899999999999</v>
      </c>
      <c r="C65" s="45"/>
      <c r="D65" s="45"/>
      <c r="E65" s="45"/>
      <c r="F65" s="45"/>
      <c r="G65" s="37">
        <v>208</v>
      </c>
      <c r="H65" s="45"/>
      <c r="I65" s="26">
        <v>0</v>
      </c>
    </row>
    <row r="66" spans="1:9">
      <c r="A66" s="4">
        <v>41937</v>
      </c>
      <c r="B66" s="60">
        <v>216.57900000000001</v>
      </c>
      <c r="C66" s="45"/>
      <c r="D66" s="45"/>
      <c r="E66" s="45"/>
      <c r="F66" s="45"/>
      <c r="G66" s="37">
        <v>121</v>
      </c>
      <c r="H66" s="45"/>
      <c r="I66" s="26">
        <v>0</v>
      </c>
    </row>
    <row r="67" spans="1:9">
      <c r="A67" s="4">
        <v>41938</v>
      </c>
      <c r="B67" s="60">
        <v>231.03649999999999</v>
      </c>
      <c r="C67" s="45"/>
      <c r="D67" s="45"/>
      <c r="E67" s="45"/>
      <c r="F67" s="45"/>
      <c r="G67" s="37">
        <v>0</v>
      </c>
      <c r="H67" s="45"/>
      <c r="I67" s="26">
        <v>0</v>
      </c>
    </row>
    <row r="68" spans="1:9">
      <c r="A68" s="4">
        <v>41939</v>
      </c>
      <c r="B68" s="60">
        <v>231.03649999999999</v>
      </c>
      <c r="C68" s="45"/>
      <c r="D68" s="45"/>
      <c r="E68" s="45"/>
      <c r="F68" s="45"/>
      <c r="G68" s="37">
        <v>0</v>
      </c>
      <c r="H68" s="45"/>
      <c r="I68" s="26">
        <v>0</v>
      </c>
    </row>
    <row r="69" spans="1:9">
      <c r="A69" s="4">
        <v>41940</v>
      </c>
      <c r="B69" s="60">
        <v>309.572</v>
      </c>
      <c r="C69" s="45"/>
      <c r="D69" s="45"/>
      <c r="E69" s="45"/>
      <c r="F69" s="45"/>
      <c r="G69" s="37">
        <v>154</v>
      </c>
      <c r="H69" s="45"/>
      <c r="I69" s="26">
        <v>0</v>
      </c>
    </row>
    <row r="70" spans="1:9">
      <c r="A70" s="4">
        <v>41941</v>
      </c>
      <c r="B70" s="60">
        <v>211.04499999999999</v>
      </c>
      <c r="C70" s="45"/>
      <c r="D70" s="45"/>
      <c r="E70" s="45"/>
      <c r="F70" s="45"/>
      <c r="G70" s="37">
        <v>54</v>
      </c>
      <c r="H70" s="45"/>
      <c r="I70" s="26">
        <v>0</v>
      </c>
    </row>
    <row r="71" spans="1:9">
      <c r="A71" s="4">
        <v>41942</v>
      </c>
      <c r="B71" s="60">
        <v>178.99</v>
      </c>
      <c r="C71" s="20"/>
      <c r="D71" s="20"/>
      <c r="E71" s="20"/>
      <c r="F71" s="20"/>
      <c r="G71" s="37">
        <v>273</v>
      </c>
      <c r="H71" s="20"/>
      <c r="I71" s="26">
        <v>0</v>
      </c>
    </row>
    <row r="72" spans="1:9">
      <c r="A72" s="4">
        <v>41943</v>
      </c>
      <c r="B72" s="60">
        <v>187.523</v>
      </c>
      <c r="C72" s="45"/>
      <c r="D72" s="45"/>
      <c r="E72" s="45"/>
      <c r="F72" s="45"/>
      <c r="G72" s="37">
        <v>133</v>
      </c>
      <c r="H72" s="45"/>
      <c r="I72" s="26">
        <v>0</v>
      </c>
    </row>
    <row r="73" spans="1:9">
      <c r="A73" s="4">
        <v>41944</v>
      </c>
      <c r="B73" s="60">
        <v>207.893</v>
      </c>
      <c r="C73" s="45"/>
      <c r="D73" s="45"/>
      <c r="E73" s="45"/>
      <c r="F73" s="45"/>
      <c r="G73" s="37">
        <v>0</v>
      </c>
      <c r="H73" s="45"/>
      <c r="I73" s="26">
        <v>0</v>
      </c>
    </row>
    <row r="74" spans="1:9">
      <c r="A74" s="4">
        <v>41945</v>
      </c>
      <c r="B74" s="60">
        <v>254.40700000000001</v>
      </c>
      <c r="C74" s="45"/>
      <c r="D74" s="45"/>
      <c r="E74" s="45"/>
      <c r="F74" s="45"/>
      <c r="G74" s="37">
        <v>0</v>
      </c>
      <c r="H74" s="45"/>
      <c r="I74" s="26">
        <v>0</v>
      </c>
    </row>
    <row r="75" spans="1:9">
      <c r="A75" s="4">
        <v>41946</v>
      </c>
      <c r="B75" s="60">
        <v>254.40700000000001</v>
      </c>
      <c r="C75" s="51">
        <v>11</v>
      </c>
      <c r="D75" s="52">
        <v>61</v>
      </c>
      <c r="E75" s="52">
        <v>2</v>
      </c>
      <c r="F75" s="52">
        <v>16</v>
      </c>
      <c r="G75" s="37">
        <v>0</v>
      </c>
      <c r="H75" s="53">
        <v>2</v>
      </c>
      <c r="I75" s="26">
        <v>0</v>
      </c>
    </row>
    <row r="76" spans="1:9">
      <c r="A76" s="4">
        <v>41947</v>
      </c>
      <c r="B76" s="60">
        <v>218.80199999999999</v>
      </c>
      <c r="G76" s="37">
        <v>0</v>
      </c>
      <c r="I76" s="26">
        <v>0</v>
      </c>
    </row>
    <row r="77" spans="1:9">
      <c r="A77" s="4">
        <v>41948</v>
      </c>
      <c r="B77" s="60">
        <v>232.38499999999999</v>
      </c>
      <c r="G77" s="37">
        <v>0</v>
      </c>
      <c r="I77" s="26">
        <v>0</v>
      </c>
    </row>
    <row r="78" spans="1:9">
      <c r="A78" s="4">
        <v>41949</v>
      </c>
      <c r="B78" s="60">
        <v>252.33500000000001</v>
      </c>
      <c r="C78" s="46"/>
      <c r="D78" s="46"/>
      <c r="E78" s="46"/>
      <c r="F78" s="46"/>
      <c r="G78" s="37">
        <v>239</v>
      </c>
      <c r="H78" s="20"/>
      <c r="I78" s="26">
        <v>16</v>
      </c>
    </row>
    <row r="79" spans="1:9">
      <c r="A79" s="4">
        <v>41950</v>
      </c>
      <c r="B79" s="60">
        <v>208.345</v>
      </c>
      <c r="C79" s="45"/>
      <c r="D79" s="45"/>
      <c r="E79" s="45"/>
      <c r="F79" s="45"/>
      <c r="G79" s="37">
        <v>211</v>
      </c>
      <c r="H79" s="45"/>
      <c r="I79" s="26">
        <v>9</v>
      </c>
    </row>
    <row r="80" spans="1:9">
      <c r="A80" s="4">
        <v>41951</v>
      </c>
      <c r="B80" s="60">
        <v>195.47399999999999</v>
      </c>
      <c r="C80" s="45"/>
      <c r="D80" s="45"/>
      <c r="E80" s="45"/>
      <c r="F80" s="45"/>
      <c r="G80" s="37">
        <v>68</v>
      </c>
      <c r="H80" s="45"/>
      <c r="I80" s="26">
        <v>0</v>
      </c>
    </row>
    <row r="81" spans="1:9">
      <c r="A81" s="4">
        <v>41952</v>
      </c>
      <c r="B81" s="60">
        <v>216.06100000000001</v>
      </c>
      <c r="C81" s="45"/>
      <c r="D81" s="45"/>
      <c r="E81" s="45"/>
      <c r="F81" s="45"/>
      <c r="G81" s="37">
        <v>0</v>
      </c>
      <c r="H81" s="45"/>
      <c r="I81" s="26">
        <v>0</v>
      </c>
    </row>
    <row r="82" spans="1:9">
      <c r="A82" s="4">
        <v>41953</v>
      </c>
      <c r="B82" s="60">
        <v>216.06100000000001</v>
      </c>
      <c r="C82" s="45"/>
      <c r="D82" s="45"/>
      <c r="E82" s="45"/>
      <c r="F82" s="45"/>
      <c r="G82" s="37">
        <v>0</v>
      </c>
      <c r="H82" s="45"/>
      <c r="I82" s="26">
        <v>0</v>
      </c>
    </row>
    <row r="83" spans="1:9">
      <c r="A83" s="4">
        <v>41954</v>
      </c>
      <c r="B83" s="60">
        <v>292.94400000000002</v>
      </c>
      <c r="C83" s="45"/>
      <c r="D83" s="45"/>
      <c r="E83" s="45"/>
      <c r="F83" s="45"/>
      <c r="G83" s="37">
        <v>203</v>
      </c>
      <c r="H83" s="45"/>
      <c r="I83" s="26">
        <v>0</v>
      </c>
    </row>
    <row r="84" spans="1:9">
      <c r="A84" s="4">
        <v>41955</v>
      </c>
      <c r="B84" s="60">
        <v>180.834</v>
      </c>
      <c r="C84" s="45"/>
      <c r="D84" s="45"/>
      <c r="E84" s="45"/>
      <c r="F84" s="45"/>
      <c r="G84" s="37">
        <v>138</v>
      </c>
      <c r="H84" s="45"/>
      <c r="I84" s="26">
        <v>2</v>
      </c>
    </row>
    <row r="85" spans="1:9">
      <c r="A85" s="4">
        <v>41956</v>
      </c>
      <c r="B85" s="60">
        <v>241.56200000000001</v>
      </c>
      <c r="C85" s="20"/>
      <c r="D85" s="20"/>
      <c r="E85" s="20"/>
      <c r="F85" s="20"/>
      <c r="G85" s="37">
        <v>0</v>
      </c>
      <c r="H85" s="20"/>
      <c r="I85" s="26">
        <v>0</v>
      </c>
    </row>
    <row r="86" spans="1:9">
      <c r="A86" s="4">
        <v>41957</v>
      </c>
      <c r="B86" s="60">
        <v>216.005</v>
      </c>
      <c r="C86" s="45"/>
      <c r="D86" s="45"/>
      <c r="E86" s="45"/>
      <c r="F86" s="45"/>
      <c r="G86" s="37">
        <v>0</v>
      </c>
      <c r="H86" s="45"/>
      <c r="I86" s="26">
        <v>0</v>
      </c>
    </row>
    <row r="87" spans="1:9">
      <c r="A87" s="4">
        <v>41958</v>
      </c>
      <c r="B87" s="60">
        <v>151.84899999999999</v>
      </c>
      <c r="C87" s="45"/>
      <c r="D87" s="45"/>
      <c r="E87" s="45"/>
      <c r="F87" s="45"/>
      <c r="G87" s="37">
        <v>0</v>
      </c>
      <c r="H87" s="45"/>
      <c r="I87" s="26">
        <v>0</v>
      </c>
    </row>
    <row r="88" spans="1:9">
      <c r="A88" s="4">
        <v>41959</v>
      </c>
      <c r="B88" s="60">
        <v>258.42149999999998</v>
      </c>
      <c r="C88" s="45"/>
      <c r="D88" s="45"/>
      <c r="E88" s="45"/>
      <c r="F88" s="45"/>
      <c r="G88" s="37">
        <v>0</v>
      </c>
      <c r="H88" s="45"/>
      <c r="I88" s="26">
        <v>0</v>
      </c>
    </row>
    <row r="89" spans="1:9">
      <c r="A89" s="4">
        <v>41960</v>
      </c>
      <c r="B89" s="60">
        <v>258.42149999999998</v>
      </c>
      <c r="C89" s="45"/>
      <c r="D89" s="45"/>
      <c r="E89" s="45"/>
      <c r="F89" s="45"/>
      <c r="G89" s="37">
        <v>0</v>
      </c>
      <c r="H89" s="45"/>
      <c r="I89" s="26">
        <v>0</v>
      </c>
    </row>
    <row r="90" spans="1:9">
      <c r="A90" s="4">
        <v>41961</v>
      </c>
      <c r="B90" s="60">
        <v>149.00700000000001</v>
      </c>
      <c r="C90" s="45"/>
      <c r="D90" s="45"/>
      <c r="E90" s="45"/>
      <c r="F90" s="45"/>
      <c r="G90" s="37">
        <v>0</v>
      </c>
      <c r="H90" s="45"/>
      <c r="I90" s="26">
        <v>0</v>
      </c>
    </row>
    <row r="91" spans="1:9">
      <c r="A91" s="4">
        <v>41962</v>
      </c>
      <c r="B91" s="60">
        <v>293.05599999999998</v>
      </c>
      <c r="C91" s="45"/>
      <c r="D91" s="45"/>
      <c r="E91" s="45"/>
      <c r="F91" s="45"/>
      <c r="G91" s="37">
        <v>303</v>
      </c>
      <c r="H91" s="45"/>
      <c r="I91" s="26">
        <v>3</v>
      </c>
    </row>
    <row r="92" spans="1:9">
      <c r="A92" s="4">
        <v>41963</v>
      </c>
      <c r="B92" s="60">
        <v>229.83099999999999</v>
      </c>
      <c r="C92" s="46"/>
      <c r="D92" s="46"/>
      <c r="E92" s="46"/>
      <c r="F92" s="46"/>
      <c r="G92" s="37">
        <v>63</v>
      </c>
      <c r="H92" s="20"/>
      <c r="I92" s="26">
        <v>0</v>
      </c>
    </row>
    <row r="93" spans="1:9">
      <c r="A93" s="4">
        <v>41964</v>
      </c>
      <c r="B93" s="60">
        <v>177.16900000000001</v>
      </c>
      <c r="C93" s="45"/>
      <c r="D93" s="45"/>
      <c r="E93" s="45"/>
      <c r="F93" s="45"/>
      <c r="G93" s="37">
        <v>83</v>
      </c>
      <c r="H93" s="45"/>
      <c r="I93" s="26">
        <v>0</v>
      </c>
    </row>
    <row r="94" spans="1:9">
      <c r="A94" s="4">
        <v>41965</v>
      </c>
      <c r="B94" s="60">
        <v>227.30199999999999</v>
      </c>
      <c r="C94" s="45"/>
      <c r="D94" s="45"/>
      <c r="E94" s="45"/>
      <c r="F94" s="45"/>
      <c r="G94" s="37">
        <v>70</v>
      </c>
      <c r="H94" s="45"/>
      <c r="I94" s="26">
        <v>0</v>
      </c>
    </row>
    <row r="95" spans="1:9">
      <c r="A95" s="4">
        <v>41966</v>
      </c>
      <c r="B95" s="60">
        <v>238.06399999999999</v>
      </c>
      <c r="C95" s="45"/>
      <c r="D95" s="45"/>
      <c r="E95" s="45"/>
      <c r="F95" s="45"/>
      <c r="G95" s="37">
        <v>0</v>
      </c>
      <c r="H95" s="45"/>
      <c r="I95" s="26">
        <v>0</v>
      </c>
    </row>
    <row r="96" spans="1:9">
      <c r="A96" s="4">
        <v>41967</v>
      </c>
      <c r="B96" s="60">
        <v>238.06399999999999</v>
      </c>
      <c r="C96" s="45"/>
      <c r="D96" s="45"/>
      <c r="E96" s="45"/>
      <c r="F96" s="45"/>
      <c r="G96" s="37">
        <v>0</v>
      </c>
      <c r="H96" s="45"/>
      <c r="I96" s="26">
        <v>0</v>
      </c>
    </row>
    <row r="97" spans="1:9">
      <c r="A97" s="4">
        <v>41968</v>
      </c>
      <c r="B97" s="60">
        <v>213.035</v>
      </c>
      <c r="C97" s="45"/>
      <c r="D97" s="45"/>
      <c r="E97" s="45"/>
      <c r="F97" s="45"/>
      <c r="G97" s="37">
        <v>116</v>
      </c>
      <c r="H97" s="45"/>
      <c r="I97" s="26">
        <v>0</v>
      </c>
    </row>
    <row r="98" spans="1:9">
      <c r="A98" s="4">
        <v>41969</v>
      </c>
      <c r="B98" s="60">
        <v>241.607</v>
      </c>
      <c r="C98" s="45"/>
      <c r="D98" s="45"/>
      <c r="E98" s="45"/>
      <c r="F98" s="45"/>
      <c r="G98" s="37">
        <v>87</v>
      </c>
      <c r="H98" s="45"/>
      <c r="I98" s="26">
        <v>7</v>
      </c>
    </row>
    <row r="99" spans="1:9">
      <c r="A99" s="4">
        <v>41970</v>
      </c>
      <c r="B99" s="60">
        <v>231.815</v>
      </c>
      <c r="C99" s="20"/>
      <c r="D99" s="20"/>
      <c r="E99" s="20"/>
      <c r="F99" s="20"/>
      <c r="G99" s="37">
        <v>307</v>
      </c>
      <c r="H99" s="20"/>
      <c r="I99" s="26">
        <v>0</v>
      </c>
    </row>
    <row r="100" spans="1:9">
      <c r="A100" s="4">
        <v>41971</v>
      </c>
      <c r="B100" s="60">
        <v>269.11700000000002</v>
      </c>
      <c r="C100" s="45"/>
      <c r="D100" s="45"/>
      <c r="E100" s="45"/>
      <c r="F100" s="45"/>
      <c r="G100" s="37">
        <v>95</v>
      </c>
      <c r="H100" s="45"/>
      <c r="I100" s="26">
        <v>17</v>
      </c>
    </row>
    <row r="101" spans="1:9">
      <c r="A101" s="4">
        <v>41972</v>
      </c>
      <c r="B101" s="60">
        <v>170.863</v>
      </c>
      <c r="C101" s="45"/>
      <c r="D101" s="45"/>
      <c r="E101" s="45"/>
      <c r="F101" s="45"/>
      <c r="G101" s="37">
        <v>46</v>
      </c>
      <c r="H101" s="45"/>
      <c r="I101" s="26">
        <v>0</v>
      </c>
    </row>
    <row r="102" spans="1:9">
      <c r="A102" s="4">
        <v>41973</v>
      </c>
      <c r="B102" s="60">
        <v>265.23950000000002</v>
      </c>
      <c r="C102" s="45"/>
      <c r="D102" s="45"/>
      <c r="E102" s="45"/>
      <c r="F102" s="45"/>
      <c r="G102" s="37">
        <v>0</v>
      </c>
      <c r="H102" s="45"/>
      <c r="I102" s="26">
        <v>0</v>
      </c>
    </row>
    <row r="103" spans="1:9">
      <c r="A103" s="4">
        <v>41974</v>
      </c>
      <c r="B103" s="60">
        <v>265.23950000000002</v>
      </c>
      <c r="C103" s="51">
        <v>5</v>
      </c>
      <c r="D103" s="52">
        <v>42</v>
      </c>
      <c r="E103" s="52">
        <v>2</v>
      </c>
      <c r="F103" s="52">
        <v>26</v>
      </c>
      <c r="G103" s="37">
        <v>0</v>
      </c>
      <c r="H103" s="53">
        <v>30</v>
      </c>
      <c r="I103" s="26">
        <v>0</v>
      </c>
    </row>
    <row r="104" spans="1:9">
      <c r="A104" s="4">
        <v>41975</v>
      </c>
      <c r="B104" s="60">
        <v>221.40600000000001</v>
      </c>
      <c r="G104" s="37">
        <v>102</v>
      </c>
      <c r="I104" s="26">
        <v>0</v>
      </c>
    </row>
    <row r="105" spans="1:9">
      <c r="A105" s="4">
        <v>41976</v>
      </c>
      <c r="B105" s="60">
        <v>189.077</v>
      </c>
      <c r="C105" s="45"/>
      <c r="D105" s="45"/>
      <c r="E105" s="45"/>
      <c r="F105" s="45"/>
      <c r="G105" s="37">
        <v>0</v>
      </c>
      <c r="H105" s="45"/>
      <c r="I105" s="27">
        <v>0</v>
      </c>
    </row>
    <row r="106" spans="1:9">
      <c r="A106" s="4">
        <v>41977</v>
      </c>
      <c r="B106" s="60">
        <v>279.89</v>
      </c>
      <c r="G106" s="37">
        <v>0</v>
      </c>
      <c r="I106" s="27">
        <v>0</v>
      </c>
    </row>
    <row r="107" spans="1:9">
      <c r="A107" s="4">
        <v>41978</v>
      </c>
      <c r="B107" s="60">
        <v>299.47399999999999</v>
      </c>
      <c r="C107" s="45"/>
      <c r="D107" s="45"/>
      <c r="E107" s="45"/>
      <c r="F107" s="45"/>
      <c r="G107" s="37">
        <v>0</v>
      </c>
      <c r="H107" s="45"/>
      <c r="I107" s="27">
        <v>35</v>
      </c>
    </row>
    <row r="108" spans="1:9">
      <c r="A108" s="4">
        <v>41979</v>
      </c>
      <c r="B108" s="60">
        <v>220.154</v>
      </c>
      <c r="C108" s="45"/>
      <c r="D108" s="45"/>
      <c r="E108" s="45"/>
      <c r="F108" s="45"/>
      <c r="G108" s="37">
        <v>0</v>
      </c>
      <c r="H108" s="45"/>
      <c r="I108" s="27">
        <v>1</v>
      </c>
    </row>
    <row r="109" spans="1:9">
      <c r="A109" s="4">
        <v>41980</v>
      </c>
      <c r="B109" s="60">
        <v>296.43150000000003</v>
      </c>
      <c r="C109" s="45"/>
      <c r="D109" s="45"/>
      <c r="E109" s="45"/>
      <c r="F109" s="45"/>
      <c r="G109" s="37">
        <v>0</v>
      </c>
      <c r="H109" s="45"/>
      <c r="I109" s="27">
        <v>0</v>
      </c>
    </row>
    <row r="110" spans="1:9">
      <c r="A110" s="4">
        <v>41981</v>
      </c>
      <c r="B110" s="60">
        <v>296.43150000000003</v>
      </c>
      <c r="C110" s="45"/>
      <c r="D110" s="45"/>
      <c r="E110" s="45"/>
      <c r="F110" s="45"/>
      <c r="G110" s="37">
        <v>0</v>
      </c>
      <c r="H110" s="45"/>
      <c r="I110" s="27">
        <v>1</v>
      </c>
    </row>
    <row r="111" spans="1:9">
      <c r="A111" s="4">
        <v>41982</v>
      </c>
      <c r="B111" s="60">
        <v>282.08999999999997</v>
      </c>
      <c r="C111" s="45"/>
      <c r="D111" s="45"/>
      <c r="E111" s="45"/>
      <c r="F111" s="45"/>
      <c r="G111" s="37">
        <v>0</v>
      </c>
      <c r="H111" s="45"/>
      <c r="I111" s="27">
        <v>32</v>
      </c>
    </row>
    <row r="112" spans="1:9">
      <c r="A112" s="4">
        <v>41983</v>
      </c>
      <c r="B112" s="60">
        <v>317.89999999999998</v>
      </c>
      <c r="C112" s="45"/>
      <c r="D112" s="45"/>
      <c r="E112" s="45"/>
      <c r="F112" s="45"/>
      <c r="G112" s="37">
        <v>0</v>
      </c>
      <c r="H112" s="45"/>
      <c r="I112" s="27">
        <v>0</v>
      </c>
    </row>
    <row r="113" spans="1:9">
      <c r="A113" s="4">
        <v>41984</v>
      </c>
      <c r="B113" s="60">
        <v>212.94300000000001</v>
      </c>
      <c r="C113" s="20"/>
      <c r="D113" s="20"/>
      <c r="E113" s="20"/>
      <c r="F113" s="20"/>
      <c r="G113" s="37">
        <v>0</v>
      </c>
      <c r="H113" s="20"/>
      <c r="I113" s="27">
        <v>0</v>
      </c>
    </row>
    <row r="114" spans="1:9">
      <c r="A114" s="4">
        <v>41985</v>
      </c>
      <c r="B114" s="60">
        <v>357.60899999999998</v>
      </c>
      <c r="C114" s="45"/>
      <c r="D114" s="45"/>
      <c r="E114" s="45"/>
      <c r="F114" s="45"/>
      <c r="G114" s="37">
        <v>0</v>
      </c>
      <c r="H114" s="45"/>
      <c r="I114" s="27">
        <v>14</v>
      </c>
    </row>
    <row r="115" spans="1:9">
      <c r="A115" s="4">
        <v>41986</v>
      </c>
      <c r="B115" s="60">
        <v>213.11799999999999</v>
      </c>
      <c r="C115" s="45"/>
      <c r="D115" s="45"/>
      <c r="E115" s="45"/>
      <c r="F115" s="45"/>
      <c r="G115" s="37">
        <v>0</v>
      </c>
      <c r="H115" s="45"/>
      <c r="I115" s="27">
        <v>3</v>
      </c>
    </row>
    <row r="116" spans="1:9">
      <c r="A116" s="4">
        <v>41987</v>
      </c>
      <c r="B116" s="60">
        <v>315.57049999999998</v>
      </c>
      <c r="C116" s="45"/>
      <c r="D116" s="45"/>
      <c r="E116" s="45"/>
      <c r="F116" s="45"/>
      <c r="G116" s="37">
        <v>0</v>
      </c>
      <c r="H116" s="45"/>
      <c r="I116" s="27">
        <v>0</v>
      </c>
    </row>
    <row r="117" spans="1:9">
      <c r="A117" s="4">
        <v>41988</v>
      </c>
      <c r="B117" s="60">
        <v>315.57049999999998</v>
      </c>
      <c r="C117" s="45"/>
      <c r="D117" s="45"/>
      <c r="E117" s="45"/>
      <c r="F117" s="45"/>
      <c r="G117" s="37">
        <v>0</v>
      </c>
      <c r="H117" s="45"/>
      <c r="I117" s="27">
        <v>8</v>
      </c>
    </row>
    <row r="118" spans="1:9">
      <c r="A118" s="4">
        <v>41989</v>
      </c>
      <c r="B118" s="60">
        <v>244.62350000000001</v>
      </c>
      <c r="C118" s="45"/>
      <c r="D118" s="45"/>
      <c r="E118" s="45"/>
      <c r="F118" s="45"/>
      <c r="G118" s="37">
        <v>0</v>
      </c>
      <c r="H118" s="45"/>
      <c r="I118" s="27">
        <v>0</v>
      </c>
    </row>
    <row r="119" spans="1:9">
      <c r="A119" s="4">
        <v>41990</v>
      </c>
      <c r="B119" s="60">
        <v>244.62350000000001</v>
      </c>
      <c r="C119" s="45"/>
      <c r="D119" s="45"/>
      <c r="E119" s="45"/>
      <c r="F119" s="45"/>
      <c r="G119" s="37">
        <v>0</v>
      </c>
      <c r="H119" s="45"/>
      <c r="I119" s="27">
        <v>5</v>
      </c>
    </row>
    <row r="120" spans="1:9">
      <c r="A120" s="4">
        <v>41991</v>
      </c>
      <c r="B120" s="60">
        <v>283.93099999999998</v>
      </c>
      <c r="C120" s="46"/>
      <c r="D120" s="46"/>
      <c r="E120" s="46"/>
      <c r="F120" s="46"/>
      <c r="G120" s="37">
        <v>0</v>
      </c>
      <c r="H120" s="20"/>
      <c r="I120" s="27">
        <v>2</v>
      </c>
    </row>
    <row r="121" spans="1:9">
      <c r="A121" s="4">
        <v>41992</v>
      </c>
      <c r="B121" s="60">
        <v>245.48699999999999</v>
      </c>
      <c r="C121" s="45"/>
      <c r="D121" s="45"/>
      <c r="E121" s="45"/>
      <c r="F121" s="45"/>
      <c r="G121" s="37">
        <v>0</v>
      </c>
      <c r="H121" s="45"/>
      <c r="I121" s="27">
        <v>15</v>
      </c>
    </row>
    <row r="122" spans="1:9">
      <c r="A122" s="4">
        <v>41993</v>
      </c>
      <c r="B122" s="60">
        <v>229.096</v>
      </c>
      <c r="C122" s="45"/>
      <c r="D122" s="45"/>
      <c r="E122" s="45"/>
      <c r="F122" s="45"/>
      <c r="G122" s="37">
        <v>0</v>
      </c>
      <c r="H122" s="45"/>
      <c r="I122" s="27">
        <v>0</v>
      </c>
    </row>
    <row r="123" spans="1:9">
      <c r="A123" s="4">
        <v>41994</v>
      </c>
      <c r="B123" s="60">
        <v>233.61199999999999</v>
      </c>
      <c r="C123" s="45"/>
      <c r="D123" s="45"/>
      <c r="E123" s="45"/>
      <c r="F123" s="45"/>
      <c r="G123" s="37">
        <v>0</v>
      </c>
      <c r="H123" s="45"/>
      <c r="I123" s="27">
        <v>0</v>
      </c>
    </row>
    <row r="124" spans="1:9">
      <c r="A124" s="4">
        <v>41995</v>
      </c>
      <c r="B124" s="60">
        <v>233.61199999999999</v>
      </c>
      <c r="C124" s="45"/>
      <c r="D124" s="45"/>
      <c r="E124" s="45"/>
      <c r="F124" s="45"/>
      <c r="G124" s="37">
        <v>0</v>
      </c>
      <c r="H124" s="45"/>
      <c r="I124" s="27">
        <v>0</v>
      </c>
    </row>
    <row r="125" spans="1:9">
      <c r="A125" s="4">
        <v>41996</v>
      </c>
      <c r="B125" s="60">
        <v>165.654</v>
      </c>
      <c r="C125" s="45"/>
      <c r="D125" s="45"/>
      <c r="E125" s="45"/>
      <c r="F125" s="45"/>
      <c r="G125" s="37">
        <v>0</v>
      </c>
      <c r="H125" s="45"/>
      <c r="I125" s="27">
        <v>0</v>
      </c>
    </row>
    <row r="126" spans="1:9">
      <c r="A126" s="4">
        <v>41997</v>
      </c>
      <c r="B126" s="60">
        <v>240.81700000000001</v>
      </c>
      <c r="C126" s="45"/>
      <c r="D126" s="45"/>
      <c r="E126" s="45"/>
      <c r="F126" s="45"/>
      <c r="G126" s="37">
        <v>143</v>
      </c>
      <c r="H126" s="45"/>
      <c r="I126" s="27">
        <v>0</v>
      </c>
    </row>
    <row r="127" spans="1:9">
      <c r="A127" s="4">
        <v>41998</v>
      </c>
      <c r="B127" s="60">
        <v>194.06299999999999</v>
      </c>
      <c r="C127" s="20"/>
      <c r="D127" s="20"/>
      <c r="E127" s="20"/>
      <c r="F127" s="20"/>
      <c r="G127" s="37">
        <v>0</v>
      </c>
      <c r="H127" s="20"/>
      <c r="I127" s="27">
        <v>0</v>
      </c>
    </row>
    <row r="128" spans="1:9">
      <c r="A128" s="4">
        <v>41999</v>
      </c>
      <c r="B128" s="60">
        <v>194.06299999999999</v>
      </c>
      <c r="C128" s="45"/>
      <c r="D128" s="45"/>
      <c r="E128" s="45"/>
      <c r="F128" s="45"/>
      <c r="G128" s="37">
        <v>0</v>
      </c>
      <c r="H128" s="45"/>
      <c r="I128" s="27">
        <v>0</v>
      </c>
    </row>
    <row r="129" spans="1:9">
      <c r="A129" s="4">
        <v>42000</v>
      </c>
      <c r="B129" s="60">
        <v>229.72</v>
      </c>
      <c r="C129" s="45"/>
      <c r="D129" s="45"/>
      <c r="E129" s="45"/>
      <c r="F129" s="45"/>
      <c r="G129" s="37">
        <v>0</v>
      </c>
      <c r="H129" s="45"/>
      <c r="I129" s="27">
        <v>11</v>
      </c>
    </row>
    <row r="130" spans="1:9">
      <c r="A130" s="4">
        <v>42001</v>
      </c>
      <c r="B130" s="60">
        <v>1025.7909999999999</v>
      </c>
      <c r="C130" s="45"/>
      <c r="D130" s="45"/>
      <c r="E130" s="45"/>
      <c r="F130" s="45"/>
      <c r="G130" s="37">
        <v>0</v>
      </c>
      <c r="H130" s="45"/>
      <c r="I130" s="27">
        <v>0</v>
      </c>
    </row>
    <row r="131" spans="1:9">
      <c r="A131" s="4">
        <v>42002</v>
      </c>
      <c r="B131" s="60">
        <v>1025.7909999999999</v>
      </c>
      <c r="C131" s="45"/>
      <c r="D131" s="45"/>
      <c r="E131" s="45"/>
      <c r="F131" s="45"/>
      <c r="G131" s="37">
        <v>0</v>
      </c>
      <c r="H131" s="45"/>
      <c r="I131" s="27">
        <v>91</v>
      </c>
    </row>
    <row r="132" spans="1:9">
      <c r="A132" s="4">
        <v>42003</v>
      </c>
      <c r="B132" s="60">
        <v>406.55099999999999</v>
      </c>
      <c r="C132" s="45"/>
      <c r="D132" s="45"/>
      <c r="E132" s="45"/>
      <c r="F132" s="45"/>
      <c r="G132" s="37">
        <v>0</v>
      </c>
      <c r="H132" s="45"/>
      <c r="I132" s="27">
        <v>0</v>
      </c>
    </row>
    <row r="133" spans="1:9">
      <c r="A133" s="4">
        <v>42004</v>
      </c>
      <c r="B133" s="60">
        <v>354.92</v>
      </c>
      <c r="G133" s="37">
        <v>0</v>
      </c>
      <c r="I133" s="27">
        <v>0</v>
      </c>
    </row>
    <row r="134" spans="1:9">
      <c r="A134" s="4">
        <v>42005</v>
      </c>
      <c r="B134" s="60">
        <v>280.834</v>
      </c>
      <c r="C134" s="46"/>
      <c r="D134" s="46"/>
      <c r="E134" s="46"/>
      <c r="F134" s="46"/>
      <c r="G134" s="37">
        <v>0</v>
      </c>
      <c r="H134" s="20"/>
      <c r="I134" s="27">
        <v>0</v>
      </c>
    </row>
    <row r="135" spans="1:9">
      <c r="A135" s="4">
        <v>42006</v>
      </c>
      <c r="B135" s="60">
        <v>295.815</v>
      </c>
      <c r="C135" s="45"/>
      <c r="D135" s="45"/>
      <c r="E135" s="45"/>
      <c r="F135" s="45"/>
      <c r="G135" s="37">
        <v>0</v>
      </c>
      <c r="H135" s="45"/>
      <c r="I135" s="27">
        <v>1</v>
      </c>
    </row>
    <row r="136" spans="1:9">
      <c r="A136" s="4">
        <v>42007</v>
      </c>
      <c r="B136" s="60">
        <v>275.31299999999999</v>
      </c>
      <c r="C136" s="45"/>
      <c r="D136" s="45"/>
      <c r="E136" s="45"/>
      <c r="F136" s="45"/>
      <c r="G136" s="37">
        <v>80</v>
      </c>
      <c r="H136" s="45"/>
      <c r="I136" s="27">
        <v>0</v>
      </c>
    </row>
    <row r="137" spans="1:9">
      <c r="A137" s="4">
        <v>42008</v>
      </c>
      <c r="B137" s="60">
        <v>281.56099999999998</v>
      </c>
      <c r="G137" s="37">
        <v>0</v>
      </c>
      <c r="I137" s="27">
        <v>0</v>
      </c>
    </row>
    <row r="138" spans="1:9">
      <c r="A138" s="4">
        <v>42009</v>
      </c>
      <c r="B138" s="60">
        <v>281.56099999999998</v>
      </c>
      <c r="C138" s="51">
        <v>10</v>
      </c>
      <c r="D138" s="52">
        <v>140</v>
      </c>
      <c r="E138" s="52">
        <v>2</v>
      </c>
      <c r="F138" s="54">
        <v>60</v>
      </c>
      <c r="G138" s="37">
        <v>0</v>
      </c>
      <c r="I138" s="27">
        <v>1</v>
      </c>
    </row>
    <row r="139" spans="1:9">
      <c r="A139" s="4">
        <v>42010</v>
      </c>
      <c r="B139" s="60">
        <v>374.80399999999997</v>
      </c>
      <c r="C139" s="45"/>
      <c r="D139" s="45"/>
      <c r="E139" s="45"/>
      <c r="F139" s="45"/>
      <c r="G139" s="37">
        <v>0</v>
      </c>
      <c r="H139" s="45"/>
      <c r="I139" s="27">
        <v>5</v>
      </c>
    </row>
    <row r="140" spans="1:9">
      <c r="A140" s="4">
        <v>42011</v>
      </c>
      <c r="B140" s="60">
        <v>249.87100000000001</v>
      </c>
      <c r="C140" s="45"/>
      <c r="D140" s="45"/>
      <c r="E140" s="45"/>
      <c r="F140" s="45"/>
      <c r="G140" s="37">
        <v>178</v>
      </c>
      <c r="H140" s="45"/>
      <c r="I140" s="27">
        <v>0</v>
      </c>
    </row>
    <row r="141" spans="1:9">
      <c r="A141" s="4">
        <v>42012</v>
      </c>
      <c r="B141" s="60">
        <v>286.79199999999997</v>
      </c>
      <c r="C141" s="20"/>
      <c r="D141" s="20"/>
      <c r="E141" s="20"/>
      <c r="F141" s="20"/>
      <c r="G141" s="37">
        <v>0</v>
      </c>
      <c r="H141" s="20"/>
      <c r="I141" s="27">
        <v>2</v>
      </c>
    </row>
    <row r="142" spans="1:9">
      <c r="A142" s="4">
        <v>42013</v>
      </c>
      <c r="B142" s="60">
        <v>281.19799999999998</v>
      </c>
      <c r="C142" s="45"/>
      <c r="D142" s="45"/>
      <c r="E142" s="45"/>
      <c r="F142" s="45"/>
      <c r="G142" s="37">
        <v>108</v>
      </c>
      <c r="H142" s="45"/>
      <c r="I142" s="27">
        <v>0</v>
      </c>
    </row>
    <row r="143" spans="1:9">
      <c r="A143" s="4">
        <v>42014</v>
      </c>
      <c r="B143" s="60">
        <v>190.76499999999999</v>
      </c>
      <c r="C143" s="45"/>
      <c r="D143" s="45"/>
      <c r="E143" s="45"/>
      <c r="F143" s="45"/>
      <c r="G143" s="37">
        <v>0</v>
      </c>
      <c r="H143" s="45"/>
      <c r="I143" s="27">
        <v>0</v>
      </c>
    </row>
    <row r="144" spans="1:9">
      <c r="A144" s="4">
        <v>42015</v>
      </c>
      <c r="B144" s="60">
        <v>312.84350000000001</v>
      </c>
      <c r="C144" s="45"/>
      <c r="D144" s="45"/>
      <c r="E144" s="45"/>
      <c r="F144" s="45"/>
      <c r="G144" s="37">
        <v>0</v>
      </c>
      <c r="H144" s="45"/>
      <c r="I144" s="27">
        <v>0</v>
      </c>
    </row>
    <row r="145" spans="1:9">
      <c r="A145" s="4">
        <v>42016</v>
      </c>
      <c r="B145" s="60">
        <v>312.84350000000001</v>
      </c>
      <c r="C145" s="45"/>
      <c r="D145" s="45"/>
      <c r="E145" s="45"/>
      <c r="F145" s="45"/>
      <c r="G145" s="37">
        <v>0</v>
      </c>
      <c r="H145" s="45"/>
      <c r="I145" s="27">
        <v>3</v>
      </c>
    </row>
    <row r="146" spans="1:9">
      <c r="A146" s="4">
        <v>42017</v>
      </c>
      <c r="B146" s="60">
        <v>248.005</v>
      </c>
      <c r="C146" s="45"/>
      <c r="D146" s="45"/>
      <c r="E146" s="45"/>
      <c r="F146" s="45"/>
      <c r="G146" s="37">
        <v>106</v>
      </c>
      <c r="H146" s="53">
        <v>10</v>
      </c>
      <c r="I146" s="27">
        <v>0</v>
      </c>
    </row>
    <row r="147" spans="1:9">
      <c r="A147" s="4">
        <v>42018</v>
      </c>
      <c r="B147" s="60">
        <v>330.31400000000002</v>
      </c>
      <c r="C147" s="45"/>
      <c r="D147" s="45"/>
      <c r="E147" s="45"/>
      <c r="F147" s="45"/>
      <c r="G147" s="37">
        <v>0</v>
      </c>
      <c r="H147" s="45"/>
      <c r="I147" s="27">
        <v>2</v>
      </c>
    </row>
    <row r="148" spans="1:9">
      <c r="A148" s="4">
        <v>42019</v>
      </c>
      <c r="B148" s="60">
        <v>253.46199999999999</v>
      </c>
      <c r="C148" s="46"/>
      <c r="D148" s="46"/>
      <c r="E148" s="46"/>
      <c r="F148" s="46"/>
      <c r="G148" s="37">
        <v>59</v>
      </c>
      <c r="H148" s="20"/>
      <c r="I148" s="26">
        <v>0</v>
      </c>
    </row>
    <row r="149" spans="1:9">
      <c r="A149" s="4">
        <v>42020</v>
      </c>
      <c r="B149" s="60">
        <v>187.48099999999999</v>
      </c>
      <c r="C149" s="45"/>
      <c r="D149" s="45"/>
      <c r="E149" s="45"/>
      <c r="F149" s="45"/>
      <c r="G149" s="37">
        <v>103</v>
      </c>
      <c r="H149" s="45"/>
      <c r="I149" s="26">
        <v>0</v>
      </c>
    </row>
    <row r="150" spans="1:9">
      <c r="A150" s="4">
        <v>42021</v>
      </c>
      <c r="B150" s="60">
        <v>212.738</v>
      </c>
      <c r="C150" s="45"/>
      <c r="D150" s="45"/>
      <c r="E150" s="45"/>
      <c r="F150" s="45"/>
      <c r="G150" s="37">
        <v>0</v>
      </c>
      <c r="H150" s="45"/>
      <c r="I150" s="26">
        <v>0</v>
      </c>
    </row>
    <row r="151" spans="1:9">
      <c r="A151" s="4">
        <v>42022</v>
      </c>
      <c r="B151" s="60">
        <v>239.21600000000001</v>
      </c>
      <c r="C151" s="45"/>
      <c r="D151" s="45"/>
      <c r="E151" s="45"/>
      <c r="F151" s="45"/>
      <c r="G151" s="37">
        <v>0</v>
      </c>
      <c r="H151" s="45"/>
      <c r="I151" s="26">
        <v>0</v>
      </c>
    </row>
    <row r="152" spans="1:9">
      <c r="A152" s="4">
        <v>42023</v>
      </c>
      <c r="B152" s="60">
        <v>239.21600000000001</v>
      </c>
      <c r="C152" s="45"/>
      <c r="D152" s="45"/>
      <c r="E152" s="45"/>
      <c r="F152" s="45"/>
      <c r="G152" s="37">
        <v>0</v>
      </c>
      <c r="H152" s="45"/>
      <c r="I152" s="26">
        <v>0</v>
      </c>
    </row>
    <row r="153" spans="1:9">
      <c r="A153" s="4">
        <v>42024</v>
      </c>
      <c r="B153" s="60">
        <v>300.41800000000001</v>
      </c>
      <c r="C153" s="45"/>
      <c r="D153" s="45"/>
      <c r="E153" s="45"/>
      <c r="F153" s="45"/>
      <c r="G153" s="37">
        <v>0</v>
      </c>
      <c r="H153" s="45"/>
      <c r="I153" s="26">
        <v>5</v>
      </c>
    </row>
    <row r="154" spans="1:9">
      <c r="A154" s="4">
        <v>42025</v>
      </c>
      <c r="B154" s="60">
        <v>232.548</v>
      </c>
      <c r="G154" s="37">
        <v>0</v>
      </c>
      <c r="I154" s="26">
        <v>0</v>
      </c>
    </row>
    <row r="155" spans="1:9">
      <c r="A155" s="4">
        <v>42026</v>
      </c>
      <c r="B155" s="60">
        <v>225.17699999999999</v>
      </c>
      <c r="C155" s="20"/>
      <c r="D155" s="20"/>
      <c r="E155" s="20"/>
      <c r="F155" s="20"/>
      <c r="G155" s="37">
        <v>73</v>
      </c>
      <c r="H155" s="20"/>
      <c r="I155" s="26">
        <v>5</v>
      </c>
    </row>
    <row r="156" spans="1:9">
      <c r="A156" s="4">
        <v>42027</v>
      </c>
      <c r="B156" s="60">
        <v>258</v>
      </c>
      <c r="C156" s="45"/>
      <c r="D156" s="45"/>
      <c r="E156" s="45"/>
      <c r="F156" s="45"/>
      <c r="G156" s="37">
        <v>0</v>
      </c>
      <c r="H156" s="45"/>
      <c r="I156" s="27">
        <v>0</v>
      </c>
    </row>
    <row r="157" spans="1:9">
      <c r="A157" s="4">
        <v>42028</v>
      </c>
      <c r="B157" s="60">
        <v>258</v>
      </c>
      <c r="C157" s="45"/>
      <c r="D157" s="45"/>
      <c r="E157" s="45"/>
      <c r="F157" s="45"/>
      <c r="G157" s="37">
        <v>0</v>
      </c>
      <c r="H157" s="45"/>
      <c r="I157" s="27">
        <v>0</v>
      </c>
    </row>
    <row r="158" spans="1:9">
      <c r="A158" s="4">
        <v>42029</v>
      </c>
      <c r="B158" s="60">
        <v>258</v>
      </c>
      <c r="C158" s="45"/>
      <c r="D158" s="45"/>
      <c r="E158" s="45"/>
      <c r="F158" s="45"/>
      <c r="G158" s="37">
        <v>0</v>
      </c>
      <c r="H158" s="45"/>
      <c r="I158" s="27">
        <v>0</v>
      </c>
    </row>
    <row r="159" spans="1:9">
      <c r="A159" s="4">
        <v>42030</v>
      </c>
      <c r="B159" s="60">
        <v>258</v>
      </c>
      <c r="C159" s="45"/>
      <c r="D159" s="45"/>
      <c r="E159" s="45"/>
      <c r="F159" s="45"/>
      <c r="G159" s="37">
        <v>0</v>
      </c>
      <c r="H159" s="45"/>
      <c r="I159" s="27">
        <v>0</v>
      </c>
    </row>
    <row r="160" spans="1:9">
      <c r="A160" s="4">
        <v>42031</v>
      </c>
      <c r="B160" s="60">
        <v>258</v>
      </c>
      <c r="C160" s="51">
        <v>5</v>
      </c>
      <c r="D160" s="52">
        <v>188</v>
      </c>
      <c r="E160" s="52">
        <v>2</v>
      </c>
      <c r="F160" s="54">
        <v>32</v>
      </c>
      <c r="G160" s="37">
        <v>0</v>
      </c>
      <c r="H160" s="53">
        <v>192</v>
      </c>
      <c r="I160" s="27">
        <v>0</v>
      </c>
    </row>
    <row r="161" spans="1:9">
      <c r="A161" s="4">
        <v>42032</v>
      </c>
      <c r="B161" s="60">
        <v>258</v>
      </c>
      <c r="C161" s="45"/>
      <c r="D161" s="45"/>
      <c r="E161" s="45"/>
      <c r="F161" s="45"/>
      <c r="G161" s="37">
        <v>0</v>
      </c>
      <c r="H161" s="45"/>
      <c r="I161" s="27">
        <v>0</v>
      </c>
    </row>
    <row r="162" spans="1:9">
      <c r="A162" s="4">
        <v>42033</v>
      </c>
      <c r="B162" s="60">
        <v>258</v>
      </c>
      <c r="C162" s="46"/>
      <c r="D162" s="46"/>
      <c r="E162" s="46"/>
      <c r="F162" s="46"/>
      <c r="G162" s="37">
        <v>0</v>
      </c>
      <c r="H162" s="20"/>
      <c r="I162" s="27">
        <v>0</v>
      </c>
    </row>
    <row r="163" spans="1:9">
      <c r="A163" s="4">
        <v>42034</v>
      </c>
      <c r="B163" s="60">
        <v>258</v>
      </c>
      <c r="C163" s="45"/>
      <c r="D163" s="45"/>
      <c r="E163" s="45"/>
      <c r="F163" s="45"/>
      <c r="G163" s="37">
        <v>0</v>
      </c>
      <c r="H163" s="45"/>
      <c r="I163" s="27">
        <v>0</v>
      </c>
    </row>
    <row r="164" spans="1:9">
      <c r="A164" s="4">
        <v>42035</v>
      </c>
      <c r="B164" s="60">
        <v>258</v>
      </c>
      <c r="G164" s="37">
        <v>0</v>
      </c>
      <c r="I164" s="27">
        <v>0</v>
      </c>
    </row>
    <row r="165" spans="1:9">
      <c r="A165" s="4">
        <v>42036</v>
      </c>
      <c r="B165" s="60">
        <v>258</v>
      </c>
      <c r="C165" s="45"/>
      <c r="D165" s="45"/>
      <c r="E165" s="45"/>
      <c r="F165" s="45"/>
      <c r="G165" s="37">
        <v>0</v>
      </c>
      <c r="H165" s="45"/>
      <c r="I165" s="27">
        <v>0</v>
      </c>
    </row>
    <row r="166" spans="1:9">
      <c r="A166" s="4">
        <v>42037</v>
      </c>
      <c r="B166" s="60">
        <v>258</v>
      </c>
      <c r="C166" s="45"/>
      <c r="D166" s="45"/>
      <c r="E166" s="45"/>
      <c r="F166" s="45"/>
      <c r="G166" s="37">
        <v>0</v>
      </c>
      <c r="H166" s="45"/>
      <c r="I166" s="27">
        <v>3</v>
      </c>
    </row>
    <row r="167" spans="1:9">
      <c r="A167" s="4">
        <v>42038</v>
      </c>
      <c r="B167" s="60">
        <v>262.42099999999999</v>
      </c>
      <c r="C167" s="45"/>
      <c r="D167" s="45"/>
      <c r="E167" s="45"/>
      <c r="F167" s="45"/>
      <c r="G167" s="37">
        <v>0</v>
      </c>
      <c r="H167" s="45"/>
      <c r="I167" s="27">
        <v>7.5</v>
      </c>
    </row>
    <row r="168" spans="1:9">
      <c r="A168" s="4">
        <v>42039</v>
      </c>
      <c r="B168" s="60">
        <v>455.13600000000002</v>
      </c>
      <c r="C168" s="45"/>
      <c r="D168" s="45"/>
      <c r="E168" s="45"/>
      <c r="F168" s="45"/>
      <c r="G168" s="37">
        <v>0</v>
      </c>
      <c r="H168" s="45"/>
      <c r="I168" s="27">
        <v>13</v>
      </c>
    </row>
    <row r="169" spans="1:9">
      <c r="A169" s="4">
        <v>42040</v>
      </c>
      <c r="B169" s="60">
        <v>320.67599999999999</v>
      </c>
      <c r="C169" s="20"/>
      <c r="D169" s="20"/>
      <c r="E169" s="20"/>
      <c r="F169" s="20"/>
      <c r="G169" s="37">
        <v>0</v>
      </c>
      <c r="H169" s="20"/>
      <c r="I169" s="27">
        <v>2</v>
      </c>
    </row>
    <row r="170" spans="1:9">
      <c r="A170" s="4">
        <v>42041</v>
      </c>
      <c r="B170" s="60">
        <v>243.89400000000001</v>
      </c>
      <c r="C170" s="45"/>
      <c r="D170" s="45"/>
      <c r="E170" s="45"/>
      <c r="F170" s="45"/>
      <c r="G170" s="37">
        <v>44</v>
      </c>
      <c r="H170" s="45"/>
      <c r="I170" s="26">
        <v>1</v>
      </c>
    </row>
    <row r="171" spans="1:9">
      <c r="A171" s="4">
        <v>42042</v>
      </c>
      <c r="B171" s="60">
        <v>305.15499999999997</v>
      </c>
      <c r="C171" s="45"/>
      <c r="D171" s="45"/>
      <c r="E171" s="45"/>
      <c r="F171" s="45"/>
      <c r="G171" s="37">
        <v>0</v>
      </c>
      <c r="H171" s="45"/>
      <c r="I171" s="26">
        <v>0</v>
      </c>
    </row>
    <row r="172" spans="1:9">
      <c r="A172" s="4">
        <v>42043</v>
      </c>
      <c r="B172" s="60">
        <v>277.411</v>
      </c>
      <c r="C172" s="45"/>
      <c r="D172" s="45"/>
      <c r="E172" s="45"/>
      <c r="F172" s="45"/>
      <c r="G172" s="37">
        <v>0</v>
      </c>
      <c r="H172" s="45"/>
      <c r="I172" s="26">
        <v>0</v>
      </c>
    </row>
    <row r="173" spans="1:9">
      <c r="A173" s="4">
        <v>42044</v>
      </c>
      <c r="B173" s="60">
        <v>277.41399999999999</v>
      </c>
      <c r="C173" s="45"/>
      <c r="D173" s="45"/>
      <c r="E173" s="45"/>
      <c r="F173" s="45"/>
      <c r="G173" s="37">
        <v>0</v>
      </c>
      <c r="H173" s="45"/>
      <c r="I173" s="26">
        <v>0</v>
      </c>
    </row>
    <row r="174" spans="1:9">
      <c r="A174" s="4">
        <v>42045</v>
      </c>
      <c r="B174" s="60">
        <v>266.15100000000001</v>
      </c>
      <c r="C174" s="45"/>
      <c r="D174" s="45"/>
      <c r="E174" s="45"/>
      <c r="F174" s="45"/>
      <c r="G174" s="37">
        <v>0</v>
      </c>
      <c r="H174" s="45"/>
      <c r="I174" s="26">
        <v>7.5</v>
      </c>
    </row>
    <row r="175" spans="1:9">
      <c r="A175" s="4">
        <v>42046</v>
      </c>
      <c r="B175" s="60">
        <v>286.471</v>
      </c>
      <c r="C175" s="45"/>
      <c r="D175" s="45"/>
      <c r="E175" s="45"/>
      <c r="F175" s="45"/>
      <c r="G175" s="37">
        <v>0</v>
      </c>
      <c r="H175" s="45"/>
      <c r="I175" s="26">
        <v>2.5</v>
      </c>
    </row>
    <row r="176" spans="1:9">
      <c r="A176" s="4">
        <v>42047</v>
      </c>
      <c r="B176" s="60">
        <v>280.67</v>
      </c>
      <c r="C176" s="46"/>
      <c r="D176" s="46"/>
      <c r="E176" s="46"/>
      <c r="F176" s="46"/>
      <c r="G176" s="37">
        <v>0</v>
      </c>
      <c r="H176" s="20"/>
      <c r="I176" s="26">
        <v>5</v>
      </c>
    </row>
    <row r="177" spans="1:9">
      <c r="A177" s="4">
        <v>42048</v>
      </c>
      <c r="B177" s="60">
        <v>283.92</v>
      </c>
      <c r="C177" s="45"/>
      <c r="D177" s="45"/>
      <c r="E177" s="45"/>
      <c r="F177" s="45"/>
      <c r="G177" s="37">
        <v>0</v>
      </c>
      <c r="H177" s="45"/>
      <c r="I177" s="26">
        <v>5.5</v>
      </c>
    </row>
    <row r="178" spans="1:9">
      <c r="A178" s="4">
        <v>42049</v>
      </c>
      <c r="B178" s="60">
        <v>233.72800000000001</v>
      </c>
      <c r="C178" s="45"/>
      <c r="D178" s="45"/>
      <c r="E178" s="45"/>
      <c r="F178" s="45"/>
      <c r="G178" s="37">
        <v>0</v>
      </c>
      <c r="H178" s="45"/>
      <c r="I178" s="26">
        <v>0</v>
      </c>
    </row>
    <row r="179" spans="1:9">
      <c r="A179" s="4">
        <v>42050</v>
      </c>
      <c r="B179" s="60">
        <v>275.45</v>
      </c>
      <c r="C179" s="45"/>
      <c r="D179" s="45"/>
      <c r="E179" s="45"/>
      <c r="F179" s="45"/>
      <c r="G179" s="37">
        <v>0</v>
      </c>
      <c r="H179" s="45"/>
      <c r="I179" s="26">
        <v>0</v>
      </c>
    </row>
    <row r="180" spans="1:9">
      <c r="A180" s="4">
        <v>42051</v>
      </c>
      <c r="B180" s="60">
        <v>275.45299999999997</v>
      </c>
      <c r="C180" s="45"/>
      <c r="D180" s="45"/>
      <c r="E180" s="45"/>
      <c r="F180" s="45"/>
      <c r="G180" s="37">
        <v>0</v>
      </c>
      <c r="H180" s="45"/>
      <c r="I180" s="26">
        <v>0</v>
      </c>
    </row>
    <row r="181" spans="1:9">
      <c r="A181" s="4">
        <v>42052</v>
      </c>
      <c r="B181" s="60">
        <v>237.37100000000001</v>
      </c>
      <c r="C181" s="45"/>
      <c r="D181" s="45"/>
      <c r="E181" s="45"/>
      <c r="F181" s="45"/>
      <c r="G181" s="37">
        <v>0</v>
      </c>
      <c r="H181" s="45"/>
      <c r="I181" s="26">
        <v>0</v>
      </c>
    </row>
    <row r="182" spans="1:9">
      <c r="A182" s="4">
        <v>42053</v>
      </c>
      <c r="B182" s="60">
        <v>298.42200000000003</v>
      </c>
      <c r="C182" s="45"/>
      <c r="D182" s="45"/>
      <c r="E182" s="45"/>
      <c r="F182" s="45"/>
      <c r="G182" s="37">
        <v>0</v>
      </c>
      <c r="H182" s="45"/>
      <c r="I182" s="26">
        <v>1</v>
      </c>
    </row>
    <row r="183" spans="1:9">
      <c r="A183" s="4">
        <v>42054</v>
      </c>
      <c r="B183" s="62">
        <v>270.65600000000001</v>
      </c>
      <c r="C183" s="20"/>
      <c r="D183" s="20"/>
      <c r="E183" s="20"/>
      <c r="F183" s="20"/>
      <c r="G183" s="37">
        <v>0</v>
      </c>
      <c r="H183" s="20"/>
      <c r="I183" s="26">
        <v>8</v>
      </c>
    </row>
    <row r="184" spans="1:9">
      <c r="A184" s="4">
        <v>42055</v>
      </c>
      <c r="B184" s="62">
        <v>452.21899999999999</v>
      </c>
      <c r="C184" s="45"/>
      <c r="D184" s="45"/>
      <c r="E184" s="45"/>
      <c r="F184" s="45"/>
      <c r="G184" s="37">
        <v>0</v>
      </c>
      <c r="H184" s="45"/>
      <c r="I184" s="26">
        <v>40</v>
      </c>
    </row>
    <row r="185" spans="1:9">
      <c r="A185" s="4">
        <v>42056</v>
      </c>
      <c r="B185" s="62">
        <v>958.3</v>
      </c>
      <c r="C185" s="45"/>
      <c r="D185" s="45"/>
      <c r="E185" s="45"/>
      <c r="F185" s="45"/>
      <c r="G185" s="37">
        <v>0</v>
      </c>
      <c r="H185" s="45"/>
      <c r="I185" s="26">
        <v>0</v>
      </c>
    </row>
    <row r="186" spans="1:9">
      <c r="A186" s="4">
        <v>42057</v>
      </c>
      <c r="B186" s="62">
        <v>958.29700000000003</v>
      </c>
      <c r="C186" s="45"/>
      <c r="D186" s="45"/>
      <c r="E186" s="45"/>
      <c r="F186" s="45"/>
      <c r="G186" s="37">
        <v>0</v>
      </c>
      <c r="H186" s="45"/>
      <c r="I186" s="26">
        <v>0</v>
      </c>
    </row>
    <row r="187" spans="1:9">
      <c r="A187" s="4">
        <v>42058</v>
      </c>
      <c r="B187" s="62">
        <v>1274.3989999999999</v>
      </c>
      <c r="C187" s="45"/>
      <c r="D187" s="45"/>
      <c r="E187" s="45"/>
      <c r="F187" s="45"/>
      <c r="G187" s="37">
        <v>0</v>
      </c>
      <c r="H187" s="45"/>
      <c r="I187" s="26">
        <v>14</v>
      </c>
    </row>
    <row r="188" spans="1:9">
      <c r="A188" s="4">
        <v>42059</v>
      </c>
      <c r="B188" s="62">
        <v>972.95</v>
      </c>
      <c r="C188" s="51">
        <v>4</v>
      </c>
      <c r="D188" s="52">
        <v>3500</v>
      </c>
      <c r="E188" s="52">
        <v>2</v>
      </c>
      <c r="F188" s="52">
        <v>4</v>
      </c>
      <c r="G188" s="37">
        <v>0</v>
      </c>
      <c r="H188" s="53"/>
      <c r="I188" s="26">
        <v>0</v>
      </c>
    </row>
    <row r="189" spans="1:9">
      <c r="A189" s="4">
        <v>42060</v>
      </c>
      <c r="B189" s="62">
        <v>656.29200000000003</v>
      </c>
      <c r="G189" s="37">
        <v>0</v>
      </c>
      <c r="I189" s="26">
        <v>0</v>
      </c>
    </row>
    <row r="190" spans="1:9">
      <c r="A190" s="4">
        <v>42061</v>
      </c>
      <c r="B190" s="62">
        <v>489.75599999999997</v>
      </c>
      <c r="C190" s="46"/>
      <c r="D190" s="46"/>
      <c r="E190" s="46"/>
      <c r="F190" s="46"/>
      <c r="G190" s="37">
        <v>0</v>
      </c>
      <c r="H190" s="20"/>
      <c r="I190" s="26">
        <v>0</v>
      </c>
    </row>
    <row r="191" spans="1:9">
      <c r="A191" s="4">
        <v>42062</v>
      </c>
      <c r="B191" s="62">
        <v>417.16</v>
      </c>
      <c r="C191" s="45"/>
      <c r="D191" s="45"/>
      <c r="E191" s="45"/>
      <c r="F191" s="45"/>
      <c r="G191" s="37">
        <v>0</v>
      </c>
      <c r="H191" s="45"/>
      <c r="I191" s="26">
        <v>1</v>
      </c>
    </row>
    <row r="192" spans="1:9">
      <c r="A192" s="4">
        <v>42063</v>
      </c>
      <c r="B192" s="62">
        <v>414.733</v>
      </c>
      <c r="C192" s="45"/>
      <c r="D192" s="45"/>
      <c r="E192" s="45"/>
      <c r="F192" s="45"/>
      <c r="G192" s="37">
        <v>0</v>
      </c>
      <c r="H192" s="45"/>
      <c r="I192" s="26">
        <v>0</v>
      </c>
    </row>
    <row r="193" spans="1:9">
      <c r="A193" s="4">
        <v>42064</v>
      </c>
      <c r="B193" s="62">
        <v>389.94349999999997</v>
      </c>
      <c r="C193" s="45"/>
      <c r="D193" s="45"/>
      <c r="E193" s="45"/>
      <c r="F193" s="45"/>
      <c r="G193" s="37">
        <v>0</v>
      </c>
      <c r="H193" s="45"/>
      <c r="I193" s="26">
        <v>0</v>
      </c>
    </row>
    <row r="194" spans="1:9">
      <c r="A194" s="4">
        <v>42065</v>
      </c>
      <c r="B194" s="62">
        <v>389.94349999999997</v>
      </c>
      <c r="C194" s="45"/>
      <c r="D194" s="45"/>
      <c r="E194" s="45"/>
      <c r="F194" s="45"/>
      <c r="G194" s="37">
        <v>0</v>
      </c>
      <c r="H194" s="45"/>
      <c r="I194" s="26">
        <v>3</v>
      </c>
    </row>
    <row r="195" spans="1:9">
      <c r="A195" s="4">
        <v>42066</v>
      </c>
      <c r="B195" s="62">
        <v>648.89200000000005</v>
      </c>
      <c r="C195" s="45"/>
      <c r="D195" s="45"/>
      <c r="E195" s="45"/>
      <c r="F195" s="45"/>
      <c r="G195" s="37">
        <v>0</v>
      </c>
      <c r="H195" s="45"/>
      <c r="I195" s="26">
        <v>7</v>
      </c>
    </row>
    <row r="196" spans="1:9">
      <c r="A196" s="4">
        <v>42067</v>
      </c>
      <c r="B196" s="62">
        <v>307.32799999999997</v>
      </c>
      <c r="C196" s="45"/>
      <c r="D196" s="45"/>
      <c r="E196" s="45"/>
      <c r="F196" s="45"/>
      <c r="G196" s="37">
        <v>0</v>
      </c>
      <c r="H196" s="45"/>
      <c r="I196" s="26">
        <v>0</v>
      </c>
    </row>
    <row r="197" spans="1:9">
      <c r="A197" s="4">
        <v>42068</v>
      </c>
      <c r="B197" s="62">
        <v>152.267</v>
      </c>
      <c r="C197" s="20"/>
      <c r="D197" s="20"/>
      <c r="E197" s="20"/>
      <c r="F197" s="20"/>
      <c r="G197" s="37">
        <v>0</v>
      </c>
      <c r="H197" s="20"/>
      <c r="I197" s="26">
        <v>0</v>
      </c>
    </row>
    <row r="198" spans="1:9">
      <c r="A198" s="4">
        <v>42069</v>
      </c>
      <c r="B198" s="62">
        <v>152.267</v>
      </c>
      <c r="C198" s="45"/>
      <c r="D198" s="45"/>
      <c r="E198" s="45"/>
      <c r="F198" s="45"/>
      <c r="G198" s="37">
        <v>0</v>
      </c>
      <c r="H198" s="45"/>
      <c r="I198" s="26">
        <v>0</v>
      </c>
    </row>
    <row r="199" spans="1:9">
      <c r="A199" s="4">
        <v>42070</v>
      </c>
      <c r="B199" s="60">
        <v>323.68599999999998</v>
      </c>
      <c r="C199" s="45"/>
      <c r="D199" s="45"/>
      <c r="E199" s="45"/>
      <c r="F199" s="45"/>
      <c r="G199" s="37">
        <v>0</v>
      </c>
      <c r="H199" s="45"/>
      <c r="I199" s="26">
        <v>0</v>
      </c>
    </row>
    <row r="200" spans="1:9">
      <c r="A200" s="4">
        <v>42071</v>
      </c>
      <c r="B200" s="60">
        <v>276.7405</v>
      </c>
      <c r="C200" s="45"/>
      <c r="D200" s="45"/>
      <c r="E200" s="45"/>
      <c r="F200" s="45"/>
      <c r="G200" s="37">
        <v>0</v>
      </c>
      <c r="H200" s="45"/>
      <c r="I200" s="26">
        <v>0</v>
      </c>
    </row>
    <row r="201" spans="1:9">
      <c r="A201" s="4">
        <v>42072</v>
      </c>
      <c r="B201" s="60">
        <v>276.7405</v>
      </c>
      <c r="C201" s="45"/>
      <c r="D201" s="45"/>
      <c r="E201" s="45"/>
      <c r="F201" s="45"/>
      <c r="G201" s="37">
        <v>0</v>
      </c>
      <c r="H201" s="45"/>
      <c r="I201" s="26">
        <v>0</v>
      </c>
    </row>
    <row r="202" spans="1:9">
      <c r="A202" s="4">
        <v>42073</v>
      </c>
      <c r="B202" s="60">
        <v>281.48500000000001</v>
      </c>
      <c r="C202" s="45"/>
      <c r="D202" s="45"/>
      <c r="E202" s="45"/>
      <c r="F202" s="45"/>
      <c r="G202" s="37">
        <v>117</v>
      </c>
      <c r="H202" s="45"/>
      <c r="I202" s="27">
        <v>5</v>
      </c>
    </row>
    <row r="203" spans="1:9">
      <c r="A203" s="4">
        <v>42074</v>
      </c>
      <c r="B203" s="60">
        <v>276.74</v>
      </c>
      <c r="C203" s="45"/>
      <c r="D203" s="45"/>
      <c r="E203" s="45"/>
      <c r="F203" s="45"/>
      <c r="G203" s="37">
        <v>0</v>
      </c>
      <c r="H203" s="45"/>
      <c r="I203" s="27">
        <v>0</v>
      </c>
    </row>
    <row r="204" spans="1:9">
      <c r="A204" s="4">
        <v>42075</v>
      </c>
      <c r="B204" s="60">
        <v>256.233</v>
      </c>
      <c r="C204" s="46"/>
      <c r="D204" s="46"/>
      <c r="E204" s="46"/>
      <c r="F204" s="46"/>
      <c r="G204" s="37">
        <v>0</v>
      </c>
      <c r="H204" s="20"/>
      <c r="I204" s="27">
        <v>0</v>
      </c>
    </row>
    <row r="205" spans="1:9">
      <c r="A205" s="4">
        <v>42076</v>
      </c>
      <c r="B205" s="60">
        <v>309.81900000000002</v>
      </c>
      <c r="C205" s="45"/>
      <c r="D205" s="45"/>
      <c r="E205" s="45"/>
      <c r="F205" s="45"/>
      <c r="G205" s="37">
        <v>0</v>
      </c>
      <c r="H205" s="45"/>
      <c r="I205" s="27">
        <v>0</v>
      </c>
    </row>
    <row r="206" spans="1:9">
      <c r="A206" s="4">
        <v>42077</v>
      </c>
      <c r="B206" s="60">
        <v>246.37799999999999</v>
      </c>
      <c r="C206" s="45"/>
      <c r="D206" s="45"/>
      <c r="E206" s="45"/>
      <c r="F206" s="45"/>
      <c r="G206" s="37">
        <v>0</v>
      </c>
      <c r="H206" s="45"/>
      <c r="I206" s="27">
        <v>4</v>
      </c>
    </row>
    <row r="207" spans="1:9">
      <c r="A207" s="4">
        <v>42078</v>
      </c>
      <c r="B207" s="60">
        <v>254.04750000000001</v>
      </c>
      <c r="C207" s="45"/>
      <c r="D207" s="45"/>
      <c r="E207" s="45"/>
      <c r="F207" s="45"/>
      <c r="G207" s="37">
        <v>0</v>
      </c>
      <c r="H207" s="45"/>
      <c r="I207" s="27">
        <v>0</v>
      </c>
    </row>
    <row r="208" spans="1:9">
      <c r="A208" s="4">
        <v>42079</v>
      </c>
      <c r="B208" s="60">
        <v>254.04750000000001</v>
      </c>
      <c r="C208" s="45"/>
      <c r="D208" s="45"/>
      <c r="E208" s="45"/>
      <c r="F208" s="45"/>
      <c r="G208" s="37">
        <v>0</v>
      </c>
      <c r="H208" s="45"/>
      <c r="I208" s="27">
        <v>3</v>
      </c>
    </row>
    <row r="209" spans="1:9">
      <c r="A209" s="4">
        <v>42080</v>
      </c>
      <c r="B209" s="60">
        <v>254.57400000000001</v>
      </c>
      <c r="C209" s="45"/>
      <c r="D209" s="45"/>
      <c r="E209" s="45"/>
      <c r="F209" s="45"/>
      <c r="G209" s="37">
        <v>0</v>
      </c>
      <c r="H209" s="45"/>
      <c r="I209" s="26">
        <v>0</v>
      </c>
    </row>
    <row r="210" spans="1:9">
      <c r="A210" s="4">
        <v>42081</v>
      </c>
      <c r="B210" s="60">
        <v>269.92399999999998</v>
      </c>
      <c r="C210" s="45"/>
      <c r="D210" s="45"/>
      <c r="E210" s="45"/>
      <c r="F210" s="45"/>
      <c r="G210" s="37">
        <v>0</v>
      </c>
      <c r="H210" s="45"/>
      <c r="I210" s="26">
        <v>4</v>
      </c>
    </row>
    <row r="211" spans="1:9">
      <c r="A211" s="4">
        <v>42082</v>
      </c>
      <c r="B211" s="60">
        <v>275.24799999999999</v>
      </c>
      <c r="C211" s="20"/>
      <c r="D211" s="20"/>
      <c r="E211" s="20"/>
      <c r="F211" s="20"/>
      <c r="G211" s="37">
        <v>95</v>
      </c>
      <c r="H211" s="20"/>
      <c r="I211" s="26">
        <v>2.5</v>
      </c>
    </row>
    <row r="212" spans="1:9">
      <c r="A212" s="4">
        <v>42083</v>
      </c>
      <c r="B212" s="60">
        <v>245.154</v>
      </c>
      <c r="C212" s="45"/>
      <c r="D212" s="45"/>
      <c r="E212" s="45"/>
      <c r="F212" s="45"/>
      <c r="G212" s="37">
        <v>0</v>
      </c>
      <c r="H212" s="45"/>
      <c r="I212" s="26">
        <v>0</v>
      </c>
    </row>
    <row r="213" spans="1:9">
      <c r="A213" s="4">
        <v>42084</v>
      </c>
      <c r="B213" s="60">
        <v>246.24600000000001</v>
      </c>
      <c r="C213" s="45"/>
      <c r="D213" s="45"/>
      <c r="E213" s="45"/>
      <c r="F213" s="45"/>
      <c r="G213" s="37">
        <v>50</v>
      </c>
      <c r="H213" s="45"/>
      <c r="I213" s="26">
        <v>0</v>
      </c>
    </row>
    <row r="214" spans="1:9">
      <c r="A214" s="4">
        <v>42085</v>
      </c>
      <c r="B214" s="60">
        <v>323.60250000000002</v>
      </c>
      <c r="C214" s="45"/>
      <c r="D214" s="45"/>
      <c r="E214" s="45"/>
      <c r="F214" s="45"/>
      <c r="G214" s="37">
        <v>0</v>
      </c>
      <c r="H214" s="45"/>
      <c r="I214" s="26">
        <v>0</v>
      </c>
    </row>
    <row r="215" spans="1:9">
      <c r="A215" s="4">
        <v>42086</v>
      </c>
      <c r="B215" s="60">
        <v>323.60250000000002</v>
      </c>
      <c r="C215" s="45"/>
      <c r="D215" s="45"/>
      <c r="E215" s="45"/>
      <c r="F215" s="45"/>
      <c r="G215" s="37">
        <v>246</v>
      </c>
      <c r="H215" s="45"/>
      <c r="I215" s="27">
        <v>26</v>
      </c>
    </row>
    <row r="216" spans="1:9">
      <c r="A216" s="4">
        <v>42087</v>
      </c>
      <c r="B216" s="60">
        <v>295.05700000000002</v>
      </c>
      <c r="C216" s="51">
        <v>6</v>
      </c>
      <c r="D216" s="52">
        <v>192</v>
      </c>
      <c r="E216" s="52">
        <v>2</v>
      </c>
      <c r="F216" s="52">
        <v>17</v>
      </c>
      <c r="G216" s="37">
        <v>242</v>
      </c>
      <c r="H216" s="53">
        <v>1</v>
      </c>
      <c r="I216" s="26">
        <v>0</v>
      </c>
    </row>
    <row r="217" spans="1:9">
      <c r="A217" s="4">
        <v>42088</v>
      </c>
      <c r="B217" s="60">
        <v>283.529</v>
      </c>
      <c r="G217" s="37">
        <v>172</v>
      </c>
      <c r="I217" s="27">
        <v>0</v>
      </c>
    </row>
    <row r="218" spans="1:9">
      <c r="A218" s="4">
        <v>42089</v>
      </c>
      <c r="B218" s="60">
        <v>288.98</v>
      </c>
      <c r="C218" s="46"/>
      <c r="D218" s="46"/>
      <c r="E218" s="46"/>
      <c r="F218" s="46"/>
      <c r="G218" s="37">
        <v>288</v>
      </c>
      <c r="H218" s="20"/>
      <c r="I218" s="26">
        <v>0</v>
      </c>
    </row>
    <row r="219" spans="1:9">
      <c r="A219" s="4">
        <v>42090</v>
      </c>
      <c r="B219" s="60">
        <v>331.85500000000002</v>
      </c>
      <c r="C219" s="45"/>
      <c r="D219" s="45"/>
      <c r="E219" s="45"/>
      <c r="F219" s="45"/>
      <c r="G219" s="37">
        <v>0</v>
      </c>
      <c r="H219" s="45"/>
      <c r="I219" s="26">
        <v>8</v>
      </c>
    </row>
    <row r="220" spans="1:9">
      <c r="A220" s="4">
        <v>42091</v>
      </c>
      <c r="B220" s="60">
        <v>211.89</v>
      </c>
      <c r="C220" s="45"/>
      <c r="D220" s="45"/>
      <c r="E220" s="45"/>
      <c r="F220" s="45"/>
      <c r="G220" s="37">
        <v>0</v>
      </c>
      <c r="H220" s="45"/>
      <c r="I220" s="27">
        <v>0</v>
      </c>
    </row>
    <row r="221" spans="1:9">
      <c r="A221" s="4">
        <v>42092</v>
      </c>
      <c r="B221" s="60">
        <v>277.05399999999997</v>
      </c>
      <c r="C221" s="45"/>
      <c r="D221" s="45"/>
      <c r="E221" s="45"/>
      <c r="F221" s="45"/>
      <c r="G221" s="37">
        <v>0</v>
      </c>
      <c r="H221" s="45"/>
      <c r="I221" s="27">
        <v>0</v>
      </c>
    </row>
    <row r="222" spans="1:9">
      <c r="A222" s="4">
        <v>42093</v>
      </c>
      <c r="B222" s="60">
        <v>277.05399999999997</v>
      </c>
      <c r="C222" s="45"/>
      <c r="D222" s="45"/>
      <c r="E222" s="45"/>
      <c r="F222" s="45"/>
      <c r="G222" s="37">
        <v>0</v>
      </c>
      <c r="H222" s="45"/>
      <c r="I222" s="26">
        <v>0</v>
      </c>
    </row>
    <row r="223" spans="1:9">
      <c r="A223" s="4">
        <v>42094</v>
      </c>
      <c r="B223" s="60">
        <v>257.64499999999998</v>
      </c>
      <c r="C223" s="45"/>
      <c r="D223" s="45"/>
      <c r="E223" s="45"/>
      <c r="F223" s="45"/>
      <c r="G223" s="37">
        <v>0</v>
      </c>
      <c r="H223" s="45"/>
      <c r="I223" s="27">
        <v>0</v>
      </c>
    </row>
    <row r="224" spans="1:9">
      <c r="A224" s="4">
        <v>42095</v>
      </c>
      <c r="B224" s="60">
        <v>350.89600000000002</v>
      </c>
      <c r="C224" s="45"/>
      <c r="D224" s="45"/>
      <c r="E224" s="45"/>
      <c r="F224" s="45"/>
      <c r="G224" s="37">
        <v>0</v>
      </c>
      <c r="H224" s="45"/>
      <c r="I224" s="26">
        <v>16</v>
      </c>
    </row>
    <row r="225" spans="1:9">
      <c r="A225" s="4">
        <v>42096</v>
      </c>
      <c r="B225" s="60">
        <v>350.37799999999999</v>
      </c>
      <c r="C225" s="20"/>
      <c r="D225" s="20"/>
      <c r="E225" s="20"/>
      <c r="F225" s="20"/>
      <c r="G225" s="37">
        <v>213</v>
      </c>
      <c r="H225" s="20"/>
      <c r="I225" s="26">
        <v>7</v>
      </c>
    </row>
    <row r="226" spans="1:9">
      <c r="A226" s="4">
        <v>42097</v>
      </c>
      <c r="B226" s="60">
        <v>306.77499999999998</v>
      </c>
      <c r="C226" s="45"/>
      <c r="D226" s="45"/>
      <c r="E226" s="45"/>
      <c r="F226" s="45"/>
      <c r="G226" s="37">
        <v>0</v>
      </c>
      <c r="H226" s="45"/>
      <c r="I226" s="26">
        <v>10</v>
      </c>
    </row>
    <row r="227" spans="1:9">
      <c r="A227" s="4">
        <v>42098</v>
      </c>
      <c r="B227" s="60">
        <v>935.19100000000003</v>
      </c>
      <c r="C227" s="45"/>
      <c r="D227" s="45"/>
      <c r="E227" s="45"/>
      <c r="F227" s="45"/>
      <c r="G227" s="37">
        <v>0</v>
      </c>
      <c r="H227" s="45"/>
      <c r="I227" s="26">
        <v>56</v>
      </c>
    </row>
    <row r="228" spans="1:9">
      <c r="A228" s="4">
        <v>42099</v>
      </c>
      <c r="B228" s="70">
        <v>1502.5255</v>
      </c>
      <c r="C228" s="45"/>
      <c r="D228" s="45"/>
      <c r="E228" s="45"/>
      <c r="F228" s="45"/>
      <c r="G228" s="37">
        <v>0</v>
      </c>
      <c r="H228" s="45"/>
      <c r="I228" s="26">
        <v>0</v>
      </c>
    </row>
    <row r="229" spans="1:9">
      <c r="A229" s="4">
        <v>42100</v>
      </c>
      <c r="B229" s="70">
        <v>1502.5255</v>
      </c>
      <c r="C229" s="45"/>
      <c r="D229" s="45"/>
      <c r="E229" s="45"/>
      <c r="F229" s="45"/>
      <c r="G229" s="37">
        <v>0</v>
      </c>
      <c r="H229" s="45"/>
      <c r="I229" s="26">
        <v>26</v>
      </c>
    </row>
    <row r="230" spans="1:9">
      <c r="A230" s="4">
        <v>42101</v>
      </c>
      <c r="B230" s="62">
        <v>621.78399999999999</v>
      </c>
      <c r="C230" s="45"/>
      <c r="D230" s="45"/>
      <c r="E230" s="45"/>
      <c r="F230" s="45"/>
      <c r="G230" s="37">
        <v>0</v>
      </c>
      <c r="H230" s="45"/>
      <c r="I230" s="26">
        <v>3</v>
      </c>
    </row>
    <row r="231" spans="1:9">
      <c r="A231" s="4">
        <v>42102</v>
      </c>
      <c r="B231" s="62">
        <v>544.11800000000005</v>
      </c>
      <c r="C231" s="45"/>
      <c r="D231" s="45"/>
      <c r="E231" s="45"/>
      <c r="F231" s="45"/>
      <c r="G231" s="37">
        <v>0</v>
      </c>
      <c r="H231" s="45"/>
      <c r="I231" s="26">
        <v>0</v>
      </c>
    </row>
    <row r="232" spans="1:9">
      <c r="A232" s="4">
        <v>42103</v>
      </c>
      <c r="B232" s="62">
        <v>322.762</v>
      </c>
      <c r="C232" s="46"/>
      <c r="D232" s="46"/>
      <c r="E232" s="46"/>
      <c r="F232" s="46"/>
      <c r="G232" s="37">
        <v>0</v>
      </c>
      <c r="H232" s="20"/>
      <c r="I232" s="26">
        <v>0</v>
      </c>
    </row>
    <row r="233" spans="1:9">
      <c r="A233" s="4">
        <v>42104</v>
      </c>
      <c r="B233" s="62">
        <v>430.13</v>
      </c>
      <c r="C233" s="45"/>
      <c r="D233" s="45"/>
      <c r="E233" s="45"/>
      <c r="F233" s="45"/>
      <c r="G233" s="37">
        <v>0</v>
      </c>
      <c r="H233" s="45"/>
      <c r="I233" s="26">
        <v>0</v>
      </c>
    </row>
    <row r="234" spans="1:9">
      <c r="A234" s="4">
        <v>42105</v>
      </c>
      <c r="B234" s="62">
        <v>309.96499999999997</v>
      </c>
      <c r="C234" s="45"/>
      <c r="D234" s="45"/>
      <c r="E234" s="45"/>
      <c r="F234" s="45"/>
      <c r="G234" s="37">
        <v>0</v>
      </c>
      <c r="H234" s="45"/>
      <c r="I234" s="26">
        <v>0</v>
      </c>
    </row>
    <row r="235" spans="1:9">
      <c r="A235" s="4">
        <v>42106</v>
      </c>
      <c r="B235" s="62">
        <v>301.298</v>
      </c>
      <c r="C235" s="45"/>
      <c r="D235" s="45"/>
      <c r="E235" s="45"/>
      <c r="F235" s="45"/>
      <c r="G235" s="37">
        <v>0</v>
      </c>
      <c r="H235" s="45"/>
      <c r="I235" s="26">
        <v>0</v>
      </c>
    </row>
    <row r="236" spans="1:9">
      <c r="A236" s="4">
        <v>42107</v>
      </c>
      <c r="B236" s="62">
        <v>301.298</v>
      </c>
      <c r="C236" s="45"/>
      <c r="D236" s="45"/>
      <c r="E236" s="45"/>
      <c r="F236" s="45"/>
      <c r="G236" s="37">
        <v>0</v>
      </c>
      <c r="H236" s="45"/>
      <c r="I236" s="26">
        <v>0</v>
      </c>
    </row>
    <row r="237" spans="1:9">
      <c r="A237" s="4">
        <v>42108</v>
      </c>
      <c r="B237" s="62">
        <v>304.46899999999999</v>
      </c>
      <c r="C237" s="45"/>
      <c r="D237" s="45"/>
      <c r="E237" s="45"/>
      <c r="F237" s="45"/>
      <c r="G237" s="37">
        <v>132</v>
      </c>
      <c r="H237" s="45"/>
      <c r="I237" s="26">
        <v>0</v>
      </c>
    </row>
    <row r="238" spans="1:9">
      <c r="A238" s="4">
        <v>42109</v>
      </c>
      <c r="B238" s="62">
        <v>288.69299999999998</v>
      </c>
      <c r="C238" s="45"/>
      <c r="D238" s="45"/>
      <c r="E238" s="45"/>
      <c r="F238" s="45"/>
      <c r="G238" s="37">
        <v>0</v>
      </c>
      <c r="H238" s="45"/>
      <c r="I238" s="26">
        <v>0</v>
      </c>
    </row>
    <row r="239" spans="1:9">
      <c r="A239" s="4">
        <v>42110</v>
      </c>
      <c r="B239" s="60">
        <v>296.29700000000003</v>
      </c>
      <c r="C239" s="20"/>
      <c r="D239" s="20"/>
      <c r="E239" s="20"/>
      <c r="F239" s="20"/>
      <c r="G239" s="56">
        <v>0</v>
      </c>
      <c r="H239" s="46"/>
      <c r="I239" s="26">
        <v>0</v>
      </c>
    </row>
    <row r="240" spans="1:9">
      <c r="A240" s="4">
        <v>42111</v>
      </c>
      <c r="B240" s="60">
        <v>282.88200000000001</v>
      </c>
      <c r="C240" s="45"/>
      <c r="D240" s="45"/>
      <c r="E240" s="45"/>
      <c r="F240" s="45"/>
      <c r="G240" s="37">
        <v>0</v>
      </c>
      <c r="H240" s="45"/>
      <c r="I240" s="26">
        <v>0</v>
      </c>
    </row>
    <row r="241" spans="1:9">
      <c r="A241" s="4">
        <v>42112</v>
      </c>
      <c r="B241" s="60">
        <v>306.75299999999999</v>
      </c>
      <c r="C241" s="45"/>
      <c r="D241" s="45"/>
      <c r="E241" s="45"/>
      <c r="F241" s="45"/>
      <c r="G241" s="37">
        <v>0</v>
      </c>
      <c r="H241" s="45"/>
      <c r="I241" s="26">
        <v>0</v>
      </c>
    </row>
    <row r="242" spans="1:9">
      <c r="A242" s="4">
        <v>42113</v>
      </c>
      <c r="B242" s="60">
        <v>270.66800000000001</v>
      </c>
      <c r="C242" s="45"/>
      <c r="D242" s="45"/>
      <c r="E242" s="45"/>
      <c r="F242" s="45"/>
      <c r="G242" s="37">
        <v>0</v>
      </c>
      <c r="H242" s="45"/>
      <c r="I242" s="26">
        <v>0</v>
      </c>
    </row>
    <row r="243" spans="1:9">
      <c r="A243" s="4">
        <v>42114</v>
      </c>
      <c r="B243" s="60">
        <v>270.66800000000001</v>
      </c>
      <c r="C243" s="45"/>
      <c r="D243" s="45"/>
      <c r="E243" s="45"/>
      <c r="F243" s="45"/>
      <c r="G243" s="37">
        <v>142</v>
      </c>
      <c r="H243" s="45"/>
      <c r="I243" s="26">
        <v>8</v>
      </c>
    </row>
    <row r="244" spans="1:9">
      <c r="A244" s="4">
        <v>42115</v>
      </c>
      <c r="B244" s="60">
        <v>306.35000000000002</v>
      </c>
      <c r="C244" s="51">
        <v>4</v>
      </c>
      <c r="D244" s="52">
        <v>100</v>
      </c>
      <c r="E244" s="52">
        <v>2</v>
      </c>
      <c r="F244" s="54">
        <v>33</v>
      </c>
      <c r="G244" s="37">
        <v>0</v>
      </c>
      <c r="H244" s="53">
        <v>2</v>
      </c>
      <c r="I244" s="26">
        <v>3</v>
      </c>
    </row>
    <row r="245" spans="1:9">
      <c r="A245" s="4">
        <v>42116</v>
      </c>
      <c r="B245" s="60">
        <v>298.78899999999999</v>
      </c>
      <c r="G245" s="37">
        <v>0</v>
      </c>
      <c r="I245" s="26">
        <v>0</v>
      </c>
    </row>
    <row r="246" spans="1:9">
      <c r="A246" s="4">
        <v>42117</v>
      </c>
      <c r="B246" s="60">
        <v>276.11599999999999</v>
      </c>
      <c r="C246" s="46"/>
      <c r="D246" s="46"/>
      <c r="E246" s="46"/>
      <c r="F246" s="46"/>
      <c r="G246" s="37">
        <v>0</v>
      </c>
      <c r="H246" s="20"/>
      <c r="I246" s="26">
        <v>0</v>
      </c>
    </row>
    <row r="247" spans="1:9">
      <c r="A247" s="4">
        <v>42118</v>
      </c>
      <c r="B247" s="60">
        <v>330.41899999999998</v>
      </c>
      <c r="C247" s="45"/>
      <c r="D247" s="45"/>
      <c r="E247" s="45"/>
      <c r="F247" s="45"/>
      <c r="G247" s="37">
        <v>0</v>
      </c>
      <c r="H247" s="45"/>
      <c r="I247" s="26">
        <v>0</v>
      </c>
    </row>
    <row r="248" spans="1:9">
      <c r="A248" s="4">
        <v>42119</v>
      </c>
      <c r="B248" s="60">
        <v>264.822</v>
      </c>
      <c r="C248" s="45"/>
      <c r="D248" s="45"/>
      <c r="E248" s="45"/>
      <c r="F248" s="45"/>
      <c r="G248" s="37">
        <v>0</v>
      </c>
      <c r="H248" s="45"/>
      <c r="I248" s="26">
        <v>0</v>
      </c>
    </row>
    <row r="249" spans="1:9">
      <c r="A249" s="4">
        <v>42120</v>
      </c>
      <c r="B249" s="60">
        <v>274.52850000000001</v>
      </c>
      <c r="C249" s="45"/>
      <c r="D249" s="45"/>
      <c r="E249" s="45"/>
      <c r="F249" s="45"/>
      <c r="G249" s="37">
        <v>0</v>
      </c>
      <c r="H249" s="45"/>
      <c r="I249" s="26">
        <v>0</v>
      </c>
    </row>
    <row r="250" spans="1:9">
      <c r="A250" s="4">
        <v>42121</v>
      </c>
      <c r="B250" s="60">
        <v>274.52850000000001</v>
      </c>
      <c r="C250" s="45"/>
      <c r="D250" s="45"/>
      <c r="E250" s="45"/>
      <c r="F250" s="45"/>
      <c r="G250" s="37">
        <v>0</v>
      </c>
      <c r="H250" s="45"/>
      <c r="I250" s="26">
        <v>0</v>
      </c>
    </row>
    <row r="251" spans="1:9">
      <c r="A251" s="4">
        <v>42122</v>
      </c>
      <c r="B251" s="60">
        <v>293.80399999999997</v>
      </c>
      <c r="C251" s="45"/>
      <c r="D251" s="45"/>
      <c r="E251" s="45"/>
      <c r="F251" s="45"/>
      <c r="G251" s="37">
        <v>0</v>
      </c>
      <c r="H251" s="45"/>
      <c r="I251" s="26">
        <v>0</v>
      </c>
    </row>
    <row r="252" spans="1:9">
      <c r="A252" s="4">
        <v>42123</v>
      </c>
      <c r="B252" s="60">
        <v>265.17700000000002</v>
      </c>
      <c r="C252" s="45"/>
      <c r="D252" s="45"/>
      <c r="E252" s="45"/>
      <c r="F252" s="45"/>
      <c r="G252" s="37">
        <v>0</v>
      </c>
      <c r="H252" s="45"/>
      <c r="I252" s="26">
        <v>2</v>
      </c>
    </row>
    <row r="253" spans="1:9">
      <c r="A253" s="4">
        <v>42124</v>
      </c>
      <c r="B253" s="60">
        <v>272.84300000000002</v>
      </c>
      <c r="C253" s="20"/>
      <c r="D253" s="20"/>
      <c r="E253" s="20"/>
      <c r="F253" s="20"/>
      <c r="G253" s="37">
        <v>0</v>
      </c>
      <c r="H253" s="20"/>
      <c r="I253" s="26">
        <v>8</v>
      </c>
    </row>
    <row r="254" spans="1:9">
      <c r="A254" s="4">
        <v>42125</v>
      </c>
      <c r="B254" s="60">
        <v>829.077</v>
      </c>
      <c r="C254" s="45"/>
      <c r="D254" s="45"/>
      <c r="E254" s="45"/>
      <c r="F254" s="45"/>
      <c r="G254" s="37">
        <v>0</v>
      </c>
      <c r="H254" s="45"/>
      <c r="I254" s="26">
        <v>47</v>
      </c>
    </row>
    <row r="255" spans="1:9">
      <c r="A255" s="4">
        <v>42126</v>
      </c>
      <c r="B255" s="70">
        <v>2792.0219999999999</v>
      </c>
      <c r="C255" s="45"/>
      <c r="D255" s="45"/>
      <c r="E255" s="45"/>
      <c r="F255" s="45"/>
      <c r="G255" s="37">
        <v>0</v>
      </c>
      <c r="H255" s="45"/>
      <c r="I255" s="26">
        <v>190</v>
      </c>
    </row>
    <row r="256" spans="1:9">
      <c r="A256" s="4">
        <v>42127</v>
      </c>
      <c r="B256" s="60">
        <v>1243.9449999999999</v>
      </c>
      <c r="C256" s="45"/>
      <c r="D256" s="45"/>
      <c r="E256" s="45"/>
      <c r="F256" s="45"/>
      <c r="G256" s="37">
        <v>0</v>
      </c>
      <c r="H256" s="45"/>
      <c r="I256" s="26">
        <v>0</v>
      </c>
    </row>
    <row r="257" spans="1:9">
      <c r="A257" s="4">
        <v>42128</v>
      </c>
      <c r="B257" s="60">
        <v>1243.9449999999999</v>
      </c>
      <c r="C257" s="45"/>
      <c r="D257" s="45"/>
      <c r="E257" s="45"/>
      <c r="F257" s="45"/>
      <c r="G257" s="37">
        <v>0</v>
      </c>
      <c r="H257" s="45"/>
      <c r="I257" s="26">
        <v>0</v>
      </c>
    </row>
    <row r="258" spans="1:9">
      <c r="A258" s="4">
        <v>42129</v>
      </c>
      <c r="B258" s="60">
        <v>889.07299999999998</v>
      </c>
      <c r="C258" s="45"/>
      <c r="D258" s="45"/>
      <c r="E258" s="45"/>
      <c r="F258" s="45"/>
      <c r="G258" s="37">
        <v>0</v>
      </c>
      <c r="H258" s="45"/>
      <c r="I258" s="26">
        <v>0</v>
      </c>
    </row>
    <row r="259" spans="1:9">
      <c r="A259" s="4">
        <v>42130</v>
      </c>
      <c r="B259" s="60">
        <v>715.78499999999997</v>
      </c>
      <c r="C259" s="45"/>
      <c r="D259" s="45"/>
      <c r="E259" s="45"/>
      <c r="F259" s="45"/>
      <c r="G259" s="37">
        <v>0</v>
      </c>
      <c r="H259" s="45"/>
      <c r="I259" s="26">
        <v>0</v>
      </c>
    </row>
    <row r="260" spans="1:9">
      <c r="A260" s="4">
        <v>42131</v>
      </c>
      <c r="B260" s="60">
        <v>563.029</v>
      </c>
      <c r="C260" s="20"/>
      <c r="D260" s="20"/>
      <c r="E260" s="20"/>
      <c r="F260" s="20"/>
      <c r="G260" s="37">
        <v>0</v>
      </c>
      <c r="H260" s="20"/>
      <c r="I260" s="26">
        <v>0</v>
      </c>
    </row>
    <row r="261" spans="1:9">
      <c r="A261" s="4">
        <v>42132</v>
      </c>
      <c r="B261" s="60">
        <v>643.84299999999996</v>
      </c>
      <c r="C261" s="45"/>
      <c r="D261" s="45"/>
      <c r="E261" s="45"/>
      <c r="F261" s="45"/>
      <c r="G261" s="37">
        <v>0</v>
      </c>
      <c r="H261" s="45"/>
      <c r="I261" s="26">
        <v>0</v>
      </c>
    </row>
    <row r="262" spans="1:9">
      <c r="A262" s="4">
        <v>42133</v>
      </c>
      <c r="B262" s="60">
        <v>445.23599999999999</v>
      </c>
      <c r="C262" s="45"/>
      <c r="D262" s="45"/>
      <c r="E262" s="45"/>
      <c r="F262" s="45"/>
      <c r="G262" s="37">
        <v>0</v>
      </c>
      <c r="H262" s="45"/>
      <c r="I262" s="26">
        <v>0</v>
      </c>
    </row>
    <row r="263" spans="1:9">
      <c r="A263" s="4">
        <v>42134</v>
      </c>
      <c r="B263" s="60">
        <v>431.49950000000001</v>
      </c>
      <c r="C263" s="45"/>
      <c r="D263" s="45"/>
      <c r="E263" s="45"/>
      <c r="F263" s="45"/>
      <c r="G263" s="37">
        <v>0</v>
      </c>
      <c r="H263" s="45"/>
      <c r="I263" s="26">
        <v>0</v>
      </c>
    </row>
    <row r="264" spans="1:9">
      <c r="A264" s="4">
        <v>42135</v>
      </c>
      <c r="B264" s="60">
        <v>431.49950000000001</v>
      </c>
      <c r="C264" s="45"/>
      <c r="D264" s="45"/>
      <c r="E264" s="45"/>
      <c r="F264" s="45"/>
      <c r="G264" s="37">
        <v>0</v>
      </c>
      <c r="H264" s="45"/>
      <c r="I264" s="26">
        <v>0</v>
      </c>
    </row>
    <row r="265" spans="1:9">
      <c r="A265" s="4">
        <v>42136</v>
      </c>
      <c r="B265" s="60">
        <v>416.39299999999997</v>
      </c>
      <c r="C265" s="45"/>
      <c r="D265" s="45"/>
      <c r="E265" s="45"/>
      <c r="F265" s="45"/>
      <c r="G265" s="37">
        <v>0</v>
      </c>
      <c r="H265" s="45"/>
      <c r="I265" s="26">
        <v>0</v>
      </c>
    </row>
    <row r="266" spans="1:9">
      <c r="A266" s="4">
        <v>42137</v>
      </c>
      <c r="B266" s="60">
        <v>431.51</v>
      </c>
      <c r="C266" s="45"/>
      <c r="D266" s="45"/>
      <c r="E266" s="45"/>
      <c r="F266" s="45"/>
      <c r="G266" s="37">
        <v>0</v>
      </c>
      <c r="H266" s="45"/>
      <c r="I266" s="26">
        <v>0</v>
      </c>
    </row>
    <row r="267" spans="1:9">
      <c r="A267" s="4">
        <v>42138</v>
      </c>
      <c r="B267" s="60">
        <v>380.76900000000001</v>
      </c>
      <c r="C267" s="20"/>
      <c r="D267" s="20"/>
      <c r="E267" s="20"/>
      <c r="F267" s="20"/>
      <c r="G267" s="37">
        <v>0</v>
      </c>
      <c r="H267" s="20"/>
      <c r="I267" s="26">
        <v>0</v>
      </c>
    </row>
    <row r="268" spans="1:9">
      <c r="A268" s="4">
        <v>42139</v>
      </c>
      <c r="B268" s="60">
        <v>366.20699999999999</v>
      </c>
      <c r="C268" s="45"/>
      <c r="D268" s="45"/>
      <c r="E268" s="45"/>
      <c r="F268" s="45"/>
      <c r="G268" s="37">
        <v>0</v>
      </c>
      <c r="H268" s="45"/>
      <c r="I268" s="26">
        <v>0</v>
      </c>
    </row>
    <row r="269" spans="1:9">
      <c r="A269" s="4">
        <v>42140</v>
      </c>
      <c r="B269" s="60">
        <v>442.57</v>
      </c>
      <c r="C269" s="45"/>
      <c r="D269" s="45"/>
      <c r="E269" s="45"/>
      <c r="F269" s="45"/>
      <c r="G269" s="37">
        <v>0</v>
      </c>
      <c r="H269" s="45"/>
      <c r="I269" s="26">
        <v>0</v>
      </c>
    </row>
    <row r="270" spans="1:9">
      <c r="A270" s="4">
        <v>42141</v>
      </c>
      <c r="B270" s="60">
        <v>426.755</v>
      </c>
      <c r="C270" s="45"/>
      <c r="D270" s="45"/>
      <c r="E270" s="45"/>
      <c r="F270" s="45"/>
      <c r="G270" s="37">
        <v>0</v>
      </c>
      <c r="H270" s="45"/>
      <c r="I270" s="26">
        <v>0</v>
      </c>
    </row>
    <row r="271" spans="1:9">
      <c r="A271" s="4">
        <v>42142</v>
      </c>
      <c r="B271" s="60">
        <v>426.755</v>
      </c>
      <c r="C271" s="51">
        <v>4</v>
      </c>
      <c r="D271" s="52">
        <v>62</v>
      </c>
      <c r="E271" s="52">
        <v>2</v>
      </c>
      <c r="F271" s="52">
        <v>8</v>
      </c>
      <c r="G271" s="37">
        <v>62</v>
      </c>
      <c r="H271" s="53">
        <v>1</v>
      </c>
      <c r="I271" s="26">
        <v>22</v>
      </c>
    </row>
    <row r="272" spans="1:9">
      <c r="A272" s="4">
        <v>42143</v>
      </c>
      <c r="B272" s="60">
        <v>431.91</v>
      </c>
      <c r="G272" s="37">
        <v>0</v>
      </c>
      <c r="I272" s="26">
        <v>3</v>
      </c>
    </row>
    <row r="273" spans="1:9">
      <c r="A273" s="4">
        <v>42144</v>
      </c>
      <c r="B273" s="60">
        <v>415.59399999999999</v>
      </c>
      <c r="G273" s="37">
        <v>0</v>
      </c>
      <c r="I273" s="26">
        <v>0</v>
      </c>
    </row>
    <row r="274" spans="1:9">
      <c r="A274" s="4">
        <v>42145</v>
      </c>
      <c r="B274" s="60">
        <v>372.87799999999999</v>
      </c>
      <c r="C274" s="20"/>
      <c r="D274" s="20"/>
      <c r="E274" s="20"/>
      <c r="F274" s="20"/>
      <c r="G274" s="37">
        <v>0</v>
      </c>
      <c r="H274" s="20"/>
      <c r="I274" s="26">
        <v>0</v>
      </c>
    </row>
    <row r="275" spans="1:9">
      <c r="A275" s="4">
        <v>42146</v>
      </c>
      <c r="B275" s="60">
        <v>567.29399999999998</v>
      </c>
      <c r="C275" s="45"/>
      <c r="D275" s="45"/>
      <c r="E275" s="45"/>
      <c r="F275" s="45"/>
      <c r="G275" s="37">
        <v>0</v>
      </c>
      <c r="H275" s="45"/>
      <c r="I275" s="26">
        <v>11</v>
      </c>
    </row>
    <row r="276" spans="1:9">
      <c r="A276" s="4">
        <v>42147</v>
      </c>
      <c r="B276" s="60">
        <v>337.76299999999998</v>
      </c>
      <c r="C276" s="45"/>
      <c r="D276" s="45"/>
      <c r="E276" s="45"/>
      <c r="F276" s="45"/>
      <c r="G276" s="37">
        <v>0</v>
      </c>
      <c r="H276" s="45"/>
      <c r="I276" s="26">
        <v>0</v>
      </c>
    </row>
    <row r="277" spans="1:9">
      <c r="A277" s="4">
        <v>42148</v>
      </c>
      <c r="B277" s="60">
        <v>368.25799999999998</v>
      </c>
      <c r="C277" s="45"/>
      <c r="D277" s="45"/>
      <c r="E277" s="45"/>
      <c r="F277" s="45"/>
      <c r="G277" s="37">
        <v>0</v>
      </c>
      <c r="H277" s="45"/>
      <c r="I277" s="26">
        <v>0</v>
      </c>
    </row>
    <row r="278" spans="1:9">
      <c r="A278" s="4">
        <v>42149</v>
      </c>
      <c r="B278" s="60">
        <v>368.25799999999998</v>
      </c>
      <c r="C278" s="45"/>
      <c r="D278" s="45"/>
      <c r="E278" s="45"/>
      <c r="F278" s="45"/>
      <c r="G278" s="37">
        <v>0</v>
      </c>
      <c r="H278" s="45"/>
      <c r="I278" s="26">
        <v>2</v>
      </c>
    </row>
    <row r="279" spans="1:9">
      <c r="A279" s="4">
        <v>42150</v>
      </c>
      <c r="B279" s="60">
        <v>351.6</v>
      </c>
      <c r="C279" s="45"/>
      <c r="D279" s="45"/>
      <c r="E279" s="45"/>
      <c r="F279" s="45"/>
      <c r="G279" s="37">
        <v>0</v>
      </c>
      <c r="H279" s="45"/>
      <c r="I279" s="26">
        <v>1</v>
      </c>
    </row>
    <row r="280" spans="1:9">
      <c r="A280" s="4">
        <v>42151</v>
      </c>
      <c r="B280" s="60">
        <v>351.517</v>
      </c>
      <c r="C280" s="45"/>
      <c r="D280" s="45"/>
      <c r="E280" s="45"/>
      <c r="F280" s="45"/>
      <c r="G280" s="37">
        <v>0</v>
      </c>
      <c r="H280" s="45"/>
      <c r="I280" s="26">
        <v>0</v>
      </c>
    </row>
    <row r="281" spans="1:9">
      <c r="A281" s="4">
        <v>42152</v>
      </c>
      <c r="B281" s="60">
        <v>336.59300000000002</v>
      </c>
      <c r="C281" s="20"/>
      <c r="D281" s="20"/>
      <c r="E281" s="20"/>
      <c r="F281" s="20"/>
      <c r="G281" s="37">
        <v>0</v>
      </c>
      <c r="H281" s="20"/>
      <c r="I281" s="26">
        <v>0</v>
      </c>
    </row>
    <row r="282" spans="1:9">
      <c r="A282" s="4">
        <v>42153</v>
      </c>
      <c r="B282" s="60">
        <v>308.42500000000001</v>
      </c>
      <c r="C282" s="45"/>
      <c r="D282" s="45"/>
      <c r="E282" s="45"/>
      <c r="F282" s="45"/>
      <c r="G282" s="37">
        <v>0</v>
      </c>
      <c r="H282" s="45"/>
      <c r="I282" s="26">
        <v>0</v>
      </c>
    </row>
    <row r="283" spans="1:9">
      <c r="A283" s="4">
        <v>42154</v>
      </c>
      <c r="B283" s="60">
        <v>303.41500000000002</v>
      </c>
      <c r="C283" s="45"/>
      <c r="D283" s="45"/>
      <c r="E283" s="45"/>
      <c r="F283" s="45"/>
      <c r="G283" s="37">
        <v>0</v>
      </c>
      <c r="H283" s="45"/>
      <c r="I283" s="26">
        <v>0</v>
      </c>
    </row>
    <row r="284" spans="1:9">
      <c r="A284" s="4">
        <v>42155</v>
      </c>
      <c r="B284" s="60">
        <v>318.5335</v>
      </c>
      <c r="C284" s="45"/>
      <c r="D284" s="45"/>
      <c r="E284" s="45"/>
      <c r="F284" s="45"/>
      <c r="G284" s="37">
        <v>0</v>
      </c>
      <c r="H284" s="45"/>
      <c r="I284" s="26">
        <v>0</v>
      </c>
    </row>
    <row r="285" spans="1:9">
      <c r="A285" s="4">
        <v>42156</v>
      </c>
      <c r="B285" s="61">
        <v>318.5335</v>
      </c>
      <c r="C285" s="45"/>
      <c r="D285" s="45"/>
      <c r="E285" s="45"/>
      <c r="F285" s="45"/>
      <c r="G285" s="37">
        <v>0</v>
      </c>
      <c r="H285" s="45"/>
      <c r="I285" s="26">
        <v>0</v>
      </c>
    </row>
    <row r="286" spans="1:9">
      <c r="A286" s="4">
        <v>42157</v>
      </c>
      <c r="B286" s="61">
        <v>304.27</v>
      </c>
      <c r="C286" s="45"/>
      <c r="D286" s="45"/>
      <c r="E286" s="45"/>
      <c r="F286" s="45"/>
      <c r="G286" s="37">
        <v>0</v>
      </c>
      <c r="H286" s="45"/>
      <c r="I286" s="26">
        <v>0</v>
      </c>
    </row>
    <row r="287" spans="1:9">
      <c r="A287" s="4">
        <v>42158</v>
      </c>
      <c r="B287" s="61">
        <v>295.01</v>
      </c>
      <c r="C287" s="45"/>
      <c r="D287" s="45"/>
      <c r="E287" s="45"/>
      <c r="F287" s="45"/>
      <c r="G287" s="37">
        <v>0</v>
      </c>
      <c r="H287" s="45"/>
      <c r="I287" s="26">
        <v>0</v>
      </c>
    </row>
    <row r="288" spans="1:9">
      <c r="A288" s="4">
        <v>42159</v>
      </c>
      <c r="B288" s="61">
        <v>294.26100000000002</v>
      </c>
      <c r="C288" s="20"/>
      <c r="D288" s="20"/>
      <c r="E288" s="20"/>
      <c r="F288" s="20"/>
      <c r="G288" s="37">
        <v>0</v>
      </c>
      <c r="H288" s="20"/>
      <c r="I288" s="26">
        <v>0</v>
      </c>
    </row>
    <row r="289" spans="1:9">
      <c r="A289" s="4">
        <v>42160</v>
      </c>
      <c r="B289" s="61">
        <v>340.84100000000001</v>
      </c>
      <c r="C289" s="45"/>
      <c r="D289" s="45"/>
      <c r="E289" s="45"/>
      <c r="F289" s="45"/>
      <c r="G289" s="37">
        <v>0</v>
      </c>
      <c r="H289" s="45"/>
      <c r="I289" s="26">
        <v>0</v>
      </c>
    </row>
    <row r="290" spans="1:9">
      <c r="A290" s="4">
        <v>42161</v>
      </c>
      <c r="B290" s="61">
        <v>240.36500000000001</v>
      </c>
      <c r="C290" s="45"/>
      <c r="D290" s="45"/>
      <c r="E290" s="45"/>
      <c r="F290" s="45"/>
      <c r="G290" s="37">
        <v>0</v>
      </c>
      <c r="H290" s="45"/>
      <c r="I290" s="26">
        <v>2</v>
      </c>
    </row>
    <row r="291" spans="1:9">
      <c r="A291" s="4">
        <v>42162</v>
      </c>
      <c r="B291" s="61">
        <v>281.24549999999999</v>
      </c>
      <c r="C291" s="45"/>
      <c r="D291" s="45"/>
      <c r="E291" s="45"/>
      <c r="F291" s="45"/>
      <c r="G291" s="37">
        <v>0</v>
      </c>
      <c r="H291" s="45"/>
      <c r="I291" s="26">
        <v>0</v>
      </c>
    </row>
    <row r="292" spans="1:9">
      <c r="A292" s="4">
        <v>42163</v>
      </c>
      <c r="B292" s="61">
        <v>281.24549999999999</v>
      </c>
      <c r="C292" s="45"/>
      <c r="D292" s="45"/>
      <c r="E292" s="45"/>
      <c r="F292" s="45"/>
      <c r="G292" s="37">
        <v>0</v>
      </c>
      <c r="H292" s="45"/>
      <c r="I292" s="26">
        <v>3</v>
      </c>
    </row>
    <row r="293" spans="1:9">
      <c r="A293" s="4">
        <v>42164</v>
      </c>
      <c r="B293" s="61">
        <v>277.815</v>
      </c>
      <c r="C293" s="45"/>
      <c r="D293" s="45"/>
      <c r="E293" s="45"/>
      <c r="F293" s="45"/>
      <c r="G293" s="37">
        <v>0</v>
      </c>
      <c r="H293" s="45"/>
      <c r="I293" s="26">
        <v>0</v>
      </c>
    </row>
    <row r="294" spans="1:9">
      <c r="A294" s="4">
        <v>42165</v>
      </c>
      <c r="B294" s="61">
        <v>272.50700000000001</v>
      </c>
      <c r="C294" s="45"/>
      <c r="D294" s="45"/>
      <c r="E294" s="45"/>
      <c r="F294" s="45"/>
      <c r="G294" s="37">
        <v>77</v>
      </c>
      <c r="H294" s="45"/>
      <c r="I294" s="26">
        <v>0</v>
      </c>
    </row>
    <row r="295" spans="1:9">
      <c r="A295" s="4">
        <v>42166</v>
      </c>
      <c r="B295" s="61">
        <v>291.66800000000001</v>
      </c>
      <c r="C295" s="20"/>
      <c r="D295" s="20"/>
      <c r="E295" s="20"/>
      <c r="F295" s="20"/>
      <c r="G295" s="37">
        <v>0</v>
      </c>
      <c r="H295" s="20"/>
      <c r="I295" s="26">
        <v>0</v>
      </c>
    </row>
    <row r="296" spans="1:9">
      <c r="A296" s="4">
        <v>42167</v>
      </c>
      <c r="B296" s="61">
        <v>284.71699999999998</v>
      </c>
      <c r="C296" s="45"/>
      <c r="D296" s="45"/>
      <c r="E296" s="45"/>
      <c r="F296" s="45"/>
      <c r="G296" s="37">
        <v>0</v>
      </c>
      <c r="H296" s="45"/>
      <c r="I296" s="26">
        <v>0</v>
      </c>
    </row>
    <row r="297" spans="1:9">
      <c r="A297" s="4">
        <v>42168</v>
      </c>
      <c r="B297" s="61">
        <v>348.16699999999997</v>
      </c>
      <c r="C297" s="45"/>
      <c r="D297" s="45"/>
      <c r="E297" s="45"/>
      <c r="F297" s="45"/>
      <c r="G297" s="37">
        <v>0</v>
      </c>
      <c r="H297" s="45"/>
      <c r="I297" s="26">
        <v>10</v>
      </c>
    </row>
    <row r="298" spans="1:9">
      <c r="A298" s="4">
        <v>42169</v>
      </c>
      <c r="B298" s="61">
        <v>362.202</v>
      </c>
      <c r="C298" s="45"/>
      <c r="D298" s="45"/>
      <c r="E298" s="45"/>
      <c r="F298" s="45"/>
      <c r="G298" s="37">
        <v>0</v>
      </c>
      <c r="H298" s="45"/>
      <c r="I298" s="26">
        <v>0</v>
      </c>
    </row>
    <row r="299" spans="1:9">
      <c r="A299" s="4">
        <v>42170</v>
      </c>
      <c r="B299" s="61">
        <v>362.202</v>
      </c>
      <c r="C299" s="45"/>
      <c r="D299" s="45"/>
      <c r="E299" s="45"/>
      <c r="F299" s="45"/>
      <c r="G299" s="37">
        <v>178</v>
      </c>
      <c r="H299" s="45"/>
      <c r="I299" s="26">
        <v>4</v>
      </c>
    </row>
    <row r="300" spans="1:9">
      <c r="A300" s="4">
        <v>42171</v>
      </c>
      <c r="B300" s="61">
        <v>305.24900000000002</v>
      </c>
      <c r="C300" s="51">
        <v>2</v>
      </c>
      <c r="D300" s="52">
        <v>10</v>
      </c>
      <c r="E300" s="52">
        <v>3.6</v>
      </c>
      <c r="F300" s="52">
        <v>4</v>
      </c>
      <c r="G300" s="37">
        <v>0</v>
      </c>
      <c r="H300" s="53">
        <v>2</v>
      </c>
      <c r="I300" s="26">
        <v>3</v>
      </c>
    </row>
    <row r="301" spans="1:9">
      <c r="A301" s="4">
        <v>42172</v>
      </c>
      <c r="B301" s="61">
        <v>355.20800000000003</v>
      </c>
      <c r="G301" s="37">
        <v>0</v>
      </c>
      <c r="I301" s="26">
        <v>9</v>
      </c>
    </row>
    <row r="302" spans="1:9">
      <c r="A302" s="4">
        <v>42173</v>
      </c>
      <c r="B302" s="61">
        <v>366.66399999999999</v>
      </c>
      <c r="C302" s="20"/>
      <c r="D302" s="20"/>
      <c r="E302" s="20"/>
      <c r="F302" s="20"/>
      <c r="G302" s="37">
        <v>0</v>
      </c>
      <c r="H302" s="20"/>
      <c r="I302" s="26">
        <v>0</v>
      </c>
    </row>
    <row r="303" spans="1:9">
      <c r="A303" s="4">
        <v>42174</v>
      </c>
      <c r="B303" s="61">
        <v>388.26299999999998</v>
      </c>
      <c r="C303" s="45"/>
      <c r="D303" s="45"/>
      <c r="E303" s="45"/>
      <c r="F303" s="45"/>
      <c r="G303" s="37">
        <v>0</v>
      </c>
      <c r="H303" s="45"/>
      <c r="I303" s="26">
        <v>0</v>
      </c>
    </row>
    <row r="304" spans="1:9">
      <c r="A304" s="4">
        <v>42175</v>
      </c>
      <c r="B304" s="61">
        <v>330.476</v>
      </c>
      <c r="C304" s="45"/>
      <c r="D304" s="45"/>
      <c r="E304" s="45"/>
      <c r="F304" s="45"/>
      <c r="G304" s="37">
        <v>0</v>
      </c>
      <c r="H304" s="45"/>
      <c r="I304" s="26">
        <v>0</v>
      </c>
    </row>
    <row r="305" spans="1:9">
      <c r="A305" s="4">
        <v>42176</v>
      </c>
      <c r="B305" s="61">
        <v>270.52699999999999</v>
      </c>
      <c r="C305" s="45"/>
      <c r="D305" s="45"/>
      <c r="E305" s="45"/>
      <c r="F305" s="45"/>
      <c r="G305" s="37">
        <v>0</v>
      </c>
      <c r="H305" s="45"/>
      <c r="I305" s="26">
        <v>0</v>
      </c>
    </row>
    <row r="306" spans="1:9">
      <c r="A306" s="4">
        <v>42177</v>
      </c>
      <c r="B306" s="61">
        <v>270.52699999999999</v>
      </c>
      <c r="C306" s="45"/>
      <c r="D306" s="45"/>
      <c r="E306" s="45"/>
      <c r="F306" s="45"/>
      <c r="G306" s="37">
        <v>192</v>
      </c>
      <c r="H306" s="45"/>
      <c r="I306" s="26">
        <v>0</v>
      </c>
    </row>
    <row r="307" spans="1:9">
      <c r="A307" s="4">
        <v>42178</v>
      </c>
      <c r="B307" s="61">
        <v>289.79199999999997</v>
      </c>
      <c r="C307" s="45"/>
      <c r="D307" s="45"/>
      <c r="E307" s="45"/>
      <c r="F307" s="45"/>
      <c r="G307" s="37">
        <v>0</v>
      </c>
      <c r="H307" s="45"/>
      <c r="I307" s="26">
        <v>0</v>
      </c>
    </row>
    <row r="308" spans="1:9">
      <c r="A308" s="4">
        <v>42179</v>
      </c>
      <c r="B308" s="61">
        <v>281.125</v>
      </c>
      <c r="C308" s="45"/>
      <c r="D308" s="45"/>
      <c r="E308" s="45"/>
      <c r="F308" s="45"/>
      <c r="G308" s="37">
        <v>0</v>
      </c>
      <c r="H308" s="45"/>
      <c r="I308" s="26">
        <v>0</v>
      </c>
    </row>
    <row r="309" spans="1:9">
      <c r="A309" s="4">
        <v>42180</v>
      </c>
      <c r="B309" s="61">
        <v>291.71600000000001</v>
      </c>
      <c r="C309" s="20"/>
      <c r="D309" s="20"/>
      <c r="E309" s="20"/>
      <c r="F309" s="20"/>
      <c r="G309" s="37">
        <v>0</v>
      </c>
      <c r="H309" s="20"/>
      <c r="I309" s="26">
        <v>2</v>
      </c>
    </row>
    <row r="310" spans="1:9">
      <c r="A310" s="4">
        <v>42181</v>
      </c>
      <c r="B310" s="61">
        <v>291.404</v>
      </c>
      <c r="C310" s="45"/>
      <c r="D310" s="45"/>
      <c r="E310" s="45"/>
      <c r="F310" s="45"/>
      <c r="G310" s="37">
        <v>0</v>
      </c>
      <c r="H310" s="45"/>
      <c r="I310" s="26">
        <v>2</v>
      </c>
    </row>
    <row r="311" spans="1:9">
      <c r="A311" s="4">
        <v>42182</v>
      </c>
      <c r="B311" s="61">
        <v>309.86399999999998</v>
      </c>
      <c r="C311" s="45"/>
      <c r="D311" s="45"/>
      <c r="E311" s="45"/>
      <c r="F311" s="45"/>
      <c r="G311" s="37">
        <v>0</v>
      </c>
      <c r="H311" s="45"/>
      <c r="I311" s="26">
        <v>2</v>
      </c>
    </row>
    <row r="312" spans="1:9">
      <c r="A312" s="4">
        <v>42183</v>
      </c>
      <c r="B312" s="61">
        <v>273.32</v>
      </c>
      <c r="C312" s="45"/>
      <c r="D312" s="45"/>
      <c r="E312" s="45"/>
      <c r="F312" s="45"/>
      <c r="G312" s="37">
        <v>0</v>
      </c>
      <c r="H312" s="45"/>
      <c r="I312" s="26">
        <v>0</v>
      </c>
    </row>
    <row r="313" spans="1:9">
      <c r="A313" s="4">
        <v>42184</v>
      </c>
      <c r="B313" s="61">
        <v>273.32</v>
      </c>
      <c r="C313" s="45"/>
      <c r="D313" s="45"/>
      <c r="E313" s="45"/>
      <c r="F313" s="45"/>
      <c r="G313" s="37">
        <v>0</v>
      </c>
      <c r="H313" s="45"/>
      <c r="I313" s="26">
        <v>0</v>
      </c>
    </row>
    <row r="314" spans="1:9">
      <c r="A314" s="4">
        <v>42185</v>
      </c>
      <c r="B314" s="61">
        <v>272.51499999999999</v>
      </c>
      <c r="C314" s="45"/>
      <c r="D314" s="45"/>
      <c r="E314" s="45"/>
      <c r="F314" s="45"/>
      <c r="G314" s="37">
        <v>0</v>
      </c>
      <c r="H314" s="45"/>
      <c r="I314" s="26">
        <v>1</v>
      </c>
    </row>
    <row r="315" spans="1:9">
      <c r="A315" s="4">
        <v>42186</v>
      </c>
      <c r="B315" s="61">
        <v>284.14400000000001</v>
      </c>
      <c r="C315" s="45"/>
      <c r="D315" s="45"/>
      <c r="E315" s="45"/>
      <c r="F315" s="45"/>
      <c r="G315" s="37">
        <v>0</v>
      </c>
      <c r="H315" s="45"/>
      <c r="I315" s="26">
        <v>0</v>
      </c>
    </row>
    <row r="316" spans="1:9">
      <c r="A316" s="4">
        <v>42187</v>
      </c>
      <c r="B316" s="63">
        <v>275.33800000000002</v>
      </c>
      <c r="C316" s="20"/>
      <c r="D316" s="20"/>
      <c r="E316" s="20"/>
      <c r="F316" s="20"/>
      <c r="G316" s="37">
        <v>0</v>
      </c>
      <c r="H316" s="20"/>
      <c r="I316" s="26">
        <v>0</v>
      </c>
    </row>
    <row r="317" spans="1:9">
      <c r="A317" s="4">
        <v>42188</v>
      </c>
      <c r="B317" s="61">
        <v>355.13200000000001</v>
      </c>
      <c r="C317" s="45"/>
      <c r="D317" s="45"/>
      <c r="E317" s="45"/>
      <c r="F317" s="45"/>
      <c r="G317" s="37">
        <v>0</v>
      </c>
      <c r="H317" s="45"/>
      <c r="I317" s="26">
        <v>0</v>
      </c>
    </row>
    <row r="318" spans="1:9">
      <c r="A318" s="4">
        <v>42189</v>
      </c>
      <c r="B318" s="61">
        <v>242.39400000000001</v>
      </c>
      <c r="C318" s="45"/>
      <c r="D318" s="45"/>
      <c r="E318" s="45"/>
      <c r="F318" s="45"/>
      <c r="G318" s="37">
        <v>0</v>
      </c>
      <c r="H318" s="45"/>
      <c r="I318" s="26">
        <v>0</v>
      </c>
    </row>
    <row r="319" spans="1:9">
      <c r="A319" s="4">
        <v>42190</v>
      </c>
      <c r="B319" s="61">
        <v>282.827</v>
      </c>
      <c r="C319" s="45"/>
      <c r="D319" s="45"/>
      <c r="E319" s="45"/>
      <c r="F319" s="45"/>
      <c r="G319" s="37">
        <v>0</v>
      </c>
      <c r="H319" s="45"/>
      <c r="I319" s="26">
        <v>0</v>
      </c>
    </row>
    <row r="320" spans="1:9">
      <c r="A320" s="4">
        <v>42191</v>
      </c>
      <c r="B320" s="61">
        <v>282.827</v>
      </c>
      <c r="C320" s="45"/>
      <c r="D320" s="45"/>
      <c r="E320" s="45"/>
      <c r="F320" s="45"/>
      <c r="G320" s="37">
        <v>0</v>
      </c>
      <c r="H320" s="45"/>
      <c r="I320" s="26">
        <v>0</v>
      </c>
    </row>
    <row r="321" spans="1:9">
      <c r="A321" s="4">
        <v>42192</v>
      </c>
      <c r="B321" s="61">
        <v>210.55799999999999</v>
      </c>
      <c r="C321" s="45"/>
      <c r="D321" s="45"/>
      <c r="E321" s="45"/>
      <c r="F321" s="45"/>
      <c r="G321" s="37">
        <v>0</v>
      </c>
      <c r="H321" s="45"/>
      <c r="I321" s="26">
        <v>0</v>
      </c>
    </row>
    <row r="322" spans="1:9">
      <c r="A322" s="4">
        <v>42193</v>
      </c>
      <c r="B322" s="61">
        <v>268.834</v>
      </c>
      <c r="C322" s="45"/>
      <c r="D322" s="45"/>
      <c r="E322" s="45"/>
      <c r="F322" s="45"/>
      <c r="G322" s="37">
        <v>0</v>
      </c>
      <c r="H322" s="45"/>
      <c r="I322" s="26">
        <v>0</v>
      </c>
    </row>
    <row r="323" spans="1:9">
      <c r="A323" s="4">
        <v>42194</v>
      </c>
      <c r="B323" s="61">
        <v>254.535</v>
      </c>
      <c r="C323" s="20"/>
      <c r="D323" s="20"/>
      <c r="E323" s="20"/>
      <c r="F323" s="20"/>
      <c r="G323" s="37">
        <v>0</v>
      </c>
      <c r="H323" s="20"/>
      <c r="I323" s="26">
        <v>0</v>
      </c>
    </row>
    <row r="324" spans="1:9">
      <c r="A324" s="4">
        <v>42195</v>
      </c>
      <c r="B324" s="61">
        <v>361.61099999999999</v>
      </c>
      <c r="C324" s="45"/>
      <c r="D324" s="45"/>
      <c r="E324" s="45"/>
      <c r="F324" s="45"/>
      <c r="G324" s="37">
        <v>0</v>
      </c>
      <c r="H324" s="45"/>
      <c r="I324" s="26">
        <v>0</v>
      </c>
    </row>
    <row r="325" spans="1:9">
      <c r="A325" s="4">
        <v>42196</v>
      </c>
      <c r="B325" s="61">
        <v>187.73699999999999</v>
      </c>
      <c r="C325" s="45"/>
      <c r="D325" s="45"/>
      <c r="E325" s="45"/>
      <c r="F325" s="45"/>
      <c r="G325" s="37">
        <v>0</v>
      </c>
      <c r="H325" s="45"/>
      <c r="I325" s="26">
        <v>0</v>
      </c>
    </row>
    <row r="326" spans="1:9">
      <c r="A326" s="4">
        <v>42197</v>
      </c>
      <c r="B326" s="61">
        <v>270.39499999999998</v>
      </c>
      <c r="C326" s="45"/>
      <c r="D326" s="45"/>
      <c r="E326" s="45"/>
      <c r="F326" s="45"/>
      <c r="G326" s="37">
        <v>0</v>
      </c>
      <c r="H326" s="45"/>
      <c r="I326" s="26">
        <v>0</v>
      </c>
    </row>
    <row r="327" spans="1:9">
      <c r="A327" s="4">
        <v>42198</v>
      </c>
      <c r="B327" s="61">
        <v>270.39499999999998</v>
      </c>
      <c r="C327" s="45"/>
      <c r="D327" s="45"/>
      <c r="E327" s="45"/>
      <c r="F327" s="45"/>
      <c r="G327" s="37">
        <v>0</v>
      </c>
      <c r="H327" s="45"/>
      <c r="I327" s="26">
        <v>0</v>
      </c>
    </row>
    <row r="328" spans="1:9">
      <c r="A328" s="4">
        <v>42199</v>
      </c>
      <c r="B328" s="61">
        <v>256.37</v>
      </c>
      <c r="C328" s="51">
        <v>2</v>
      </c>
      <c r="D328" s="52">
        <v>68</v>
      </c>
      <c r="E328" s="52">
        <v>2</v>
      </c>
      <c r="F328" s="52">
        <v>7</v>
      </c>
      <c r="G328" s="37">
        <v>88</v>
      </c>
      <c r="H328" s="53">
        <v>2</v>
      </c>
      <c r="I328" s="26">
        <v>0</v>
      </c>
    </row>
    <row r="329" spans="1:9">
      <c r="A329" s="4">
        <v>42200</v>
      </c>
      <c r="B329" s="61">
        <v>265.54300000000001</v>
      </c>
      <c r="G329" s="37">
        <v>0</v>
      </c>
      <c r="I329" s="26">
        <v>0</v>
      </c>
    </row>
    <row r="330" spans="1:9">
      <c r="A330" s="4">
        <v>42201</v>
      </c>
      <c r="B330" s="61">
        <v>275.17500000000001</v>
      </c>
      <c r="C330" s="20"/>
      <c r="D330" s="20"/>
      <c r="E330" s="20"/>
      <c r="F330" s="20"/>
      <c r="G330" s="37">
        <v>0</v>
      </c>
      <c r="H330" s="20"/>
      <c r="I330" s="26">
        <v>0</v>
      </c>
    </row>
    <row r="331" spans="1:9">
      <c r="A331" s="4">
        <v>42202</v>
      </c>
      <c r="B331" s="61">
        <v>291.62700000000001</v>
      </c>
      <c r="C331" s="45"/>
      <c r="D331" s="45"/>
      <c r="E331" s="45"/>
      <c r="F331" s="45"/>
      <c r="G331" s="37">
        <v>0</v>
      </c>
      <c r="H331" s="45"/>
      <c r="I331" s="26">
        <v>0</v>
      </c>
    </row>
    <row r="332" spans="1:9">
      <c r="A332" s="4">
        <v>42203</v>
      </c>
      <c r="B332" s="61">
        <v>191.096</v>
      </c>
      <c r="C332" s="45"/>
      <c r="D332" s="45"/>
      <c r="E332" s="45"/>
      <c r="F332" s="45"/>
      <c r="G332" s="37">
        <v>0</v>
      </c>
      <c r="H332" s="45"/>
      <c r="I332" s="26">
        <v>0</v>
      </c>
    </row>
    <row r="333" spans="1:9">
      <c r="A333" s="4">
        <v>42204</v>
      </c>
      <c r="B333" s="61">
        <v>260.97750000000002</v>
      </c>
      <c r="C333" s="45"/>
      <c r="D333" s="45"/>
      <c r="E333" s="45"/>
      <c r="F333" s="45"/>
      <c r="G333" s="37">
        <v>0</v>
      </c>
      <c r="H333" s="45"/>
      <c r="I333" s="26">
        <v>0</v>
      </c>
    </row>
    <row r="334" spans="1:9">
      <c r="A334" s="4">
        <v>42205</v>
      </c>
      <c r="B334" s="61">
        <v>260.97750000000002</v>
      </c>
      <c r="C334" s="45"/>
      <c r="D334" s="45"/>
      <c r="E334" s="45"/>
      <c r="F334" s="45"/>
      <c r="G334" s="37">
        <v>0</v>
      </c>
      <c r="H334" s="45"/>
      <c r="I334" s="26">
        <v>3</v>
      </c>
    </row>
    <row r="335" spans="1:9">
      <c r="A335" s="4">
        <v>42206</v>
      </c>
      <c r="B335" s="61">
        <v>276.2</v>
      </c>
      <c r="C335" s="45"/>
      <c r="D335" s="45"/>
      <c r="E335" s="45"/>
      <c r="F335" s="45"/>
      <c r="G335" s="37">
        <v>0</v>
      </c>
      <c r="H335" s="45"/>
      <c r="I335" s="26">
        <v>8</v>
      </c>
    </row>
    <row r="336" spans="1:9">
      <c r="A336" s="4">
        <v>42207</v>
      </c>
      <c r="B336" s="61">
        <v>273.55500000000001</v>
      </c>
      <c r="C336" s="45"/>
      <c r="D336" s="45"/>
      <c r="E336" s="45"/>
      <c r="F336" s="45"/>
      <c r="G336" s="37">
        <v>0</v>
      </c>
      <c r="H336" s="45"/>
      <c r="I336" s="26">
        <v>0</v>
      </c>
    </row>
    <row r="337" spans="1:9">
      <c r="A337" s="4">
        <v>42208</v>
      </c>
      <c r="B337" s="61">
        <v>278.303</v>
      </c>
      <c r="C337" s="20"/>
      <c r="D337" s="20"/>
      <c r="E337" s="20"/>
      <c r="F337" s="20"/>
      <c r="G337" s="37">
        <v>0</v>
      </c>
      <c r="H337" s="20"/>
      <c r="I337" s="26">
        <v>0</v>
      </c>
    </row>
    <row r="338" spans="1:9">
      <c r="A338" s="4">
        <v>42209</v>
      </c>
      <c r="B338" s="61">
        <v>265.09100000000001</v>
      </c>
      <c r="C338" s="45"/>
      <c r="D338" s="45"/>
      <c r="E338" s="45"/>
      <c r="F338" s="45"/>
      <c r="G338" s="37">
        <v>0</v>
      </c>
      <c r="H338" s="45"/>
      <c r="I338" s="26">
        <v>0</v>
      </c>
    </row>
    <row r="339" spans="1:9">
      <c r="A339" s="4">
        <v>42210</v>
      </c>
      <c r="B339" s="61">
        <v>387.27</v>
      </c>
      <c r="C339" s="45"/>
      <c r="D339" s="45"/>
      <c r="E339" s="45"/>
      <c r="F339" s="45"/>
      <c r="G339" s="37">
        <v>0</v>
      </c>
      <c r="H339" s="45"/>
      <c r="I339" s="26">
        <v>12</v>
      </c>
    </row>
    <row r="340" spans="1:9">
      <c r="A340" s="4">
        <v>42211</v>
      </c>
      <c r="B340" s="61">
        <v>273.89600000000002</v>
      </c>
      <c r="C340" s="45"/>
      <c r="D340" s="45"/>
      <c r="E340" s="45"/>
      <c r="F340" s="45"/>
      <c r="G340" s="37">
        <v>0</v>
      </c>
      <c r="H340" s="45"/>
      <c r="I340" s="26">
        <v>0</v>
      </c>
    </row>
    <row r="341" spans="1:9">
      <c r="A341" s="4">
        <v>42212</v>
      </c>
      <c r="B341" s="61">
        <v>273.89600000000002</v>
      </c>
      <c r="C341" s="45"/>
      <c r="D341" s="45"/>
      <c r="E341" s="45"/>
      <c r="F341" s="45"/>
      <c r="G341" s="37">
        <v>0</v>
      </c>
      <c r="H341" s="45"/>
      <c r="I341" s="26">
        <v>0</v>
      </c>
    </row>
    <row r="342" spans="1:9">
      <c r="A342" s="4">
        <v>42213</v>
      </c>
      <c r="B342" s="61">
        <v>281.26900000000001</v>
      </c>
      <c r="C342" s="45"/>
      <c r="D342" s="45"/>
      <c r="E342" s="45"/>
      <c r="F342" s="45"/>
      <c r="G342" s="37">
        <v>0</v>
      </c>
      <c r="H342" s="45"/>
      <c r="I342" s="26">
        <v>0</v>
      </c>
    </row>
    <row r="343" spans="1:9">
      <c r="A343" s="4">
        <v>42214</v>
      </c>
      <c r="B343" s="61">
        <v>273.43200000000002</v>
      </c>
      <c r="C343" s="45"/>
      <c r="D343" s="45"/>
      <c r="E343" s="45"/>
      <c r="F343" s="45"/>
      <c r="G343" s="37">
        <v>0</v>
      </c>
      <c r="H343" s="45"/>
      <c r="I343" s="26">
        <v>0</v>
      </c>
    </row>
    <row r="344" spans="1:9">
      <c r="A344" s="4">
        <v>42215</v>
      </c>
      <c r="B344" s="61">
        <v>272.34300000000002</v>
      </c>
      <c r="C344" s="20"/>
      <c r="D344" s="20"/>
      <c r="E344" s="20"/>
      <c r="F344" s="20"/>
      <c r="G344" s="37">
        <v>0</v>
      </c>
      <c r="H344" s="20"/>
      <c r="I344" s="26">
        <v>0</v>
      </c>
    </row>
    <row r="345" spans="1:9">
      <c r="A345" s="4">
        <v>42216</v>
      </c>
      <c r="B345" s="61">
        <v>308.839</v>
      </c>
      <c r="C345" s="45"/>
      <c r="D345" s="45"/>
      <c r="E345" s="45"/>
      <c r="F345" s="45"/>
      <c r="G345" s="37">
        <v>0</v>
      </c>
      <c r="H345" s="45"/>
      <c r="I345" s="26">
        <v>0</v>
      </c>
    </row>
    <row r="346" spans="1:9">
      <c r="A346" s="4">
        <v>42217</v>
      </c>
      <c r="B346" s="61">
        <v>244.673</v>
      </c>
      <c r="C346" s="45"/>
      <c r="D346" s="45"/>
      <c r="E346" s="45"/>
      <c r="F346" s="45"/>
      <c r="G346" s="37">
        <v>0</v>
      </c>
      <c r="H346" s="45"/>
      <c r="I346" s="26">
        <v>0</v>
      </c>
    </row>
    <row r="347" spans="1:9">
      <c r="A347" s="4">
        <v>42218</v>
      </c>
      <c r="B347" s="61">
        <v>256.21550000000002</v>
      </c>
      <c r="C347" s="45"/>
      <c r="D347" s="45"/>
      <c r="E347" s="45"/>
      <c r="F347" s="45"/>
      <c r="G347" s="37">
        <v>0</v>
      </c>
      <c r="H347" s="45"/>
      <c r="I347" s="26">
        <v>0</v>
      </c>
    </row>
    <row r="348" spans="1:9">
      <c r="A348" s="4">
        <v>42219</v>
      </c>
      <c r="B348" s="61">
        <v>256.21550000000002</v>
      </c>
      <c r="C348" s="45"/>
      <c r="D348" s="45"/>
      <c r="E348" s="45"/>
      <c r="F348" s="45"/>
      <c r="G348" s="37">
        <v>0</v>
      </c>
      <c r="H348" s="45"/>
      <c r="I348" s="26">
        <v>0</v>
      </c>
    </row>
    <row r="349" spans="1:9">
      <c r="A349" s="4">
        <v>42220</v>
      </c>
      <c r="B349" s="61">
        <v>257.14600000000002</v>
      </c>
      <c r="C349" s="45"/>
      <c r="D349" s="45"/>
      <c r="E349" s="45"/>
      <c r="F349" s="45"/>
      <c r="G349" s="37">
        <v>0</v>
      </c>
      <c r="H349" s="45"/>
      <c r="I349" s="26">
        <v>0</v>
      </c>
    </row>
    <row r="350" spans="1:9">
      <c r="A350" s="4">
        <v>42221</v>
      </c>
      <c r="B350" s="61">
        <v>258.10399999999998</v>
      </c>
      <c r="C350" s="45"/>
      <c r="D350" s="45"/>
      <c r="E350" s="45"/>
      <c r="F350" s="45"/>
      <c r="G350" s="37">
        <v>0</v>
      </c>
      <c r="H350" s="45"/>
      <c r="I350" s="26">
        <v>0</v>
      </c>
    </row>
    <row r="351" spans="1:9">
      <c r="A351" s="4">
        <v>42222</v>
      </c>
      <c r="B351" s="61">
        <v>257.95499999999998</v>
      </c>
      <c r="C351" s="20"/>
      <c r="D351" s="20"/>
      <c r="E351" s="20"/>
      <c r="F351" s="20"/>
      <c r="G351" s="37">
        <v>0</v>
      </c>
      <c r="H351" s="20"/>
      <c r="I351" s="26">
        <v>0</v>
      </c>
    </row>
    <row r="352" spans="1:9">
      <c r="A352" s="4">
        <v>42223</v>
      </c>
      <c r="B352" s="61">
        <v>264.84399999999999</v>
      </c>
      <c r="C352" s="45"/>
      <c r="D352" s="45"/>
      <c r="E352" s="45"/>
      <c r="F352" s="45"/>
      <c r="G352" s="37">
        <v>114</v>
      </c>
      <c r="H352" s="45"/>
      <c r="I352" s="26">
        <v>0</v>
      </c>
    </row>
    <row r="353" spans="1:9">
      <c r="A353" s="4">
        <v>42224</v>
      </c>
      <c r="B353" s="61">
        <v>284.05099999999999</v>
      </c>
      <c r="C353" s="45"/>
      <c r="D353" s="45"/>
      <c r="E353" s="45"/>
      <c r="F353" s="45"/>
      <c r="G353" s="37">
        <v>0</v>
      </c>
      <c r="H353" s="45"/>
      <c r="I353" s="26">
        <v>0</v>
      </c>
    </row>
    <row r="354" spans="1:9">
      <c r="A354" s="4">
        <v>42225</v>
      </c>
      <c r="B354" s="61">
        <v>272.07850000000002</v>
      </c>
      <c r="C354" s="45"/>
      <c r="D354" s="45"/>
      <c r="E354" s="45"/>
      <c r="F354" s="45"/>
      <c r="G354" s="37">
        <v>0</v>
      </c>
      <c r="H354" s="45"/>
      <c r="I354" s="26">
        <v>0</v>
      </c>
    </row>
    <row r="355" spans="1:9">
      <c r="A355" s="4">
        <v>42226</v>
      </c>
      <c r="B355" s="61">
        <v>272.07850000000002</v>
      </c>
      <c r="C355" s="45"/>
      <c r="D355" s="45"/>
      <c r="E355" s="45"/>
      <c r="F355" s="45"/>
      <c r="G355" s="37">
        <v>100</v>
      </c>
      <c r="H355" s="53">
        <v>2</v>
      </c>
      <c r="I355" s="26">
        <v>0</v>
      </c>
    </row>
    <row r="356" spans="1:9">
      <c r="A356" s="4">
        <v>42227</v>
      </c>
      <c r="B356" s="61">
        <v>206.149</v>
      </c>
      <c r="C356" s="51">
        <v>2</v>
      </c>
      <c r="D356" s="52">
        <v>16</v>
      </c>
      <c r="E356" s="52">
        <v>2</v>
      </c>
      <c r="F356" s="52">
        <v>10</v>
      </c>
      <c r="G356" s="37">
        <v>0</v>
      </c>
      <c r="H356" s="45"/>
      <c r="I356" s="26">
        <v>0</v>
      </c>
    </row>
    <row r="357" spans="1:9">
      <c r="A357" s="4">
        <v>42228</v>
      </c>
      <c r="B357" s="61">
        <v>268.084</v>
      </c>
      <c r="G357" s="37">
        <v>126</v>
      </c>
      <c r="I357" s="26">
        <v>0</v>
      </c>
    </row>
    <row r="358" spans="1:9">
      <c r="A358" s="4">
        <v>42229</v>
      </c>
      <c r="B358" s="61">
        <v>248.54300000000001</v>
      </c>
      <c r="C358" s="20"/>
      <c r="D358" s="20"/>
      <c r="E358" s="20"/>
      <c r="F358" s="20"/>
      <c r="G358" s="37">
        <v>0</v>
      </c>
      <c r="H358" s="20"/>
      <c r="I358" s="26">
        <v>0</v>
      </c>
    </row>
    <row r="359" spans="1:9">
      <c r="A359" s="4">
        <v>42230</v>
      </c>
      <c r="B359" s="61">
        <v>311.61399999999998</v>
      </c>
      <c r="C359" s="45"/>
      <c r="D359" s="45"/>
      <c r="E359" s="45"/>
      <c r="F359" s="45"/>
      <c r="G359" s="37">
        <v>0</v>
      </c>
      <c r="H359" s="45"/>
      <c r="I359" s="26">
        <v>0</v>
      </c>
    </row>
    <row r="360" spans="1:9">
      <c r="A360" s="4">
        <v>42231</v>
      </c>
      <c r="B360" s="61">
        <v>219.66499999999999</v>
      </c>
      <c r="C360" s="45"/>
      <c r="D360" s="45"/>
      <c r="E360" s="45"/>
      <c r="F360" s="45"/>
      <c r="G360" s="37">
        <v>0</v>
      </c>
      <c r="H360" s="45"/>
      <c r="I360" s="26">
        <v>0</v>
      </c>
    </row>
    <row r="361" spans="1:9">
      <c r="A361" s="4">
        <v>42232</v>
      </c>
      <c r="B361" s="61">
        <v>246.55250000000001</v>
      </c>
      <c r="C361" s="45"/>
      <c r="D361" s="45"/>
      <c r="E361" s="45"/>
      <c r="F361" s="45"/>
      <c r="G361" s="37">
        <v>0</v>
      </c>
      <c r="H361" s="45"/>
      <c r="I361" s="26">
        <v>0</v>
      </c>
    </row>
    <row r="362" spans="1:9">
      <c r="A362" s="4">
        <v>42233</v>
      </c>
      <c r="B362" s="61">
        <v>246.55250000000001</v>
      </c>
      <c r="C362" s="45"/>
      <c r="D362" s="45"/>
      <c r="E362" s="45"/>
      <c r="F362" s="45"/>
      <c r="G362" s="37">
        <v>210</v>
      </c>
      <c r="H362" s="45"/>
      <c r="I362" s="26">
        <v>2.5</v>
      </c>
    </row>
    <row r="363" spans="1:9">
      <c r="A363" s="4">
        <v>42234</v>
      </c>
      <c r="B363" s="61">
        <v>251.79</v>
      </c>
      <c r="C363" s="45"/>
      <c r="D363" s="45"/>
      <c r="E363" s="45"/>
      <c r="F363" s="45"/>
      <c r="G363" s="37">
        <v>0</v>
      </c>
      <c r="H363" s="45"/>
      <c r="I363" s="26">
        <v>0</v>
      </c>
    </row>
    <row r="364" spans="1:9">
      <c r="A364" s="4">
        <v>42235</v>
      </c>
      <c r="B364" s="61">
        <v>251.79</v>
      </c>
      <c r="C364" s="45"/>
      <c r="D364" s="45"/>
      <c r="E364" s="45"/>
      <c r="F364" s="45"/>
      <c r="G364" s="37">
        <v>105</v>
      </c>
      <c r="H364" s="45"/>
      <c r="I364" s="26">
        <v>0</v>
      </c>
    </row>
    <row r="365" spans="1:9">
      <c r="A365" s="4">
        <v>42236</v>
      </c>
      <c r="B365" s="61">
        <v>237.25</v>
      </c>
      <c r="C365" s="20"/>
      <c r="D365" s="20"/>
      <c r="E365" s="20"/>
      <c r="F365" s="20"/>
      <c r="G365" s="37">
        <v>0</v>
      </c>
      <c r="H365" s="20"/>
      <c r="I365" s="26">
        <v>2</v>
      </c>
    </row>
    <row r="366" spans="1:9">
      <c r="A366" s="4">
        <v>42237</v>
      </c>
      <c r="B366" s="61">
        <v>301.64100000000002</v>
      </c>
      <c r="C366" s="45"/>
      <c r="D366" s="45"/>
      <c r="E366" s="45"/>
      <c r="F366" s="45"/>
      <c r="G366" s="37">
        <v>0</v>
      </c>
      <c r="H366" s="45"/>
      <c r="I366" s="26">
        <v>0</v>
      </c>
    </row>
    <row r="367" spans="1:9">
      <c r="A367" s="4">
        <v>42238</v>
      </c>
      <c r="B367" s="61">
        <v>165.34700000000001</v>
      </c>
      <c r="C367" s="45"/>
      <c r="D367" s="45"/>
      <c r="E367" s="45"/>
      <c r="F367" s="45"/>
      <c r="G367" s="37">
        <v>0</v>
      </c>
      <c r="H367" s="45"/>
      <c r="I367" s="26">
        <v>3</v>
      </c>
    </row>
    <row r="368" spans="1:9">
      <c r="A368" s="4">
        <v>42239</v>
      </c>
      <c r="B368" s="61">
        <v>260.01549999999997</v>
      </c>
      <c r="C368" s="45"/>
      <c r="D368" s="45"/>
      <c r="E368" s="45"/>
      <c r="F368" s="45"/>
      <c r="G368" s="37">
        <v>0</v>
      </c>
      <c r="H368" s="45"/>
      <c r="I368" s="26">
        <v>0</v>
      </c>
    </row>
    <row r="369" spans="1:9">
      <c r="A369" s="4">
        <v>42240</v>
      </c>
      <c r="B369" s="61">
        <v>260.01549999999997</v>
      </c>
      <c r="C369" s="45"/>
      <c r="D369" s="45"/>
      <c r="E369" s="45"/>
      <c r="F369" s="45"/>
      <c r="G369" s="37">
        <v>0</v>
      </c>
      <c r="H369" s="45"/>
      <c r="I369" s="26">
        <v>0</v>
      </c>
    </row>
    <row r="370" spans="1:9">
      <c r="A370" s="4">
        <v>42241</v>
      </c>
      <c r="B370" s="61">
        <v>287.22300000000001</v>
      </c>
      <c r="C370" s="45"/>
      <c r="D370" s="45"/>
      <c r="E370" s="45"/>
      <c r="F370" s="45"/>
      <c r="G370" s="37">
        <v>0</v>
      </c>
      <c r="H370" s="45"/>
      <c r="I370" s="26">
        <v>22</v>
      </c>
    </row>
    <row r="371" spans="1:9">
      <c r="A371" s="4">
        <v>42242</v>
      </c>
      <c r="B371" s="61">
        <v>287.22300000000001</v>
      </c>
      <c r="C371" s="45"/>
      <c r="D371" s="45"/>
      <c r="E371" s="45"/>
      <c r="F371" s="45"/>
      <c r="G371" s="37">
        <v>0</v>
      </c>
      <c r="H371" s="45"/>
      <c r="I371" s="26">
        <v>0</v>
      </c>
    </row>
    <row r="372" spans="1:9">
      <c r="A372" s="4">
        <v>42243</v>
      </c>
      <c r="B372" s="61">
        <v>250.036</v>
      </c>
      <c r="C372" s="20"/>
      <c r="D372" s="20"/>
      <c r="E372" s="20"/>
      <c r="F372" s="20"/>
      <c r="G372" s="37">
        <v>0</v>
      </c>
      <c r="H372" s="46"/>
      <c r="I372" s="26">
        <v>1</v>
      </c>
    </row>
    <row r="373" spans="1:9">
      <c r="A373" s="4">
        <v>42244</v>
      </c>
      <c r="B373" s="61">
        <v>307.709</v>
      </c>
      <c r="C373" s="45"/>
      <c r="D373" s="45"/>
      <c r="E373" s="45"/>
      <c r="F373" s="45"/>
      <c r="G373" s="37">
        <v>0</v>
      </c>
      <c r="H373" s="45"/>
      <c r="I373" s="26">
        <v>6</v>
      </c>
    </row>
    <row r="374" spans="1:9">
      <c r="A374" s="4">
        <v>42245</v>
      </c>
      <c r="B374" s="61">
        <v>229.392</v>
      </c>
      <c r="C374" s="45"/>
      <c r="D374" s="45"/>
      <c r="E374" s="45"/>
      <c r="F374" s="45"/>
      <c r="G374" s="37">
        <v>0</v>
      </c>
      <c r="H374" s="45"/>
      <c r="I374" s="26">
        <v>0</v>
      </c>
    </row>
    <row r="375" spans="1:9">
      <c r="A375" s="4">
        <v>42246</v>
      </c>
      <c r="B375" s="61">
        <v>240.96850000000001</v>
      </c>
      <c r="C375" s="45"/>
      <c r="D375" s="45"/>
      <c r="E375" s="45"/>
      <c r="F375" s="45"/>
      <c r="G375" s="37">
        <v>0</v>
      </c>
      <c r="H375" s="45"/>
      <c r="I375" s="26">
        <v>0</v>
      </c>
    </row>
    <row r="376" spans="1:9">
      <c r="A376" s="4">
        <v>42247</v>
      </c>
      <c r="B376" s="61">
        <v>240.96850000000001</v>
      </c>
      <c r="C376" s="45"/>
      <c r="D376" s="45"/>
      <c r="E376" s="45"/>
      <c r="F376" s="45"/>
      <c r="G376" s="37">
        <v>204</v>
      </c>
      <c r="H376" s="45"/>
      <c r="I376" s="26">
        <v>0</v>
      </c>
    </row>
    <row r="377" spans="1:9" ht="15.75" thickBot="1">
      <c r="A377" s="3"/>
      <c r="B377" s="340"/>
      <c r="C377" s="340"/>
      <c r="D377" s="340"/>
      <c r="E377" s="340"/>
      <c r="F377" s="340"/>
      <c r="G377" s="340"/>
      <c r="H377" s="340"/>
      <c r="I377" s="341"/>
    </row>
    <row r="378" spans="1:9">
      <c r="A378" s="21" t="s">
        <v>8</v>
      </c>
      <c r="B378" s="29">
        <f t="shared" ref="B378:I378" si="0">MIN(B12:B376)</f>
        <v>149.00700000000001</v>
      </c>
      <c r="C378" s="32">
        <f>MIN(C356,C328,C300,C271,C244,C216,C188,C160,C138,C103,C75,C47,C19)</f>
        <v>2</v>
      </c>
      <c r="D378" s="32">
        <f>MIN(D356,D328,D300,D271,D244,D216,D188,D160,D138,D103,D75,D47,D19)</f>
        <v>10</v>
      </c>
      <c r="E378" s="32">
        <f>MIN(E356,E328,E300,E271,E244,E216,E188,E160,E138,E103,E75,E47,E19)</f>
        <v>2</v>
      </c>
      <c r="F378" s="32">
        <f>MIN(F356,F328,F300,F271,F244,F216,F188,F160,F138,F103,F75,F47,F19)</f>
        <v>4</v>
      </c>
      <c r="G378" s="32">
        <f t="shared" ref="G378" si="1">MIN(G365,G351,G337,G323,G309,G295,G281,G267,G253,G239,G225,G211,G197,G183,G169,G155,G141,G127,G113,G99,G85,G71,G57,G43,G29,G15)</f>
        <v>0</v>
      </c>
      <c r="H378" s="32">
        <f>MIN(H355,H328,H300,H271,H244,H216,H188,H160,H146,H103,H75,H47,H19)</f>
        <v>1</v>
      </c>
      <c r="I378" s="29">
        <f t="shared" si="0"/>
        <v>0</v>
      </c>
    </row>
    <row r="379" spans="1:9">
      <c r="A379" s="22" t="s">
        <v>9</v>
      </c>
      <c r="B379" s="30">
        <f t="shared" ref="B379" si="2">AVERAGE(B12:B376)</f>
        <v>327.30493378995459</v>
      </c>
      <c r="C379" s="40">
        <f>AVERAGE(C356,C328,C300,C271,C244,C216,C188,C160,C138,C103,C75,C47,C19)</f>
        <v>4.6923076923076925</v>
      </c>
      <c r="D379" s="40">
        <f>AVERAGE(D356,D328,D300,D271,D244,D216,D188,D160,D138,D103,D75,D47,D19)</f>
        <v>339.46153846153845</v>
      </c>
      <c r="E379" s="40">
        <f>AVERAGE(E356,E328,E300,E271,E244,E216,E188,E160,E138,E103,E75,E47,E19)</f>
        <v>2.1230769230769231</v>
      </c>
      <c r="F379" s="40">
        <f>AVERAGE(F356,F328,F300,F271,F244,F216,F188,F160,F138,F103,F75,F47,F19)</f>
        <v>18.46153846153846</v>
      </c>
      <c r="G379" s="40">
        <f t="shared" ref="G379" si="3">AVERAGE(G365,G351,G337,G323,G309,G295,G281,G267,G253,G239,G225,G211,G197,G183,G169,G155,G141,G127,G113,G99,G85,G71,G57,G43,G29,G15)</f>
        <v>46.115384615384613</v>
      </c>
      <c r="H379" s="40">
        <f>AVERAGE(H355,H328,H300,H271,H244,H216,H188,H160,H146,H103,H75,H47,H19)</f>
        <v>34.75</v>
      </c>
      <c r="I379" s="30">
        <f>AVERAGE(I12:I376)</f>
        <v>2.7424657534246575</v>
      </c>
    </row>
    <row r="380" spans="1:9" ht="15.75" thickBot="1">
      <c r="A380" s="23" t="s">
        <v>10</v>
      </c>
      <c r="B380" s="31">
        <f t="shared" ref="B380" si="4">MAX(B12:B376)</f>
        <v>2792.0219999999999</v>
      </c>
      <c r="C380" s="33">
        <f>MAX(C356,C328,C300,C271,C244,C216,C188,C160,C138,C103,C75,C47,C19)</f>
        <v>11</v>
      </c>
      <c r="D380" s="33">
        <f>MAX(D356,D328,D300,D271,D244,D216,D188,D160,D138,D103,D75,D47,D19)</f>
        <v>3500</v>
      </c>
      <c r="E380" s="33">
        <f>MAX(E356,E328,E300,E271,E244,E216,E188,E160,E138,E103,E75,E47,E19)</f>
        <v>3.6</v>
      </c>
      <c r="F380" s="33">
        <f>MAX(F356,F328,F300,F271,F244,F216,F188,F160,F138,F103,F75,F47,F19)</f>
        <v>60</v>
      </c>
      <c r="G380" s="33">
        <f t="shared" ref="G380" si="5">MAX(G365,G351,G337,G323,G309,G295,G281,G267,G253,G239,G225,G211,G197,G183,G169,G155,G141,G127,G113,G99,G85,G71,G57,G43,G29,G15)</f>
        <v>307</v>
      </c>
      <c r="H380" s="33">
        <f>MAX(H355,H328,H300,H271,H244,H216,H188,H160,H146,H103,H75,H47,H19)</f>
        <v>192</v>
      </c>
      <c r="I380" s="31">
        <f>MAX(I12:I376)</f>
        <v>190</v>
      </c>
    </row>
    <row r="381" spans="1:9">
      <c r="A381" s="2"/>
      <c r="B381" s="24">
        <f>SUM(B$12:B$376)</f>
        <v>119466.30083333343</v>
      </c>
      <c r="C381" s="17"/>
      <c r="D381" s="18"/>
      <c r="E381" s="17"/>
      <c r="F381" s="17"/>
      <c r="G381" s="24">
        <f>SUM(G$12:G$376)</f>
        <v>10041</v>
      </c>
      <c r="H381" s="57"/>
      <c r="I381" s="58">
        <f>SUM(I$12:I$376)</f>
        <v>1001</v>
      </c>
    </row>
    <row r="382" spans="1:9">
      <c r="A382" s="2"/>
      <c r="B382" s="19" t="s">
        <v>11</v>
      </c>
      <c r="C382" s="55">
        <f>COUNT(C12:C376)</f>
        <v>13</v>
      </c>
      <c r="D382" s="18"/>
      <c r="E382" s="17"/>
      <c r="F382" s="17"/>
      <c r="G382" s="20"/>
      <c r="H382" s="20"/>
    </row>
  </sheetData>
  <protectedRanges>
    <protectedRange sqref="C12:F14 H12:H14" name="Range1_1_1"/>
    <protectedRange sqref="B12:B313 B315:B376" name="Range1_4_1_1"/>
    <protectedRange sqref="I12:I376" name="Range1_3_1"/>
    <protectedRange sqref="C57:F57 C155:F155 C225:F225 C377:F377 C376:H376 C359:H364 C358:F358 C303:H307 C302:F302 C294:H294 C237:H238 C226:H226 C202:H203 C170:H171 C149:F153 C165:F169 H139:H140 C127:F132 C126:H126 C93:H98 C91:H91 C79:H84 C65:H70 C58:H63 C52:H56 C23:F35 C51:F51 H51 H37:H42 H30:H35 H23:H28 C107:F119 H107:H112 C135:F136 G136:G140 H135:H136 H128:H132 C163:F163 H163 H165:H168 G212:G217 H212:H216 C239:F244 H240:H244 G296:G301 H296:H300 H324:H328 C295:F300 C205:F216 C15:F19 C37:F48 C71:F75 C99:F103 C105:F105 C138:F141 C156:H156 C177:F188 G12:G51 G72:G77 C85:F90 H86:H90 C121:F125 H121:H125 H114:H119 G100:G125 C157:F161 G157:G169 H177:H182 C172:F175 H172:H175 C191:F201 H198:H201 H191:H196 G172:G201 H205:H210 G204:G210 C219:H224 C233:F236 H233:H236 C227:F231 H227:H231 G227:G236 C247:F271 H254:H259 H247:H252 H261:H266 C274:F293 H289:H293 H282:H287 H275:H280 G240:G293 H317:H322 H310:H315 C308:F328 H308 C330:F356 H338:H343 H331:H336 H345:H350 C365:F375 H373:H375 H366:H371 H16:H19 H44:H48 H72:H75 H100:H103 H105 C142:H147 H157:H161 G149:G154 H149:H153 H184:H188 H268:H271 G308:G357 H352:H356" name="Range1_2_1"/>
  </protectedRanges>
  <mergeCells count="11">
    <mergeCell ref="A1:I1"/>
    <mergeCell ref="A2:I2"/>
    <mergeCell ref="A3:I3"/>
    <mergeCell ref="A4:I4"/>
    <mergeCell ref="B377:I377"/>
    <mergeCell ref="A5:I5"/>
    <mergeCell ref="A6:I6"/>
    <mergeCell ref="A7:A9"/>
    <mergeCell ref="B7:B8"/>
    <mergeCell ref="C7:F7"/>
    <mergeCell ref="G7:G8"/>
  </mergeCells>
  <hyperlinks>
    <hyperlink ref="A3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83"/>
  <sheetViews>
    <sheetView workbookViewId="0">
      <pane ySplit="11" topLeftCell="A363" activePane="bottomLeft" state="frozen"/>
      <selection pane="bottomLeft" activeCell="J371" sqref="J371"/>
    </sheetView>
  </sheetViews>
  <sheetFormatPr defaultRowHeight="15"/>
  <cols>
    <col min="1" max="1" width="30.7109375" customWidth="1"/>
    <col min="2" max="2" width="18.140625" customWidth="1"/>
    <col min="4" max="4" width="12.28515625" customWidth="1"/>
    <col min="6" max="8" width="11.5703125" customWidth="1"/>
    <col min="9" max="9" width="13.85546875" customWidth="1"/>
    <col min="10" max="10" width="13" customWidth="1"/>
    <col min="12" max="13" width="15.7109375" style="71" customWidth="1"/>
  </cols>
  <sheetData>
    <row r="1" spans="1:13" ht="21">
      <c r="A1" s="333" t="s">
        <v>33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</row>
    <row r="2" spans="1:13" ht="18.75">
      <c r="A2" s="334" t="s">
        <v>32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</row>
    <row r="3" spans="1:13" ht="18.75">
      <c r="A3" s="335" t="s">
        <v>34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1:13">
      <c r="A4" s="350"/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</row>
    <row r="5" spans="1:13" ht="18">
      <c r="A5" s="351" t="s">
        <v>24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</row>
    <row r="6" spans="1:13" ht="18.75">
      <c r="A6" s="342" t="s">
        <v>17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</row>
    <row r="7" spans="1:13" ht="63.75">
      <c r="A7" s="343" t="s">
        <v>1</v>
      </c>
      <c r="B7" s="346" t="s">
        <v>19</v>
      </c>
      <c r="C7" s="348" t="s">
        <v>21</v>
      </c>
      <c r="D7" s="348"/>
      <c r="E7" s="348"/>
      <c r="F7" s="348"/>
      <c r="G7" s="348"/>
      <c r="H7" s="348"/>
      <c r="I7" s="339" t="s">
        <v>22</v>
      </c>
      <c r="J7" s="38" t="s">
        <v>23</v>
      </c>
      <c r="K7" s="25"/>
      <c r="L7" s="353" t="s">
        <v>35</v>
      </c>
      <c r="M7" s="353" t="s">
        <v>25</v>
      </c>
    </row>
    <row r="8" spans="1:13" ht="25.5">
      <c r="A8" s="344"/>
      <c r="B8" s="347"/>
      <c r="C8" s="6" t="s">
        <v>3</v>
      </c>
      <c r="D8" s="5" t="s">
        <v>2</v>
      </c>
      <c r="E8" s="5" t="s">
        <v>15</v>
      </c>
      <c r="F8" s="68" t="s">
        <v>20</v>
      </c>
      <c r="G8" s="68" t="s">
        <v>30</v>
      </c>
      <c r="H8" s="5" t="s">
        <v>31</v>
      </c>
      <c r="I8" s="339"/>
      <c r="J8" s="5" t="s">
        <v>2</v>
      </c>
      <c r="K8" s="7" t="s">
        <v>12</v>
      </c>
      <c r="L8" s="354"/>
      <c r="M8" s="354"/>
    </row>
    <row r="9" spans="1:13">
      <c r="A9" s="345"/>
      <c r="B9" s="8" t="s">
        <v>14</v>
      </c>
      <c r="C9" s="10" t="s">
        <v>4</v>
      </c>
      <c r="D9" s="9" t="s">
        <v>5</v>
      </c>
      <c r="E9" s="9" t="s">
        <v>4</v>
      </c>
      <c r="F9" s="10" t="s">
        <v>4</v>
      </c>
      <c r="G9" s="10" t="s">
        <v>4</v>
      </c>
      <c r="H9" s="10" t="s">
        <v>4</v>
      </c>
      <c r="I9" s="9" t="s">
        <v>14</v>
      </c>
      <c r="J9" s="9" t="s">
        <v>5</v>
      </c>
      <c r="K9" s="9" t="s">
        <v>13</v>
      </c>
      <c r="L9" s="355"/>
      <c r="M9" s="355"/>
    </row>
    <row r="10" spans="1:13">
      <c r="A10" s="11" t="s">
        <v>6</v>
      </c>
      <c r="B10" s="14">
        <v>1296</v>
      </c>
      <c r="C10" s="43">
        <v>20</v>
      </c>
      <c r="D10" s="39" t="s">
        <v>0</v>
      </c>
      <c r="E10" s="13">
        <v>10</v>
      </c>
      <c r="F10" s="13">
        <v>30</v>
      </c>
      <c r="G10" s="28" t="s">
        <v>0</v>
      </c>
      <c r="H10" s="28" t="s">
        <v>0</v>
      </c>
      <c r="I10" s="36" t="s">
        <v>0</v>
      </c>
      <c r="J10" s="41">
        <v>2000</v>
      </c>
      <c r="K10" s="36" t="s">
        <v>0</v>
      </c>
      <c r="L10" s="36"/>
      <c r="M10" s="36"/>
    </row>
    <row r="11" spans="1:13">
      <c r="A11" s="11" t="s">
        <v>7</v>
      </c>
      <c r="B11" s="12" t="s">
        <v>0</v>
      </c>
      <c r="C11" s="14" t="s">
        <v>0</v>
      </c>
      <c r="D11" s="28" t="s">
        <v>0</v>
      </c>
      <c r="E11" s="28" t="s">
        <v>0</v>
      </c>
      <c r="F11" s="28" t="s">
        <v>0</v>
      </c>
      <c r="G11" s="28" t="s">
        <v>0</v>
      </c>
      <c r="H11" s="28" t="s">
        <v>0</v>
      </c>
      <c r="I11" s="14" t="s">
        <v>0</v>
      </c>
      <c r="J11" s="28">
        <v>1000</v>
      </c>
      <c r="K11" s="35" t="s">
        <v>0</v>
      </c>
      <c r="L11" s="35"/>
      <c r="M11" s="35"/>
    </row>
    <row r="12" spans="1:13">
      <c r="A12" s="4">
        <v>42248</v>
      </c>
      <c r="B12" s="60">
        <v>259.27999999999997</v>
      </c>
      <c r="C12" s="20"/>
      <c r="D12" s="44"/>
      <c r="E12" s="20"/>
      <c r="F12" s="20"/>
      <c r="G12" s="20"/>
      <c r="H12" s="20"/>
      <c r="I12" s="59">
        <v>120</v>
      </c>
      <c r="J12" s="20"/>
      <c r="K12" s="26">
        <v>0</v>
      </c>
      <c r="L12" s="72"/>
      <c r="M12" s="72"/>
    </row>
    <row r="13" spans="1:13">
      <c r="A13" s="4">
        <v>42249</v>
      </c>
      <c r="B13" s="60">
        <v>245.04300000000001</v>
      </c>
      <c r="C13" s="20"/>
      <c r="D13" s="44"/>
      <c r="E13" s="20"/>
      <c r="F13" s="20"/>
      <c r="G13" s="20"/>
      <c r="H13" s="20"/>
      <c r="I13" s="37">
        <v>0</v>
      </c>
      <c r="J13" s="20"/>
      <c r="K13" s="26">
        <v>0</v>
      </c>
      <c r="L13" s="72"/>
      <c r="M13" s="72"/>
    </row>
    <row r="14" spans="1:13">
      <c r="A14" s="4">
        <v>42250</v>
      </c>
      <c r="B14" s="60">
        <v>265.45100000000002</v>
      </c>
      <c r="C14" s="20"/>
      <c r="D14" s="44"/>
      <c r="E14" s="20"/>
      <c r="F14" s="20"/>
      <c r="G14" s="20"/>
      <c r="H14" s="20"/>
      <c r="I14" s="37">
        <v>0</v>
      </c>
      <c r="J14" s="20"/>
      <c r="K14" s="26">
        <v>6</v>
      </c>
      <c r="L14" s="72"/>
      <c r="M14" s="72"/>
    </row>
    <row r="15" spans="1:13">
      <c r="A15" s="4">
        <v>42251</v>
      </c>
      <c r="B15" s="60">
        <v>238.976</v>
      </c>
      <c r="C15" s="20"/>
      <c r="D15" s="20"/>
      <c r="E15" s="20"/>
      <c r="F15" s="20"/>
      <c r="G15" s="20"/>
      <c r="H15" s="20"/>
      <c r="I15" s="37">
        <v>0</v>
      </c>
      <c r="J15" s="20"/>
      <c r="K15" s="26">
        <v>0</v>
      </c>
      <c r="L15" s="72"/>
      <c r="M15" s="72"/>
    </row>
    <row r="16" spans="1:13">
      <c r="A16" s="4">
        <v>42252</v>
      </c>
      <c r="B16" s="60">
        <v>281.53100000000001</v>
      </c>
      <c r="C16" s="45"/>
      <c r="D16" s="45"/>
      <c r="E16" s="45"/>
      <c r="F16" s="45"/>
      <c r="G16" s="45"/>
      <c r="H16" s="45"/>
      <c r="I16" s="37">
        <v>0</v>
      </c>
      <c r="J16" s="45"/>
      <c r="K16" s="26">
        <v>0</v>
      </c>
      <c r="L16" s="72"/>
      <c r="M16" s="72"/>
    </row>
    <row r="17" spans="1:13">
      <c r="A17" s="4">
        <v>42253</v>
      </c>
      <c r="B17" s="60">
        <v>236.17699999999999</v>
      </c>
      <c r="C17" s="45"/>
      <c r="D17" s="45"/>
      <c r="E17" s="45"/>
      <c r="F17" s="45"/>
      <c r="G17" s="45"/>
      <c r="H17" s="45"/>
      <c r="I17" s="37">
        <v>0</v>
      </c>
      <c r="J17" s="45"/>
      <c r="K17" s="26">
        <v>0</v>
      </c>
      <c r="L17" s="72"/>
      <c r="M17" s="72"/>
    </row>
    <row r="18" spans="1:13">
      <c r="A18" s="4">
        <v>42254</v>
      </c>
      <c r="B18" s="60">
        <v>236.17699999999999</v>
      </c>
      <c r="C18" s="51">
        <v>4</v>
      </c>
      <c r="D18" s="52">
        <v>50</v>
      </c>
      <c r="E18" s="52">
        <v>2</v>
      </c>
      <c r="F18" s="52">
        <v>13</v>
      </c>
      <c r="G18" s="52">
        <v>12</v>
      </c>
      <c r="H18" s="52">
        <v>3.3</v>
      </c>
      <c r="I18" s="37">
        <v>68</v>
      </c>
      <c r="J18" s="53">
        <v>2</v>
      </c>
      <c r="K18" s="26">
        <v>3</v>
      </c>
      <c r="L18" s="73">
        <v>42262</v>
      </c>
      <c r="M18" s="73">
        <v>42276</v>
      </c>
    </row>
    <row r="19" spans="1:13">
      <c r="A19" s="4">
        <v>42255</v>
      </c>
      <c r="B19" s="60">
        <v>295.40100000000001</v>
      </c>
      <c r="C19" s="45"/>
      <c r="D19" s="45"/>
      <c r="E19" s="45"/>
      <c r="F19" s="45"/>
      <c r="G19" s="45"/>
      <c r="H19" s="45"/>
      <c r="I19" s="37">
        <v>0</v>
      </c>
      <c r="J19" s="45"/>
      <c r="K19" s="26">
        <v>3</v>
      </c>
      <c r="L19" s="72"/>
      <c r="M19" s="72"/>
    </row>
    <row r="20" spans="1:13">
      <c r="A20" s="4">
        <v>42256</v>
      </c>
      <c r="B20" s="60">
        <v>251.84399999999999</v>
      </c>
      <c r="I20" s="37">
        <v>0</v>
      </c>
      <c r="K20" s="26">
        <v>2</v>
      </c>
      <c r="L20" s="72"/>
      <c r="M20" s="72"/>
    </row>
    <row r="21" spans="1:13">
      <c r="A21" s="4">
        <v>42257</v>
      </c>
      <c r="B21" s="60">
        <v>230.00200000000001</v>
      </c>
      <c r="I21" s="37">
        <v>0</v>
      </c>
      <c r="K21" s="26">
        <v>0</v>
      </c>
      <c r="L21" s="72"/>
      <c r="M21" s="72"/>
    </row>
    <row r="22" spans="1:13">
      <c r="A22" s="4">
        <v>42258</v>
      </c>
      <c r="B22" s="60">
        <v>266.23700000000002</v>
      </c>
      <c r="C22" s="46"/>
      <c r="D22" s="46"/>
      <c r="E22" s="46"/>
      <c r="F22" s="46"/>
      <c r="G22" s="46"/>
      <c r="H22" s="46"/>
      <c r="I22" s="37">
        <v>0</v>
      </c>
      <c r="J22" s="20"/>
      <c r="K22" s="26">
        <v>1</v>
      </c>
      <c r="L22" s="72"/>
      <c r="M22" s="72"/>
    </row>
    <row r="23" spans="1:13">
      <c r="A23" s="4">
        <v>42259</v>
      </c>
      <c r="B23" s="60">
        <v>203.83199999999999</v>
      </c>
      <c r="C23" s="45"/>
      <c r="D23" s="45"/>
      <c r="E23" s="45"/>
      <c r="F23" s="45"/>
      <c r="G23" s="45"/>
      <c r="H23" s="45"/>
      <c r="I23" s="37">
        <v>0</v>
      </c>
      <c r="J23" s="45"/>
      <c r="K23" s="26">
        <v>0</v>
      </c>
      <c r="L23" s="72"/>
      <c r="M23" s="72"/>
    </row>
    <row r="24" spans="1:13">
      <c r="A24" s="4">
        <v>42260</v>
      </c>
      <c r="B24" s="60">
        <v>264.42200000000003</v>
      </c>
      <c r="C24" s="45"/>
      <c r="D24" s="45"/>
      <c r="E24" s="45"/>
      <c r="F24" s="45"/>
      <c r="G24" s="45"/>
      <c r="H24" s="45"/>
      <c r="I24" s="37">
        <v>0</v>
      </c>
      <c r="J24" s="45"/>
      <c r="K24" s="26">
        <v>0</v>
      </c>
      <c r="L24" s="72"/>
      <c r="M24" s="72"/>
    </row>
    <row r="25" spans="1:13">
      <c r="A25" s="4">
        <v>42261</v>
      </c>
      <c r="B25" s="60">
        <v>264.42200000000003</v>
      </c>
      <c r="C25" s="45"/>
      <c r="D25" s="45"/>
      <c r="E25" s="45"/>
      <c r="F25" s="45"/>
      <c r="G25" s="45"/>
      <c r="H25" s="45"/>
      <c r="I25" s="37">
        <v>0</v>
      </c>
      <c r="J25" s="45"/>
      <c r="K25" s="26">
        <v>0</v>
      </c>
      <c r="L25" s="72"/>
      <c r="M25" s="72"/>
    </row>
    <row r="26" spans="1:13">
      <c r="A26" s="4">
        <v>42262</v>
      </c>
      <c r="B26" s="60">
        <v>243.369</v>
      </c>
      <c r="C26" s="45"/>
      <c r="D26" s="45"/>
      <c r="E26" s="45"/>
      <c r="F26" s="45"/>
      <c r="G26" s="45"/>
      <c r="H26" s="45"/>
      <c r="I26" s="37">
        <v>219</v>
      </c>
      <c r="J26" s="45"/>
      <c r="K26" s="26">
        <v>0</v>
      </c>
      <c r="L26" s="72"/>
      <c r="M26" s="72"/>
    </row>
    <row r="27" spans="1:13">
      <c r="A27" s="4">
        <v>42263</v>
      </c>
      <c r="B27" s="60">
        <v>178.928</v>
      </c>
      <c r="C27" s="45"/>
      <c r="D27" s="45"/>
      <c r="E27" s="45"/>
      <c r="F27" s="45"/>
      <c r="G27" s="45"/>
      <c r="H27" s="45"/>
      <c r="I27" s="37">
        <v>113</v>
      </c>
      <c r="J27" s="45"/>
      <c r="K27" s="26">
        <v>0</v>
      </c>
      <c r="L27" s="72"/>
      <c r="M27" s="72"/>
    </row>
    <row r="28" spans="1:13">
      <c r="A28" s="4">
        <v>42264</v>
      </c>
      <c r="B28" s="60">
        <v>233.53899999999999</v>
      </c>
      <c r="C28" s="45"/>
      <c r="D28" s="45"/>
      <c r="E28" s="45"/>
      <c r="F28" s="45"/>
      <c r="G28" s="45"/>
      <c r="H28" s="45"/>
      <c r="I28" s="37">
        <v>444</v>
      </c>
      <c r="J28" s="45"/>
      <c r="K28" s="26">
        <v>12</v>
      </c>
      <c r="L28" s="72"/>
      <c r="M28" s="72"/>
    </row>
    <row r="29" spans="1:13">
      <c r="A29" s="4">
        <v>42265</v>
      </c>
      <c r="B29" s="60">
        <v>314.11599999999999</v>
      </c>
      <c r="C29" s="20"/>
      <c r="D29" s="20"/>
      <c r="E29" s="20"/>
      <c r="F29" s="20"/>
      <c r="G29" s="20"/>
      <c r="H29" s="20"/>
      <c r="I29" s="37">
        <v>0</v>
      </c>
      <c r="J29" s="20"/>
      <c r="K29" s="26">
        <v>30</v>
      </c>
      <c r="L29" s="72"/>
      <c r="M29" s="72"/>
    </row>
    <row r="30" spans="1:13">
      <c r="A30" s="4">
        <v>42266</v>
      </c>
      <c r="B30" s="60">
        <v>394.23200000000003</v>
      </c>
      <c r="C30" s="45"/>
      <c r="D30" s="45"/>
      <c r="E30" s="45"/>
      <c r="F30" s="45"/>
      <c r="G30" s="45"/>
      <c r="H30" s="45"/>
      <c r="I30" s="37">
        <v>0</v>
      </c>
      <c r="J30" s="45"/>
      <c r="K30" s="26">
        <v>6</v>
      </c>
      <c r="L30" s="72"/>
      <c r="M30" s="72"/>
    </row>
    <row r="31" spans="1:13">
      <c r="A31" s="4">
        <v>42267</v>
      </c>
      <c r="B31" s="60">
        <v>236.13650000000001</v>
      </c>
      <c r="C31" s="45"/>
      <c r="D31" s="45"/>
      <c r="E31" s="45"/>
      <c r="F31" s="45"/>
      <c r="G31" s="45"/>
      <c r="H31" s="45"/>
      <c r="I31" s="37">
        <v>0</v>
      </c>
      <c r="J31" s="45"/>
      <c r="K31" s="26">
        <v>0</v>
      </c>
      <c r="L31" s="72"/>
      <c r="M31" s="72"/>
    </row>
    <row r="32" spans="1:13">
      <c r="A32" s="4">
        <v>42268</v>
      </c>
      <c r="B32" s="60">
        <v>236.13650000000001</v>
      </c>
      <c r="C32" s="45"/>
      <c r="D32" s="45"/>
      <c r="E32" s="45"/>
      <c r="F32" s="45"/>
      <c r="G32" s="45"/>
      <c r="H32" s="45"/>
      <c r="I32" s="37">
        <v>0</v>
      </c>
      <c r="J32" s="45"/>
      <c r="K32" s="26">
        <v>7</v>
      </c>
      <c r="L32" s="72"/>
      <c r="M32" s="72"/>
    </row>
    <row r="33" spans="1:13">
      <c r="A33" s="4">
        <v>42269</v>
      </c>
      <c r="B33" s="60">
        <v>249.023</v>
      </c>
      <c r="C33" s="45"/>
      <c r="D33" s="45"/>
      <c r="E33" s="45"/>
      <c r="F33" s="45"/>
      <c r="G33" s="45"/>
      <c r="H33" s="45"/>
      <c r="I33" s="37">
        <v>0</v>
      </c>
      <c r="J33" s="45"/>
      <c r="K33" s="26">
        <v>0</v>
      </c>
      <c r="L33" s="72"/>
      <c r="M33" s="72"/>
    </row>
    <row r="34" spans="1:13">
      <c r="A34" s="4">
        <v>42270</v>
      </c>
      <c r="B34" s="60">
        <v>234.94800000000001</v>
      </c>
      <c r="C34" s="45"/>
      <c r="D34" s="45"/>
      <c r="E34" s="45"/>
      <c r="F34" s="45"/>
      <c r="G34" s="45"/>
      <c r="H34" s="45"/>
      <c r="I34" s="37">
        <v>0</v>
      </c>
      <c r="J34" s="45"/>
      <c r="K34" s="26">
        <v>0</v>
      </c>
      <c r="L34" s="72"/>
      <c r="M34" s="72"/>
    </row>
    <row r="35" spans="1:13">
      <c r="A35" s="4">
        <v>42271</v>
      </c>
      <c r="B35" s="60">
        <v>229.24600000000001</v>
      </c>
      <c r="C35" s="45"/>
      <c r="D35" s="45"/>
      <c r="E35" s="45"/>
      <c r="F35" s="45"/>
      <c r="G35" s="45"/>
      <c r="H35" s="45"/>
      <c r="I35" s="37">
        <v>0</v>
      </c>
      <c r="J35" s="45"/>
      <c r="K35" s="26">
        <v>0</v>
      </c>
      <c r="L35" s="72"/>
      <c r="M35" s="72"/>
    </row>
    <row r="36" spans="1:13">
      <c r="A36" s="4">
        <v>42272</v>
      </c>
      <c r="B36" s="60">
        <v>273.8</v>
      </c>
      <c r="C36" s="46"/>
      <c r="D36" s="46"/>
      <c r="E36" s="46"/>
      <c r="F36" s="46"/>
      <c r="G36" s="46"/>
      <c r="H36" s="46"/>
      <c r="I36" s="37">
        <v>0</v>
      </c>
      <c r="J36" s="20"/>
      <c r="K36" s="26">
        <v>0</v>
      </c>
      <c r="L36" s="72"/>
      <c r="M36" s="72"/>
    </row>
    <row r="37" spans="1:13">
      <c r="A37" s="4">
        <v>42273</v>
      </c>
      <c r="B37" s="60">
        <v>203.32599999999999</v>
      </c>
      <c r="C37" s="45"/>
      <c r="D37" s="45"/>
      <c r="E37" s="45"/>
      <c r="F37" s="45"/>
      <c r="G37" s="45"/>
      <c r="H37" s="45"/>
      <c r="I37" s="37">
        <v>0</v>
      </c>
      <c r="J37" s="45"/>
      <c r="K37" s="26">
        <v>2</v>
      </c>
      <c r="L37" s="72"/>
      <c r="M37" s="72"/>
    </row>
    <row r="38" spans="1:13">
      <c r="A38" s="4">
        <v>42274</v>
      </c>
      <c r="B38" s="60">
        <v>228.85300000000001</v>
      </c>
      <c r="C38" s="45"/>
      <c r="D38" s="45"/>
      <c r="E38" s="45"/>
      <c r="F38" s="45"/>
      <c r="G38" s="45"/>
      <c r="H38" s="45"/>
      <c r="I38" s="37">
        <v>0</v>
      </c>
      <c r="J38" s="45"/>
      <c r="K38" s="26">
        <v>0</v>
      </c>
      <c r="L38" s="72"/>
      <c r="M38" s="72"/>
    </row>
    <row r="39" spans="1:13">
      <c r="A39" s="4">
        <v>42275</v>
      </c>
      <c r="B39" s="60">
        <v>228.85300000000001</v>
      </c>
      <c r="C39" s="45"/>
      <c r="D39" s="45"/>
      <c r="E39" s="45"/>
      <c r="F39" s="45"/>
      <c r="G39" s="45"/>
      <c r="H39" s="45"/>
      <c r="I39" s="37">
        <v>312</v>
      </c>
      <c r="J39" s="45"/>
      <c r="K39" s="26">
        <v>9</v>
      </c>
      <c r="L39" s="72"/>
      <c r="M39" s="72"/>
    </row>
    <row r="40" spans="1:13">
      <c r="A40" s="4">
        <v>42276</v>
      </c>
      <c r="B40" s="60">
        <v>250.48</v>
      </c>
      <c r="C40" s="45"/>
      <c r="D40" s="45"/>
      <c r="E40" s="45"/>
      <c r="F40" s="45"/>
      <c r="G40" s="45"/>
      <c r="H40" s="45"/>
      <c r="I40" s="37">
        <v>0</v>
      </c>
      <c r="J40" s="45"/>
      <c r="K40" s="26">
        <v>0</v>
      </c>
      <c r="L40" s="72"/>
      <c r="M40" s="72"/>
    </row>
    <row r="41" spans="1:13">
      <c r="A41" s="4">
        <v>42277</v>
      </c>
      <c r="B41" s="60">
        <v>240.69399999999999</v>
      </c>
      <c r="C41" s="45"/>
      <c r="D41" s="45"/>
      <c r="E41" s="45"/>
      <c r="F41" s="45"/>
      <c r="G41" s="45"/>
      <c r="H41" s="45"/>
      <c r="I41" s="37">
        <v>0</v>
      </c>
      <c r="J41" s="45"/>
      <c r="K41" s="26">
        <v>0</v>
      </c>
      <c r="L41" s="72"/>
      <c r="M41" s="72"/>
    </row>
    <row r="42" spans="1:13">
      <c r="A42" s="4">
        <v>42278</v>
      </c>
      <c r="B42" s="60">
        <v>167.084</v>
      </c>
      <c r="C42" s="45"/>
      <c r="D42" s="45"/>
      <c r="E42" s="45"/>
      <c r="F42" s="45"/>
      <c r="G42" s="45"/>
      <c r="H42" s="45"/>
      <c r="I42" s="37">
        <v>0</v>
      </c>
      <c r="J42" s="45"/>
      <c r="K42" s="26">
        <v>0</v>
      </c>
      <c r="L42" s="72"/>
      <c r="M42" s="72"/>
    </row>
    <row r="43" spans="1:13">
      <c r="A43" s="4">
        <v>42279</v>
      </c>
      <c r="B43" s="60">
        <v>316.84666666666669</v>
      </c>
      <c r="C43" s="20"/>
      <c r="D43" s="20"/>
      <c r="E43" s="20"/>
      <c r="F43" s="20"/>
      <c r="G43" s="20"/>
      <c r="H43" s="20"/>
      <c r="I43" s="37">
        <v>71</v>
      </c>
      <c r="J43" s="20"/>
      <c r="K43" s="26">
        <v>0</v>
      </c>
      <c r="L43" s="72"/>
      <c r="M43" s="72"/>
    </row>
    <row r="44" spans="1:13">
      <c r="A44" s="4">
        <v>42280</v>
      </c>
      <c r="B44" s="60">
        <v>313.8296666666667</v>
      </c>
      <c r="C44" s="45"/>
      <c r="D44" s="45"/>
      <c r="E44" s="45"/>
      <c r="F44" s="45"/>
      <c r="G44" s="45"/>
      <c r="H44" s="45"/>
      <c r="I44" s="37">
        <v>0</v>
      </c>
      <c r="J44" s="45"/>
      <c r="K44" s="26">
        <v>0</v>
      </c>
      <c r="L44" s="72"/>
      <c r="M44" s="72"/>
    </row>
    <row r="45" spans="1:13">
      <c r="A45" s="4">
        <v>42281</v>
      </c>
      <c r="B45" s="60">
        <v>335.34933333333333</v>
      </c>
      <c r="C45" s="45"/>
      <c r="D45" s="45"/>
      <c r="E45" s="45"/>
      <c r="F45" s="45"/>
      <c r="G45" s="45"/>
      <c r="H45" s="45"/>
      <c r="I45" s="37">
        <v>0</v>
      </c>
      <c r="J45" s="45"/>
      <c r="K45" s="26">
        <v>0</v>
      </c>
      <c r="L45" s="72"/>
      <c r="M45" s="72"/>
    </row>
    <row r="46" spans="1:13">
      <c r="A46" s="4">
        <v>42282</v>
      </c>
      <c r="B46" s="60">
        <v>231.643</v>
      </c>
      <c r="C46" s="51">
        <v>4</v>
      </c>
      <c r="D46" s="52">
        <v>90</v>
      </c>
      <c r="E46" s="52">
        <v>2</v>
      </c>
      <c r="F46" s="52">
        <v>16</v>
      </c>
      <c r="G46" s="52">
        <v>10</v>
      </c>
      <c r="H46" s="52">
        <v>3.35</v>
      </c>
      <c r="I46" s="37">
        <v>57</v>
      </c>
      <c r="J46" s="53">
        <v>2</v>
      </c>
      <c r="K46" s="26">
        <v>0</v>
      </c>
      <c r="L46" s="73">
        <v>42289</v>
      </c>
      <c r="M46" s="73">
        <v>42300</v>
      </c>
    </row>
    <row r="47" spans="1:13">
      <c r="A47" s="4">
        <v>42283</v>
      </c>
      <c r="B47" s="60">
        <v>190.61600000000001</v>
      </c>
      <c r="C47" s="45"/>
      <c r="D47" s="45"/>
      <c r="E47" s="45"/>
      <c r="F47" s="45"/>
      <c r="G47" s="45"/>
      <c r="H47" s="45"/>
      <c r="I47" s="37">
        <v>293</v>
      </c>
      <c r="J47" s="45"/>
      <c r="K47" s="26">
        <v>0</v>
      </c>
      <c r="L47" s="72"/>
      <c r="M47" s="72"/>
    </row>
    <row r="48" spans="1:13">
      <c r="A48" s="4">
        <v>42284</v>
      </c>
      <c r="B48" s="60">
        <v>214.45400000000001</v>
      </c>
      <c r="C48" s="45"/>
      <c r="D48" s="45"/>
      <c r="E48" s="45"/>
      <c r="F48" s="45"/>
      <c r="G48" s="45"/>
      <c r="H48" s="45"/>
      <c r="I48" s="37">
        <v>0</v>
      </c>
      <c r="J48" s="45"/>
      <c r="K48" s="26">
        <v>0</v>
      </c>
      <c r="L48" s="72"/>
      <c r="M48" s="72"/>
    </row>
    <row r="49" spans="1:13">
      <c r="A49" s="4">
        <v>42285</v>
      </c>
      <c r="B49" s="60">
        <v>213.08799999999999</v>
      </c>
      <c r="I49" s="37">
        <v>0</v>
      </c>
      <c r="K49" s="26">
        <v>0</v>
      </c>
      <c r="L49" s="72"/>
      <c r="M49" s="72"/>
    </row>
    <row r="50" spans="1:13">
      <c r="A50" s="4">
        <v>42286</v>
      </c>
      <c r="B50" s="60">
        <v>255.34399999999999</v>
      </c>
      <c r="C50" s="46"/>
      <c r="D50" s="46"/>
      <c r="E50" s="46"/>
      <c r="F50" s="46"/>
      <c r="G50" s="46"/>
      <c r="H50" s="46"/>
      <c r="I50" s="37">
        <v>0</v>
      </c>
      <c r="J50" s="20"/>
      <c r="K50" s="26">
        <v>3</v>
      </c>
      <c r="L50" s="72"/>
      <c r="M50" s="72"/>
    </row>
    <row r="51" spans="1:13">
      <c r="A51" s="4">
        <v>42287</v>
      </c>
      <c r="B51" s="60">
        <v>173.624</v>
      </c>
      <c r="C51" s="45"/>
      <c r="D51" s="45"/>
      <c r="E51" s="45"/>
      <c r="F51" s="45"/>
      <c r="G51" s="45"/>
      <c r="H51" s="45"/>
      <c r="I51" s="37">
        <v>0</v>
      </c>
      <c r="J51" s="45"/>
      <c r="K51" s="26">
        <v>0</v>
      </c>
      <c r="L51" s="72"/>
      <c r="M51" s="72"/>
    </row>
    <row r="52" spans="1:13">
      <c r="A52" s="4">
        <v>42288</v>
      </c>
      <c r="B52" s="60">
        <v>255.8135</v>
      </c>
      <c r="C52" s="45"/>
      <c r="D52" s="45"/>
      <c r="E52" s="45"/>
      <c r="F52" s="45"/>
      <c r="G52" s="45"/>
      <c r="H52" s="45"/>
      <c r="I52" s="37">
        <v>0</v>
      </c>
      <c r="J52" s="45"/>
      <c r="K52" s="26">
        <v>0</v>
      </c>
      <c r="L52" s="72"/>
      <c r="M52" s="72"/>
    </row>
    <row r="53" spans="1:13">
      <c r="A53" s="4">
        <v>42289</v>
      </c>
      <c r="B53" s="60">
        <v>255.8135</v>
      </c>
      <c r="C53" s="45"/>
      <c r="D53" s="45"/>
      <c r="E53" s="45"/>
      <c r="F53" s="45"/>
      <c r="G53" s="45"/>
      <c r="H53" s="45"/>
      <c r="I53" s="37">
        <v>0</v>
      </c>
      <c r="J53" s="45"/>
      <c r="K53" s="26">
        <v>0</v>
      </c>
      <c r="L53" s="72"/>
      <c r="M53" s="72"/>
    </row>
    <row r="54" spans="1:13">
      <c r="A54" s="4">
        <v>42290</v>
      </c>
      <c r="B54" s="60">
        <v>240.458</v>
      </c>
      <c r="C54" s="45"/>
      <c r="D54" s="45"/>
      <c r="E54" s="45"/>
      <c r="F54" s="45"/>
      <c r="G54" s="45"/>
      <c r="H54" s="45"/>
      <c r="I54" s="37">
        <v>0</v>
      </c>
      <c r="J54" s="45"/>
      <c r="K54" s="26">
        <v>0</v>
      </c>
      <c r="L54" s="72"/>
      <c r="M54" s="72"/>
    </row>
    <row r="55" spans="1:13">
      <c r="A55" s="4">
        <v>42291</v>
      </c>
      <c r="B55" s="60">
        <v>141.636</v>
      </c>
      <c r="C55" s="45"/>
      <c r="D55" s="45"/>
      <c r="E55" s="45"/>
      <c r="F55" s="45"/>
      <c r="G55" s="45"/>
      <c r="H55" s="45"/>
      <c r="I55" s="37">
        <v>0</v>
      </c>
      <c r="J55" s="45"/>
      <c r="K55" s="26">
        <v>0</v>
      </c>
      <c r="L55" s="72"/>
      <c r="M55" s="72"/>
    </row>
    <row r="56" spans="1:13">
      <c r="A56" s="4">
        <v>42292</v>
      </c>
      <c r="B56" s="60">
        <v>227.80099999999999</v>
      </c>
      <c r="C56" s="45"/>
      <c r="D56" s="45"/>
      <c r="E56" s="45"/>
      <c r="F56" s="45"/>
      <c r="G56" s="45"/>
      <c r="H56" s="45"/>
      <c r="I56" s="37">
        <v>0</v>
      </c>
      <c r="J56" s="45"/>
      <c r="K56" s="26">
        <v>0</v>
      </c>
      <c r="L56" s="72"/>
      <c r="M56" s="72"/>
    </row>
    <row r="57" spans="1:13">
      <c r="A57" s="4">
        <v>42293</v>
      </c>
      <c r="B57" s="60">
        <v>270.42866666666669</v>
      </c>
      <c r="C57" s="20"/>
      <c r="D57" s="20"/>
      <c r="E57" s="20"/>
      <c r="F57" s="20"/>
      <c r="G57" s="20"/>
      <c r="H57" s="20"/>
      <c r="I57" s="37">
        <v>0</v>
      </c>
      <c r="J57" s="20"/>
      <c r="K57" s="26">
        <v>0</v>
      </c>
      <c r="L57" s="72"/>
      <c r="M57" s="72"/>
    </row>
    <row r="58" spans="1:13">
      <c r="A58" s="4">
        <v>42294</v>
      </c>
      <c r="B58" s="60">
        <v>301.27949999999998</v>
      </c>
      <c r="C58" s="45"/>
      <c r="D58" s="45"/>
      <c r="E58" s="45"/>
      <c r="F58" s="45"/>
      <c r="G58" s="45"/>
      <c r="H58" s="45"/>
      <c r="I58" s="37">
        <v>0</v>
      </c>
      <c r="J58" s="45"/>
      <c r="K58" s="26">
        <v>0</v>
      </c>
      <c r="L58" s="72"/>
      <c r="M58" s="72"/>
    </row>
    <row r="59" spans="1:13">
      <c r="A59" s="4">
        <v>42295</v>
      </c>
      <c r="B59" s="60">
        <v>303.4086666666667</v>
      </c>
      <c r="C59" s="45"/>
      <c r="D59" s="45"/>
      <c r="E59" s="45"/>
      <c r="F59" s="45"/>
      <c r="G59" s="45"/>
      <c r="H59" s="45"/>
      <c r="I59" s="37">
        <v>0</v>
      </c>
      <c r="J59" s="45"/>
      <c r="K59" s="26">
        <v>0</v>
      </c>
      <c r="L59" s="72"/>
      <c r="M59" s="72"/>
    </row>
    <row r="60" spans="1:13">
      <c r="A60" s="4">
        <v>42296</v>
      </c>
      <c r="B60" s="60">
        <v>234.1885</v>
      </c>
      <c r="C60" s="45"/>
      <c r="D60" s="45"/>
      <c r="E60" s="45"/>
      <c r="F60" s="45"/>
      <c r="G60" s="45"/>
      <c r="H60" s="45"/>
      <c r="I60" s="37">
        <v>270</v>
      </c>
      <c r="J60" s="45"/>
      <c r="K60" s="26">
        <v>0</v>
      </c>
      <c r="L60" s="72"/>
      <c r="M60" s="72"/>
    </row>
    <row r="61" spans="1:13">
      <c r="A61" s="4">
        <v>42297</v>
      </c>
      <c r="B61" s="60">
        <v>237.35499999999999</v>
      </c>
      <c r="C61" s="45"/>
      <c r="D61" s="45"/>
      <c r="E61" s="45"/>
      <c r="F61" s="45"/>
      <c r="G61" s="45"/>
      <c r="H61" s="45"/>
      <c r="I61" s="37">
        <v>199</v>
      </c>
      <c r="J61" s="45"/>
      <c r="K61" s="26">
        <v>0</v>
      </c>
      <c r="L61" s="72"/>
      <c r="M61" s="72"/>
    </row>
    <row r="62" spans="1:13">
      <c r="A62" s="4">
        <v>42298</v>
      </c>
      <c r="B62" s="60">
        <v>219.191</v>
      </c>
      <c r="C62" s="45"/>
      <c r="D62" s="45"/>
      <c r="E62" s="45"/>
      <c r="F62" s="45"/>
      <c r="G62" s="45"/>
      <c r="H62" s="45"/>
      <c r="I62" s="37">
        <v>0</v>
      </c>
      <c r="J62" s="45"/>
      <c r="K62" s="26">
        <v>0</v>
      </c>
      <c r="L62" s="72"/>
      <c r="M62" s="72"/>
    </row>
    <row r="63" spans="1:13">
      <c r="A63" s="4">
        <v>42299</v>
      </c>
      <c r="B63" s="60">
        <v>216.41200000000001</v>
      </c>
      <c r="C63" s="45"/>
      <c r="D63" s="45"/>
      <c r="E63" s="45"/>
      <c r="F63" s="45"/>
      <c r="G63" s="45"/>
      <c r="H63" s="45"/>
      <c r="I63" s="37">
        <v>0</v>
      </c>
      <c r="J63" s="45"/>
      <c r="K63" s="26">
        <v>0</v>
      </c>
      <c r="L63" s="72"/>
      <c r="M63" s="72"/>
    </row>
    <row r="64" spans="1:13">
      <c r="A64" s="4">
        <v>42300</v>
      </c>
      <c r="B64" s="60">
        <v>251.637</v>
      </c>
      <c r="C64" s="46"/>
      <c r="D64" s="46"/>
      <c r="E64" s="46"/>
      <c r="F64" s="46"/>
      <c r="G64" s="46"/>
      <c r="H64" s="46"/>
      <c r="I64" s="37">
        <v>0</v>
      </c>
      <c r="J64" s="20"/>
      <c r="K64" s="26">
        <v>0</v>
      </c>
      <c r="L64" s="72"/>
      <c r="M64" s="72"/>
    </row>
    <row r="65" spans="1:13">
      <c r="A65" s="4">
        <v>42301</v>
      </c>
      <c r="B65" s="60">
        <v>183.60900000000001</v>
      </c>
      <c r="C65" s="45"/>
      <c r="D65" s="45"/>
      <c r="E65" s="45"/>
      <c r="F65" s="45"/>
      <c r="G65" s="45"/>
      <c r="H65" s="45"/>
      <c r="I65" s="37">
        <v>0</v>
      </c>
      <c r="J65" s="45"/>
      <c r="K65" s="26">
        <v>0</v>
      </c>
      <c r="L65" s="72"/>
      <c r="M65" s="72"/>
    </row>
    <row r="66" spans="1:13">
      <c r="A66" s="4">
        <v>42302</v>
      </c>
      <c r="B66" s="60">
        <v>223.86449999999999</v>
      </c>
      <c r="C66" s="45"/>
      <c r="D66" s="45"/>
      <c r="E66" s="45"/>
      <c r="F66" s="45"/>
      <c r="G66" s="45"/>
      <c r="H66" s="45"/>
      <c r="I66" s="37">
        <v>0</v>
      </c>
      <c r="J66" s="45"/>
      <c r="K66" s="26">
        <v>0</v>
      </c>
      <c r="L66" s="72"/>
      <c r="M66" s="72"/>
    </row>
    <row r="67" spans="1:13">
      <c r="A67" s="4">
        <v>42303</v>
      </c>
      <c r="B67" s="60">
        <v>223.86449999999999</v>
      </c>
      <c r="C67" s="45"/>
      <c r="D67" s="45"/>
      <c r="E67" s="45"/>
      <c r="F67" s="45"/>
      <c r="G67" s="45"/>
      <c r="H67" s="45"/>
      <c r="I67" s="37">
        <v>0</v>
      </c>
      <c r="J67" s="45"/>
      <c r="K67" s="26">
        <v>0</v>
      </c>
      <c r="L67" s="72"/>
      <c r="M67" s="72"/>
    </row>
    <row r="68" spans="1:13">
      <c r="A68" s="4">
        <v>42304</v>
      </c>
      <c r="B68" s="60">
        <v>245.11799999999999</v>
      </c>
      <c r="C68" s="45"/>
      <c r="D68" s="45"/>
      <c r="E68" s="45"/>
      <c r="F68" s="45"/>
      <c r="G68" s="45"/>
      <c r="H68" s="45"/>
      <c r="I68" s="37">
        <v>0</v>
      </c>
      <c r="J68" s="45"/>
      <c r="K68" s="26">
        <v>0</v>
      </c>
      <c r="L68" s="72"/>
      <c r="M68" s="72"/>
    </row>
    <row r="69" spans="1:13">
      <c r="A69" s="4">
        <v>42305</v>
      </c>
      <c r="B69" s="60">
        <v>247.345</v>
      </c>
      <c r="C69" s="45"/>
      <c r="D69" s="45"/>
      <c r="E69" s="45"/>
      <c r="F69" s="45"/>
      <c r="G69" s="45"/>
      <c r="H69" s="45"/>
      <c r="I69" s="37">
        <v>0</v>
      </c>
      <c r="J69" s="45"/>
      <c r="K69" s="26">
        <v>0</v>
      </c>
      <c r="L69" s="72"/>
      <c r="M69" s="72"/>
    </row>
    <row r="70" spans="1:13">
      <c r="A70" s="4">
        <v>42306</v>
      </c>
      <c r="B70" s="60">
        <v>258.20800000000003</v>
      </c>
      <c r="C70" s="45"/>
      <c r="D70" s="45"/>
      <c r="E70" s="45"/>
      <c r="F70" s="45"/>
      <c r="G70" s="45"/>
      <c r="H70" s="45"/>
      <c r="I70" s="37">
        <v>0</v>
      </c>
      <c r="J70" s="45"/>
      <c r="K70" s="26">
        <v>0</v>
      </c>
      <c r="L70" s="72"/>
      <c r="M70" s="72"/>
    </row>
    <row r="71" spans="1:13">
      <c r="A71" s="4">
        <v>42307</v>
      </c>
      <c r="B71" s="60">
        <v>232.05199999999999</v>
      </c>
      <c r="C71" s="20"/>
      <c r="D71" s="20"/>
      <c r="E71" s="20"/>
      <c r="F71" s="20"/>
      <c r="G71" s="20"/>
      <c r="H71" s="20"/>
      <c r="I71" s="37">
        <v>0</v>
      </c>
      <c r="J71" s="20"/>
      <c r="K71" s="26">
        <v>0</v>
      </c>
      <c r="L71" s="72"/>
      <c r="M71" s="72"/>
    </row>
    <row r="72" spans="1:13">
      <c r="A72" s="4">
        <v>42308</v>
      </c>
      <c r="B72" s="60">
        <v>255.255</v>
      </c>
      <c r="C72" s="45"/>
      <c r="D72" s="45"/>
      <c r="E72" s="45"/>
      <c r="F72" s="45"/>
      <c r="G72" s="45"/>
      <c r="H72" s="45"/>
      <c r="I72" s="37">
        <v>0</v>
      </c>
      <c r="J72" s="45"/>
      <c r="K72" s="26">
        <v>0</v>
      </c>
      <c r="L72" s="72"/>
      <c r="M72" s="72"/>
    </row>
    <row r="73" spans="1:13">
      <c r="A73" s="4">
        <v>42309</v>
      </c>
      <c r="B73" s="60">
        <v>254.50149999999999</v>
      </c>
      <c r="C73" s="45"/>
      <c r="D73" s="45"/>
      <c r="E73" s="45"/>
      <c r="F73" s="45"/>
      <c r="G73" s="45"/>
      <c r="H73" s="45"/>
      <c r="I73" s="37">
        <v>0</v>
      </c>
      <c r="J73" s="45"/>
      <c r="K73" s="26">
        <v>0</v>
      </c>
      <c r="L73" s="72"/>
      <c r="M73" s="72"/>
    </row>
    <row r="74" spans="1:13">
      <c r="A74" s="4">
        <v>42310</v>
      </c>
      <c r="B74" s="60">
        <v>254.50149999999999</v>
      </c>
      <c r="C74" s="51">
        <v>7</v>
      </c>
      <c r="D74" s="52">
        <v>28</v>
      </c>
      <c r="E74" s="52">
        <v>2</v>
      </c>
      <c r="F74" s="54">
        <v>59</v>
      </c>
      <c r="G74" s="52">
        <v>13</v>
      </c>
      <c r="H74" s="52">
        <v>2.7</v>
      </c>
      <c r="I74" s="37">
        <v>73</v>
      </c>
      <c r="J74" s="53">
        <v>18</v>
      </c>
      <c r="K74" s="26">
        <v>0</v>
      </c>
      <c r="L74" s="73">
        <v>42319</v>
      </c>
      <c r="M74" s="73">
        <v>42328</v>
      </c>
    </row>
    <row r="75" spans="1:13">
      <c r="A75" s="4">
        <v>42311</v>
      </c>
      <c r="B75" s="60">
        <v>145.149</v>
      </c>
      <c r="C75" s="45"/>
      <c r="D75" s="45"/>
      <c r="E75" s="45"/>
      <c r="F75" s="45"/>
      <c r="G75" s="45"/>
      <c r="H75" s="45"/>
      <c r="I75" s="37">
        <v>0</v>
      </c>
      <c r="J75" s="45"/>
      <c r="K75" s="26">
        <v>2</v>
      </c>
      <c r="L75" s="72"/>
      <c r="M75" s="72"/>
    </row>
    <row r="76" spans="1:13">
      <c r="A76" s="4">
        <v>42312</v>
      </c>
      <c r="B76" s="60">
        <v>223.96600000000001</v>
      </c>
      <c r="I76" s="37">
        <v>0</v>
      </c>
      <c r="K76" s="26">
        <v>17</v>
      </c>
      <c r="L76" s="72"/>
      <c r="M76" s="72"/>
    </row>
    <row r="77" spans="1:13">
      <c r="A77" s="4">
        <v>42313</v>
      </c>
      <c r="B77" s="60">
        <v>495.16399999999999</v>
      </c>
      <c r="I77" s="37">
        <v>0</v>
      </c>
      <c r="K77" s="26">
        <v>26</v>
      </c>
      <c r="L77" s="72"/>
      <c r="M77" s="72"/>
    </row>
    <row r="78" spans="1:13">
      <c r="A78" s="4">
        <v>42314</v>
      </c>
      <c r="B78" s="60">
        <v>362.46800000000002</v>
      </c>
      <c r="C78" s="46"/>
      <c r="D78" s="46"/>
      <c r="E78" s="46"/>
      <c r="F78" s="46"/>
      <c r="G78" s="46"/>
      <c r="H78" s="46"/>
      <c r="I78" s="37">
        <v>0</v>
      </c>
      <c r="J78" s="20"/>
      <c r="K78" s="26">
        <v>11</v>
      </c>
      <c r="L78" s="72"/>
      <c r="M78" s="72"/>
    </row>
    <row r="79" spans="1:13">
      <c r="A79" s="4">
        <v>42315</v>
      </c>
      <c r="B79" s="60">
        <v>249.18899999999999</v>
      </c>
      <c r="C79" s="45"/>
      <c r="D79" s="45"/>
      <c r="E79" s="45"/>
      <c r="F79" s="45"/>
      <c r="G79" s="45"/>
      <c r="H79" s="45"/>
      <c r="I79" s="37">
        <v>0</v>
      </c>
      <c r="J79" s="45"/>
      <c r="K79" s="26">
        <v>0</v>
      </c>
      <c r="L79" s="72"/>
      <c r="M79" s="72"/>
    </row>
    <row r="80" spans="1:13">
      <c r="A80" s="4">
        <v>42316</v>
      </c>
      <c r="B80" s="60">
        <v>686.69100000000003</v>
      </c>
      <c r="C80" s="45"/>
      <c r="D80" s="45"/>
      <c r="E80" s="45"/>
      <c r="F80" s="45"/>
      <c r="G80" s="45"/>
      <c r="H80" s="45"/>
      <c r="I80" s="37">
        <v>0</v>
      </c>
      <c r="J80" s="45"/>
      <c r="K80" s="26">
        <v>0</v>
      </c>
      <c r="L80" s="72"/>
      <c r="M80" s="72"/>
    </row>
    <row r="81" spans="1:13">
      <c r="A81" s="4">
        <v>42317</v>
      </c>
      <c r="B81" s="60">
        <v>686.69100000000003</v>
      </c>
      <c r="C81" s="45"/>
      <c r="D81" s="45"/>
      <c r="E81" s="45"/>
      <c r="F81" s="45"/>
      <c r="G81" s="45"/>
      <c r="H81" s="45"/>
      <c r="I81" s="37">
        <v>0</v>
      </c>
      <c r="J81" s="45"/>
      <c r="K81" s="26">
        <v>46</v>
      </c>
      <c r="L81" s="72"/>
      <c r="M81" s="72"/>
    </row>
    <row r="82" spans="1:13">
      <c r="A82" s="4">
        <v>42318</v>
      </c>
      <c r="B82" s="60">
        <v>444.54899999999998</v>
      </c>
      <c r="C82" s="45"/>
      <c r="D82" s="45"/>
      <c r="E82" s="45"/>
      <c r="F82" s="45"/>
      <c r="G82" s="45"/>
      <c r="H82" s="45"/>
      <c r="I82" s="37">
        <v>0</v>
      </c>
      <c r="J82" s="45"/>
      <c r="K82" s="26">
        <v>0</v>
      </c>
      <c r="L82" s="72"/>
      <c r="M82" s="72"/>
    </row>
    <row r="83" spans="1:13">
      <c r="A83" s="4">
        <v>42319</v>
      </c>
      <c r="B83" s="60">
        <v>380.49200000000002</v>
      </c>
      <c r="C83" s="45"/>
      <c r="D83" s="45"/>
      <c r="E83" s="45"/>
      <c r="F83" s="45"/>
      <c r="G83" s="45"/>
      <c r="H83" s="45"/>
      <c r="I83" s="37">
        <v>208</v>
      </c>
      <c r="J83" s="45"/>
      <c r="K83" s="26">
        <v>0</v>
      </c>
      <c r="L83" s="72"/>
      <c r="M83" s="72"/>
    </row>
    <row r="84" spans="1:13">
      <c r="A84" s="4">
        <v>42320</v>
      </c>
      <c r="B84" s="60">
        <v>316.363</v>
      </c>
      <c r="C84" s="45"/>
      <c r="D84" s="45"/>
      <c r="E84" s="45"/>
      <c r="F84" s="45"/>
      <c r="G84" s="45"/>
      <c r="H84" s="45"/>
      <c r="I84" s="37">
        <v>346</v>
      </c>
      <c r="J84" s="45"/>
      <c r="K84" s="26">
        <v>0</v>
      </c>
      <c r="L84" s="72"/>
      <c r="M84" s="72"/>
    </row>
    <row r="85" spans="1:13">
      <c r="A85" s="4">
        <v>42321</v>
      </c>
      <c r="B85" s="60">
        <v>298.50299999999999</v>
      </c>
      <c r="C85" s="20"/>
      <c r="D85" s="20"/>
      <c r="E85" s="20"/>
      <c r="F85" s="20"/>
      <c r="G85" s="20"/>
      <c r="H85" s="20"/>
      <c r="I85" s="37">
        <v>376</v>
      </c>
      <c r="J85" s="20"/>
      <c r="K85" s="26">
        <v>0</v>
      </c>
      <c r="L85" s="72"/>
      <c r="M85" s="72"/>
    </row>
    <row r="86" spans="1:13">
      <c r="A86" s="4">
        <v>42322</v>
      </c>
      <c r="B86" s="60">
        <v>348.339</v>
      </c>
      <c r="C86" s="45"/>
      <c r="D86" s="45"/>
      <c r="E86" s="45"/>
      <c r="F86" s="45"/>
      <c r="G86" s="45"/>
      <c r="H86" s="45"/>
      <c r="I86" s="37">
        <v>0</v>
      </c>
      <c r="J86" s="45"/>
      <c r="K86" s="26">
        <v>8</v>
      </c>
      <c r="L86" s="72"/>
      <c r="M86" s="72"/>
    </row>
    <row r="87" spans="1:13">
      <c r="A87" s="4">
        <v>42323</v>
      </c>
      <c r="B87" s="60">
        <v>872.88099999999997</v>
      </c>
      <c r="C87" s="45"/>
      <c r="D87" s="45"/>
      <c r="E87" s="45"/>
      <c r="F87" s="45"/>
      <c r="G87" s="45"/>
      <c r="H87" s="45"/>
      <c r="I87" s="37">
        <v>0</v>
      </c>
      <c r="J87" s="45"/>
      <c r="K87" s="26">
        <v>0</v>
      </c>
      <c r="L87" s="72"/>
      <c r="M87" s="72"/>
    </row>
    <row r="88" spans="1:13">
      <c r="A88" s="4">
        <v>42324</v>
      </c>
      <c r="B88" s="60">
        <v>872.88099999999997</v>
      </c>
      <c r="C88" s="51">
        <v>5</v>
      </c>
      <c r="D88" s="52">
        <v>216</v>
      </c>
      <c r="E88" s="52">
        <v>2</v>
      </c>
      <c r="F88" s="52">
        <v>12</v>
      </c>
      <c r="G88" s="52">
        <v>13</v>
      </c>
      <c r="H88" s="52">
        <v>2.7</v>
      </c>
      <c r="I88" s="37">
        <v>0</v>
      </c>
      <c r="J88" s="53"/>
      <c r="K88" s="26">
        <v>47</v>
      </c>
      <c r="L88" s="73">
        <v>42332</v>
      </c>
      <c r="M88" s="73">
        <v>42342</v>
      </c>
    </row>
    <row r="89" spans="1:13">
      <c r="A89" s="4">
        <v>42325</v>
      </c>
      <c r="B89" s="60">
        <v>433.79899999999998</v>
      </c>
      <c r="C89" s="45"/>
      <c r="D89" s="45"/>
      <c r="E89" s="45"/>
      <c r="F89" s="45"/>
      <c r="G89" s="45"/>
      <c r="H89" s="45"/>
      <c r="I89" s="37">
        <v>0</v>
      </c>
      <c r="J89" s="45"/>
      <c r="K89" s="26">
        <v>0</v>
      </c>
      <c r="L89" s="72"/>
      <c r="M89" s="72"/>
    </row>
    <row r="90" spans="1:13">
      <c r="A90" s="4">
        <v>42326</v>
      </c>
      <c r="B90" s="60">
        <v>354.65699999999998</v>
      </c>
      <c r="C90" s="45"/>
      <c r="D90" s="45"/>
      <c r="E90" s="45"/>
      <c r="F90" s="45"/>
      <c r="G90" s="45"/>
      <c r="H90" s="45"/>
      <c r="I90" s="37">
        <v>0</v>
      </c>
      <c r="J90" s="45"/>
      <c r="K90" s="26">
        <v>0</v>
      </c>
      <c r="L90" s="72"/>
      <c r="M90" s="72"/>
    </row>
    <row r="91" spans="1:13">
      <c r="A91" s="4">
        <v>42327</v>
      </c>
      <c r="B91" s="60">
        <v>326.68799999999999</v>
      </c>
      <c r="C91" s="45"/>
      <c r="D91" s="45"/>
      <c r="E91" s="45"/>
      <c r="F91" s="45"/>
      <c r="G91" s="45"/>
      <c r="H91" s="45"/>
      <c r="I91" s="37">
        <v>0</v>
      </c>
      <c r="J91" s="45"/>
      <c r="K91" s="26">
        <v>0</v>
      </c>
      <c r="L91" s="72"/>
      <c r="M91" s="72"/>
    </row>
    <row r="92" spans="1:13">
      <c r="A92" s="4">
        <v>42328</v>
      </c>
      <c r="B92" s="60">
        <v>365.1</v>
      </c>
      <c r="C92" s="46"/>
      <c r="D92" s="46"/>
      <c r="E92" s="46"/>
      <c r="F92" s="46"/>
      <c r="G92" s="46"/>
      <c r="H92" s="46"/>
      <c r="I92" s="37">
        <v>0</v>
      </c>
      <c r="J92" s="20"/>
      <c r="K92" s="26">
        <v>0</v>
      </c>
      <c r="L92" s="72"/>
      <c r="M92" s="72"/>
    </row>
    <row r="93" spans="1:13">
      <c r="A93" s="4">
        <v>42329</v>
      </c>
      <c r="B93" s="60">
        <v>276.98500000000001</v>
      </c>
      <c r="C93" s="45"/>
      <c r="D93" s="45"/>
      <c r="E93" s="45"/>
      <c r="F93" s="45"/>
      <c r="G93" s="45"/>
      <c r="H93" s="45"/>
      <c r="I93" s="37">
        <v>0</v>
      </c>
      <c r="J93" s="45"/>
      <c r="K93" s="26">
        <v>0</v>
      </c>
      <c r="L93" s="72"/>
      <c r="M93" s="72"/>
    </row>
    <row r="94" spans="1:13">
      <c r="A94" s="4">
        <v>42330</v>
      </c>
      <c r="B94" s="60">
        <v>282.791</v>
      </c>
      <c r="C94" s="45"/>
      <c r="D94" s="45"/>
      <c r="E94" s="45"/>
      <c r="F94" s="45"/>
      <c r="G94" s="45"/>
      <c r="H94" s="45"/>
      <c r="I94" s="37">
        <v>0</v>
      </c>
      <c r="J94" s="45"/>
      <c r="K94" s="26">
        <v>0</v>
      </c>
      <c r="L94" s="72"/>
      <c r="M94" s="72"/>
    </row>
    <row r="95" spans="1:13">
      <c r="A95" s="4">
        <v>42331</v>
      </c>
      <c r="B95" s="60">
        <v>282.791</v>
      </c>
      <c r="C95" s="45"/>
      <c r="D95" s="45"/>
      <c r="E95" s="45"/>
      <c r="F95" s="45"/>
      <c r="G95" s="45"/>
      <c r="H95" s="45"/>
      <c r="I95" s="37">
        <v>0</v>
      </c>
      <c r="J95" s="45"/>
      <c r="K95" s="26">
        <v>0</v>
      </c>
      <c r="L95" s="72"/>
      <c r="M95" s="72"/>
    </row>
    <row r="96" spans="1:13">
      <c r="A96" s="4">
        <v>42332</v>
      </c>
      <c r="B96" s="70">
        <v>1347.6859999999999</v>
      </c>
      <c r="C96" s="45"/>
      <c r="D96" s="45"/>
      <c r="E96" s="45"/>
      <c r="F96" s="45"/>
      <c r="G96" s="45"/>
      <c r="H96" s="45"/>
      <c r="I96" s="37">
        <v>0</v>
      </c>
      <c r="J96" s="45"/>
      <c r="K96" s="26">
        <v>82</v>
      </c>
      <c r="L96" s="72"/>
      <c r="M96" s="72"/>
    </row>
    <row r="97" spans="1:13">
      <c r="A97" s="4">
        <v>42333</v>
      </c>
      <c r="B97" s="60">
        <v>699.99099999999999</v>
      </c>
      <c r="C97" s="45"/>
      <c r="D97" s="45"/>
      <c r="E97" s="45"/>
      <c r="F97" s="45"/>
      <c r="G97" s="45"/>
      <c r="H97" s="45"/>
      <c r="I97" s="37">
        <v>0</v>
      </c>
      <c r="J97" s="45"/>
      <c r="K97" s="26">
        <v>0</v>
      </c>
      <c r="L97" s="72"/>
      <c r="M97" s="72"/>
    </row>
    <row r="98" spans="1:13">
      <c r="A98" s="4">
        <v>42334</v>
      </c>
      <c r="B98" s="60">
        <v>467.12200000000001</v>
      </c>
      <c r="C98" s="45"/>
      <c r="D98" s="45"/>
      <c r="E98" s="45"/>
      <c r="F98" s="45"/>
      <c r="G98" s="45"/>
      <c r="H98" s="45"/>
      <c r="I98" s="37">
        <v>0</v>
      </c>
      <c r="J98" s="45"/>
      <c r="K98" s="26">
        <v>0</v>
      </c>
      <c r="L98" s="72"/>
      <c r="M98" s="72"/>
    </row>
    <row r="99" spans="1:13">
      <c r="A99" s="4">
        <v>42335</v>
      </c>
      <c r="B99" s="60">
        <v>400.83600000000001</v>
      </c>
      <c r="C99" s="20"/>
      <c r="D99" s="20"/>
      <c r="E99" s="20"/>
      <c r="F99" s="20"/>
      <c r="G99" s="20"/>
      <c r="H99" s="20"/>
      <c r="I99" s="37">
        <v>0</v>
      </c>
      <c r="J99" s="20"/>
      <c r="K99" s="26">
        <v>0</v>
      </c>
      <c r="L99" s="72"/>
      <c r="M99" s="72"/>
    </row>
    <row r="100" spans="1:13">
      <c r="A100" s="4">
        <v>42336</v>
      </c>
      <c r="B100" s="60">
        <v>367.44499999999999</v>
      </c>
      <c r="C100" s="45"/>
      <c r="D100" s="45"/>
      <c r="E100" s="45"/>
      <c r="F100" s="45"/>
      <c r="G100" s="45"/>
      <c r="H100" s="45"/>
      <c r="I100" s="37">
        <v>0</v>
      </c>
      <c r="J100" s="45"/>
      <c r="K100" s="26">
        <v>0</v>
      </c>
      <c r="L100" s="72"/>
      <c r="M100" s="72"/>
    </row>
    <row r="101" spans="1:13">
      <c r="A101" s="4">
        <v>42337</v>
      </c>
      <c r="B101" s="60">
        <v>974.03099999999995</v>
      </c>
      <c r="C101" s="45"/>
      <c r="D101" s="45"/>
      <c r="E101" s="45"/>
      <c r="F101" s="45"/>
      <c r="G101" s="45"/>
      <c r="H101" s="45"/>
      <c r="I101" s="37">
        <v>0</v>
      </c>
      <c r="J101" s="45"/>
      <c r="K101" s="26">
        <v>0</v>
      </c>
      <c r="L101" s="72"/>
      <c r="M101" s="72"/>
    </row>
    <row r="102" spans="1:13">
      <c r="A102" s="4">
        <v>42338</v>
      </c>
      <c r="B102" s="60">
        <v>974.03099999999995</v>
      </c>
      <c r="C102" s="51">
        <v>2</v>
      </c>
      <c r="D102" s="52">
        <v>10</v>
      </c>
      <c r="E102" s="52">
        <v>2</v>
      </c>
      <c r="F102" s="52">
        <v>16</v>
      </c>
      <c r="G102" s="52">
        <v>1.5</v>
      </c>
      <c r="H102" s="52">
        <v>3.4</v>
      </c>
      <c r="I102" s="37">
        <v>0</v>
      </c>
      <c r="J102" s="53">
        <v>60</v>
      </c>
      <c r="K102" s="26">
        <v>86</v>
      </c>
      <c r="L102" s="73">
        <v>42352</v>
      </c>
      <c r="M102" s="73">
        <v>42361</v>
      </c>
    </row>
    <row r="103" spans="1:13">
      <c r="A103" s="4">
        <v>42339</v>
      </c>
      <c r="B103" s="60">
        <v>609.48299999999995</v>
      </c>
      <c r="C103" s="45"/>
      <c r="D103" s="45"/>
      <c r="E103" s="45"/>
      <c r="F103" s="45"/>
      <c r="G103" s="45"/>
      <c r="H103" s="45"/>
      <c r="I103" s="37">
        <v>421</v>
      </c>
      <c r="J103" s="45"/>
      <c r="K103" s="26">
        <v>0</v>
      </c>
      <c r="L103" s="72"/>
      <c r="M103" s="72"/>
    </row>
    <row r="104" spans="1:13">
      <c r="A104" s="4">
        <v>42340</v>
      </c>
      <c r="B104" s="60">
        <v>567.41999999999996</v>
      </c>
      <c r="I104" s="37">
        <v>0</v>
      </c>
      <c r="K104" s="26">
        <v>7</v>
      </c>
      <c r="L104" s="72"/>
      <c r="M104" s="72"/>
    </row>
    <row r="105" spans="1:13">
      <c r="A105" s="4">
        <v>42341</v>
      </c>
      <c r="B105" s="60">
        <v>542.51900000000001</v>
      </c>
      <c r="I105" s="37">
        <v>0</v>
      </c>
      <c r="K105" s="27">
        <v>7</v>
      </c>
      <c r="L105" s="72"/>
      <c r="M105" s="72"/>
    </row>
    <row r="106" spans="1:13">
      <c r="A106" s="4">
        <v>42342</v>
      </c>
      <c r="B106" s="60">
        <v>549.76</v>
      </c>
      <c r="I106" s="37">
        <v>0</v>
      </c>
      <c r="K106" s="27">
        <v>0</v>
      </c>
      <c r="L106" s="72"/>
      <c r="M106" s="72"/>
    </row>
    <row r="107" spans="1:13">
      <c r="A107" s="4">
        <v>42343</v>
      </c>
      <c r="B107" s="60">
        <v>350.53899999999999</v>
      </c>
      <c r="C107" s="45"/>
      <c r="D107" s="45"/>
      <c r="E107" s="45"/>
      <c r="F107" s="45"/>
      <c r="G107" s="45"/>
      <c r="H107" s="45"/>
      <c r="I107" s="37">
        <v>0</v>
      </c>
      <c r="J107" s="45"/>
      <c r="K107" s="27">
        <v>3</v>
      </c>
      <c r="L107" s="72"/>
      <c r="M107" s="72"/>
    </row>
    <row r="108" spans="1:13">
      <c r="A108" s="4">
        <v>42344</v>
      </c>
      <c r="B108" s="60">
        <v>378.26850000000002</v>
      </c>
      <c r="C108" s="45"/>
      <c r="D108" s="45"/>
      <c r="E108" s="45"/>
      <c r="F108" s="45"/>
      <c r="G108" s="45"/>
      <c r="H108" s="45"/>
      <c r="I108" s="37">
        <v>0</v>
      </c>
      <c r="J108" s="45"/>
      <c r="K108" s="27">
        <v>0</v>
      </c>
      <c r="L108" s="72"/>
      <c r="M108" s="72"/>
    </row>
    <row r="109" spans="1:13">
      <c r="A109" s="4">
        <v>42345</v>
      </c>
      <c r="B109" s="60">
        <v>378.26850000000002</v>
      </c>
      <c r="C109" s="45"/>
      <c r="D109" s="45"/>
      <c r="E109" s="45"/>
      <c r="F109" s="45"/>
      <c r="G109" s="45"/>
      <c r="H109" s="45"/>
      <c r="I109" s="37">
        <v>0</v>
      </c>
      <c r="J109" s="45"/>
      <c r="K109" s="27">
        <v>0</v>
      </c>
      <c r="L109" s="72"/>
      <c r="M109" s="72"/>
    </row>
    <row r="110" spans="1:13">
      <c r="A110" s="4">
        <v>42346</v>
      </c>
      <c r="B110" s="60">
        <v>267.38299999999998</v>
      </c>
      <c r="C110" s="45"/>
      <c r="D110" s="45"/>
      <c r="E110" s="45"/>
      <c r="F110" s="45"/>
      <c r="G110" s="45"/>
      <c r="H110" s="45"/>
      <c r="I110" s="37">
        <v>0</v>
      </c>
      <c r="J110" s="45"/>
      <c r="K110" s="27">
        <v>0</v>
      </c>
      <c r="L110" s="72"/>
      <c r="M110" s="72"/>
    </row>
    <row r="111" spans="1:13">
      <c r="A111" s="4">
        <v>42347</v>
      </c>
      <c r="B111" s="60">
        <v>314.20999999999998</v>
      </c>
      <c r="C111" s="45"/>
      <c r="D111" s="45"/>
      <c r="E111" s="45"/>
      <c r="F111" s="45"/>
      <c r="G111" s="45"/>
      <c r="H111" s="45"/>
      <c r="I111" s="37">
        <v>0</v>
      </c>
      <c r="J111" s="45"/>
      <c r="K111" s="27">
        <v>0</v>
      </c>
      <c r="L111" s="72"/>
      <c r="M111" s="72"/>
    </row>
    <row r="112" spans="1:13">
      <c r="A112" s="4">
        <v>42348</v>
      </c>
      <c r="B112" s="60">
        <v>347.39299999999997</v>
      </c>
      <c r="C112" s="45"/>
      <c r="D112" s="45"/>
      <c r="E112" s="45"/>
      <c r="F112" s="45"/>
      <c r="G112" s="45"/>
      <c r="H112" s="45"/>
      <c r="I112" s="37">
        <v>0</v>
      </c>
      <c r="J112" s="45"/>
      <c r="K112" s="27">
        <v>11</v>
      </c>
      <c r="L112" s="72"/>
      <c r="M112" s="72"/>
    </row>
    <row r="113" spans="1:13">
      <c r="A113" s="4">
        <v>42349</v>
      </c>
      <c r="B113" s="60">
        <v>400.96199999999999</v>
      </c>
      <c r="C113" s="20"/>
      <c r="D113" s="20"/>
      <c r="E113" s="20"/>
      <c r="F113" s="20"/>
      <c r="G113" s="20"/>
      <c r="H113" s="20"/>
      <c r="I113" s="37">
        <v>0</v>
      </c>
      <c r="J113" s="20"/>
      <c r="K113" s="27">
        <v>0</v>
      </c>
      <c r="L113" s="72"/>
      <c r="M113" s="72"/>
    </row>
    <row r="114" spans="1:13">
      <c r="A114" s="4">
        <v>42350</v>
      </c>
      <c r="B114" s="60">
        <v>251.34100000000001</v>
      </c>
      <c r="C114" s="45"/>
      <c r="D114" s="45"/>
      <c r="E114" s="45"/>
      <c r="F114" s="45"/>
      <c r="G114" s="45"/>
      <c r="H114" s="45"/>
      <c r="I114" s="37">
        <v>0</v>
      </c>
      <c r="J114" s="45"/>
      <c r="K114" s="27">
        <v>3</v>
      </c>
      <c r="L114" s="72"/>
      <c r="M114" s="72"/>
    </row>
    <row r="115" spans="1:13">
      <c r="A115" s="4">
        <v>42351</v>
      </c>
      <c r="B115" s="60">
        <v>289.70749999999998</v>
      </c>
      <c r="C115" s="45"/>
      <c r="D115" s="45"/>
      <c r="E115" s="45"/>
      <c r="F115" s="45"/>
      <c r="G115" s="45"/>
      <c r="H115" s="45"/>
      <c r="I115" s="37">
        <v>0</v>
      </c>
      <c r="J115" s="45"/>
      <c r="K115" s="27">
        <v>0</v>
      </c>
      <c r="L115" s="72"/>
      <c r="M115" s="72"/>
    </row>
    <row r="116" spans="1:13">
      <c r="A116" s="4">
        <v>42352</v>
      </c>
      <c r="B116" s="60">
        <v>289.70749999999998</v>
      </c>
      <c r="C116" s="45"/>
      <c r="D116" s="45"/>
      <c r="E116" s="45"/>
      <c r="F116" s="45"/>
      <c r="G116" s="45"/>
      <c r="H116" s="45"/>
      <c r="I116" s="37">
        <v>0</v>
      </c>
      <c r="J116" s="45"/>
      <c r="K116" s="27">
        <v>0</v>
      </c>
      <c r="L116" s="72"/>
      <c r="M116" s="72"/>
    </row>
    <row r="117" spans="1:13">
      <c r="A117" s="4">
        <v>42353</v>
      </c>
      <c r="B117" s="60">
        <v>290.233</v>
      </c>
      <c r="C117" s="45"/>
      <c r="D117" s="45"/>
      <c r="E117" s="45"/>
      <c r="F117" s="45"/>
      <c r="G117" s="45"/>
      <c r="H117" s="45"/>
      <c r="I117" s="37">
        <v>0</v>
      </c>
      <c r="J117" s="45"/>
      <c r="K117" s="27">
        <v>0</v>
      </c>
      <c r="L117" s="72"/>
      <c r="M117" s="72"/>
    </row>
    <row r="118" spans="1:13">
      <c r="A118" s="4">
        <v>42354</v>
      </c>
      <c r="B118" s="60">
        <v>275.22199999999998</v>
      </c>
      <c r="C118" s="45"/>
      <c r="D118" s="45"/>
      <c r="E118" s="45"/>
      <c r="F118" s="45"/>
      <c r="G118" s="45"/>
      <c r="H118" s="45"/>
      <c r="I118" s="37">
        <v>0</v>
      </c>
      <c r="J118" s="45"/>
      <c r="K118" s="27">
        <v>4</v>
      </c>
      <c r="L118" s="72"/>
      <c r="M118" s="72"/>
    </row>
    <row r="119" spans="1:13">
      <c r="A119" s="4">
        <v>42355</v>
      </c>
      <c r="B119" s="60">
        <v>281.71100000000001</v>
      </c>
      <c r="C119" s="45"/>
      <c r="D119" s="45"/>
      <c r="E119" s="45"/>
      <c r="F119" s="45"/>
      <c r="G119" s="45"/>
      <c r="H119" s="45"/>
      <c r="I119" s="37">
        <v>0</v>
      </c>
      <c r="J119" s="45"/>
      <c r="K119" s="27">
        <v>2</v>
      </c>
      <c r="L119" s="72"/>
      <c r="M119" s="72"/>
    </row>
    <row r="120" spans="1:13">
      <c r="A120" s="4">
        <v>42356</v>
      </c>
      <c r="B120" s="60">
        <v>326.334</v>
      </c>
      <c r="C120" s="46"/>
      <c r="D120" s="46"/>
      <c r="E120" s="46"/>
      <c r="F120" s="46"/>
      <c r="G120" s="46"/>
      <c r="H120" s="46"/>
      <c r="I120" s="37">
        <v>0</v>
      </c>
      <c r="J120" s="20"/>
      <c r="K120" s="27">
        <v>0</v>
      </c>
      <c r="L120" s="72"/>
      <c r="M120" s="72"/>
    </row>
    <row r="121" spans="1:13">
      <c r="A121" s="4">
        <v>42357</v>
      </c>
      <c r="B121" s="60">
        <v>246.47300000000001</v>
      </c>
      <c r="C121" s="45"/>
      <c r="D121" s="45"/>
      <c r="E121" s="45"/>
      <c r="F121" s="45"/>
      <c r="G121" s="45"/>
      <c r="H121" s="45"/>
      <c r="I121" s="37">
        <v>0</v>
      </c>
      <c r="J121" s="45"/>
      <c r="K121" s="27">
        <v>0</v>
      </c>
      <c r="L121" s="72"/>
      <c r="M121" s="72"/>
    </row>
    <row r="122" spans="1:13">
      <c r="A122" s="4">
        <v>42358</v>
      </c>
      <c r="B122" s="60">
        <v>273.0335</v>
      </c>
      <c r="C122" s="45"/>
      <c r="D122" s="45"/>
      <c r="E122" s="45"/>
      <c r="F122" s="45"/>
      <c r="G122" s="45"/>
      <c r="H122" s="45"/>
      <c r="I122" s="37">
        <v>0</v>
      </c>
      <c r="J122" s="45"/>
      <c r="K122" s="27">
        <v>0</v>
      </c>
      <c r="L122" s="72"/>
      <c r="M122" s="72"/>
    </row>
    <row r="123" spans="1:13">
      <c r="A123" s="4">
        <v>42359</v>
      </c>
      <c r="B123" s="60">
        <v>273.0335</v>
      </c>
      <c r="C123" s="45"/>
      <c r="D123" s="45"/>
      <c r="E123" s="45"/>
      <c r="F123" s="45"/>
      <c r="G123" s="45"/>
      <c r="H123" s="45"/>
      <c r="I123" s="37">
        <v>0</v>
      </c>
      <c r="J123" s="45"/>
      <c r="K123" s="27">
        <v>0</v>
      </c>
      <c r="L123" s="72"/>
      <c r="M123" s="72"/>
    </row>
    <row r="124" spans="1:13">
      <c r="A124" s="4">
        <v>42360</v>
      </c>
      <c r="B124" s="60">
        <v>272.48500000000001</v>
      </c>
      <c r="C124" s="45"/>
      <c r="D124" s="45"/>
      <c r="E124" s="45"/>
      <c r="F124" s="45"/>
      <c r="G124" s="45"/>
      <c r="H124" s="45"/>
      <c r="I124" s="37">
        <v>0</v>
      </c>
      <c r="J124" s="45"/>
      <c r="K124" s="27">
        <v>0</v>
      </c>
      <c r="L124" s="72"/>
      <c r="M124" s="72"/>
    </row>
    <row r="125" spans="1:13">
      <c r="A125" s="4">
        <v>42361</v>
      </c>
      <c r="B125" s="60">
        <v>315.01</v>
      </c>
      <c r="C125" s="45"/>
      <c r="D125" s="45"/>
      <c r="E125" s="45"/>
      <c r="F125" s="45"/>
      <c r="G125" s="45"/>
      <c r="H125" s="45"/>
      <c r="I125" s="37">
        <v>187</v>
      </c>
      <c r="J125" s="45"/>
      <c r="K125" s="27">
        <v>0</v>
      </c>
      <c r="L125" s="72"/>
      <c r="M125" s="72"/>
    </row>
    <row r="126" spans="1:13">
      <c r="A126" s="4">
        <v>42362</v>
      </c>
      <c r="B126" s="60">
        <v>294.452</v>
      </c>
      <c r="C126" s="45"/>
      <c r="D126" s="45"/>
      <c r="E126" s="45"/>
      <c r="F126" s="45"/>
      <c r="G126" s="45"/>
      <c r="H126" s="45"/>
      <c r="I126" s="37">
        <v>114</v>
      </c>
      <c r="J126" s="45"/>
      <c r="K126" s="27">
        <v>0</v>
      </c>
      <c r="L126" s="72"/>
      <c r="M126" s="72"/>
    </row>
    <row r="127" spans="1:13">
      <c r="A127" s="4">
        <v>42363</v>
      </c>
      <c r="B127" s="60">
        <v>334.79300000000001</v>
      </c>
      <c r="C127" s="20"/>
      <c r="D127" s="20"/>
      <c r="E127" s="20"/>
      <c r="F127" s="20"/>
      <c r="G127" s="20"/>
      <c r="H127" s="20"/>
      <c r="I127" s="37">
        <v>0</v>
      </c>
      <c r="J127" s="20"/>
      <c r="K127" s="27">
        <v>0</v>
      </c>
      <c r="L127" s="72"/>
      <c r="M127" s="72"/>
    </row>
    <row r="128" spans="1:13">
      <c r="A128" s="4">
        <v>42364</v>
      </c>
      <c r="B128" s="60">
        <v>334.79399999999998</v>
      </c>
      <c r="C128" s="45"/>
      <c r="D128" s="45"/>
      <c r="E128" s="45"/>
      <c r="F128" s="45"/>
      <c r="G128" s="45"/>
      <c r="H128" s="45"/>
      <c r="I128" s="37">
        <v>0</v>
      </c>
      <c r="J128" s="45"/>
      <c r="K128" s="27">
        <v>9</v>
      </c>
      <c r="L128" s="72"/>
      <c r="M128" s="72"/>
    </row>
    <row r="129" spans="1:13">
      <c r="A129" s="4">
        <v>42365</v>
      </c>
      <c r="B129" s="60">
        <v>285.27749999999997</v>
      </c>
      <c r="C129" s="45"/>
      <c r="D129" s="45"/>
      <c r="E129" s="45"/>
      <c r="F129" s="45"/>
      <c r="G129" s="45"/>
      <c r="H129" s="45"/>
      <c r="I129" s="37">
        <v>0</v>
      </c>
      <c r="J129" s="45"/>
      <c r="K129" s="27">
        <v>0</v>
      </c>
      <c r="L129" s="72"/>
      <c r="M129" s="72"/>
    </row>
    <row r="130" spans="1:13">
      <c r="A130" s="4">
        <v>42366</v>
      </c>
      <c r="B130" s="60">
        <v>285.27749999999997</v>
      </c>
      <c r="C130" s="45"/>
      <c r="D130" s="45"/>
      <c r="E130" s="45"/>
      <c r="F130" s="45"/>
      <c r="G130" s="45"/>
      <c r="H130" s="45"/>
      <c r="I130" s="37">
        <v>0</v>
      </c>
      <c r="J130" s="45"/>
      <c r="K130" s="27">
        <v>0</v>
      </c>
      <c r="L130" s="72"/>
      <c r="M130" s="72"/>
    </row>
    <row r="131" spans="1:13">
      <c r="A131" s="4">
        <v>42367</v>
      </c>
      <c r="B131" s="60">
        <v>273.73899999999998</v>
      </c>
      <c r="C131" s="45"/>
      <c r="D131" s="45"/>
      <c r="E131" s="45"/>
      <c r="F131" s="45"/>
      <c r="G131" s="45"/>
      <c r="H131" s="45"/>
      <c r="I131" s="37">
        <v>69</v>
      </c>
      <c r="J131" s="45"/>
      <c r="K131" s="27">
        <v>0</v>
      </c>
      <c r="L131" s="72"/>
      <c r="M131" s="72"/>
    </row>
    <row r="132" spans="1:13">
      <c r="A132" s="4">
        <v>42368</v>
      </c>
      <c r="B132" s="60">
        <v>194.322</v>
      </c>
      <c r="C132" s="45"/>
      <c r="D132" s="45"/>
      <c r="E132" s="45"/>
      <c r="F132" s="45"/>
      <c r="G132" s="45"/>
      <c r="H132" s="45"/>
      <c r="I132" s="37">
        <v>151</v>
      </c>
      <c r="J132" s="45"/>
      <c r="K132" s="27">
        <v>10</v>
      </c>
      <c r="L132" s="72"/>
      <c r="M132" s="72"/>
    </row>
    <row r="133" spans="1:13">
      <c r="A133" s="4">
        <v>42369</v>
      </c>
      <c r="B133" s="60">
        <v>250.428</v>
      </c>
      <c r="I133" s="37">
        <v>69</v>
      </c>
      <c r="K133" s="27">
        <v>0</v>
      </c>
      <c r="L133" s="72"/>
      <c r="M133" s="72"/>
    </row>
    <row r="134" spans="1:13">
      <c r="A134" s="4">
        <v>42370</v>
      </c>
      <c r="B134" s="60">
        <v>283.98200000000003</v>
      </c>
      <c r="C134" s="46"/>
      <c r="D134" s="46"/>
      <c r="E134" s="46"/>
      <c r="F134" s="46"/>
      <c r="G134" s="46"/>
      <c r="H134" s="46"/>
      <c r="I134" s="37">
        <v>0</v>
      </c>
      <c r="J134" s="20"/>
      <c r="K134" s="27">
        <v>0</v>
      </c>
      <c r="L134" s="72"/>
      <c r="M134" s="72"/>
    </row>
    <row r="135" spans="1:13">
      <c r="A135" s="4">
        <v>42371</v>
      </c>
      <c r="B135" s="60">
        <v>238.85900000000001</v>
      </c>
      <c r="C135" s="45"/>
      <c r="D135" s="45"/>
      <c r="E135" s="45"/>
      <c r="F135" s="45"/>
      <c r="G135" s="45"/>
      <c r="H135" s="45"/>
      <c r="I135" s="37">
        <v>0</v>
      </c>
      <c r="J135" s="45"/>
      <c r="K135" s="27">
        <v>0</v>
      </c>
      <c r="L135" s="72"/>
      <c r="M135" s="72"/>
    </row>
    <row r="136" spans="1:13">
      <c r="A136" s="4">
        <v>42372</v>
      </c>
      <c r="B136" s="60">
        <v>246.30950000000001</v>
      </c>
      <c r="C136" s="45"/>
      <c r="D136" s="45"/>
      <c r="E136" s="45"/>
      <c r="F136" s="45"/>
      <c r="G136" s="45"/>
      <c r="H136" s="45"/>
      <c r="I136" s="37">
        <v>412</v>
      </c>
      <c r="J136" s="45"/>
      <c r="K136" s="27">
        <v>0</v>
      </c>
      <c r="L136" s="72"/>
      <c r="M136" s="72"/>
    </row>
    <row r="137" spans="1:13">
      <c r="A137" s="4">
        <v>42373</v>
      </c>
      <c r="B137" s="60">
        <v>246.30950000000001</v>
      </c>
      <c r="C137" s="51">
        <v>9</v>
      </c>
      <c r="D137" s="52">
        <v>216</v>
      </c>
      <c r="E137" s="52">
        <v>2</v>
      </c>
      <c r="F137" s="54">
        <v>35</v>
      </c>
      <c r="G137" s="52">
        <v>3</v>
      </c>
      <c r="H137" s="52">
        <v>2.7</v>
      </c>
      <c r="I137" s="37">
        <v>0</v>
      </c>
      <c r="J137" s="53">
        <v>2</v>
      </c>
      <c r="K137" s="27">
        <v>7</v>
      </c>
      <c r="L137" s="73">
        <v>42380</v>
      </c>
      <c r="M137" s="73">
        <v>42026</v>
      </c>
    </row>
    <row r="138" spans="1:13">
      <c r="A138" s="4">
        <v>42374</v>
      </c>
      <c r="B138" s="60">
        <v>265.13600000000002</v>
      </c>
      <c r="C138" s="45"/>
      <c r="D138" s="45"/>
      <c r="E138" s="45"/>
      <c r="F138" s="45"/>
      <c r="G138" s="45"/>
      <c r="H138" s="45"/>
      <c r="I138" s="37">
        <v>0</v>
      </c>
      <c r="J138" s="45"/>
      <c r="K138" s="27">
        <v>7</v>
      </c>
      <c r="L138" s="72"/>
      <c r="M138" s="72"/>
    </row>
    <row r="139" spans="1:13">
      <c r="A139" s="4">
        <v>42375</v>
      </c>
      <c r="B139" s="60">
        <v>361.084</v>
      </c>
      <c r="C139" s="45"/>
      <c r="D139" s="45"/>
      <c r="E139" s="45"/>
      <c r="F139" s="45"/>
      <c r="G139" s="45"/>
      <c r="H139" s="45"/>
      <c r="I139" s="37">
        <v>167</v>
      </c>
      <c r="J139" s="45"/>
      <c r="K139" s="27">
        <v>0</v>
      </c>
      <c r="L139" s="72"/>
      <c r="M139" s="72"/>
    </row>
    <row r="140" spans="1:13">
      <c r="A140" s="4">
        <v>42376</v>
      </c>
      <c r="B140" s="60">
        <v>388.00599999999997</v>
      </c>
      <c r="C140" s="45"/>
      <c r="D140" s="45"/>
      <c r="E140" s="45"/>
      <c r="F140" s="45"/>
      <c r="G140" s="45"/>
      <c r="H140" s="45"/>
      <c r="I140" s="37">
        <v>192</v>
      </c>
      <c r="J140" s="45"/>
      <c r="K140" s="27">
        <v>0</v>
      </c>
      <c r="L140" s="72"/>
      <c r="M140" s="72"/>
    </row>
    <row r="141" spans="1:13">
      <c r="A141" s="4">
        <v>42377</v>
      </c>
      <c r="B141" s="60">
        <v>201.67099999999999</v>
      </c>
      <c r="C141" s="20"/>
      <c r="D141" s="20"/>
      <c r="E141" s="20"/>
      <c r="F141" s="20"/>
      <c r="G141" s="20"/>
      <c r="H141" s="20"/>
      <c r="I141" s="37">
        <v>0</v>
      </c>
      <c r="J141" s="20"/>
      <c r="K141" s="27">
        <v>0</v>
      </c>
      <c r="L141" s="72"/>
      <c r="M141" s="72"/>
    </row>
    <row r="142" spans="1:13">
      <c r="A142" s="4">
        <v>42378</v>
      </c>
      <c r="B142" s="60">
        <v>277.99799999999999</v>
      </c>
      <c r="C142" s="45"/>
      <c r="D142" s="45"/>
      <c r="E142" s="45"/>
      <c r="F142" s="45"/>
      <c r="G142" s="45"/>
      <c r="H142" s="45"/>
      <c r="I142" s="37">
        <v>0</v>
      </c>
      <c r="J142" s="45"/>
      <c r="K142" s="27">
        <v>0</v>
      </c>
      <c r="L142" s="72"/>
      <c r="M142" s="72"/>
    </row>
    <row r="143" spans="1:13">
      <c r="A143" s="4">
        <v>42379</v>
      </c>
      <c r="B143" s="60">
        <v>237.80950000000001</v>
      </c>
      <c r="C143" s="45"/>
      <c r="D143" s="45"/>
      <c r="E143" s="45"/>
      <c r="F143" s="45"/>
      <c r="G143" s="45"/>
      <c r="H143" s="45"/>
      <c r="I143" s="37">
        <v>0</v>
      </c>
      <c r="J143" s="45"/>
      <c r="K143" s="27">
        <v>0</v>
      </c>
      <c r="L143" s="72"/>
      <c r="M143" s="72"/>
    </row>
    <row r="144" spans="1:13">
      <c r="A144" s="4">
        <v>42380</v>
      </c>
      <c r="B144" s="60">
        <v>237.80950000000001</v>
      </c>
      <c r="C144" s="45"/>
      <c r="D144" s="45"/>
      <c r="E144" s="45"/>
      <c r="F144" s="45"/>
      <c r="G144" s="45"/>
      <c r="H144" s="45"/>
      <c r="I144" s="37">
        <v>0</v>
      </c>
      <c r="J144" s="45"/>
      <c r="K144" s="27">
        <v>0</v>
      </c>
      <c r="L144" s="72"/>
      <c r="M144" s="72"/>
    </row>
    <row r="145" spans="1:13">
      <c r="A145" s="4">
        <v>42381</v>
      </c>
      <c r="B145" s="60">
        <v>242.23599999999999</v>
      </c>
      <c r="C145" s="45"/>
      <c r="D145" s="45"/>
      <c r="E145" s="45"/>
      <c r="F145" s="45"/>
      <c r="G145" s="45"/>
      <c r="H145" s="45"/>
      <c r="I145" s="37">
        <v>0</v>
      </c>
      <c r="J145" s="45"/>
      <c r="K145" s="27">
        <v>0</v>
      </c>
      <c r="L145" s="72"/>
      <c r="M145" s="72"/>
    </row>
    <row r="146" spans="1:13">
      <c r="A146" s="4">
        <v>42382</v>
      </c>
      <c r="B146" s="60">
        <v>313.339</v>
      </c>
      <c r="C146" s="45"/>
      <c r="D146" s="45"/>
      <c r="E146" s="45"/>
      <c r="F146" s="45"/>
      <c r="G146" s="45"/>
      <c r="H146" s="45"/>
      <c r="I146" s="37">
        <v>0</v>
      </c>
      <c r="J146" s="45"/>
      <c r="K146" s="27">
        <v>0</v>
      </c>
      <c r="L146" s="72"/>
      <c r="M146" s="72"/>
    </row>
    <row r="147" spans="1:13">
      <c r="A147" s="4">
        <v>42383</v>
      </c>
      <c r="B147" s="60">
        <v>227.52500000000001</v>
      </c>
      <c r="C147" s="45"/>
      <c r="D147" s="45"/>
      <c r="E147" s="45"/>
      <c r="F147" s="45"/>
      <c r="G147" s="45"/>
      <c r="H147" s="45"/>
      <c r="I147" s="37">
        <v>0</v>
      </c>
      <c r="J147" s="45"/>
      <c r="K147" s="27">
        <v>0</v>
      </c>
      <c r="L147" s="72"/>
      <c r="M147" s="72"/>
    </row>
    <row r="148" spans="1:13">
      <c r="A148" s="4">
        <v>42384</v>
      </c>
      <c r="B148" s="60">
        <v>218.95599999999999</v>
      </c>
      <c r="C148" s="46"/>
      <c r="D148" s="46"/>
      <c r="E148" s="46"/>
      <c r="F148" s="46"/>
      <c r="G148" s="46"/>
      <c r="H148" s="46"/>
      <c r="I148" s="37">
        <v>0</v>
      </c>
      <c r="J148" s="20"/>
      <c r="K148" s="27">
        <v>0</v>
      </c>
      <c r="L148" s="72"/>
      <c r="M148" s="72"/>
    </row>
    <row r="149" spans="1:13">
      <c r="A149" s="4">
        <v>42385</v>
      </c>
      <c r="B149" s="60">
        <v>266.37700000000001</v>
      </c>
      <c r="C149" s="45"/>
      <c r="D149" s="45"/>
      <c r="E149" s="45"/>
      <c r="F149" s="45"/>
      <c r="G149" s="45"/>
      <c r="H149" s="45"/>
      <c r="I149" s="37">
        <v>0</v>
      </c>
      <c r="J149" s="45"/>
      <c r="K149" s="26">
        <v>15</v>
      </c>
      <c r="L149" s="72"/>
      <c r="M149" s="72"/>
    </row>
    <row r="150" spans="1:13">
      <c r="A150" s="4">
        <v>42386</v>
      </c>
      <c r="B150" s="60">
        <v>239.5335</v>
      </c>
      <c r="C150" s="45"/>
      <c r="D150" s="45"/>
      <c r="E150" s="45"/>
      <c r="F150" s="45"/>
      <c r="G150" s="45"/>
      <c r="H150" s="45"/>
      <c r="I150" s="37">
        <v>0</v>
      </c>
      <c r="J150" s="45"/>
      <c r="K150" s="26">
        <v>0</v>
      </c>
      <c r="L150" s="72"/>
      <c r="M150" s="72"/>
    </row>
    <row r="151" spans="1:13">
      <c r="A151" s="4">
        <v>42387</v>
      </c>
      <c r="B151" s="60">
        <v>239.5335</v>
      </c>
      <c r="C151" s="45"/>
      <c r="D151" s="45"/>
      <c r="E151" s="45"/>
      <c r="F151" s="45"/>
      <c r="G151" s="45"/>
      <c r="H151" s="45"/>
      <c r="I151" s="37">
        <v>0</v>
      </c>
      <c r="J151" s="45"/>
      <c r="K151" s="26">
        <v>0</v>
      </c>
      <c r="L151" s="72"/>
      <c r="M151" s="72"/>
    </row>
    <row r="152" spans="1:13">
      <c r="A152" s="4">
        <v>42388</v>
      </c>
      <c r="B152" s="60">
        <v>243.81</v>
      </c>
      <c r="C152" s="45"/>
      <c r="D152" s="45"/>
      <c r="E152" s="45"/>
      <c r="F152" s="45"/>
      <c r="G152" s="45"/>
      <c r="H152" s="45"/>
      <c r="I152" s="37">
        <v>0</v>
      </c>
      <c r="J152" s="45"/>
      <c r="K152" s="26">
        <v>0</v>
      </c>
      <c r="L152" s="72"/>
      <c r="M152" s="72"/>
    </row>
    <row r="153" spans="1:13">
      <c r="A153" s="4">
        <v>42389</v>
      </c>
      <c r="B153" s="60">
        <v>236.90100000000001</v>
      </c>
      <c r="C153" s="45"/>
      <c r="D153" s="45"/>
      <c r="E153" s="45"/>
      <c r="F153" s="45"/>
      <c r="G153" s="45"/>
      <c r="H153" s="45"/>
      <c r="I153" s="37">
        <v>0</v>
      </c>
      <c r="J153" s="45"/>
      <c r="K153" s="26">
        <v>0</v>
      </c>
      <c r="L153" s="72"/>
      <c r="M153" s="72"/>
    </row>
    <row r="154" spans="1:13">
      <c r="A154" s="4">
        <v>42390</v>
      </c>
      <c r="B154" s="60">
        <v>238.006</v>
      </c>
      <c r="I154" s="37">
        <v>0</v>
      </c>
      <c r="K154" s="26">
        <v>0</v>
      </c>
      <c r="L154" s="72"/>
      <c r="M154" s="72"/>
    </row>
    <row r="155" spans="1:13">
      <c r="A155" s="4">
        <v>42391</v>
      </c>
      <c r="B155" s="60">
        <v>228.672</v>
      </c>
      <c r="C155" s="20"/>
      <c r="D155" s="20"/>
      <c r="E155" s="20"/>
      <c r="F155" s="20"/>
      <c r="G155" s="20"/>
      <c r="H155" s="20"/>
      <c r="I155" s="37">
        <v>0</v>
      </c>
      <c r="J155" s="20"/>
      <c r="K155" s="26">
        <v>0</v>
      </c>
      <c r="L155" s="72"/>
      <c r="M155" s="72"/>
    </row>
    <row r="156" spans="1:13">
      <c r="A156" s="4">
        <v>42392</v>
      </c>
      <c r="B156" s="60">
        <v>240.18700000000001</v>
      </c>
      <c r="C156" s="45"/>
      <c r="D156" s="45"/>
      <c r="E156" s="45"/>
      <c r="F156" s="45"/>
      <c r="G156" s="45"/>
      <c r="H156" s="45"/>
      <c r="I156" s="37">
        <v>0</v>
      </c>
      <c r="J156" s="45"/>
      <c r="K156" s="26">
        <v>0</v>
      </c>
      <c r="L156" s="72"/>
      <c r="M156" s="72"/>
    </row>
    <row r="157" spans="1:13">
      <c r="A157" s="4">
        <v>42393</v>
      </c>
      <c r="B157" s="60">
        <v>222.495</v>
      </c>
      <c r="C157" s="45"/>
      <c r="D157" s="45"/>
      <c r="E157" s="45"/>
      <c r="F157" s="45"/>
      <c r="G157" s="45"/>
      <c r="H157" s="45"/>
      <c r="I157" s="37">
        <v>0</v>
      </c>
      <c r="J157" s="45"/>
      <c r="K157" s="26">
        <v>0</v>
      </c>
      <c r="L157" s="72"/>
      <c r="M157" s="72"/>
    </row>
    <row r="158" spans="1:13">
      <c r="A158" s="4">
        <v>42394</v>
      </c>
      <c r="B158" s="60">
        <v>222.495</v>
      </c>
      <c r="C158" s="45"/>
      <c r="D158" s="45"/>
      <c r="E158" s="45"/>
      <c r="F158" s="45"/>
      <c r="G158" s="45"/>
      <c r="H158" s="45"/>
      <c r="I158" s="37">
        <v>135</v>
      </c>
      <c r="J158" s="45"/>
      <c r="K158" s="26">
        <v>0</v>
      </c>
      <c r="L158" s="72"/>
      <c r="M158" s="72"/>
    </row>
    <row r="159" spans="1:13">
      <c r="A159" s="4">
        <v>42395</v>
      </c>
      <c r="B159" s="60">
        <v>219.32599999999999</v>
      </c>
      <c r="C159" s="45"/>
      <c r="D159" s="45"/>
      <c r="E159" s="45"/>
      <c r="F159" s="45"/>
      <c r="G159" s="45"/>
      <c r="H159" s="45"/>
      <c r="I159" s="37">
        <v>0</v>
      </c>
      <c r="J159" s="45"/>
      <c r="K159" s="27">
        <v>2</v>
      </c>
      <c r="L159" s="72"/>
      <c r="M159" s="72"/>
    </row>
    <row r="160" spans="1:13">
      <c r="A160" s="4">
        <v>42396</v>
      </c>
      <c r="B160" s="60">
        <v>233.226</v>
      </c>
      <c r="C160" s="45"/>
      <c r="D160" s="45"/>
      <c r="E160" s="45"/>
      <c r="F160" s="45"/>
      <c r="G160" s="45"/>
      <c r="H160" s="45"/>
      <c r="I160" s="37">
        <v>290</v>
      </c>
      <c r="J160" s="45"/>
      <c r="K160" s="26">
        <v>6</v>
      </c>
      <c r="L160" s="72"/>
      <c r="M160" s="72"/>
    </row>
    <row r="161" spans="1:13">
      <c r="A161" s="4">
        <v>42397</v>
      </c>
      <c r="B161" s="60">
        <v>234.779</v>
      </c>
      <c r="C161" s="45"/>
      <c r="D161" s="45"/>
      <c r="E161" s="45"/>
      <c r="F161" s="45"/>
      <c r="G161" s="45"/>
      <c r="H161" s="45"/>
      <c r="I161" s="37">
        <v>0</v>
      </c>
      <c r="J161" s="45"/>
      <c r="K161" s="27">
        <v>0</v>
      </c>
      <c r="L161" s="72"/>
      <c r="M161" s="72"/>
    </row>
    <row r="162" spans="1:13">
      <c r="A162" s="4">
        <v>42398</v>
      </c>
      <c r="B162" s="60">
        <v>264.86900000000003</v>
      </c>
      <c r="C162" s="46"/>
      <c r="D162" s="46"/>
      <c r="E162" s="46"/>
      <c r="F162" s="46"/>
      <c r="G162" s="46"/>
      <c r="H162" s="46"/>
      <c r="I162" s="37">
        <v>0</v>
      </c>
      <c r="J162" s="53">
        <v>2</v>
      </c>
      <c r="K162" s="27">
        <v>0</v>
      </c>
      <c r="L162" s="73">
        <v>42407</v>
      </c>
      <c r="M162" s="73">
        <v>42412</v>
      </c>
    </row>
    <row r="163" spans="1:13">
      <c r="A163" s="4">
        <v>42399</v>
      </c>
      <c r="B163" s="60">
        <v>219.55</v>
      </c>
      <c r="C163" s="45"/>
      <c r="D163" s="45"/>
      <c r="E163" s="45"/>
      <c r="F163" s="45"/>
      <c r="G163" s="45"/>
      <c r="H163" s="45"/>
      <c r="I163" s="37">
        <v>0</v>
      </c>
      <c r="J163" s="45"/>
      <c r="K163" s="27">
        <v>0</v>
      </c>
      <c r="L163" s="72"/>
      <c r="M163" s="72"/>
    </row>
    <row r="164" spans="1:13">
      <c r="A164" s="4">
        <v>42400</v>
      </c>
      <c r="B164" s="60">
        <v>219.55099999999999</v>
      </c>
      <c r="I164" s="37">
        <v>0</v>
      </c>
      <c r="K164" s="27">
        <v>0</v>
      </c>
      <c r="L164" s="72"/>
      <c r="M164" s="72"/>
    </row>
    <row r="165" spans="1:13">
      <c r="A165" s="4">
        <v>42401</v>
      </c>
      <c r="B165" s="60">
        <v>347.31900000000002</v>
      </c>
      <c r="C165" s="45"/>
      <c r="D165" s="45"/>
      <c r="E165" s="45"/>
      <c r="F165" s="45"/>
      <c r="G165" s="45"/>
      <c r="H165" s="45"/>
      <c r="I165" s="37">
        <v>0</v>
      </c>
      <c r="J165" s="45"/>
      <c r="K165" s="27">
        <v>0</v>
      </c>
      <c r="L165" s="72"/>
      <c r="M165" s="72"/>
    </row>
    <row r="166" spans="1:13">
      <c r="A166" s="4">
        <v>42402</v>
      </c>
      <c r="B166" s="60">
        <v>287.774</v>
      </c>
      <c r="C166" s="51">
        <v>6</v>
      </c>
      <c r="D166" s="52">
        <v>1340</v>
      </c>
      <c r="E166" s="52">
        <v>2</v>
      </c>
      <c r="F166" s="52">
        <v>30</v>
      </c>
      <c r="G166" s="52">
        <v>8</v>
      </c>
      <c r="H166" s="52">
        <v>5.8</v>
      </c>
      <c r="I166" s="37">
        <v>0</v>
      </c>
      <c r="J166" s="45"/>
      <c r="K166" s="27">
        <v>0</v>
      </c>
      <c r="L166" s="73">
        <v>42412</v>
      </c>
      <c r="M166" s="73">
        <v>42419</v>
      </c>
    </row>
    <row r="167" spans="1:13">
      <c r="A167" s="4">
        <v>42403</v>
      </c>
      <c r="B167" s="60">
        <v>287.03300000000002</v>
      </c>
      <c r="C167" s="45"/>
      <c r="D167" s="45"/>
      <c r="E167" s="45"/>
      <c r="F167" s="45"/>
      <c r="G167" s="45"/>
      <c r="H167" s="45"/>
      <c r="I167" s="37">
        <v>0</v>
      </c>
      <c r="J167" s="45"/>
      <c r="K167" s="27">
        <v>1</v>
      </c>
      <c r="L167" s="72"/>
      <c r="M167" s="72"/>
    </row>
    <row r="168" spans="1:13">
      <c r="A168" s="4">
        <v>42404</v>
      </c>
      <c r="B168" s="60">
        <v>278.36099999999999</v>
      </c>
      <c r="C168" s="45"/>
      <c r="D168" s="45"/>
      <c r="E168" s="45"/>
      <c r="F168" s="45"/>
      <c r="G168" s="45"/>
      <c r="H168" s="45"/>
      <c r="I168" s="37">
        <v>246</v>
      </c>
      <c r="J168" s="45"/>
      <c r="K168" s="27">
        <v>0</v>
      </c>
      <c r="L168" s="72"/>
      <c r="M168" s="72"/>
    </row>
    <row r="169" spans="1:13">
      <c r="A169" s="4">
        <v>42405</v>
      </c>
      <c r="B169" s="60">
        <v>268.02499999999998</v>
      </c>
      <c r="C169" s="20"/>
      <c r="D169" s="20"/>
      <c r="E169" s="20"/>
      <c r="F169" s="20"/>
      <c r="G169" s="20"/>
      <c r="H169" s="20"/>
      <c r="I169" s="37">
        <v>216</v>
      </c>
      <c r="J169" s="20"/>
      <c r="K169" s="27">
        <v>6</v>
      </c>
      <c r="L169" s="72"/>
      <c r="M169" s="72"/>
    </row>
    <row r="170" spans="1:13">
      <c r="A170" s="4">
        <v>42406</v>
      </c>
      <c r="B170" s="60">
        <v>337.08199999999999</v>
      </c>
      <c r="C170" s="45"/>
      <c r="D170" s="45"/>
      <c r="E170" s="45"/>
      <c r="F170" s="45"/>
      <c r="G170" s="45"/>
      <c r="H170" s="45"/>
      <c r="I170" s="37">
        <v>0</v>
      </c>
      <c r="J170" s="45"/>
      <c r="K170" s="26">
        <v>14</v>
      </c>
      <c r="L170" s="72"/>
      <c r="M170" s="72"/>
    </row>
    <row r="171" spans="1:13">
      <c r="A171" s="4">
        <v>42407</v>
      </c>
      <c r="B171" s="60">
        <v>327.86099999999999</v>
      </c>
      <c r="C171" s="45"/>
      <c r="D171" s="45"/>
      <c r="E171" s="45"/>
      <c r="F171" s="45"/>
      <c r="G171" s="45"/>
      <c r="H171" s="45"/>
      <c r="I171" s="37">
        <v>0</v>
      </c>
      <c r="J171" s="45"/>
      <c r="K171" s="26">
        <v>0</v>
      </c>
      <c r="L171" s="72"/>
      <c r="M171" s="72"/>
    </row>
    <row r="172" spans="1:13">
      <c r="A172" s="4">
        <v>42408</v>
      </c>
      <c r="B172" s="60">
        <v>327.86099999999999</v>
      </c>
      <c r="C172" s="45"/>
      <c r="D172" s="45"/>
      <c r="E172" s="45"/>
      <c r="F172" s="45"/>
      <c r="G172" s="45"/>
      <c r="H172" s="45"/>
      <c r="I172" s="37">
        <v>81</v>
      </c>
      <c r="J172" s="45"/>
      <c r="K172" s="26">
        <v>12</v>
      </c>
      <c r="L172" s="72"/>
      <c r="M172" s="72"/>
    </row>
    <row r="173" spans="1:13">
      <c r="A173" s="4">
        <v>42409</v>
      </c>
      <c r="B173" s="60">
        <v>339.90499999999997</v>
      </c>
      <c r="C173" s="45"/>
      <c r="D173" s="45"/>
      <c r="E173" s="45"/>
      <c r="F173" s="45"/>
      <c r="G173" s="45"/>
      <c r="H173" s="45"/>
      <c r="I173" s="37">
        <v>0</v>
      </c>
      <c r="J173" s="45"/>
      <c r="K173" s="26">
        <v>4</v>
      </c>
      <c r="L173" s="72"/>
      <c r="M173" s="72"/>
    </row>
    <row r="174" spans="1:13">
      <c r="A174" s="4">
        <v>42410</v>
      </c>
      <c r="B174" s="60">
        <v>193.55799999999999</v>
      </c>
      <c r="C174" s="45"/>
      <c r="D174" s="45"/>
      <c r="E174" s="45"/>
      <c r="F174" s="45"/>
      <c r="G174" s="45"/>
      <c r="H174" s="45"/>
      <c r="I174" s="37">
        <v>146</v>
      </c>
      <c r="J174" s="45"/>
      <c r="K174" s="26">
        <v>0</v>
      </c>
      <c r="L174" s="72"/>
      <c r="M174" s="72"/>
    </row>
    <row r="175" spans="1:13">
      <c r="A175" s="4">
        <v>42411</v>
      </c>
      <c r="B175" s="60">
        <v>331.20100000000002</v>
      </c>
      <c r="C175" s="45"/>
      <c r="D175" s="45"/>
      <c r="E175" s="45"/>
      <c r="F175" s="45"/>
      <c r="G175" s="45"/>
      <c r="H175" s="45"/>
      <c r="I175" s="37">
        <v>122</v>
      </c>
      <c r="J175" s="45"/>
      <c r="K175" s="26">
        <v>0</v>
      </c>
      <c r="L175" s="72"/>
      <c r="M175" s="72"/>
    </row>
    <row r="176" spans="1:13">
      <c r="A176" s="4">
        <v>42412</v>
      </c>
      <c r="B176" s="60">
        <v>229.08199999999999</v>
      </c>
      <c r="C176" s="46"/>
      <c r="D176" s="46"/>
      <c r="E176" s="46"/>
      <c r="F176" s="46"/>
      <c r="G176" s="46"/>
      <c r="H176" s="46"/>
      <c r="I176" s="37">
        <v>0</v>
      </c>
      <c r="J176" s="20"/>
      <c r="K176" s="26">
        <v>0</v>
      </c>
      <c r="L176" s="72"/>
      <c r="M176" s="72"/>
    </row>
    <row r="177" spans="1:13">
      <c r="A177" s="4">
        <v>42413</v>
      </c>
      <c r="B177" s="60">
        <v>230.79</v>
      </c>
      <c r="C177" s="45"/>
      <c r="D177" s="45"/>
      <c r="E177" s="45"/>
      <c r="F177" s="45"/>
      <c r="G177" s="45"/>
      <c r="H177" s="45"/>
      <c r="I177" s="37">
        <v>0</v>
      </c>
      <c r="J177" s="45"/>
      <c r="K177" s="26">
        <v>0</v>
      </c>
      <c r="L177" s="72"/>
      <c r="M177" s="72"/>
    </row>
    <row r="178" spans="1:13">
      <c r="A178" s="4">
        <v>42414</v>
      </c>
      <c r="B178" s="60">
        <v>269.32549999999998</v>
      </c>
      <c r="C178" s="45"/>
      <c r="D178" s="45"/>
      <c r="E178" s="45"/>
      <c r="F178" s="45"/>
      <c r="G178" s="45"/>
      <c r="H178" s="45"/>
      <c r="I178" s="37">
        <v>0</v>
      </c>
      <c r="J178" s="45"/>
      <c r="K178" s="26">
        <v>0</v>
      </c>
      <c r="L178" s="72"/>
      <c r="M178" s="72"/>
    </row>
    <row r="179" spans="1:13">
      <c r="A179" s="4">
        <v>42415</v>
      </c>
      <c r="B179" s="60">
        <v>269.32549999999998</v>
      </c>
      <c r="C179" s="45"/>
      <c r="D179" s="45"/>
      <c r="E179" s="45"/>
      <c r="F179" s="45"/>
      <c r="G179" s="45"/>
      <c r="H179" s="45"/>
      <c r="I179" s="37">
        <v>103</v>
      </c>
      <c r="J179" s="45"/>
      <c r="K179" s="26">
        <v>0</v>
      </c>
      <c r="L179" s="72"/>
      <c r="M179" s="72"/>
    </row>
    <row r="180" spans="1:13">
      <c r="A180" s="4">
        <v>42416</v>
      </c>
      <c r="B180" s="60">
        <v>246.96700000000001</v>
      </c>
      <c r="C180" s="45"/>
      <c r="D180" s="45"/>
      <c r="E180" s="45"/>
      <c r="F180" s="45"/>
      <c r="G180" s="45"/>
      <c r="H180" s="45"/>
      <c r="I180" s="37">
        <v>0</v>
      </c>
      <c r="J180" s="45"/>
      <c r="K180" s="26">
        <v>0</v>
      </c>
      <c r="L180" s="72"/>
      <c r="M180" s="72"/>
    </row>
    <row r="181" spans="1:13">
      <c r="A181" s="4">
        <v>42417</v>
      </c>
      <c r="B181" s="60">
        <v>252.56800000000001</v>
      </c>
      <c r="C181" s="45"/>
      <c r="D181" s="45"/>
      <c r="E181" s="45"/>
      <c r="F181" s="45"/>
      <c r="G181" s="45"/>
      <c r="H181" s="45"/>
      <c r="I181" s="37">
        <v>0</v>
      </c>
      <c r="J181" s="45"/>
      <c r="K181" s="26">
        <v>0</v>
      </c>
      <c r="L181" s="72"/>
      <c r="M181" s="72"/>
    </row>
    <row r="182" spans="1:13">
      <c r="A182" s="4">
        <v>42418</v>
      </c>
      <c r="B182" s="60">
        <v>248.31200000000001</v>
      </c>
      <c r="C182" s="45"/>
      <c r="D182" s="45"/>
      <c r="E182" s="45"/>
      <c r="F182" s="45"/>
      <c r="G182" s="45"/>
      <c r="H182" s="45"/>
      <c r="I182" s="37">
        <v>96</v>
      </c>
      <c r="J182" s="45"/>
      <c r="K182" s="26">
        <v>0</v>
      </c>
      <c r="L182" s="72"/>
      <c r="M182" s="72"/>
    </row>
    <row r="183" spans="1:13">
      <c r="A183" s="4">
        <v>42419</v>
      </c>
      <c r="B183" s="62">
        <v>232.691</v>
      </c>
      <c r="C183" s="20"/>
      <c r="D183" s="20"/>
      <c r="E183" s="20"/>
      <c r="F183" s="20"/>
      <c r="G183" s="20"/>
      <c r="H183" s="20"/>
      <c r="I183" s="37">
        <v>0</v>
      </c>
      <c r="J183" s="20"/>
      <c r="K183" s="26">
        <v>0</v>
      </c>
      <c r="L183" s="72"/>
      <c r="M183" s="72"/>
    </row>
    <row r="184" spans="1:13">
      <c r="A184" s="4">
        <v>42420</v>
      </c>
      <c r="B184" s="62">
        <v>257.93900000000002</v>
      </c>
      <c r="C184" s="45"/>
      <c r="D184" s="45"/>
      <c r="E184" s="45"/>
      <c r="F184" s="45"/>
      <c r="G184" s="45"/>
      <c r="H184" s="45"/>
      <c r="I184" s="37">
        <v>0</v>
      </c>
      <c r="J184" s="45"/>
      <c r="K184" s="26">
        <v>3</v>
      </c>
      <c r="L184" s="72"/>
      <c r="M184" s="72"/>
    </row>
    <row r="185" spans="1:13">
      <c r="A185" s="4">
        <v>42421</v>
      </c>
      <c r="B185" s="62">
        <v>229.0685</v>
      </c>
      <c r="C185" s="45"/>
      <c r="D185" s="45"/>
      <c r="E185" s="45"/>
      <c r="F185" s="45"/>
      <c r="G185" s="45"/>
      <c r="H185" s="45"/>
      <c r="I185" s="37">
        <v>0</v>
      </c>
      <c r="J185" s="45"/>
      <c r="K185" s="26">
        <v>0</v>
      </c>
      <c r="L185" s="72"/>
      <c r="M185" s="72"/>
    </row>
    <row r="186" spans="1:13">
      <c r="A186" s="4">
        <v>42422</v>
      </c>
      <c r="B186" s="62">
        <v>229.0685</v>
      </c>
      <c r="C186" s="45"/>
      <c r="D186" s="45"/>
      <c r="E186" s="45"/>
      <c r="F186" s="45"/>
      <c r="G186" s="45"/>
      <c r="H186" s="45"/>
      <c r="I186" s="37">
        <v>70</v>
      </c>
      <c r="J186" s="45"/>
      <c r="K186" s="26">
        <v>0</v>
      </c>
      <c r="L186" s="72"/>
      <c r="M186" s="72"/>
    </row>
    <row r="187" spans="1:13">
      <c r="A187" s="4">
        <v>42423</v>
      </c>
      <c r="B187" s="62">
        <v>233.06399999999999</v>
      </c>
      <c r="C187" s="45"/>
      <c r="D187" s="45"/>
      <c r="E187" s="45"/>
      <c r="F187" s="45"/>
      <c r="G187" s="45"/>
      <c r="H187" s="45"/>
      <c r="I187" s="37">
        <v>103</v>
      </c>
      <c r="J187" s="45"/>
      <c r="K187" s="26">
        <v>0</v>
      </c>
      <c r="L187" s="72"/>
      <c r="M187" s="72"/>
    </row>
    <row r="188" spans="1:13">
      <c r="A188" s="4">
        <v>42424</v>
      </c>
      <c r="B188" s="62">
        <v>248.62899999999999</v>
      </c>
      <c r="C188" s="45"/>
      <c r="D188" s="45"/>
      <c r="E188" s="45"/>
      <c r="F188" s="45"/>
      <c r="G188" s="45"/>
      <c r="H188" s="45"/>
      <c r="I188" s="37">
        <v>0</v>
      </c>
      <c r="J188" s="45"/>
      <c r="K188" s="26">
        <v>0</v>
      </c>
      <c r="L188" s="72"/>
      <c r="M188" s="72"/>
    </row>
    <row r="189" spans="1:13">
      <c r="A189" s="4">
        <v>42425</v>
      </c>
      <c r="B189" s="62">
        <v>228.70099999999999</v>
      </c>
      <c r="I189" s="37">
        <v>0</v>
      </c>
      <c r="K189" s="26">
        <v>0</v>
      </c>
      <c r="L189" s="72"/>
      <c r="M189" s="72"/>
    </row>
    <row r="190" spans="1:13">
      <c r="A190" s="4">
        <v>42426</v>
      </c>
      <c r="B190" s="62">
        <v>241.08600000000001</v>
      </c>
      <c r="C190" s="46"/>
      <c r="D190" s="46"/>
      <c r="E190" s="46"/>
      <c r="F190" s="46"/>
      <c r="G190" s="46"/>
      <c r="H190" s="46"/>
      <c r="I190" s="37">
        <v>0</v>
      </c>
      <c r="J190" s="20"/>
      <c r="K190" s="26">
        <v>0</v>
      </c>
      <c r="L190" s="72"/>
      <c r="M190" s="72"/>
    </row>
    <row r="191" spans="1:13">
      <c r="A191" s="4">
        <v>42427</v>
      </c>
      <c r="B191" s="62">
        <v>248.517</v>
      </c>
      <c r="C191" s="45"/>
      <c r="D191" s="45"/>
      <c r="E191" s="45"/>
      <c r="F191" s="45"/>
      <c r="G191" s="45"/>
      <c r="H191" s="45"/>
      <c r="I191" s="37">
        <v>0</v>
      </c>
      <c r="J191" s="45"/>
      <c r="K191" s="26">
        <v>0</v>
      </c>
      <c r="L191" s="72"/>
      <c r="M191" s="72"/>
    </row>
    <row r="192" spans="1:13">
      <c r="A192" s="4">
        <v>42428</v>
      </c>
      <c r="B192" s="62">
        <v>243.78049999999999</v>
      </c>
      <c r="C192" s="45"/>
      <c r="D192" s="45"/>
      <c r="E192" s="45"/>
      <c r="F192" s="45"/>
      <c r="G192" s="45"/>
      <c r="H192" s="45"/>
      <c r="I192" s="37">
        <v>0</v>
      </c>
      <c r="J192" s="45"/>
      <c r="K192" s="26">
        <v>0</v>
      </c>
      <c r="L192" s="72"/>
      <c r="M192" s="72"/>
    </row>
    <row r="193" spans="1:13">
      <c r="A193" s="4">
        <v>42429</v>
      </c>
      <c r="B193" s="62">
        <v>243.78049999999999</v>
      </c>
      <c r="C193" s="51">
        <v>12</v>
      </c>
      <c r="D193" s="52">
        <v>2</v>
      </c>
      <c r="E193" s="52">
        <v>2</v>
      </c>
      <c r="F193" s="54">
        <v>80</v>
      </c>
      <c r="G193" s="52">
        <v>5.2</v>
      </c>
      <c r="H193" s="52">
        <v>2.1</v>
      </c>
      <c r="I193" s="37">
        <v>0</v>
      </c>
      <c r="J193" s="53">
        <v>1</v>
      </c>
      <c r="K193" s="26">
        <v>10</v>
      </c>
      <c r="L193" s="73">
        <v>42438</v>
      </c>
      <c r="M193" s="73">
        <v>42447</v>
      </c>
    </row>
    <row r="194" spans="1:13">
      <c r="A194" s="4">
        <v>42430</v>
      </c>
      <c r="B194" s="62">
        <v>269.86900000000003</v>
      </c>
      <c r="C194" s="45"/>
      <c r="D194" s="45"/>
      <c r="E194" s="45"/>
      <c r="F194" s="45"/>
      <c r="G194" s="45"/>
      <c r="H194" s="45"/>
      <c r="I194" s="37">
        <v>0</v>
      </c>
      <c r="J194" s="45"/>
      <c r="K194" s="26">
        <v>12</v>
      </c>
      <c r="L194" s="72"/>
      <c r="M194" s="72"/>
    </row>
    <row r="195" spans="1:13">
      <c r="A195" s="4">
        <v>42431</v>
      </c>
      <c r="B195" s="62">
        <v>254.05500000000001</v>
      </c>
      <c r="C195" s="45"/>
      <c r="D195" s="45"/>
      <c r="E195" s="45"/>
      <c r="F195" s="45"/>
      <c r="G195" s="45"/>
      <c r="H195" s="45"/>
      <c r="I195" s="37">
        <v>0</v>
      </c>
      <c r="J195" s="45"/>
      <c r="K195" s="26">
        <v>5</v>
      </c>
      <c r="L195" s="72"/>
      <c r="M195" s="72"/>
    </row>
    <row r="196" spans="1:13">
      <c r="A196" s="4">
        <v>42432</v>
      </c>
      <c r="B196" s="62">
        <v>348.06400000000002</v>
      </c>
      <c r="C196" s="45"/>
      <c r="D196" s="45"/>
      <c r="E196" s="45"/>
      <c r="F196" s="45"/>
      <c r="G196" s="45"/>
      <c r="H196" s="45"/>
      <c r="I196" s="37">
        <v>0</v>
      </c>
      <c r="J196" s="45"/>
      <c r="K196" s="26">
        <v>18</v>
      </c>
      <c r="L196" s="72"/>
      <c r="M196" s="72"/>
    </row>
    <row r="197" spans="1:13">
      <c r="A197" s="4">
        <v>42433</v>
      </c>
      <c r="B197" s="62">
        <v>277.798</v>
      </c>
      <c r="C197" s="20"/>
      <c r="D197" s="20"/>
      <c r="E197" s="20"/>
      <c r="F197" s="20"/>
      <c r="G197" s="20"/>
      <c r="H197" s="20"/>
      <c r="I197" s="37">
        <v>0</v>
      </c>
      <c r="J197" s="20"/>
      <c r="K197" s="26">
        <v>0</v>
      </c>
      <c r="L197" s="72"/>
      <c r="M197" s="72"/>
    </row>
    <row r="198" spans="1:13">
      <c r="A198" s="4">
        <v>42434</v>
      </c>
      <c r="B198" s="62">
        <v>297.09300000000002</v>
      </c>
      <c r="C198" s="45"/>
      <c r="D198" s="45"/>
      <c r="E198" s="45"/>
      <c r="F198" s="45"/>
      <c r="G198" s="45"/>
      <c r="H198" s="45"/>
      <c r="I198" s="37">
        <v>0</v>
      </c>
      <c r="J198" s="45"/>
      <c r="K198" s="26">
        <v>0</v>
      </c>
      <c r="L198" s="72"/>
      <c r="M198" s="72"/>
    </row>
    <row r="199" spans="1:13">
      <c r="A199" s="4">
        <v>42435</v>
      </c>
      <c r="B199" s="60">
        <v>260.19900000000001</v>
      </c>
      <c r="C199" s="45"/>
      <c r="D199" s="45"/>
      <c r="E199" s="45"/>
      <c r="F199" s="45"/>
      <c r="G199" s="45"/>
      <c r="H199" s="45"/>
      <c r="I199" s="37">
        <v>0</v>
      </c>
      <c r="J199" s="45"/>
      <c r="K199" s="26">
        <v>0</v>
      </c>
      <c r="L199" s="72"/>
      <c r="M199" s="72"/>
    </row>
    <row r="200" spans="1:13">
      <c r="A200" s="4">
        <v>42436</v>
      </c>
      <c r="B200" s="60">
        <v>260.19900000000001</v>
      </c>
      <c r="C200" s="45"/>
      <c r="D200" s="45"/>
      <c r="E200" s="45"/>
      <c r="F200" s="45"/>
      <c r="G200" s="45"/>
      <c r="H200" s="45"/>
      <c r="I200" s="37">
        <v>0</v>
      </c>
      <c r="J200" s="45"/>
      <c r="K200" s="26">
        <v>8</v>
      </c>
      <c r="L200" s="72"/>
      <c r="M200" s="72"/>
    </row>
    <row r="201" spans="1:13">
      <c r="A201" s="4">
        <v>42437</v>
      </c>
      <c r="B201" s="60">
        <v>280.05799999999999</v>
      </c>
      <c r="C201" s="45"/>
      <c r="D201" s="45"/>
      <c r="E201" s="45"/>
      <c r="F201" s="45"/>
      <c r="G201" s="45"/>
      <c r="H201" s="45"/>
      <c r="I201" s="37">
        <v>0</v>
      </c>
      <c r="J201" s="45"/>
      <c r="K201" s="26">
        <v>8</v>
      </c>
      <c r="L201" s="72"/>
      <c r="M201" s="72"/>
    </row>
    <row r="202" spans="1:13">
      <c r="A202" s="4">
        <v>42438</v>
      </c>
      <c r="B202" s="60">
        <v>379.40199999999999</v>
      </c>
      <c r="C202" s="45"/>
      <c r="D202" s="45"/>
      <c r="E202" s="45"/>
      <c r="F202" s="45"/>
      <c r="G202" s="45"/>
      <c r="H202" s="45"/>
      <c r="I202" s="37">
        <v>0</v>
      </c>
      <c r="J202" s="45"/>
      <c r="K202" s="27">
        <v>12</v>
      </c>
      <c r="L202" s="72"/>
      <c r="M202" s="72"/>
    </row>
    <row r="203" spans="1:13">
      <c r="A203" s="4">
        <v>42439</v>
      </c>
      <c r="B203" s="60">
        <v>290.84100000000001</v>
      </c>
      <c r="C203" s="45"/>
      <c r="D203" s="45"/>
      <c r="E203" s="45"/>
      <c r="F203" s="45"/>
      <c r="G203" s="45"/>
      <c r="H203" s="45"/>
      <c r="I203" s="37">
        <v>0</v>
      </c>
      <c r="J203" s="45"/>
      <c r="K203" s="27">
        <v>0</v>
      </c>
      <c r="L203" s="72"/>
      <c r="M203" s="72"/>
    </row>
    <row r="204" spans="1:13">
      <c r="A204" s="4">
        <v>42440</v>
      </c>
      <c r="B204" s="60">
        <v>331.99200000000002</v>
      </c>
      <c r="C204" s="46"/>
      <c r="D204" s="46"/>
      <c r="E204" s="46"/>
      <c r="F204" s="46"/>
      <c r="G204" s="46"/>
      <c r="H204" s="46"/>
      <c r="I204" s="37">
        <v>0</v>
      </c>
      <c r="J204" s="20"/>
      <c r="K204" s="27">
        <v>0</v>
      </c>
      <c r="L204" s="72"/>
      <c r="M204" s="72"/>
    </row>
    <row r="205" spans="1:13">
      <c r="A205" s="4">
        <v>42441</v>
      </c>
      <c r="B205" s="60">
        <v>194.565</v>
      </c>
      <c r="C205" s="45"/>
      <c r="D205" s="45"/>
      <c r="E205" s="45"/>
      <c r="F205" s="45"/>
      <c r="G205" s="45"/>
      <c r="H205" s="45"/>
      <c r="I205" s="37">
        <v>0</v>
      </c>
      <c r="J205" s="45"/>
      <c r="K205" s="27">
        <v>0</v>
      </c>
      <c r="L205" s="72"/>
      <c r="M205" s="72"/>
    </row>
    <row r="206" spans="1:13">
      <c r="A206" s="4">
        <v>42442</v>
      </c>
      <c r="B206" s="60">
        <v>269.76949999999999</v>
      </c>
      <c r="C206" s="45"/>
      <c r="D206" s="45"/>
      <c r="E206" s="45"/>
      <c r="F206" s="45"/>
      <c r="G206" s="45"/>
      <c r="H206" s="45"/>
      <c r="I206" s="37">
        <v>0</v>
      </c>
      <c r="J206" s="45"/>
      <c r="K206" s="27">
        <v>0</v>
      </c>
      <c r="L206" s="72"/>
      <c r="M206" s="72"/>
    </row>
    <row r="207" spans="1:13">
      <c r="A207" s="4">
        <v>42443</v>
      </c>
      <c r="B207" s="60">
        <v>269.76949999999999</v>
      </c>
      <c r="C207" s="45"/>
      <c r="D207" s="45"/>
      <c r="E207" s="45"/>
      <c r="F207" s="45"/>
      <c r="G207" s="45"/>
      <c r="H207" s="45"/>
      <c r="I207" s="37">
        <v>0</v>
      </c>
      <c r="J207" s="45"/>
      <c r="K207" s="27">
        <v>5</v>
      </c>
      <c r="L207" s="72"/>
      <c r="M207" s="72"/>
    </row>
    <row r="208" spans="1:13">
      <c r="A208" s="4">
        <v>42444</v>
      </c>
      <c r="B208" s="60">
        <v>272.262</v>
      </c>
      <c r="C208" s="45"/>
      <c r="D208" s="45"/>
      <c r="E208" s="45"/>
      <c r="F208" s="45"/>
      <c r="G208" s="45"/>
      <c r="H208" s="45"/>
      <c r="I208" s="37">
        <v>0</v>
      </c>
      <c r="J208" s="45"/>
      <c r="K208" s="27">
        <v>3</v>
      </c>
      <c r="L208" s="72"/>
      <c r="M208" s="72"/>
    </row>
    <row r="209" spans="1:13">
      <c r="A209" s="4">
        <v>42445</v>
      </c>
      <c r="B209" s="60">
        <v>421.98700000000002</v>
      </c>
      <c r="C209" s="45"/>
      <c r="D209" s="45"/>
      <c r="E209" s="45"/>
      <c r="F209" s="45"/>
      <c r="G209" s="45"/>
      <c r="H209" s="45"/>
      <c r="I209" s="37">
        <v>0</v>
      </c>
      <c r="J209" s="45"/>
      <c r="K209" s="26">
        <v>25</v>
      </c>
      <c r="L209" s="72"/>
      <c r="M209" s="72"/>
    </row>
    <row r="210" spans="1:13">
      <c r="A210" s="4">
        <v>42446</v>
      </c>
      <c r="B210" s="60">
        <v>409.81700000000001</v>
      </c>
      <c r="C210" s="45"/>
      <c r="D210" s="45"/>
      <c r="E210" s="45"/>
      <c r="F210" s="45"/>
      <c r="G210" s="45"/>
      <c r="H210" s="45"/>
      <c r="I210" s="37">
        <v>0</v>
      </c>
      <c r="J210" s="45"/>
      <c r="K210" s="26">
        <v>0</v>
      </c>
      <c r="L210" s="72"/>
      <c r="M210" s="72"/>
    </row>
    <row r="211" spans="1:13">
      <c r="A211" s="4">
        <v>42447</v>
      </c>
      <c r="B211" s="60">
        <v>291.80500000000001</v>
      </c>
      <c r="C211" s="20"/>
      <c r="D211" s="20"/>
      <c r="E211" s="20"/>
      <c r="F211" s="20"/>
      <c r="G211" s="20"/>
      <c r="H211" s="20"/>
      <c r="I211" s="37">
        <v>0</v>
      </c>
      <c r="J211" s="20"/>
      <c r="K211" s="26">
        <v>0</v>
      </c>
      <c r="L211" s="72"/>
      <c r="M211" s="72"/>
    </row>
    <row r="212" spans="1:13">
      <c r="A212" s="4">
        <v>42448</v>
      </c>
      <c r="B212" s="60">
        <v>297.80799999999999</v>
      </c>
      <c r="C212" s="45"/>
      <c r="D212" s="45"/>
      <c r="E212" s="45"/>
      <c r="F212" s="45"/>
      <c r="G212" s="45"/>
      <c r="H212" s="45"/>
      <c r="I212" s="37">
        <v>0</v>
      </c>
      <c r="J212" s="45"/>
      <c r="K212" s="26">
        <v>0</v>
      </c>
      <c r="L212" s="72"/>
      <c r="M212" s="72"/>
    </row>
    <row r="213" spans="1:13">
      <c r="A213" s="4">
        <v>42449</v>
      </c>
      <c r="B213" s="60">
        <v>291.28399999999999</v>
      </c>
      <c r="C213" s="45"/>
      <c r="D213" s="45"/>
      <c r="E213" s="45"/>
      <c r="F213" s="45"/>
      <c r="G213" s="45"/>
      <c r="H213" s="45"/>
      <c r="I213" s="37">
        <v>0</v>
      </c>
      <c r="J213" s="45"/>
      <c r="K213" s="26">
        <v>0</v>
      </c>
      <c r="L213" s="72"/>
      <c r="M213" s="72"/>
    </row>
    <row r="214" spans="1:13">
      <c r="A214" s="4">
        <v>42450</v>
      </c>
      <c r="B214" s="60">
        <v>291.28399999999999</v>
      </c>
      <c r="C214" s="45"/>
      <c r="D214" s="45"/>
      <c r="E214" s="45"/>
      <c r="F214" s="45"/>
      <c r="G214" s="45"/>
      <c r="H214" s="45"/>
      <c r="I214" s="37">
        <v>0</v>
      </c>
      <c r="J214" s="45"/>
      <c r="K214" s="26">
        <v>0</v>
      </c>
      <c r="L214" s="72"/>
      <c r="M214" s="72"/>
    </row>
    <row r="215" spans="1:13">
      <c r="A215" s="4">
        <v>42451</v>
      </c>
      <c r="B215" s="60">
        <v>309.63600000000002</v>
      </c>
      <c r="C215" s="45"/>
      <c r="D215" s="45"/>
      <c r="E215" s="45"/>
      <c r="F215" s="45"/>
      <c r="G215" s="45"/>
      <c r="H215" s="45"/>
      <c r="I215" s="37">
        <v>0</v>
      </c>
      <c r="J215" s="45"/>
      <c r="K215" s="27">
        <v>8</v>
      </c>
      <c r="L215" s="72"/>
      <c r="M215" s="72"/>
    </row>
    <row r="216" spans="1:13">
      <c r="A216" s="4">
        <v>42452</v>
      </c>
      <c r="B216" s="60">
        <v>177.97300000000001</v>
      </c>
      <c r="I216" s="37">
        <v>0</v>
      </c>
      <c r="K216" s="26">
        <v>0</v>
      </c>
      <c r="L216" s="72"/>
      <c r="M216" s="72"/>
    </row>
    <row r="217" spans="1:13">
      <c r="A217" s="4">
        <v>42453</v>
      </c>
      <c r="B217" s="60">
        <v>328.82</v>
      </c>
      <c r="I217" s="37">
        <v>0</v>
      </c>
      <c r="K217" s="26">
        <v>0</v>
      </c>
      <c r="L217" s="72"/>
      <c r="M217" s="72"/>
    </row>
    <row r="218" spans="1:13">
      <c r="A218" s="4">
        <v>42454</v>
      </c>
      <c r="B218" s="60">
        <v>160.12700000000001</v>
      </c>
      <c r="C218" s="46"/>
      <c r="D218" s="46"/>
      <c r="E218" s="46"/>
      <c r="F218" s="46"/>
      <c r="G218" s="46"/>
      <c r="H218" s="46"/>
      <c r="I218" s="37">
        <v>0</v>
      </c>
      <c r="J218" s="53" t="s">
        <v>28</v>
      </c>
      <c r="K218" s="26">
        <v>0</v>
      </c>
      <c r="L218" s="73">
        <v>42500</v>
      </c>
      <c r="M218" s="72" t="s">
        <v>36</v>
      </c>
    </row>
    <row r="219" spans="1:13">
      <c r="A219" s="4">
        <v>42455</v>
      </c>
      <c r="B219" s="60">
        <v>259.54700000000003</v>
      </c>
      <c r="C219" s="45"/>
      <c r="D219" s="45"/>
      <c r="E219" s="45"/>
      <c r="F219" s="45"/>
      <c r="G219" s="45"/>
      <c r="H219" s="45"/>
      <c r="I219" s="37">
        <v>0</v>
      </c>
      <c r="J219" s="45"/>
      <c r="K219" s="26">
        <v>0</v>
      </c>
      <c r="L219" s="72"/>
      <c r="M219" s="72"/>
    </row>
    <row r="220" spans="1:13">
      <c r="A220" s="4">
        <v>42456</v>
      </c>
      <c r="B220" s="60">
        <v>250</v>
      </c>
      <c r="C220" s="45"/>
      <c r="D220" s="45"/>
      <c r="E220" s="45"/>
      <c r="F220" s="45"/>
      <c r="G220" s="45"/>
      <c r="H220" s="45"/>
      <c r="I220" s="37">
        <v>0</v>
      </c>
      <c r="J220" s="45"/>
      <c r="K220" s="26">
        <v>0</v>
      </c>
      <c r="L220" s="72"/>
      <c r="M220" s="72"/>
    </row>
    <row r="221" spans="1:13">
      <c r="A221" s="4">
        <v>42457</v>
      </c>
      <c r="B221" s="60">
        <v>250</v>
      </c>
      <c r="C221" s="45"/>
      <c r="D221" s="45"/>
      <c r="E221" s="45"/>
      <c r="F221" s="45"/>
      <c r="G221" s="45"/>
      <c r="H221" s="45"/>
      <c r="I221" s="37">
        <v>0</v>
      </c>
      <c r="J221" s="45"/>
      <c r="K221" s="26">
        <v>0</v>
      </c>
      <c r="L221" s="72"/>
      <c r="M221" s="72"/>
    </row>
    <row r="222" spans="1:13">
      <c r="A222" s="4">
        <v>42458</v>
      </c>
      <c r="B222" s="60">
        <v>250</v>
      </c>
      <c r="C222" s="51">
        <v>9</v>
      </c>
      <c r="D222" s="52">
        <v>440</v>
      </c>
      <c r="E222" s="52">
        <v>2</v>
      </c>
      <c r="F222" s="54">
        <v>103</v>
      </c>
      <c r="G222" s="52">
        <v>5</v>
      </c>
      <c r="H222" s="52">
        <v>3.6</v>
      </c>
      <c r="I222" s="37">
        <v>71</v>
      </c>
      <c r="J222" s="45"/>
      <c r="K222" s="26">
        <v>0</v>
      </c>
      <c r="L222" s="73">
        <v>42467</v>
      </c>
      <c r="M222" s="73">
        <v>42479</v>
      </c>
    </row>
    <row r="223" spans="1:13">
      <c r="A223" s="4">
        <v>42459</v>
      </c>
      <c r="B223" s="60">
        <v>250</v>
      </c>
      <c r="C223" s="45"/>
      <c r="D223" s="45"/>
      <c r="E223" s="45"/>
      <c r="F223" s="45"/>
      <c r="G223" s="45"/>
      <c r="H223" s="45"/>
      <c r="I223" s="37">
        <v>0</v>
      </c>
      <c r="J223" s="45"/>
      <c r="K223" s="26">
        <v>0</v>
      </c>
      <c r="L223" s="72"/>
      <c r="M223" s="72"/>
    </row>
    <row r="224" spans="1:13">
      <c r="A224" s="4">
        <v>42460</v>
      </c>
      <c r="B224" s="60">
        <v>250</v>
      </c>
      <c r="C224" s="45"/>
      <c r="D224" s="45"/>
      <c r="E224" s="45"/>
      <c r="F224" s="45"/>
      <c r="G224" s="45"/>
      <c r="H224" s="45"/>
      <c r="I224" s="37">
        <v>0</v>
      </c>
      <c r="J224" s="45"/>
      <c r="K224" s="26">
        <v>22</v>
      </c>
      <c r="L224" s="72"/>
      <c r="M224" s="72"/>
    </row>
    <row r="225" spans="1:13">
      <c r="A225" s="4">
        <v>42461</v>
      </c>
      <c r="B225" s="60">
        <v>250</v>
      </c>
      <c r="C225" s="20"/>
      <c r="D225" s="20"/>
      <c r="E225" s="20"/>
      <c r="F225" s="20"/>
      <c r="G225" s="20"/>
      <c r="H225" s="20"/>
      <c r="I225" s="37">
        <v>0</v>
      </c>
      <c r="J225" s="20"/>
      <c r="K225" s="26">
        <v>0</v>
      </c>
      <c r="L225" s="72"/>
      <c r="M225" s="72"/>
    </row>
    <row r="226" spans="1:13">
      <c r="A226" s="4">
        <v>42462</v>
      </c>
      <c r="B226" s="60">
        <v>250</v>
      </c>
      <c r="C226" s="45"/>
      <c r="D226" s="45"/>
      <c r="E226" s="45"/>
      <c r="F226" s="45"/>
      <c r="G226" s="45"/>
      <c r="H226" s="45"/>
      <c r="I226" s="37">
        <v>0</v>
      </c>
      <c r="J226" s="45"/>
      <c r="K226" s="26">
        <v>0</v>
      </c>
      <c r="L226" s="72"/>
      <c r="M226" s="72"/>
    </row>
    <row r="227" spans="1:13">
      <c r="A227" s="4">
        <v>42463</v>
      </c>
      <c r="B227" s="60">
        <v>250</v>
      </c>
      <c r="C227" s="45"/>
      <c r="D227" s="45"/>
      <c r="E227" s="45"/>
      <c r="F227" s="45"/>
      <c r="G227" s="45"/>
      <c r="H227" s="45"/>
      <c r="I227" s="37">
        <v>0</v>
      </c>
      <c r="J227" s="45"/>
      <c r="K227" s="26">
        <v>0</v>
      </c>
      <c r="L227" s="72"/>
      <c r="M227" s="72"/>
    </row>
    <row r="228" spans="1:13">
      <c r="A228" s="4">
        <v>42464</v>
      </c>
      <c r="B228" s="62">
        <v>250</v>
      </c>
      <c r="C228" s="45"/>
      <c r="D228" s="45"/>
      <c r="E228" s="45"/>
      <c r="F228" s="45"/>
      <c r="G228" s="45"/>
      <c r="H228" s="45"/>
      <c r="I228" s="37">
        <v>237</v>
      </c>
      <c r="J228" s="45"/>
      <c r="K228" s="26">
        <v>3</v>
      </c>
      <c r="L228" s="72"/>
      <c r="M228" s="72"/>
    </row>
    <row r="229" spans="1:13">
      <c r="A229" s="4">
        <v>42465</v>
      </c>
      <c r="B229" s="62">
        <v>250</v>
      </c>
      <c r="C229" s="45"/>
      <c r="D229" s="45"/>
      <c r="E229" s="45"/>
      <c r="F229" s="45"/>
      <c r="G229" s="45"/>
      <c r="H229" s="45"/>
      <c r="I229" s="37">
        <v>0</v>
      </c>
      <c r="J229" s="45"/>
      <c r="K229" s="26">
        <v>0</v>
      </c>
      <c r="L229" s="72"/>
      <c r="M229" s="72"/>
    </row>
    <row r="230" spans="1:13">
      <c r="A230" s="4">
        <v>42466</v>
      </c>
      <c r="B230" s="62">
        <v>250</v>
      </c>
      <c r="C230" s="45"/>
      <c r="D230" s="45"/>
      <c r="E230" s="45"/>
      <c r="F230" s="45"/>
      <c r="G230" s="45"/>
      <c r="H230" s="45"/>
      <c r="I230" s="37">
        <v>0</v>
      </c>
      <c r="J230" s="45"/>
      <c r="K230" s="26">
        <v>0</v>
      </c>
      <c r="L230" s="72"/>
      <c r="M230" s="72"/>
    </row>
    <row r="231" spans="1:13">
      <c r="A231" s="4">
        <v>42467</v>
      </c>
      <c r="B231" s="62">
        <v>256.85899999999998</v>
      </c>
      <c r="C231" s="45"/>
      <c r="D231" s="45"/>
      <c r="E231" s="45"/>
      <c r="F231" s="45"/>
      <c r="G231" s="45"/>
      <c r="H231" s="45"/>
      <c r="I231" s="37">
        <v>0</v>
      </c>
      <c r="J231" s="45"/>
      <c r="K231" s="26">
        <v>0</v>
      </c>
      <c r="L231" s="72"/>
      <c r="M231" s="72"/>
    </row>
    <row r="232" spans="1:13">
      <c r="A232" s="4">
        <v>42468</v>
      </c>
      <c r="B232" s="62">
        <v>321.09699999999998</v>
      </c>
      <c r="C232" s="46"/>
      <c r="D232" s="46"/>
      <c r="E232" s="46"/>
      <c r="F232" s="46"/>
      <c r="G232" s="46"/>
      <c r="H232" s="46"/>
      <c r="I232" s="37">
        <v>0</v>
      </c>
      <c r="J232" s="20"/>
      <c r="K232" s="26">
        <v>0</v>
      </c>
      <c r="L232" s="72"/>
      <c r="M232" s="72"/>
    </row>
    <row r="233" spans="1:13">
      <c r="A233" s="4">
        <v>42469</v>
      </c>
      <c r="B233" s="62">
        <v>228.27099999999999</v>
      </c>
      <c r="C233" s="45"/>
      <c r="D233" s="45"/>
      <c r="E233" s="45"/>
      <c r="F233" s="45"/>
      <c r="G233" s="45"/>
      <c r="H233" s="45"/>
      <c r="I233" s="37">
        <v>0</v>
      </c>
      <c r="J233" s="45"/>
      <c r="K233" s="26">
        <v>0</v>
      </c>
      <c r="L233" s="72"/>
      <c r="M233" s="72"/>
    </row>
    <row r="234" spans="1:13">
      <c r="A234" s="4">
        <v>42470</v>
      </c>
      <c r="B234" s="62">
        <v>248.048</v>
      </c>
      <c r="C234" s="45"/>
      <c r="D234" s="45"/>
      <c r="E234" s="45"/>
      <c r="F234" s="45"/>
      <c r="G234" s="45"/>
      <c r="H234" s="45"/>
      <c r="I234" s="37">
        <v>0</v>
      </c>
      <c r="J234" s="45"/>
      <c r="K234" s="26">
        <v>0</v>
      </c>
      <c r="L234" s="72"/>
      <c r="M234" s="72"/>
    </row>
    <row r="235" spans="1:13">
      <c r="A235" s="4">
        <v>42471</v>
      </c>
      <c r="B235" s="62">
        <v>248.048</v>
      </c>
      <c r="C235" s="45"/>
      <c r="D235" s="45"/>
      <c r="E235" s="45"/>
      <c r="F235" s="45"/>
      <c r="G235" s="45"/>
      <c r="H235" s="45"/>
      <c r="I235" s="37">
        <v>0</v>
      </c>
      <c r="J235" s="45"/>
      <c r="K235" s="26">
        <v>4</v>
      </c>
      <c r="L235" s="72"/>
      <c r="M235" s="72"/>
    </row>
    <row r="236" spans="1:13">
      <c r="A236" s="4">
        <v>42472</v>
      </c>
      <c r="B236" s="62">
        <v>247.26499999999999</v>
      </c>
      <c r="C236" s="45"/>
      <c r="D236" s="45"/>
      <c r="E236" s="45"/>
      <c r="F236" s="45"/>
      <c r="G236" s="45"/>
      <c r="H236" s="45"/>
      <c r="I236" s="37">
        <v>0</v>
      </c>
      <c r="J236" s="45"/>
      <c r="K236" s="26">
        <v>0</v>
      </c>
      <c r="L236" s="72"/>
      <c r="M236" s="72"/>
    </row>
    <row r="237" spans="1:13">
      <c r="A237" s="4">
        <v>42473</v>
      </c>
      <c r="B237" s="62">
        <v>342.74700000000001</v>
      </c>
      <c r="C237" s="45"/>
      <c r="D237" s="45"/>
      <c r="E237" s="45"/>
      <c r="F237" s="45"/>
      <c r="G237" s="45"/>
      <c r="H237" s="45"/>
      <c r="I237" s="37">
        <v>0</v>
      </c>
      <c r="J237" s="45"/>
      <c r="K237" s="26">
        <v>6</v>
      </c>
      <c r="L237" s="72"/>
      <c r="M237" s="72"/>
    </row>
    <row r="238" spans="1:13">
      <c r="A238" s="4">
        <v>42474</v>
      </c>
      <c r="B238" s="62">
        <v>342.84699999999998</v>
      </c>
      <c r="C238" s="45"/>
      <c r="D238" s="45"/>
      <c r="E238" s="45"/>
      <c r="F238" s="45"/>
      <c r="G238" s="45"/>
      <c r="H238" s="45"/>
      <c r="I238" s="37">
        <v>0</v>
      </c>
      <c r="J238" s="45"/>
      <c r="K238" s="26">
        <v>16</v>
      </c>
      <c r="L238" s="72"/>
      <c r="M238" s="72"/>
    </row>
    <row r="239" spans="1:13">
      <c r="A239" s="4">
        <v>42475</v>
      </c>
      <c r="B239" s="60">
        <v>357.25900000000001</v>
      </c>
      <c r="C239" s="20"/>
      <c r="D239" s="20"/>
      <c r="E239" s="20"/>
      <c r="F239" s="20"/>
      <c r="G239" s="20"/>
      <c r="H239" s="20"/>
      <c r="I239" s="37">
        <v>0</v>
      </c>
      <c r="J239" s="46"/>
      <c r="K239" s="26">
        <v>0</v>
      </c>
      <c r="L239" s="72"/>
      <c r="M239" s="72"/>
    </row>
    <row r="240" spans="1:13">
      <c r="A240" s="4">
        <v>42476</v>
      </c>
      <c r="B240" s="60">
        <v>354.38600000000002</v>
      </c>
      <c r="C240" s="45"/>
      <c r="D240" s="45"/>
      <c r="E240" s="45"/>
      <c r="F240" s="45"/>
      <c r="G240" s="45"/>
      <c r="H240" s="45"/>
      <c r="I240" s="37">
        <v>0</v>
      </c>
      <c r="J240" s="45"/>
      <c r="K240" s="26">
        <v>0</v>
      </c>
      <c r="L240" s="72"/>
      <c r="M240" s="72"/>
    </row>
    <row r="241" spans="1:13">
      <c r="A241" s="4">
        <v>42477</v>
      </c>
      <c r="B241" s="60">
        <v>273.83550000000002</v>
      </c>
      <c r="C241" s="45"/>
      <c r="D241" s="45"/>
      <c r="E241" s="45"/>
      <c r="F241" s="45"/>
      <c r="G241" s="45"/>
      <c r="H241" s="45"/>
      <c r="I241" s="37">
        <v>0</v>
      </c>
      <c r="J241" s="45"/>
      <c r="K241" s="26">
        <v>0</v>
      </c>
      <c r="L241" s="72"/>
      <c r="M241" s="72"/>
    </row>
    <row r="242" spans="1:13">
      <c r="A242" s="4">
        <v>42478</v>
      </c>
      <c r="B242" s="60">
        <v>273.83550000000002</v>
      </c>
      <c r="C242" s="45"/>
      <c r="D242" s="45"/>
      <c r="E242" s="45"/>
      <c r="F242" s="45"/>
      <c r="G242" s="45"/>
      <c r="H242" s="45"/>
      <c r="I242" s="37">
        <v>0</v>
      </c>
      <c r="J242" s="45"/>
      <c r="K242" s="26">
        <v>0</v>
      </c>
      <c r="L242" s="72"/>
      <c r="M242" s="72"/>
    </row>
    <row r="243" spans="1:13">
      <c r="A243" s="4">
        <v>42479</v>
      </c>
      <c r="B243" s="60">
        <v>269.04300000000001</v>
      </c>
      <c r="C243" s="45"/>
      <c r="D243" s="45"/>
      <c r="E243" s="45"/>
      <c r="F243" s="45"/>
      <c r="G243" s="45"/>
      <c r="H243" s="45"/>
      <c r="I243" s="37">
        <v>0</v>
      </c>
      <c r="J243" s="45"/>
      <c r="K243" s="26">
        <v>0</v>
      </c>
      <c r="L243" s="72"/>
      <c r="M243" s="72"/>
    </row>
    <row r="244" spans="1:13">
      <c r="A244" s="4">
        <v>42480</v>
      </c>
      <c r="B244" s="60">
        <v>266.45800000000003</v>
      </c>
      <c r="I244" s="37">
        <v>0</v>
      </c>
      <c r="K244" s="26">
        <v>0</v>
      </c>
      <c r="L244" s="72"/>
      <c r="M244" s="72"/>
    </row>
    <row r="245" spans="1:13">
      <c r="A245" s="4">
        <v>42481</v>
      </c>
      <c r="B245" s="60">
        <v>255.136</v>
      </c>
      <c r="I245" s="37">
        <v>0</v>
      </c>
      <c r="K245" s="26">
        <v>0</v>
      </c>
      <c r="L245" s="72"/>
      <c r="M245" s="72"/>
    </row>
    <row r="246" spans="1:13">
      <c r="A246" s="4">
        <v>42482</v>
      </c>
      <c r="B246" s="60">
        <v>316.93599999999998</v>
      </c>
      <c r="C246" s="46"/>
      <c r="D246" s="46"/>
      <c r="E246" s="46"/>
      <c r="F246" s="46"/>
      <c r="G246" s="46"/>
      <c r="H246" s="46"/>
      <c r="I246" s="37">
        <v>0</v>
      </c>
      <c r="J246" s="20"/>
      <c r="K246" s="26">
        <v>0</v>
      </c>
      <c r="L246" s="72"/>
      <c r="M246" s="72"/>
    </row>
    <row r="247" spans="1:13">
      <c r="A247" s="4">
        <v>42483</v>
      </c>
      <c r="B247" s="60">
        <v>224.572</v>
      </c>
      <c r="C247" s="45"/>
      <c r="D247" s="45"/>
      <c r="E247" s="45"/>
      <c r="F247" s="45"/>
      <c r="G247" s="45"/>
      <c r="H247" s="45"/>
      <c r="I247" s="37">
        <v>0</v>
      </c>
      <c r="J247" s="45"/>
      <c r="K247" s="26">
        <v>0</v>
      </c>
      <c r="L247" s="72"/>
      <c r="M247" s="72"/>
    </row>
    <row r="248" spans="1:13">
      <c r="A248" s="4">
        <v>42484</v>
      </c>
      <c r="B248" s="60">
        <v>270.84199999999998</v>
      </c>
      <c r="C248" s="45"/>
      <c r="D248" s="45"/>
      <c r="E248" s="45"/>
      <c r="F248" s="45"/>
      <c r="G248" s="45"/>
      <c r="H248" s="45"/>
      <c r="I248" s="37">
        <v>0</v>
      </c>
      <c r="J248" s="45"/>
      <c r="K248" s="26">
        <v>0</v>
      </c>
      <c r="L248" s="72"/>
      <c r="M248" s="72"/>
    </row>
    <row r="249" spans="1:13">
      <c r="A249" s="4">
        <v>42485</v>
      </c>
      <c r="B249" s="60">
        <v>270.84199999999998</v>
      </c>
      <c r="C249" s="51">
        <v>8</v>
      </c>
      <c r="D249" s="52">
        <v>230</v>
      </c>
      <c r="E249" s="52">
        <v>2</v>
      </c>
      <c r="F249" s="54">
        <v>56</v>
      </c>
      <c r="G249" s="52">
        <v>3.8</v>
      </c>
      <c r="H249" s="52">
        <v>3.2</v>
      </c>
      <c r="I249" s="37">
        <v>0</v>
      </c>
      <c r="J249" s="53"/>
      <c r="K249" s="26">
        <v>6</v>
      </c>
      <c r="L249" s="73">
        <v>42500</v>
      </c>
      <c r="M249" s="73">
        <v>42510</v>
      </c>
    </row>
    <row r="250" spans="1:13">
      <c r="A250" s="4">
        <v>42486</v>
      </c>
      <c r="B250" s="60">
        <v>327.755</v>
      </c>
      <c r="C250" s="45"/>
      <c r="D250" s="45"/>
      <c r="E250" s="45"/>
      <c r="F250" s="45"/>
      <c r="G250" s="45"/>
      <c r="H250" s="45"/>
      <c r="I250" s="37">
        <v>0</v>
      </c>
      <c r="J250" s="45"/>
      <c r="K250" s="26">
        <v>6</v>
      </c>
      <c r="L250" s="72"/>
      <c r="M250" s="72"/>
    </row>
    <row r="251" spans="1:13">
      <c r="A251" s="4">
        <v>42487</v>
      </c>
      <c r="B251" s="60">
        <v>183.06899999999999</v>
      </c>
      <c r="C251" s="45"/>
      <c r="D251" s="45"/>
      <c r="E251" s="45"/>
      <c r="F251" s="45"/>
      <c r="G251" s="45"/>
      <c r="H251" s="45"/>
      <c r="I251" s="37">
        <v>0</v>
      </c>
      <c r="J251" s="45"/>
      <c r="K251" s="26">
        <v>3</v>
      </c>
      <c r="L251" s="72"/>
      <c r="M251" s="72"/>
    </row>
    <row r="252" spans="1:13">
      <c r="A252" s="4">
        <v>42488</v>
      </c>
      <c r="B252" s="60">
        <v>285.11</v>
      </c>
      <c r="C252" s="45"/>
      <c r="D252" s="45"/>
      <c r="E252" s="45"/>
      <c r="F252" s="45"/>
      <c r="G252" s="45"/>
      <c r="H252" s="45"/>
      <c r="I252" s="37">
        <v>0</v>
      </c>
      <c r="J252" s="45"/>
      <c r="K252" s="26">
        <v>7</v>
      </c>
      <c r="L252" s="72"/>
      <c r="M252" s="72"/>
    </row>
    <row r="253" spans="1:13">
      <c r="A253" s="4">
        <v>42489</v>
      </c>
      <c r="B253" s="60">
        <v>263.66000000000003</v>
      </c>
      <c r="C253" s="20"/>
      <c r="D253" s="20"/>
      <c r="E253" s="20"/>
      <c r="F253" s="20"/>
      <c r="G253" s="20"/>
      <c r="H253" s="20"/>
      <c r="I253" s="37">
        <v>0</v>
      </c>
      <c r="J253" s="20"/>
      <c r="K253" s="26">
        <v>0</v>
      </c>
      <c r="L253" s="72"/>
      <c r="M253" s="72"/>
    </row>
    <row r="254" spans="1:13">
      <c r="A254" s="4">
        <v>42490</v>
      </c>
      <c r="B254" s="60">
        <v>281.32900000000001</v>
      </c>
      <c r="C254" s="45"/>
      <c r="D254" s="45"/>
      <c r="E254" s="45"/>
      <c r="F254" s="45"/>
      <c r="G254" s="45"/>
      <c r="H254" s="45"/>
      <c r="I254" s="37">
        <v>0</v>
      </c>
      <c r="J254" s="45"/>
      <c r="K254" s="26">
        <v>0</v>
      </c>
      <c r="L254" s="72"/>
      <c r="M254" s="72"/>
    </row>
    <row r="255" spans="1:13">
      <c r="A255" s="4">
        <v>42491</v>
      </c>
      <c r="B255" s="60">
        <v>250.73050000000001</v>
      </c>
      <c r="C255" s="45"/>
      <c r="D255" s="45"/>
      <c r="E255" s="45"/>
      <c r="F255" s="45"/>
      <c r="G255" s="45"/>
      <c r="H255" s="45"/>
      <c r="I255" s="37">
        <v>0</v>
      </c>
      <c r="J255" s="45"/>
      <c r="K255" s="26">
        <v>0</v>
      </c>
      <c r="L255" s="72"/>
      <c r="M255" s="72"/>
    </row>
    <row r="256" spans="1:13">
      <c r="A256" s="4">
        <v>42492</v>
      </c>
      <c r="B256" s="60">
        <v>250.73050000000001</v>
      </c>
      <c r="C256" s="45"/>
      <c r="D256" s="45"/>
      <c r="E256" s="45"/>
      <c r="F256" s="45"/>
      <c r="G256" s="45"/>
      <c r="H256" s="45"/>
      <c r="I256" s="37">
        <v>0</v>
      </c>
      <c r="J256" s="45"/>
      <c r="K256" s="26">
        <v>0</v>
      </c>
      <c r="L256" s="72"/>
      <c r="M256" s="72"/>
    </row>
    <row r="257" spans="1:13">
      <c r="A257" s="4">
        <v>42493</v>
      </c>
      <c r="B257" s="60">
        <v>301.47300000000001</v>
      </c>
      <c r="C257" s="45"/>
      <c r="D257" s="45"/>
      <c r="E257" s="45"/>
      <c r="F257" s="45"/>
      <c r="G257" s="45"/>
      <c r="H257" s="45"/>
      <c r="I257" s="37">
        <v>0</v>
      </c>
      <c r="J257" s="45"/>
      <c r="K257" s="26">
        <v>10</v>
      </c>
      <c r="L257" s="72"/>
      <c r="M257" s="72"/>
    </row>
    <row r="258" spans="1:13">
      <c r="A258" s="4">
        <v>42494</v>
      </c>
      <c r="B258" s="60">
        <v>278.14600000000002</v>
      </c>
      <c r="C258" s="45"/>
      <c r="D258" s="45"/>
      <c r="E258" s="45"/>
      <c r="F258" s="45"/>
      <c r="G258" s="45"/>
      <c r="H258" s="45"/>
      <c r="I258" s="37">
        <v>0</v>
      </c>
      <c r="J258" s="45"/>
      <c r="K258" s="26">
        <v>0</v>
      </c>
      <c r="L258" s="72"/>
      <c r="M258" s="72"/>
    </row>
    <row r="259" spans="1:13">
      <c r="A259" s="4">
        <v>42495</v>
      </c>
      <c r="B259" s="60">
        <v>255.45500000000001</v>
      </c>
      <c r="C259" s="45"/>
      <c r="D259" s="45"/>
      <c r="E259" s="45"/>
      <c r="F259" s="45"/>
      <c r="G259" s="45"/>
      <c r="H259" s="45"/>
      <c r="I259" s="37">
        <v>0</v>
      </c>
      <c r="J259" s="45"/>
      <c r="K259" s="26">
        <v>0</v>
      </c>
      <c r="L259" s="72"/>
      <c r="M259" s="72"/>
    </row>
    <row r="260" spans="1:13">
      <c r="A260" s="4">
        <v>42496</v>
      </c>
      <c r="B260" s="60">
        <v>302.40300000000002</v>
      </c>
      <c r="C260" s="20"/>
      <c r="D260" s="20"/>
      <c r="E260" s="20"/>
      <c r="F260" s="20"/>
      <c r="G260" s="20"/>
      <c r="H260" s="20"/>
      <c r="I260" s="37">
        <v>0</v>
      </c>
      <c r="J260" s="20"/>
      <c r="K260" s="26">
        <v>0</v>
      </c>
      <c r="L260" s="72"/>
      <c r="M260" s="72"/>
    </row>
    <row r="261" spans="1:13">
      <c r="A261" s="4">
        <v>42497</v>
      </c>
      <c r="B261" s="60">
        <v>229.238</v>
      </c>
      <c r="C261" s="45"/>
      <c r="D261" s="45"/>
      <c r="E261" s="45"/>
      <c r="F261" s="45"/>
      <c r="G261" s="45"/>
      <c r="H261" s="45"/>
      <c r="I261" s="37">
        <v>0</v>
      </c>
      <c r="J261" s="45"/>
      <c r="K261" s="26">
        <v>0</v>
      </c>
      <c r="L261" s="72"/>
      <c r="M261" s="72"/>
    </row>
    <row r="262" spans="1:13">
      <c r="A262" s="4">
        <v>42498</v>
      </c>
      <c r="B262" s="60">
        <v>251.745</v>
      </c>
      <c r="C262" s="45"/>
      <c r="D262" s="45"/>
      <c r="E262" s="45"/>
      <c r="F262" s="45"/>
      <c r="G262" s="45"/>
      <c r="H262" s="45"/>
      <c r="I262" s="37">
        <v>0</v>
      </c>
      <c r="J262" s="45"/>
      <c r="K262" s="26">
        <v>0</v>
      </c>
      <c r="L262" s="72"/>
      <c r="M262" s="72"/>
    </row>
    <row r="263" spans="1:13">
      <c r="A263" s="4">
        <v>42499</v>
      </c>
      <c r="B263" s="60">
        <v>251.745</v>
      </c>
      <c r="C263" s="45"/>
      <c r="D263" s="45"/>
      <c r="E263" s="45"/>
      <c r="F263" s="45"/>
      <c r="G263" s="45"/>
      <c r="H263" s="45"/>
      <c r="I263" s="37">
        <v>0</v>
      </c>
      <c r="J263" s="45"/>
      <c r="K263" s="26">
        <v>0</v>
      </c>
      <c r="L263" s="72"/>
      <c r="M263" s="72"/>
    </row>
    <row r="264" spans="1:13">
      <c r="A264" s="4">
        <v>42500</v>
      </c>
      <c r="B264" s="60">
        <v>249.99199999999999</v>
      </c>
      <c r="C264" s="45"/>
      <c r="D264" s="45"/>
      <c r="E264" s="45"/>
      <c r="F264" s="45"/>
      <c r="G264" s="45"/>
      <c r="H264" s="45"/>
      <c r="I264" s="37">
        <v>0</v>
      </c>
      <c r="J264" s="53">
        <v>2</v>
      </c>
      <c r="K264" s="26">
        <v>0</v>
      </c>
      <c r="L264" s="73">
        <v>42503</v>
      </c>
      <c r="M264" s="73">
        <v>42510</v>
      </c>
    </row>
    <row r="265" spans="1:13">
      <c r="A265" s="4">
        <v>42501</v>
      </c>
      <c r="B265" s="60">
        <v>258.44099999999997</v>
      </c>
      <c r="C265" s="45"/>
      <c r="D265" s="45"/>
      <c r="E265" s="45"/>
      <c r="F265" s="45"/>
      <c r="G265" s="45"/>
      <c r="H265" s="45"/>
      <c r="I265" s="37">
        <v>0</v>
      </c>
      <c r="J265" s="45"/>
      <c r="K265" s="26">
        <v>0</v>
      </c>
      <c r="L265" s="72"/>
      <c r="M265" s="72"/>
    </row>
    <row r="266" spans="1:13">
      <c r="A266" s="4">
        <v>42502</v>
      </c>
      <c r="B266" s="60">
        <v>264.74</v>
      </c>
      <c r="C266" s="45"/>
      <c r="D266" s="45"/>
      <c r="E266" s="45"/>
      <c r="F266" s="45"/>
      <c r="G266" s="45"/>
      <c r="H266" s="45"/>
      <c r="I266" s="37">
        <v>0</v>
      </c>
      <c r="J266" s="45"/>
      <c r="K266" s="26">
        <v>0</v>
      </c>
      <c r="L266" s="72"/>
      <c r="M266" s="72"/>
    </row>
    <row r="267" spans="1:13">
      <c r="A267" s="4">
        <v>42503</v>
      </c>
      <c r="B267" s="60">
        <v>245.946</v>
      </c>
      <c r="C267" s="20"/>
      <c r="D267" s="20"/>
      <c r="E267" s="20"/>
      <c r="F267" s="20"/>
      <c r="G267" s="20"/>
      <c r="H267" s="20"/>
      <c r="I267" s="37">
        <v>0</v>
      </c>
      <c r="J267" s="20"/>
      <c r="K267" s="26">
        <v>0</v>
      </c>
      <c r="L267" s="72"/>
      <c r="M267" s="72"/>
    </row>
    <row r="268" spans="1:13">
      <c r="A268" s="4">
        <v>42504</v>
      </c>
      <c r="B268" s="60">
        <v>262.85599999999999</v>
      </c>
      <c r="C268" s="45"/>
      <c r="D268" s="45"/>
      <c r="E268" s="45"/>
      <c r="F268" s="45"/>
      <c r="G268" s="45"/>
      <c r="H268" s="45"/>
      <c r="I268" s="37">
        <v>0</v>
      </c>
      <c r="J268" s="45"/>
      <c r="K268" s="26">
        <v>0</v>
      </c>
      <c r="L268" s="72"/>
      <c r="M268" s="72"/>
    </row>
    <row r="269" spans="1:13">
      <c r="A269" s="4">
        <v>42505</v>
      </c>
      <c r="B269" s="60">
        <v>261.76799999999997</v>
      </c>
      <c r="C269" s="45"/>
      <c r="D269" s="45"/>
      <c r="E269" s="45"/>
      <c r="F269" s="45"/>
      <c r="G269" s="45"/>
      <c r="H269" s="45"/>
      <c r="I269" s="37">
        <v>0</v>
      </c>
      <c r="J269" s="45"/>
      <c r="K269" s="26">
        <v>0</v>
      </c>
      <c r="L269" s="72"/>
      <c r="M269" s="72"/>
    </row>
    <row r="270" spans="1:13">
      <c r="A270" s="4">
        <v>42506</v>
      </c>
      <c r="B270" s="60">
        <v>261.76799999999997</v>
      </c>
      <c r="C270" s="45"/>
      <c r="D270" s="45"/>
      <c r="E270" s="45"/>
      <c r="F270" s="45"/>
      <c r="G270" s="45"/>
      <c r="H270" s="45"/>
      <c r="I270" s="37">
        <v>0</v>
      </c>
      <c r="J270" s="45"/>
      <c r="K270" s="26">
        <v>0</v>
      </c>
      <c r="L270" s="72"/>
      <c r="M270" s="72"/>
    </row>
    <row r="271" spans="1:13">
      <c r="A271" s="4">
        <v>42507</v>
      </c>
      <c r="B271" s="60">
        <v>251.745</v>
      </c>
      <c r="C271" s="45"/>
      <c r="D271" s="45"/>
      <c r="E271" s="45"/>
      <c r="F271" s="45"/>
      <c r="G271" s="45"/>
      <c r="H271" s="45"/>
      <c r="I271" s="37">
        <v>0</v>
      </c>
      <c r="J271" s="45"/>
      <c r="K271" s="26">
        <v>0</v>
      </c>
      <c r="L271" s="72"/>
      <c r="M271" s="72"/>
    </row>
    <row r="272" spans="1:13">
      <c r="A272" s="4">
        <v>42508</v>
      </c>
      <c r="B272" s="60">
        <v>193.297</v>
      </c>
      <c r="I272" s="37">
        <v>145</v>
      </c>
      <c r="K272" s="26">
        <v>0</v>
      </c>
      <c r="L272" s="72"/>
      <c r="M272" s="72"/>
    </row>
    <row r="273" spans="1:13">
      <c r="A273" s="4">
        <v>42509</v>
      </c>
      <c r="B273" s="60">
        <v>229.17599999999999</v>
      </c>
      <c r="I273" s="37">
        <v>0</v>
      </c>
      <c r="K273" s="26">
        <v>0</v>
      </c>
      <c r="L273" s="72"/>
      <c r="M273" s="72"/>
    </row>
    <row r="274" spans="1:13">
      <c r="A274" s="4">
        <v>42510</v>
      </c>
      <c r="B274" s="60">
        <v>266.93900000000002</v>
      </c>
      <c r="C274" s="20"/>
      <c r="D274" s="20"/>
      <c r="E274" s="20"/>
      <c r="F274" s="20"/>
      <c r="G274" s="20"/>
      <c r="H274" s="20"/>
      <c r="I274" s="37">
        <v>0</v>
      </c>
      <c r="J274" s="20"/>
      <c r="K274" s="26">
        <v>0</v>
      </c>
      <c r="L274" s="72"/>
      <c r="M274" s="72"/>
    </row>
    <row r="275" spans="1:13">
      <c r="A275" s="4">
        <v>42511</v>
      </c>
      <c r="B275" s="60">
        <v>195.54300000000001</v>
      </c>
      <c r="C275" s="45"/>
      <c r="D275" s="45"/>
      <c r="E275" s="45"/>
      <c r="F275" s="45"/>
      <c r="G275" s="45"/>
      <c r="H275" s="45"/>
      <c r="I275" s="37">
        <v>0</v>
      </c>
      <c r="J275" s="45"/>
      <c r="K275" s="26">
        <v>0</v>
      </c>
      <c r="L275" s="72"/>
      <c r="M275" s="72"/>
    </row>
    <row r="276" spans="1:13">
      <c r="A276" s="4">
        <v>42512</v>
      </c>
      <c r="B276" s="60">
        <v>234.773</v>
      </c>
      <c r="C276" s="45"/>
      <c r="D276" s="45"/>
      <c r="E276" s="45"/>
      <c r="F276" s="45"/>
      <c r="G276" s="45"/>
      <c r="H276" s="45"/>
      <c r="I276" s="37">
        <v>0</v>
      </c>
      <c r="J276" s="45"/>
      <c r="K276" s="26">
        <v>0</v>
      </c>
      <c r="L276" s="72"/>
      <c r="M276" s="72"/>
    </row>
    <row r="277" spans="1:13">
      <c r="A277" s="4">
        <v>42513</v>
      </c>
      <c r="B277" s="60">
        <v>234.773</v>
      </c>
      <c r="C277" s="51">
        <v>3</v>
      </c>
      <c r="D277" s="52">
        <v>12</v>
      </c>
      <c r="E277" s="52">
        <v>2</v>
      </c>
      <c r="F277" s="52">
        <v>7</v>
      </c>
      <c r="G277" s="52">
        <v>4.5</v>
      </c>
      <c r="H277" s="52">
        <v>2.4</v>
      </c>
      <c r="I277" s="37">
        <v>48</v>
      </c>
      <c r="J277" s="53">
        <v>2</v>
      </c>
      <c r="K277" s="26">
        <v>0</v>
      </c>
      <c r="L277" s="73">
        <v>42520</v>
      </c>
      <c r="M277" s="73">
        <v>42530</v>
      </c>
    </row>
    <row r="278" spans="1:13">
      <c r="A278" s="4">
        <v>42514</v>
      </c>
      <c r="B278" s="60">
        <v>257.25599999999997</v>
      </c>
      <c r="C278" s="45"/>
      <c r="D278" s="45"/>
      <c r="E278" s="45"/>
      <c r="F278" s="45"/>
      <c r="G278" s="45"/>
      <c r="H278" s="45"/>
      <c r="I278" s="37">
        <v>0</v>
      </c>
      <c r="J278" s="45"/>
      <c r="K278" s="26">
        <v>0</v>
      </c>
      <c r="L278" s="72"/>
      <c r="M278" s="72"/>
    </row>
    <row r="279" spans="1:13">
      <c r="A279" s="4">
        <v>42515</v>
      </c>
      <c r="B279" s="60">
        <v>245.798</v>
      </c>
      <c r="C279" s="45"/>
      <c r="D279" s="45"/>
      <c r="E279" s="45"/>
      <c r="F279" s="45"/>
      <c r="G279" s="45"/>
      <c r="H279" s="45"/>
      <c r="I279" s="37">
        <v>0</v>
      </c>
      <c r="J279" s="45"/>
      <c r="K279" s="26">
        <v>0</v>
      </c>
      <c r="L279" s="72"/>
      <c r="M279" s="72"/>
    </row>
    <row r="280" spans="1:13">
      <c r="A280" s="4">
        <v>42516</v>
      </c>
      <c r="B280" s="60">
        <v>180.971</v>
      </c>
      <c r="C280" s="45"/>
      <c r="D280" s="45"/>
      <c r="E280" s="45"/>
      <c r="F280" s="45"/>
      <c r="G280" s="45"/>
      <c r="H280" s="45"/>
      <c r="I280" s="37">
        <v>0</v>
      </c>
      <c r="J280" s="45"/>
      <c r="K280" s="26">
        <v>0</v>
      </c>
      <c r="L280" s="72"/>
      <c r="M280" s="72"/>
    </row>
    <row r="281" spans="1:13">
      <c r="A281" s="4">
        <v>42517</v>
      </c>
      <c r="B281" s="60">
        <v>229.54900000000001</v>
      </c>
      <c r="C281" s="20"/>
      <c r="D281" s="20"/>
      <c r="E281" s="20"/>
      <c r="F281" s="20"/>
      <c r="G281" s="20"/>
      <c r="H281" s="20"/>
      <c r="I281" s="37">
        <v>0</v>
      </c>
      <c r="J281" s="20"/>
      <c r="K281" s="26">
        <v>6</v>
      </c>
      <c r="L281" s="72"/>
      <c r="M281" s="72"/>
    </row>
    <row r="282" spans="1:13">
      <c r="A282" s="4">
        <v>42518</v>
      </c>
      <c r="B282" s="60">
        <v>202.46799999999999</v>
      </c>
      <c r="C282" s="45"/>
      <c r="D282" s="45"/>
      <c r="E282" s="45"/>
      <c r="F282" s="45"/>
      <c r="G282" s="45"/>
      <c r="H282" s="45"/>
      <c r="I282" s="37">
        <v>0</v>
      </c>
      <c r="J282" s="45"/>
      <c r="K282" s="26">
        <v>0</v>
      </c>
      <c r="L282" s="72"/>
      <c r="M282" s="72"/>
    </row>
    <row r="283" spans="1:13">
      <c r="A283" s="4">
        <v>42519</v>
      </c>
      <c r="B283" s="60">
        <v>244.02250000000001</v>
      </c>
      <c r="C283" s="45"/>
      <c r="D283" s="45"/>
      <c r="E283" s="45"/>
      <c r="F283" s="45"/>
      <c r="G283" s="45"/>
      <c r="H283" s="45"/>
      <c r="I283" s="37">
        <v>0</v>
      </c>
      <c r="J283" s="45"/>
      <c r="K283" s="26">
        <v>0</v>
      </c>
      <c r="L283" s="72"/>
      <c r="M283" s="72"/>
    </row>
    <row r="284" spans="1:13">
      <c r="A284" s="4">
        <v>42520</v>
      </c>
      <c r="B284" s="60">
        <v>244.02250000000001</v>
      </c>
      <c r="C284" s="45"/>
      <c r="D284" s="45"/>
      <c r="E284" s="45"/>
      <c r="F284" s="45"/>
      <c r="G284" s="45"/>
      <c r="H284" s="45"/>
      <c r="I284" s="37">
        <v>0</v>
      </c>
      <c r="J284" s="45"/>
      <c r="K284" s="26">
        <v>0</v>
      </c>
      <c r="L284" s="72"/>
      <c r="M284" s="72"/>
    </row>
    <row r="285" spans="1:13">
      <c r="A285" s="4">
        <v>42521</v>
      </c>
      <c r="B285" s="61">
        <v>222.935</v>
      </c>
      <c r="C285" s="45"/>
      <c r="D285" s="45"/>
      <c r="E285" s="45"/>
      <c r="F285" s="45"/>
      <c r="G285" s="45"/>
      <c r="H285" s="45"/>
      <c r="I285" s="37">
        <v>0</v>
      </c>
      <c r="J285" s="45"/>
      <c r="K285" s="26">
        <v>0</v>
      </c>
      <c r="L285" s="72"/>
      <c r="M285" s="72"/>
    </row>
    <row r="286" spans="1:13">
      <c r="A286" s="4">
        <v>42522</v>
      </c>
      <c r="B286" s="61">
        <v>193.79900000000001</v>
      </c>
      <c r="C286" s="45"/>
      <c r="D286" s="45"/>
      <c r="E286" s="45"/>
      <c r="F286" s="45"/>
      <c r="G286" s="45"/>
      <c r="H286" s="45"/>
      <c r="I286" s="37">
        <v>0</v>
      </c>
      <c r="J286" s="45"/>
      <c r="K286" s="26">
        <v>0</v>
      </c>
      <c r="L286" s="72"/>
      <c r="M286" s="72"/>
    </row>
    <row r="287" spans="1:13">
      <c r="A287" s="4">
        <v>42523</v>
      </c>
      <c r="B287" s="61">
        <v>238.21199999999999</v>
      </c>
      <c r="C287" s="45"/>
      <c r="D287" s="45"/>
      <c r="E287" s="45"/>
      <c r="F287" s="45"/>
      <c r="G287" s="45"/>
      <c r="H287" s="45"/>
      <c r="I287" s="37">
        <v>56</v>
      </c>
      <c r="J287" s="45"/>
      <c r="K287" s="26">
        <v>4</v>
      </c>
      <c r="L287" s="72"/>
      <c r="M287" s="72"/>
    </row>
    <row r="288" spans="1:13">
      <c r="A288" s="4">
        <v>42524</v>
      </c>
      <c r="B288" s="61">
        <v>225.31800000000001</v>
      </c>
      <c r="C288" s="20"/>
      <c r="D288" s="20"/>
      <c r="E288" s="20"/>
      <c r="F288" s="20"/>
      <c r="G288" s="20"/>
      <c r="H288" s="20"/>
      <c r="I288" s="37">
        <v>0</v>
      </c>
      <c r="J288" s="20"/>
      <c r="K288" s="26">
        <v>0</v>
      </c>
      <c r="L288" s="72"/>
      <c r="M288" s="72"/>
    </row>
    <row r="289" spans="1:13">
      <c r="A289" s="4">
        <v>42525</v>
      </c>
      <c r="B289" s="61">
        <v>579.35299999999995</v>
      </c>
      <c r="C289" s="45"/>
      <c r="D289" s="45"/>
      <c r="E289" s="45"/>
      <c r="F289" s="45"/>
      <c r="G289" s="45"/>
      <c r="H289" s="45"/>
      <c r="I289" s="37">
        <v>0</v>
      </c>
      <c r="J289" s="45"/>
      <c r="K289" s="26">
        <v>57</v>
      </c>
      <c r="L289" s="72"/>
      <c r="M289" s="72"/>
    </row>
    <row r="290" spans="1:13">
      <c r="A290" s="4">
        <v>42526</v>
      </c>
      <c r="B290" s="69">
        <v>1660.1115</v>
      </c>
      <c r="C290" s="45"/>
      <c r="D290" s="45"/>
      <c r="E290" s="45"/>
      <c r="F290" s="45"/>
      <c r="G290" s="45"/>
      <c r="H290" s="45"/>
      <c r="I290" s="37">
        <v>0</v>
      </c>
      <c r="J290" s="45"/>
      <c r="K290" s="26">
        <v>0</v>
      </c>
      <c r="L290" s="72"/>
      <c r="M290" s="72"/>
    </row>
    <row r="291" spans="1:13">
      <c r="A291" s="4">
        <v>42527</v>
      </c>
      <c r="B291" s="69">
        <v>1660.1115</v>
      </c>
      <c r="C291" s="45"/>
      <c r="D291" s="45"/>
      <c r="E291" s="45"/>
      <c r="F291" s="45"/>
      <c r="G291" s="45"/>
      <c r="H291" s="45"/>
      <c r="I291" s="37">
        <v>0</v>
      </c>
      <c r="J291" s="45"/>
      <c r="K291" s="26">
        <v>2.5</v>
      </c>
      <c r="L291" s="72"/>
      <c r="M291" s="72"/>
    </row>
    <row r="292" spans="1:13">
      <c r="A292" s="4">
        <v>42528</v>
      </c>
      <c r="B292" s="61">
        <v>38.119999999999997</v>
      </c>
      <c r="C292" s="45"/>
      <c r="D292" s="45"/>
      <c r="E292" s="45"/>
      <c r="F292" s="45"/>
      <c r="G292" s="45"/>
      <c r="H292" s="45"/>
      <c r="I292" s="37">
        <v>0</v>
      </c>
      <c r="J292" s="45"/>
      <c r="K292" s="26">
        <v>0</v>
      </c>
      <c r="L292" s="72"/>
      <c r="M292" s="72"/>
    </row>
    <row r="293" spans="1:13">
      <c r="A293" s="4">
        <v>42529</v>
      </c>
      <c r="B293" s="61">
        <v>1218.1279999999999</v>
      </c>
      <c r="C293" s="45"/>
      <c r="D293" s="45"/>
      <c r="E293" s="45"/>
      <c r="F293" s="45"/>
      <c r="G293" s="45"/>
      <c r="H293" s="45"/>
      <c r="I293" s="37">
        <v>0</v>
      </c>
      <c r="J293" s="45"/>
      <c r="K293" s="26">
        <v>0</v>
      </c>
      <c r="L293" s="72"/>
      <c r="M293" s="72"/>
    </row>
    <row r="294" spans="1:13">
      <c r="A294" s="4">
        <v>42530</v>
      </c>
      <c r="B294" s="61">
        <v>470.952</v>
      </c>
      <c r="C294" s="45"/>
      <c r="D294" s="45"/>
      <c r="E294" s="45"/>
      <c r="F294" s="45"/>
      <c r="G294" s="45"/>
      <c r="H294" s="45"/>
      <c r="I294" s="37">
        <v>0</v>
      </c>
      <c r="J294" s="45"/>
      <c r="K294" s="26">
        <v>0</v>
      </c>
      <c r="L294" s="72"/>
      <c r="M294" s="72"/>
    </row>
    <row r="295" spans="1:13">
      <c r="A295" s="4">
        <v>42531</v>
      </c>
      <c r="B295" s="61">
        <v>274.06700000000001</v>
      </c>
      <c r="C295" s="20"/>
      <c r="D295" s="20"/>
      <c r="E295" s="20"/>
      <c r="F295" s="20"/>
      <c r="G295" s="20"/>
      <c r="H295" s="20"/>
      <c r="I295" s="37">
        <v>0</v>
      </c>
      <c r="J295" s="20"/>
      <c r="K295" s="26">
        <v>0</v>
      </c>
      <c r="L295" s="72"/>
      <c r="M295" s="72"/>
    </row>
    <row r="296" spans="1:13">
      <c r="A296" s="4">
        <v>42532</v>
      </c>
      <c r="B296" s="61">
        <v>370.61900000000003</v>
      </c>
      <c r="C296" s="45"/>
      <c r="D296" s="45"/>
      <c r="E296" s="45"/>
      <c r="F296" s="45"/>
      <c r="G296" s="45"/>
      <c r="H296" s="45"/>
      <c r="I296" s="37">
        <v>0</v>
      </c>
      <c r="J296" s="45"/>
      <c r="K296" s="26">
        <v>0</v>
      </c>
      <c r="L296" s="72"/>
      <c r="M296" s="72"/>
    </row>
    <row r="297" spans="1:13">
      <c r="A297" s="4">
        <v>42533</v>
      </c>
      <c r="B297" s="61">
        <v>307.50799999999998</v>
      </c>
      <c r="C297" s="45"/>
      <c r="D297" s="45"/>
      <c r="E297" s="45"/>
      <c r="F297" s="45"/>
      <c r="G297" s="45"/>
      <c r="H297" s="45"/>
      <c r="I297" s="37">
        <v>0</v>
      </c>
      <c r="J297" s="45"/>
      <c r="K297" s="26">
        <v>0</v>
      </c>
      <c r="L297" s="72"/>
      <c r="M297" s="72"/>
    </row>
    <row r="298" spans="1:13">
      <c r="A298" s="4">
        <v>42534</v>
      </c>
      <c r="B298" s="61">
        <v>307.50799999999998</v>
      </c>
      <c r="C298" s="45"/>
      <c r="D298" s="45"/>
      <c r="E298" s="45"/>
      <c r="F298" s="45"/>
      <c r="G298" s="45"/>
      <c r="H298" s="45"/>
      <c r="I298" s="37">
        <v>0</v>
      </c>
      <c r="J298" s="45"/>
      <c r="K298" s="26">
        <v>3</v>
      </c>
      <c r="L298" s="72"/>
      <c r="M298" s="72"/>
    </row>
    <row r="299" spans="1:13">
      <c r="A299" s="4">
        <v>42535</v>
      </c>
      <c r="B299" s="61">
        <v>373.38200000000001</v>
      </c>
      <c r="C299" s="45"/>
      <c r="D299" s="45"/>
      <c r="E299" s="45"/>
      <c r="F299" s="45"/>
      <c r="G299" s="45"/>
      <c r="H299" s="45"/>
      <c r="I299" s="37">
        <v>0</v>
      </c>
      <c r="J299" s="45"/>
      <c r="K299" s="26">
        <v>10</v>
      </c>
      <c r="L299" s="72"/>
      <c r="M299" s="72"/>
    </row>
    <row r="300" spans="1:13">
      <c r="A300" s="4">
        <v>42536</v>
      </c>
      <c r="B300" s="61">
        <v>507.99799999999999</v>
      </c>
      <c r="I300" s="37">
        <v>0</v>
      </c>
      <c r="K300" s="26">
        <v>5</v>
      </c>
      <c r="L300" s="72"/>
      <c r="M300" s="72"/>
    </row>
    <row r="301" spans="1:13">
      <c r="A301" s="4">
        <v>42537</v>
      </c>
      <c r="B301" s="61">
        <v>384.45100000000002</v>
      </c>
      <c r="I301" s="37">
        <v>0</v>
      </c>
      <c r="K301" s="26">
        <v>0</v>
      </c>
      <c r="L301" s="72"/>
      <c r="M301" s="72"/>
    </row>
    <row r="302" spans="1:13">
      <c r="A302" s="4">
        <v>42538</v>
      </c>
      <c r="B302" s="61">
        <v>324.18400000000003</v>
      </c>
      <c r="C302" s="20"/>
      <c r="D302" s="20"/>
      <c r="E302" s="20"/>
      <c r="F302" s="20"/>
      <c r="G302" s="20"/>
      <c r="H302" s="20"/>
      <c r="I302" s="37">
        <v>0</v>
      </c>
      <c r="J302" s="20"/>
      <c r="K302" s="26">
        <v>0</v>
      </c>
      <c r="L302" s="72"/>
      <c r="M302" s="72"/>
    </row>
    <row r="303" spans="1:13">
      <c r="A303" s="4">
        <v>42539</v>
      </c>
      <c r="B303" s="61">
        <v>339.51</v>
      </c>
      <c r="C303" s="45"/>
      <c r="D303" s="45"/>
      <c r="E303" s="45"/>
      <c r="F303" s="45"/>
      <c r="G303" s="45"/>
      <c r="H303" s="45"/>
      <c r="I303" s="37">
        <v>0</v>
      </c>
      <c r="J303" s="45"/>
      <c r="K303" s="26">
        <v>0</v>
      </c>
      <c r="L303" s="72"/>
      <c r="M303" s="72"/>
    </row>
    <row r="304" spans="1:13">
      <c r="A304" s="4">
        <v>42540</v>
      </c>
      <c r="B304" s="61">
        <v>790.97900000000004</v>
      </c>
      <c r="C304" s="45"/>
      <c r="D304" s="45"/>
      <c r="E304" s="45"/>
      <c r="F304" s="45"/>
      <c r="G304" s="45"/>
      <c r="H304" s="45"/>
      <c r="I304" s="37">
        <v>0</v>
      </c>
      <c r="J304" s="45"/>
      <c r="K304" s="26">
        <v>0</v>
      </c>
      <c r="L304" s="72"/>
      <c r="M304" s="72"/>
    </row>
    <row r="305" spans="1:13">
      <c r="A305" s="4">
        <v>42541</v>
      </c>
      <c r="B305" s="61">
        <v>790.97900000000004</v>
      </c>
      <c r="C305" s="51">
        <v>4</v>
      </c>
      <c r="D305" s="52">
        <v>2400</v>
      </c>
      <c r="E305" s="52">
        <v>2</v>
      </c>
      <c r="F305" s="52">
        <v>8</v>
      </c>
      <c r="G305" s="52">
        <v>10</v>
      </c>
      <c r="H305" s="52">
        <v>2.5</v>
      </c>
      <c r="I305" s="37">
        <v>60</v>
      </c>
      <c r="J305" s="53">
        <v>2</v>
      </c>
      <c r="K305" s="26">
        <v>42</v>
      </c>
      <c r="L305" s="73">
        <v>42549</v>
      </c>
      <c r="M305" s="73">
        <v>42559</v>
      </c>
    </row>
    <row r="306" spans="1:13">
      <c r="A306" s="4">
        <v>42542</v>
      </c>
      <c r="B306" s="61">
        <v>770.67899999999997</v>
      </c>
      <c r="C306" s="45"/>
      <c r="D306" s="45"/>
      <c r="E306" s="45"/>
      <c r="F306" s="45"/>
      <c r="G306" s="45"/>
      <c r="H306" s="45"/>
      <c r="I306" s="37">
        <v>0</v>
      </c>
      <c r="J306" s="45"/>
      <c r="K306" s="26">
        <v>0</v>
      </c>
      <c r="L306" s="72"/>
      <c r="M306" s="72"/>
    </row>
    <row r="307" spans="1:13">
      <c r="A307" s="4">
        <v>42543</v>
      </c>
      <c r="B307" s="61">
        <v>549.31899999999996</v>
      </c>
      <c r="C307" s="45"/>
      <c r="D307" s="45"/>
      <c r="E307" s="45"/>
      <c r="F307" s="45"/>
      <c r="G307" s="45"/>
      <c r="H307" s="45"/>
      <c r="I307" s="37">
        <v>0</v>
      </c>
      <c r="J307" s="45"/>
      <c r="K307" s="26">
        <v>0</v>
      </c>
      <c r="L307" s="72"/>
      <c r="M307" s="72"/>
    </row>
    <row r="308" spans="1:13">
      <c r="A308" s="4">
        <v>42544</v>
      </c>
      <c r="B308" s="61">
        <v>450.33100000000002</v>
      </c>
      <c r="C308" s="45"/>
      <c r="D308" s="45"/>
      <c r="E308" s="45"/>
      <c r="F308" s="45"/>
      <c r="G308" s="45"/>
      <c r="H308" s="45"/>
      <c r="I308" s="37">
        <v>0</v>
      </c>
      <c r="J308" s="45"/>
      <c r="K308" s="26">
        <v>0</v>
      </c>
      <c r="L308" s="72"/>
      <c r="M308" s="72"/>
    </row>
    <row r="309" spans="1:13">
      <c r="A309" s="4">
        <v>42545</v>
      </c>
      <c r="B309" s="61">
        <v>409.52499999999998</v>
      </c>
      <c r="C309" s="20"/>
      <c r="D309" s="20"/>
      <c r="E309" s="20"/>
      <c r="F309" s="20"/>
      <c r="G309" s="20"/>
      <c r="H309" s="20"/>
      <c r="I309" s="37">
        <v>0</v>
      </c>
      <c r="J309" s="20"/>
      <c r="K309" s="26">
        <v>0</v>
      </c>
      <c r="L309" s="72"/>
      <c r="M309" s="72"/>
    </row>
    <row r="310" spans="1:13">
      <c r="A310" s="4">
        <v>42546</v>
      </c>
      <c r="B310" s="61">
        <v>420.709</v>
      </c>
      <c r="C310" s="45"/>
      <c r="D310" s="45"/>
      <c r="E310" s="45"/>
      <c r="F310" s="45"/>
      <c r="G310" s="45"/>
      <c r="H310" s="45"/>
      <c r="I310" s="37">
        <v>0</v>
      </c>
      <c r="J310" s="45"/>
      <c r="K310" s="26">
        <v>0</v>
      </c>
      <c r="L310" s="72"/>
      <c r="M310" s="72"/>
    </row>
    <row r="311" spans="1:13">
      <c r="A311" s="4">
        <v>42547</v>
      </c>
      <c r="B311" s="61">
        <v>337.86900000000003</v>
      </c>
      <c r="C311" s="45"/>
      <c r="D311" s="45"/>
      <c r="E311" s="45"/>
      <c r="F311" s="45"/>
      <c r="G311" s="45"/>
      <c r="H311" s="45"/>
      <c r="I311" s="37">
        <v>0</v>
      </c>
      <c r="J311" s="45"/>
      <c r="K311" s="26">
        <v>0</v>
      </c>
      <c r="L311" s="72"/>
      <c r="M311" s="72"/>
    </row>
    <row r="312" spans="1:13">
      <c r="A312" s="4">
        <v>42548</v>
      </c>
      <c r="B312" s="61">
        <v>337.86900000000003</v>
      </c>
      <c r="C312" s="45"/>
      <c r="D312" s="45"/>
      <c r="E312" s="45"/>
      <c r="F312" s="45"/>
      <c r="G312" s="45"/>
      <c r="H312" s="45"/>
      <c r="I312" s="37">
        <v>0</v>
      </c>
      <c r="J312" s="45"/>
      <c r="K312" s="26">
        <v>3</v>
      </c>
      <c r="L312" s="72"/>
      <c r="M312" s="72"/>
    </row>
    <row r="313" spans="1:13">
      <c r="A313" s="4">
        <v>42549</v>
      </c>
      <c r="B313" s="61">
        <v>354.94200000000001</v>
      </c>
      <c r="C313" s="52"/>
      <c r="D313" s="52">
        <v>4</v>
      </c>
      <c r="E313" s="52"/>
      <c r="F313" s="52"/>
      <c r="G313" s="52"/>
      <c r="H313" s="52"/>
      <c r="I313" s="37">
        <v>0</v>
      </c>
      <c r="J313" s="45"/>
      <c r="K313" s="26">
        <v>0</v>
      </c>
      <c r="L313" s="73">
        <v>42556</v>
      </c>
      <c r="M313" s="73">
        <v>42559</v>
      </c>
    </row>
    <row r="314" spans="1:13">
      <c r="A314" s="4">
        <v>42550</v>
      </c>
      <c r="B314" s="61">
        <v>341.69200000000001</v>
      </c>
      <c r="C314" s="45"/>
      <c r="D314" s="45"/>
      <c r="E314" s="45"/>
      <c r="F314" s="45"/>
      <c r="G314" s="45"/>
      <c r="H314" s="45"/>
      <c r="I314" s="37">
        <v>0</v>
      </c>
      <c r="J314" s="45"/>
      <c r="K314" s="26">
        <v>0</v>
      </c>
      <c r="L314" s="72"/>
      <c r="M314" s="72"/>
    </row>
    <row r="315" spans="1:13">
      <c r="A315" s="4">
        <v>42551</v>
      </c>
      <c r="B315" s="61">
        <v>348.339</v>
      </c>
      <c r="C315" s="45"/>
      <c r="D315" s="45"/>
      <c r="E315" s="45"/>
      <c r="F315" s="45"/>
      <c r="G315" s="45"/>
      <c r="H315" s="45"/>
      <c r="I315" s="37">
        <v>0</v>
      </c>
      <c r="J315" s="45"/>
      <c r="K315" s="26">
        <v>0</v>
      </c>
      <c r="L315" s="72"/>
      <c r="M315" s="72"/>
    </row>
    <row r="316" spans="1:13">
      <c r="A316" s="4">
        <v>42552</v>
      </c>
      <c r="B316" s="63">
        <v>358.178</v>
      </c>
      <c r="C316" s="20"/>
      <c r="D316" s="20"/>
      <c r="E316" s="20"/>
      <c r="F316" s="20"/>
      <c r="G316" s="20"/>
      <c r="H316" s="20"/>
      <c r="I316" s="37">
        <v>0</v>
      </c>
      <c r="J316" s="20"/>
      <c r="K316" s="26">
        <v>0</v>
      </c>
      <c r="L316" s="72"/>
      <c r="M316" s="72"/>
    </row>
    <row r="317" spans="1:13">
      <c r="A317" s="4">
        <v>42553</v>
      </c>
      <c r="B317" s="61">
        <v>288.68900000000002</v>
      </c>
      <c r="C317" s="45"/>
      <c r="D317" s="45"/>
      <c r="E317" s="45"/>
      <c r="F317" s="45"/>
      <c r="G317" s="45"/>
      <c r="H317" s="45"/>
      <c r="I317" s="37">
        <v>0</v>
      </c>
      <c r="J317" s="45"/>
      <c r="K317" s="26">
        <v>0</v>
      </c>
      <c r="L317" s="72"/>
      <c r="M317" s="72"/>
    </row>
    <row r="318" spans="1:13">
      <c r="A318" s="4">
        <v>42554</v>
      </c>
      <c r="B318" s="61">
        <v>306.81299999999999</v>
      </c>
      <c r="C318" s="45"/>
      <c r="D318" s="45"/>
      <c r="E318" s="45"/>
      <c r="F318" s="45"/>
      <c r="G318" s="45"/>
      <c r="H318" s="45"/>
      <c r="I318" s="37">
        <v>0</v>
      </c>
      <c r="J318" s="45"/>
      <c r="K318" s="26">
        <v>0</v>
      </c>
      <c r="L318" s="72"/>
      <c r="M318" s="72"/>
    </row>
    <row r="319" spans="1:13">
      <c r="A319" s="4">
        <v>42555</v>
      </c>
      <c r="B319" s="61">
        <v>306.81299999999999</v>
      </c>
      <c r="C319" s="45"/>
      <c r="D319" s="45"/>
      <c r="E319" s="45"/>
      <c r="F319" s="45"/>
      <c r="G319" s="45"/>
      <c r="H319" s="45"/>
      <c r="I319" s="37">
        <v>0</v>
      </c>
      <c r="J319" s="45"/>
      <c r="K319" s="26">
        <v>0</v>
      </c>
      <c r="L319" s="72"/>
      <c r="M319" s="72"/>
    </row>
    <row r="320" spans="1:13">
      <c r="A320" s="4">
        <v>42556</v>
      </c>
      <c r="B320" s="61">
        <v>329.20299999999997</v>
      </c>
      <c r="C320" s="45"/>
      <c r="D320" s="45"/>
      <c r="E320" s="45"/>
      <c r="F320" s="45"/>
      <c r="G320" s="45"/>
      <c r="H320" s="45"/>
      <c r="I320" s="37">
        <v>0</v>
      </c>
      <c r="J320" s="45"/>
      <c r="K320" s="26">
        <v>4</v>
      </c>
      <c r="L320" s="72"/>
      <c r="M320" s="72"/>
    </row>
    <row r="321" spans="1:13">
      <c r="A321" s="4">
        <v>42557</v>
      </c>
      <c r="B321" s="61">
        <v>312.863</v>
      </c>
      <c r="C321" s="45"/>
      <c r="D321" s="45"/>
      <c r="E321" s="45"/>
      <c r="F321" s="45"/>
      <c r="G321" s="45"/>
      <c r="H321" s="45"/>
      <c r="I321" s="37">
        <v>0</v>
      </c>
      <c r="J321" s="45"/>
      <c r="K321" s="26">
        <v>3</v>
      </c>
      <c r="L321" s="72"/>
      <c r="M321" s="72"/>
    </row>
    <row r="322" spans="1:13">
      <c r="A322" s="4">
        <v>42558</v>
      </c>
      <c r="B322" s="61">
        <v>313.08100000000002</v>
      </c>
      <c r="C322" s="45"/>
      <c r="D322" s="45"/>
      <c r="E322" s="45"/>
      <c r="F322" s="45"/>
      <c r="G322" s="45"/>
      <c r="H322" s="45"/>
      <c r="I322" s="37">
        <v>0</v>
      </c>
      <c r="J322" s="45"/>
      <c r="K322" s="26">
        <v>0</v>
      </c>
      <c r="L322" s="72"/>
      <c r="M322" s="72"/>
    </row>
    <row r="323" spans="1:13">
      <c r="A323" s="4">
        <v>42559</v>
      </c>
      <c r="B323" s="61">
        <v>302.34199999999998</v>
      </c>
      <c r="C323" s="20"/>
      <c r="D323" s="20"/>
      <c r="E323" s="20"/>
      <c r="F323" s="20"/>
      <c r="G323" s="20"/>
      <c r="H323" s="20"/>
      <c r="I323" s="37">
        <v>0</v>
      </c>
      <c r="J323" s="20"/>
      <c r="K323" s="26">
        <v>0</v>
      </c>
      <c r="L323" s="72"/>
      <c r="M323" s="72"/>
    </row>
    <row r="324" spans="1:13">
      <c r="A324" s="4">
        <v>42560</v>
      </c>
      <c r="B324" s="61">
        <v>343.33300000000003</v>
      </c>
      <c r="C324" s="45"/>
      <c r="D324" s="45"/>
      <c r="E324" s="45"/>
      <c r="F324" s="45"/>
      <c r="G324" s="45"/>
      <c r="H324" s="45"/>
      <c r="I324" s="37">
        <v>0</v>
      </c>
      <c r="J324" s="45"/>
      <c r="K324" s="26">
        <v>2</v>
      </c>
      <c r="L324" s="72"/>
      <c r="M324" s="72"/>
    </row>
    <row r="325" spans="1:13">
      <c r="A325" s="4">
        <v>42561</v>
      </c>
      <c r="B325" s="61">
        <v>271.52749999999997</v>
      </c>
      <c r="C325" s="45"/>
      <c r="D325" s="45"/>
      <c r="E325" s="45"/>
      <c r="F325" s="45"/>
      <c r="G325" s="45"/>
      <c r="H325" s="45"/>
      <c r="I325" s="37">
        <v>0</v>
      </c>
      <c r="J325" s="45"/>
      <c r="K325" s="26">
        <v>0</v>
      </c>
      <c r="L325" s="72"/>
      <c r="M325" s="72"/>
    </row>
    <row r="326" spans="1:13">
      <c r="A326" s="4">
        <v>42562</v>
      </c>
      <c r="B326" s="61">
        <v>271.52749999999997</v>
      </c>
      <c r="C326" s="45"/>
      <c r="D326" s="45"/>
      <c r="E326" s="45"/>
      <c r="F326" s="45"/>
      <c r="G326" s="45"/>
      <c r="H326" s="45"/>
      <c r="I326" s="37">
        <v>0</v>
      </c>
      <c r="J326" s="45"/>
      <c r="K326" s="26">
        <v>0</v>
      </c>
      <c r="L326" s="72"/>
      <c r="M326" s="72"/>
    </row>
    <row r="327" spans="1:13">
      <c r="A327" s="4">
        <v>42563</v>
      </c>
      <c r="B327" s="61">
        <v>286.03899999999999</v>
      </c>
      <c r="C327" s="45"/>
      <c r="D327" s="45"/>
      <c r="E327" s="45"/>
      <c r="F327" s="45"/>
      <c r="G327" s="45"/>
      <c r="H327" s="45"/>
      <c r="I327" s="37">
        <v>0</v>
      </c>
      <c r="J327" s="45"/>
      <c r="K327" s="26">
        <v>0</v>
      </c>
      <c r="L327" s="72"/>
      <c r="M327" s="72"/>
    </row>
    <row r="328" spans="1:13">
      <c r="A328" s="4">
        <v>42564</v>
      </c>
      <c r="B328" s="61">
        <v>359.20499999999998</v>
      </c>
      <c r="I328" s="37">
        <v>0</v>
      </c>
      <c r="K328" s="26">
        <v>0</v>
      </c>
      <c r="L328" s="72"/>
      <c r="M328" s="72"/>
    </row>
    <row r="329" spans="1:13">
      <c r="A329" s="4">
        <v>42565</v>
      </c>
      <c r="B329" s="61">
        <v>186.53</v>
      </c>
      <c r="I329" s="37">
        <v>0</v>
      </c>
      <c r="K329" s="26">
        <v>0</v>
      </c>
      <c r="L329" s="72"/>
      <c r="M329" s="72"/>
    </row>
    <row r="330" spans="1:13">
      <c r="A330" s="4">
        <v>42566</v>
      </c>
      <c r="B330" s="61">
        <v>318.46899999999999</v>
      </c>
      <c r="C330" s="20"/>
      <c r="D330" s="20"/>
      <c r="E330" s="20"/>
      <c r="F330" s="20"/>
      <c r="G330" s="20"/>
      <c r="H330" s="20"/>
      <c r="I330" s="37">
        <v>0</v>
      </c>
      <c r="J330" s="20"/>
      <c r="K330" s="26">
        <v>0</v>
      </c>
      <c r="L330" s="72"/>
      <c r="M330" s="72"/>
    </row>
    <row r="331" spans="1:13">
      <c r="A331" s="4">
        <v>42567</v>
      </c>
      <c r="B331" s="61">
        <v>270.45499999999998</v>
      </c>
      <c r="C331" s="45"/>
      <c r="D331" s="45"/>
      <c r="E331" s="45"/>
      <c r="F331" s="45"/>
      <c r="G331" s="45"/>
      <c r="H331" s="45"/>
      <c r="I331" s="37">
        <v>0</v>
      </c>
      <c r="J331" s="45"/>
      <c r="K331" s="26">
        <v>0</v>
      </c>
      <c r="L331" s="72"/>
      <c r="M331" s="72"/>
    </row>
    <row r="332" spans="1:13">
      <c r="A332" s="4">
        <v>42568</v>
      </c>
      <c r="B332" s="61">
        <v>315.0795</v>
      </c>
      <c r="C332" s="45"/>
      <c r="D332" s="45"/>
      <c r="E332" s="45"/>
      <c r="F332" s="45"/>
      <c r="G332" s="45"/>
      <c r="H332" s="45"/>
      <c r="I332" s="37">
        <v>0</v>
      </c>
      <c r="J332" s="45"/>
      <c r="K332" s="26">
        <v>0</v>
      </c>
      <c r="L332" s="72"/>
      <c r="M332" s="72"/>
    </row>
    <row r="333" spans="1:13">
      <c r="A333" s="4">
        <v>42569</v>
      </c>
      <c r="B333" s="61">
        <v>315.0795</v>
      </c>
      <c r="C333" s="51">
        <v>3</v>
      </c>
      <c r="D333" s="52">
        <v>38</v>
      </c>
      <c r="E333" s="52">
        <v>2</v>
      </c>
      <c r="F333" s="52">
        <v>4</v>
      </c>
      <c r="G333" s="52">
        <v>10</v>
      </c>
      <c r="H333" s="52">
        <v>2.9</v>
      </c>
      <c r="I333" s="37">
        <v>0</v>
      </c>
      <c r="J333" s="53"/>
      <c r="K333" s="26">
        <v>15</v>
      </c>
      <c r="L333" s="73">
        <v>42576</v>
      </c>
      <c r="M333" s="73">
        <v>42585</v>
      </c>
    </row>
    <row r="334" spans="1:13">
      <c r="A334" s="4">
        <v>42570</v>
      </c>
      <c r="B334" s="61">
        <v>212.86600000000001</v>
      </c>
      <c r="I334" s="37">
        <v>0</v>
      </c>
      <c r="K334" s="26">
        <v>0</v>
      </c>
      <c r="L334" s="72"/>
      <c r="M334" s="72"/>
    </row>
    <row r="335" spans="1:13">
      <c r="A335" s="4">
        <v>42571</v>
      </c>
      <c r="B335" s="61">
        <v>317.66000000000003</v>
      </c>
      <c r="C335" s="45"/>
      <c r="D335" s="45"/>
      <c r="E335" s="45"/>
      <c r="F335" s="45"/>
      <c r="G335" s="45"/>
      <c r="H335" s="45"/>
      <c r="I335" s="37">
        <v>0</v>
      </c>
      <c r="J335" s="45"/>
      <c r="K335" s="26">
        <v>0</v>
      </c>
      <c r="L335" s="72"/>
      <c r="M335" s="72"/>
    </row>
    <row r="336" spans="1:13">
      <c r="A336" s="4">
        <v>42572</v>
      </c>
      <c r="B336" s="61">
        <v>292.63600000000002</v>
      </c>
      <c r="C336" s="45"/>
      <c r="D336" s="45"/>
      <c r="E336" s="45"/>
      <c r="F336" s="45"/>
      <c r="G336" s="45"/>
      <c r="H336" s="45"/>
      <c r="I336" s="37">
        <v>0</v>
      </c>
      <c r="J336" s="45"/>
      <c r="K336" s="26">
        <v>0</v>
      </c>
      <c r="L336" s="72"/>
      <c r="M336" s="72"/>
    </row>
    <row r="337" spans="1:13">
      <c r="A337" s="4">
        <v>42573</v>
      </c>
      <c r="B337" s="61">
        <v>294.04399999999998</v>
      </c>
      <c r="C337" s="20"/>
      <c r="D337" s="20"/>
      <c r="E337" s="20"/>
      <c r="F337" s="20"/>
      <c r="G337" s="20"/>
      <c r="H337" s="20"/>
      <c r="I337" s="37">
        <v>0</v>
      </c>
      <c r="J337" s="20"/>
      <c r="K337" s="26">
        <v>0</v>
      </c>
      <c r="L337" s="72"/>
      <c r="M337" s="72"/>
    </row>
    <row r="338" spans="1:13">
      <c r="A338" s="4">
        <v>42574</v>
      </c>
      <c r="B338" s="61">
        <v>337.78699999999998</v>
      </c>
      <c r="C338" s="45"/>
      <c r="D338" s="45"/>
      <c r="E338" s="45"/>
      <c r="F338" s="45"/>
      <c r="G338" s="45"/>
      <c r="H338" s="45"/>
      <c r="I338" s="37">
        <v>0</v>
      </c>
      <c r="J338" s="45"/>
      <c r="K338" s="26">
        <v>0</v>
      </c>
      <c r="L338" s="72"/>
      <c r="M338" s="72"/>
    </row>
    <row r="339" spans="1:13">
      <c r="A339" s="4">
        <v>42575</v>
      </c>
      <c r="B339" s="61">
        <v>282.58199999999999</v>
      </c>
      <c r="C339" s="45"/>
      <c r="D339" s="45"/>
      <c r="E339" s="45"/>
      <c r="F339" s="45"/>
      <c r="G339" s="45"/>
      <c r="H339" s="45"/>
      <c r="I339" s="37">
        <v>0</v>
      </c>
      <c r="J339" s="45"/>
      <c r="K339" s="26">
        <v>0</v>
      </c>
      <c r="L339" s="72"/>
      <c r="M339" s="72"/>
    </row>
    <row r="340" spans="1:13">
      <c r="A340" s="4">
        <v>42576</v>
      </c>
      <c r="B340" s="61">
        <v>282.58199999999999</v>
      </c>
      <c r="C340" s="45"/>
      <c r="D340" s="45"/>
      <c r="E340" s="45"/>
      <c r="F340" s="45"/>
      <c r="G340" s="45"/>
      <c r="H340" s="45"/>
      <c r="I340" s="37">
        <v>0</v>
      </c>
      <c r="J340" s="45"/>
      <c r="K340" s="26">
        <v>0</v>
      </c>
      <c r="L340" s="72"/>
      <c r="M340" s="72"/>
    </row>
    <row r="341" spans="1:13">
      <c r="A341" s="4">
        <v>42577</v>
      </c>
      <c r="B341" s="61">
        <v>280.81799999999998</v>
      </c>
      <c r="C341" s="45"/>
      <c r="D341" s="45"/>
      <c r="E341" s="45"/>
      <c r="F341" s="45"/>
      <c r="G341" s="45"/>
      <c r="H341" s="45"/>
      <c r="I341" s="37">
        <v>0</v>
      </c>
      <c r="J341" s="45"/>
      <c r="K341" s="26">
        <v>0</v>
      </c>
      <c r="L341" s="72"/>
      <c r="M341" s="72"/>
    </row>
    <row r="342" spans="1:13">
      <c r="A342" s="4">
        <v>42578</v>
      </c>
      <c r="B342" s="61">
        <v>281.65699999999998</v>
      </c>
      <c r="C342" s="45"/>
      <c r="D342" s="45"/>
      <c r="E342" s="45"/>
      <c r="F342" s="45"/>
      <c r="G342" s="45"/>
      <c r="H342" s="45"/>
      <c r="I342" s="37">
        <v>0</v>
      </c>
      <c r="J342" s="45"/>
      <c r="K342" s="26">
        <v>0</v>
      </c>
      <c r="L342" s="72"/>
      <c r="M342" s="72"/>
    </row>
    <row r="343" spans="1:13">
      <c r="A343" s="4">
        <v>42579</v>
      </c>
      <c r="B343" s="61">
        <v>274.44600000000003</v>
      </c>
      <c r="C343" s="45"/>
      <c r="D343" s="45"/>
      <c r="E343" s="45"/>
      <c r="F343" s="45"/>
      <c r="G343" s="45"/>
      <c r="H343" s="45"/>
      <c r="I343" s="37">
        <v>0</v>
      </c>
      <c r="J343" s="45"/>
      <c r="K343" s="26">
        <v>0</v>
      </c>
      <c r="L343" s="72"/>
      <c r="M343" s="72"/>
    </row>
    <row r="344" spans="1:13">
      <c r="A344" s="4">
        <v>42580</v>
      </c>
      <c r="B344" s="61">
        <v>326.25299999999999</v>
      </c>
      <c r="C344" s="20"/>
      <c r="D344" s="20"/>
      <c r="E344" s="20"/>
      <c r="F344" s="20"/>
      <c r="G344" s="20"/>
      <c r="H344" s="20"/>
      <c r="I344" s="37">
        <v>0</v>
      </c>
      <c r="J344" s="20"/>
      <c r="K344" s="26">
        <v>0</v>
      </c>
      <c r="L344" s="72"/>
      <c r="M344" s="72"/>
    </row>
    <row r="345" spans="1:13">
      <c r="A345" s="4">
        <v>42581</v>
      </c>
      <c r="B345" s="61">
        <v>234.60900000000001</v>
      </c>
      <c r="C345" s="45"/>
      <c r="D345" s="45"/>
      <c r="E345" s="45"/>
      <c r="F345" s="45"/>
      <c r="G345" s="45"/>
      <c r="H345" s="45"/>
      <c r="I345" s="37">
        <v>0</v>
      </c>
      <c r="J345" s="45"/>
      <c r="K345" s="26">
        <v>0</v>
      </c>
      <c r="L345" s="72"/>
      <c r="M345" s="72"/>
    </row>
    <row r="346" spans="1:13">
      <c r="A346" s="4">
        <v>42582</v>
      </c>
      <c r="B346" s="61">
        <v>285.57049999999998</v>
      </c>
      <c r="C346" s="45"/>
      <c r="D346" s="45"/>
      <c r="E346" s="45"/>
      <c r="F346" s="45"/>
      <c r="G346" s="45"/>
      <c r="H346" s="45"/>
      <c r="I346" s="37">
        <v>0</v>
      </c>
      <c r="J346" s="45"/>
      <c r="K346" s="26">
        <v>0</v>
      </c>
      <c r="L346" s="72"/>
      <c r="M346" s="72"/>
    </row>
    <row r="347" spans="1:13">
      <c r="A347" s="4">
        <v>42583</v>
      </c>
      <c r="B347" s="61">
        <v>285.57049999999998</v>
      </c>
      <c r="C347" s="45"/>
      <c r="D347" s="45"/>
      <c r="E347" s="45"/>
      <c r="F347" s="45"/>
      <c r="G347" s="45"/>
      <c r="H347" s="45"/>
      <c r="I347" s="37">
        <v>0</v>
      </c>
      <c r="J347" s="45"/>
      <c r="K347" s="26">
        <v>0</v>
      </c>
      <c r="L347" s="72"/>
      <c r="M347" s="72"/>
    </row>
    <row r="348" spans="1:13">
      <c r="A348" s="4">
        <v>42584</v>
      </c>
      <c r="B348" s="61">
        <v>263.90499999999997</v>
      </c>
      <c r="C348" s="45"/>
      <c r="D348" s="45"/>
      <c r="E348" s="45"/>
      <c r="F348" s="45"/>
      <c r="G348" s="45"/>
      <c r="H348" s="45"/>
      <c r="I348" s="37">
        <v>0</v>
      </c>
      <c r="J348" s="45"/>
      <c r="K348" s="26">
        <v>0</v>
      </c>
      <c r="L348" s="72"/>
      <c r="M348" s="72"/>
    </row>
    <row r="349" spans="1:13">
      <c r="A349" s="4">
        <v>42585</v>
      </c>
      <c r="B349" s="61">
        <v>266.31200000000001</v>
      </c>
      <c r="C349" s="45"/>
      <c r="D349" s="45"/>
      <c r="E349" s="45"/>
      <c r="F349" s="45"/>
      <c r="G349" s="45"/>
      <c r="H349" s="45"/>
      <c r="I349" s="37">
        <v>0</v>
      </c>
      <c r="J349" s="45"/>
      <c r="K349" s="26">
        <v>4</v>
      </c>
      <c r="L349" s="72"/>
      <c r="M349" s="72"/>
    </row>
    <row r="350" spans="1:13">
      <c r="A350" s="4">
        <v>42586</v>
      </c>
      <c r="B350" s="61">
        <v>982.04499999999996</v>
      </c>
      <c r="C350" s="45"/>
      <c r="D350" s="45"/>
      <c r="E350" s="45"/>
      <c r="F350" s="45"/>
      <c r="G350" s="45"/>
      <c r="H350" s="45"/>
      <c r="I350" s="37">
        <v>0</v>
      </c>
      <c r="J350" s="45"/>
      <c r="K350" s="26">
        <v>90</v>
      </c>
      <c r="L350" s="72"/>
      <c r="M350" s="72"/>
    </row>
    <row r="351" spans="1:13">
      <c r="A351" s="4">
        <v>42587</v>
      </c>
      <c r="B351" s="69">
        <v>1397.3820000000001</v>
      </c>
      <c r="C351" s="20"/>
      <c r="D351" s="20"/>
      <c r="E351" s="20"/>
      <c r="F351" s="20"/>
      <c r="G351" s="20"/>
      <c r="H351" s="20"/>
      <c r="I351" s="37">
        <v>0</v>
      </c>
      <c r="J351" s="20"/>
      <c r="K351" s="26">
        <v>10</v>
      </c>
      <c r="L351" s="72"/>
      <c r="M351" s="72"/>
    </row>
    <row r="352" spans="1:13">
      <c r="A352" s="4">
        <v>42588</v>
      </c>
      <c r="B352" s="61">
        <v>939.55600000000004</v>
      </c>
      <c r="C352" s="45"/>
      <c r="D352" s="45"/>
      <c r="E352" s="45"/>
      <c r="F352" s="45"/>
      <c r="G352" s="45"/>
      <c r="H352" s="45"/>
      <c r="I352" s="37">
        <v>0</v>
      </c>
      <c r="J352" s="45"/>
      <c r="K352" s="26">
        <v>3</v>
      </c>
      <c r="L352" s="72"/>
      <c r="M352" s="72"/>
    </row>
    <row r="353" spans="1:13">
      <c r="A353" s="4">
        <v>42589</v>
      </c>
      <c r="B353" s="61">
        <v>523.33249999999998</v>
      </c>
      <c r="C353" s="45"/>
      <c r="D353" s="45"/>
      <c r="E353" s="45"/>
      <c r="F353" s="45"/>
      <c r="G353" s="45"/>
      <c r="H353" s="45"/>
      <c r="I353" s="37">
        <v>0</v>
      </c>
      <c r="J353" s="45"/>
      <c r="K353" s="26">
        <v>0</v>
      </c>
      <c r="L353" s="72"/>
      <c r="M353" s="72"/>
    </row>
    <row r="354" spans="1:13">
      <c r="A354" s="4">
        <v>42590</v>
      </c>
      <c r="B354" s="61">
        <v>523.33249999999998</v>
      </c>
      <c r="C354" s="45"/>
      <c r="D354" s="45"/>
      <c r="E354" s="45"/>
      <c r="F354" s="45"/>
      <c r="G354" s="45"/>
      <c r="H354" s="45"/>
      <c r="I354" s="37">
        <v>0</v>
      </c>
      <c r="J354" s="45"/>
      <c r="K354" s="26">
        <v>2</v>
      </c>
      <c r="L354" s="72"/>
      <c r="M354" s="72"/>
    </row>
    <row r="355" spans="1:13">
      <c r="A355" s="4">
        <v>42591</v>
      </c>
      <c r="B355" s="61">
        <v>480.28899999999999</v>
      </c>
      <c r="C355" s="45"/>
      <c r="D355" s="45"/>
      <c r="E355" s="45"/>
      <c r="F355" s="45"/>
      <c r="G355" s="45"/>
      <c r="H355" s="45"/>
      <c r="I355" s="37">
        <v>0</v>
      </c>
      <c r="J355" s="45"/>
      <c r="K355" s="26">
        <v>0</v>
      </c>
      <c r="L355" s="72"/>
      <c r="M355" s="72"/>
    </row>
    <row r="356" spans="1:13">
      <c r="A356" s="4">
        <v>42592</v>
      </c>
      <c r="B356" s="61">
        <v>442.57499999999999</v>
      </c>
      <c r="I356" s="37">
        <v>0</v>
      </c>
      <c r="K356" s="26">
        <v>0</v>
      </c>
      <c r="L356" s="72"/>
      <c r="M356" s="72"/>
    </row>
    <row r="357" spans="1:13">
      <c r="A357" s="4">
        <v>42593</v>
      </c>
      <c r="B357" s="61">
        <v>406.92099999999999</v>
      </c>
      <c r="I357" s="37">
        <v>0</v>
      </c>
      <c r="K357" s="26">
        <v>0</v>
      </c>
      <c r="L357" s="72"/>
      <c r="M357" s="72"/>
    </row>
    <row r="358" spans="1:13">
      <c r="A358" s="4">
        <v>42594</v>
      </c>
      <c r="B358" s="61">
        <v>471.90300000000002</v>
      </c>
      <c r="C358" s="20"/>
      <c r="D358" s="20"/>
      <c r="E358" s="20"/>
      <c r="F358" s="20"/>
      <c r="G358" s="20"/>
      <c r="H358" s="20"/>
      <c r="I358" s="37">
        <v>0</v>
      </c>
      <c r="J358" s="20"/>
      <c r="K358" s="26">
        <v>0</v>
      </c>
      <c r="L358" s="72"/>
      <c r="M358" s="72"/>
    </row>
    <row r="359" spans="1:13">
      <c r="A359" s="4">
        <v>42595</v>
      </c>
      <c r="B359" s="61">
        <v>308.952</v>
      </c>
      <c r="C359" s="45"/>
      <c r="D359" s="45"/>
      <c r="E359" s="45"/>
      <c r="F359" s="45"/>
      <c r="G359" s="45"/>
      <c r="H359" s="45"/>
      <c r="I359" s="37">
        <v>0</v>
      </c>
      <c r="J359" s="45"/>
      <c r="K359" s="26">
        <v>0</v>
      </c>
      <c r="L359" s="72"/>
      <c r="M359" s="72"/>
    </row>
    <row r="360" spans="1:13">
      <c r="A360" s="4">
        <v>42596</v>
      </c>
      <c r="B360" s="61">
        <v>356.88099999999997</v>
      </c>
      <c r="C360" s="45"/>
      <c r="D360" s="45"/>
      <c r="E360" s="45"/>
      <c r="F360" s="45"/>
      <c r="G360" s="45"/>
      <c r="H360" s="45"/>
      <c r="I360" s="37">
        <v>0</v>
      </c>
      <c r="J360" s="45"/>
      <c r="K360" s="26">
        <v>0</v>
      </c>
      <c r="L360" s="72"/>
      <c r="M360" s="72"/>
    </row>
    <row r="361" spans="1:13">
      <c r="A361" s="4">
        <v>42597</v>
      </c>
      <c r="B361" s="61">
        <v>356.88099999999997</v>
      </c>
      <c r="C361" s="51">
        <v>2</v>
      </c>
      <c r="D361" s="52">
        <v>16</v>
      </c>
      <c r="E361" s="52">
        <v>2</v>
      </c>
      <c r="F361" s="52">
        <v>10</v>
      </c>
      <c r="G361" s="52">
        <v>12</v>
      </c>
      <c r="H361" s="52">
        <v>2.8</v>
      </c>
      <c r="I361" s="37">
        <v>0</v>
      </c>
      <c r="J361" s="53"/>
      <c r="K361" s="26">
        <v>0</v>
      </c>
      <c r="L361" s="73">
        <v>42606</v>
      </c>
      <c r="M361" s="73">
        <v>42614</v>
      </c>
    </row>
    <row r="362" spans="1:13">
      <c r="A362" s="4">
        <v>42598</v>
      </c>
      <c r="B362" s="61">
        <v>467.54300000000001</v>
      </c>
      <c r="C362" s="45"/>
      <c r="D362" s="45"/>
      <c r="E362" s="45"/>
      <c r="F362" s="45"/>
      <c r="G362" s="45"/>
      <c r="H362" s="45"/>
      <c r="I362" s="37">
        <v>0</v>
      </c>
      <c r="J362" s="45"/>
      <c r="K362" s="26">
        <v>1</v>
      </c>
      <c r="L362" s="72"/>
      <c r="M362" s="72"/>
    </row>
    <row r="363" spans="1:13">
      <c r="A363" s="4">
        <v>42599</v>
      </c>
      <c r="B363" s="61">
        <v>346.904</v>
      </c>
      <c r="C363" s="45"/>
      <c r="D363" s="45"/>
      <c r="E363" s="45"/>
      <c r="F363" s="45"/>
      <c r="G363" s="45"/>
      <c r="H363" s="45"/>
      <c r="I363" s="37">
        <v>0</v>
      </c>
      <c r="J363" s="45"/>
      <c r="K363" s="26">
        <v>0</v>
      </c>
      <c r="L363" s="72"/>
      <c r="M363" s="72"/>
    </row>
    <row r="364" spans="1:13">
      <c r="A364" s="4">
        <v>42600</v>
      </c>
      <c r="B364" s="61">
        <v>346.904</v>
      </c>
      <c r="C364" s="45"/>
      <c r="D364" s="45"/>
      <c r="E364" s="45"/>
      <c r="F364" s="45"/>
      <c r="G364" s="45"/>
      <c r="H364" s="45"/>
      <c r="I364" s="37">
        <v>0</v>
      </c>
      <c r="J364" s="45"/>
      <c r="K364" s="26">
        <v>0</v>
      </c>
      <c r="L364" s="72"/>
      <c r="M364" s="72"/>
    </row>
    <row r="365" spans="1:13">
      <c r="A365" s="4">
        <v>42601</v>
      </c>
      <c r="B365" s="61">
        <v>289.66500000000002</v>
      </c>
      <c r="C365" s="20"/>
      <c r="D365" s="20"/>
      <c r="E365" s="20"/>
      <c r="F365" s="20"/>
      <c r="G365" s="20"/>
      <c r="H365" s="20"/>
      <c r="I365" s="37">
        <v>0</v>
      </c>
      <c r="J365" s="20"/>
      <c r="K365" s="26">
        <v>0</v>
      </c>
      <c r="L365" s="72"/>
      <c r="M365" s="72"/>
    </row>
    <row r="366" spans="1:13">
      <c r="A366" s="4">
        <v>42602</v>
      </c>
      <c r="B366" s="61">
        <v>297.26900000000001</v>
      </c>
      <c r="C366" s="45"/>
      <c r="D366" s="45"/>
      <c r="E366" s="45"/>
      <c r="F366" s="45"/>
      <c r="G366" s="45"/>
      <c r="H366" s="45"/>
      <c r="I366" s="37">
        <v>0</v>
      </c>
      <c r="J366" s="45"/>
      <c r="K366" s="26">
        <v>0</v>
      </c>
      <c r="L366" s="72"/>
      <c r="M366" s="72"/>
    </row>
    <row r="367" spans="1:13">
      <c r="A367" s="4">
        <v>42603</v>
      </c>
      <c r="B367" s="61">
        <v>306.56900000000002</v>
      </c>
      <c r="C367" s="45"/>
      <c r="D367" s="45"/>
      <c r="E367" s="45"/>
      <c r="F367" s="45"/>
      <c r="G367" s="45"/>
      <c r="H367" s="45"/>
      <c r="I367" s="37">
        <v>0</v>
      </c>
      <c r="J367" s="45"/>
      <c r="K367" s="26">
        <v>0</v>
      </c>
      <c r="L367" s="72"/>
      <c r="M367" s="72"/>
    </row>
    <row r="368" spans="1:13">
      <c r="A368" s="4">
        <v>42604</v>
      </c>
      <c r="B368" s="61">
        <v>306.56900000000002</v>
      </c>
      <c r="C368" s="45"/>
      <c r="D368" s="45"/>
      <c r="E368" s="45"/>
      <c r="F368" s="45"/>
      <c r="G368" s="45"/>
      <c r="H368" s="45"/>
      <c r="I368" s="37">
        <v>0</v>
      </c>
      <c r="J368" s="45"/>
      <c r="K368" s="26">
        <v>0</v>
      </c>
      <c r="L368" s="72"/>
      <c r="M368" s="72"/>
    </row>
    <row r="369" spans="1:13">
      <c r="A369" s="4">
        <v>42605</v>
      </c>
      <c r="B369" s="61">
        <v>361.28500000000003</v>
      </c>
      <c r="C369" s="45"/>
      <c r="D369" s="45"/>
      <c r="E369" s="45"/>
      <c r="F369" s="45"/>
      <c r="G369" s="45"/>
      <c r="H369" s="45"/>
      <c r="I369" s="37">
        <v>0</v>
      </c>
      <c r="J369" s="45"/>
      <c r="K369" s="26">
        <v>14</v>
      </c>
      <c r="L369" s="72"/>
      <c r="M369" s="72"/>
    </row>
    <row r="370" spans="1:13">
      <c r="A370" s="4">
        <v>42606</v>
      </c>
      <c r="B370" s="61">
        <v>1286.5295000000001</v>
      </c>
      <c r="C370" s="45"/>
      <c r="D370" s="45"/>
      <c r="E370" s="45"/>
      <c r="F370" s="45"/>
      <c r="G370" s="45"/>
      <c r="H370" s="45"/>
      <c r="I370" s="37">
        <v>0</v>
      </c>
      <c r="J370" s="45"/>
      <c r="K370" s="26">
        <v>40</v>
      </c>
      <c r="L370" s="72"/>
      <c r="M370" s="72"/>
    </row>
    <row r="371" spans="1:13">
      <c r="A371" s="4">
        <v>42607</v>
      </c>
      <c r="B371" s="61">
        <v>1286.5295000000001</v>
      </c>
      <c r="C371" s="45"/>
      <c r="D371" s="45"/>
      <c r="E371" s="45"/>
      <c r="F371" s="45"/>
      <c r="G371" s="45"/>
      <c r="H371" s="45"/>
      <c r="I371" s="37">
        <v>0</v>
      </c>
      <c r="J371" s="45"/>
      <c r="K371" s="26">
        <v>35</v>
      </c>
      <c r="L371" s="72"/>
      <c r="M371" s="72"/>
    </row>
    <row r="372" spans="1:13">
      <c r="A372" s="4">
        <v>42608</v>
      </c>
      <c r="B372" s="61">
        <v>1019.9450000000001</v>
      </c>
      <c r="C372" s="20"/>
      <c r="D372" s="20"/>
      <c r="E372" s="20"/>
      <c r="F372" s="20"/>
      <c r="G372" s="20"/>
      <c r="H372" s="20"/>
      <c r="I372" s="37">
        <v>0</v>
      </c>
      <c r="J372" s="46"/>
      <c r="K372" s="26">
        <v>0</v>
      </c>
      <c r="L372" s="72"/>
      <c r="M372" s="72"/>
    </row>
    <row r="373" spans="1:13">
      <c r="A373" s="4">
        <v>42609</v>
      </c>
      <c r="B373" s="61">
        <v>471.524</v>
      </c>
      <c r="C373" s="45"/>
      <c r="D373" s="45"/>
      <c r="E373" s="45"/>
      <c r="F373" s="45"/>
      <c r="G373" s="45"/>
      <c r="H373" s="45"/>
      <c r="I373" s="37">
        <v>0</v>
      </c>
      <c r="J373" s="45"/>
      <c r="K373" s="26">
        <v>0</v>
      </c>
      <c r="L373" s="72"/>
      <c r="M373" s="72"/>
    </row>
    <row r="374" spans="1:13">
      <c r="A374" s="4">
        <v>42610</v>
      </c>
      <c r="B374" s="61">
        <v>479.20299999999997</v>
      </c>
      <c r="C374" s="45"/>
      <c r="D374" s="45"/>
      <c r="E374" s="45"/>
      <c r="F374" s="45"/>
      <c r="G374" s="45"/>
      <c r="H374" s="45"/>
      <c r="I374" s="37">
        <v>0</v>
      </c>
      <c r="J374" s="45"/>
      <c r="K374" s="26">
        <v>0</v>
      </c>
      <c r="L374" s="72"/>
      <c r="M374" s="72"/>
    </row>
    <row r="375" spans="1:13">
      <c r="A375" s="4">
        <v>42611</v>
      </c>
      <c r="B375" s="61">
        <v>479.20299999999997</v>
      </c>
      <c r="C375" s="45"/>
      <c r="D375" s="45"/>
      <c r="E375" s="45"/>
      <c r="F375" s="45"/>
      <c r="G375" s="45"/>
      <c r="H375" s="45"/>
      <c r="I375" s="37">
        <v>0</v>
      </c>
      <c r="J375" s="45"/>
      <c r="K375" s="26">
        <v>0</v>
      </c>
      <c r="L375" s="72"/>
      <c r="M375" s="72"/>
    </row>
    <row r="376" spans="1:13">
      <c r="A376" s="4">
        <v>42612</v>
      </c>
      <c r="B376" s="61">
        <v>429.99299999999999</v>
      </c>
      <c r="C376" s="45"/>
      <c r="D376" s="45"/>
      <c r="E376" s="45"/>
      <c r="F376" s="45"/>
      <c r="G376" s="45"/>
      <c r="H376" s="45"/>
      <c r="I376" s="37">
        <v>0</v>
      </c>
      <c r="J376" s="45"/>
      <c r="K376" s="26">
        <v>0</v>
      </c>
      <c r="L376" s="72"/>
      <c r="M376" s="72"/>
    </row>
    <row r="377" spans="1:13">
      <c r="A377" s="4">
        <v>42613</v>
      </c>
      <c r="B377" s="61">
        <v>410.90300000000002</v>
      </c>
      <c r="C377" s="45"/>
      <c r="D377" s="45"/>
      <c r="E377" s="45"/>
      <c r="F377" s="45"/>
      <c r="G377" s="45"/>
      <c r="H377" s="45"/>
      <c r="I377" s="37">
        <v>0</v>
      </c>
      <c r="J377" s="45"/>
      <c r="K377" s="26">
        <v>0</v>
      </c>
      <c r="L377" s="74"/>
      <c r="M377" s="74"/>
    </row>
    <row r="378" spans="1:13" ht="15.75" thickBot="1">
      <c r="A378" s="64"/>
      <c r="B378" s="65"/>
      <c r="C378" s="65"/>
      <c r="D378" s="65"/>
      <c r="E378" s="65"/>
      <c r="F378" s="65"/>
      <c r="G378" s="65"/>
      <c r="H378" s="65"/>
      <c r="I378" s="65"/>
      <c r="J378" s="65"/>
      <c r="K378" s="66"/>
    </row>
    <row r="379" spans="1:13">
      <c r="A379" s="21" t="s">
        <v>8</v>
      </c>
      <c r="B379" s="29">
        <f>MIN(B12:B376)</f>
        <v>38.119999999999997</v>
      </c>
      <c r="C379" s="32">
        <f t="shared" ref="C379:H379" si="0">MIN(C361,C333,C305,C277,C249,C222,C193,C166,C137,C102,C88,C46,C18)</f>
        <v>2</v>
      </c>
      <c r="D379" s="32">
        <f t="shared" si="0"/>
        <v>2</v>
      </c>
      <c r="E379" s="32">
        <f t="shared" si="0"/>
        <v>2</v>
      </c>
      <c r="F379" s="32">
        <f t="shared" si="0"/>
        <v>4</v>
      </c>
      <c r="G379" s="32">
        <f t="shared" si="0"/>
        <v>1.5</v>
      </c>
      <c r="H379" s="32">
        <f t="shared" si="0"/>
        <v>2.1</v>
      </c>
      <c r="I379" s="32">
        <f>MIN(I365,I351,I337,I323,I309,I295,I281,I267,I253,I239,I225,I211,I197,I183,I169,I155,I141,I127,I113,I99,I85,I71,I57,I43,I29,I15)</f>
        <v>0</v>
      </c>
      <c r="J379" s="32">
        <f>MIN(J361,J333,J305,J264,J249,J218,J193,J162,J137,J105,J88,J46,J18)</f>
        <v>1</v>
      </c>
      <c r="K379" s="29">
        <f>MIN(K12:K377)</f>
        <v>0</v>
      </c>
    </row>
    <row r="380" spans="1:13">
      <c r="A380" s="22" t="s">
        <v>9</v>
      </c>
      <c r="B380" s="30">
        <f>AVERAGE(B12:B376)</f>
        <v>330.10537808219181</v>
      </c>
      <c r="C380" s="40">
        <f t="shared" ref="C380:H380" si="1">AVERAGE(C361,C333,C305,C277,C249,C222,C193,C166,C137,C102,C88,C46,C18)</f>
        <v>5.4615384615384617</v>
      </c>
      <c r="D380" s="40">
        <f t="shared" si="1"/>
        <v>389.23076923076923</v>
      </c>
      <c r="E380" s="40">
        <f t="shared" si="1"/>
        <v>2</v>
      </c>
      <c r="F380" s="40">
        <f t="shared" si="1"/>
        <v>30</v>
      </c>
      <c r="G380" s="40">
        <f t="shared" si="1"/>
        <v>7.5384615384615383</v>
      </c>
      <c r="H380" s="40">
        <f t="shared" si="1"/>
        <v>3.1346153846153846</v>
      </c>
      <c r="I380" s="40">
        <f>AVERAGE(I365,I351,I337,I323,I309,I295,I281,I267,I253,I239,I225,I211,I197,I183,I169,I155,I141,I127,I113,I99,I85,I71,I57,I43,I29,I15)</f>
        <v>25.5</v>
      </c>
      <c r="J380" s="40">
        <f>AVERAGE(J361,J333,J305,J264,J249,J218,J193,J162,J137,J105,J88,J46,J18)</f>
        <v>1.8571428571428572</v>
      </c>
      <c r="K380" s="30">
        <f>AVERAGE(K12:K377)</f>
        <v>2.9904371584699452</v>
      </c>
    </row>
    <row r="381" spans="1:13" ht="15.75" thickBot="1">
      <c r="A381" s="23" t="s">
        <v>10</v>
      </c>
      <c r="B381" s="31">
        <f>MAX(B12:B376)</f>
        <v>1660.1115</v>
      </c>
      <c r="C381" s="33">
        <f t="shared" ref="C381:H381" si="2">MAX(C361,C333,C305,C277,C249,C222,C193,C166,C137,C102,C88,C46,C18)</f>
        <v>12</v>
      </c>
      <c r="D381" s="33">
        <f t="shared" si="2"/>
        <v>2400</v>
      </c>
      <c r="E381" s="33">
        <f t="shared" si="2"/>
        <v>2</v>
      </c>
      <c r="F381" s="33">
        <f t="shared" si="2"/>
        <v>103</v>
      </c>
      <c r="G381" s="33">
        <f t="shared" si="2"/>
        <v>13</v>
      </c>
      <c r="H381" s="33">
        <f t="shared" si="2"/>
        <v>5.8</v>
      </c>
      <c r="I381" s="33">
        <f>MAX(I365,I351,I337,I323,I309,I295,I281,I267,I253,I239,I225,I211,I197,I183,I169,I155,I141,I127,I113,I99,I85,I71,I57,I43,I29,I15)</f>
        <v>376</v>
      </c>
      <c r="J381" s="33">
        <f>MAX(J361,J333,J305,J264,J249,J218,J193,J162,J137,J105,J88,J46,J18)</f>
        <v>2</v>
      </c>
      <c r="K381" s="31">
        <f>MAX(K12:K377)</f>
        <v>90</v>
      </c>
    </row>
    <row r="382" spans="1:13">
      <c r="A382" s="2"/>
      <c r="B382" s="24">
        <f>SUM(B$12:B$376)</f>
        <v>120488.46300000002</v>
      </c>
      <c r="C382" s="17"/>
      <c r="D382" s="18"/>
      <c r="E382" s="17"/>
      <c r="F382" s="17"/>
      <c r="G382" s="17"/>
      <c r="H382" s="17"/>
      <c r="I382" s="24">
        <f>SUM(I$12:I$376)</f>
        <v>7176</v>
      </c>
      <c r="J382" s="57"/>
      <c r="K382" s="58">
        <f>SUM(K$12:K$376)</f>
        <v>1094.5</v>
      </c>
    </row>
    <row r="383" spans="1:13">
      <c r="A383" s="2"/>
      <c r="B383" s="19" t="s">
        <v>11</v>
      </c>
      <c r="C383" s="55">
        <f>COUNT(C12:C376)</f>
        <v>14</v>
      </c>
      <c r="D383" s="18"/>
      <c r="E383" s="17"/>
      <c r="F383" s="17"/>
      <c r="G383" s="17"/>
      <c r="H383" s="17"/>
      <c r="I383" s="20"/>
      <c r="J383" s="20"/>
    </row>
  </sheetData>
  <protectedRanges>
    <protectedRange sqref="J12:J14 C12:H14" name="Range1_1_1"/>
    <protectedRange sqref="B12:B313 B315:B377" name="Range1_4_1_1"/>
    <protectedRange sqref="K12:K377" name="Range1_3_1"/>
    <protectedRange sqref="J37:J42 J30:J35 J23:J28 J107:J112 J165:J168 J58:J59 J51:J56 I12:I59 J65:J70 J63 J79:J82 I63:I82 J93:J98 J121:J124 J114:J119 I87:I124 J156:J157 J142:J147 J162:J163 I162:I168 J198:J203 J149:J153 J218:J221 J205:J210 I189:I221 J233:J238 J230:J231 J212:J215 J254:J259 I230:I273 J282:J286 J279:J280 J289:J294 J317:J322 J310:J315 J338:J343 J296:J299 J352:J355 J345:J350 J366:J371 J373:J377 J16:J19 J44:J48 J87:J91 I135:J140 I128:I133 J128:J132 J72:J75 J100:J103 J191:J196 J261:J266 J268:J271 I305:I377 J303:J308 J324:J327 J247:J252 J240:J243 J331:J333 J335:J336 J359:J364 H85 H183 H225 H288:H299 H287:J287 H274 H226:J229 H177:J182 H170:J175 H158:J161 H155:H157 H125:J126 H86:J86 H83:J84 H60:J62 H184:J188 H51:H59 H63 H79:H82 H121:H124 H223:J224 H230:H231 H165:H169 H279:I286 H87:H91 H127:H132 H275:J278 C155:G161 C177:G188 C51:G63 C219:H221 C165:G175 C79:G91 C121:G132 C274:G299 C205:H215 C23:H35 C107:H119 C163:H163 C37:H48 C15:H19 C149:H153 C233:H243 C335:H355 C302:H327 C330:H333 C358:H378 C93:H103 C65:H75 C135:H147 C191:H203 C223:G231 C222:J222 C247:H271" name="Range1_2_1"/>
  </protectedRanges>
  <mergeCells count="12">
    <mergeCell ref="L7:L9"/>
    <mergeCell ref="M7:M9"/>
    <mergeCell ref="A7:A9"/>
    <mergeCell ref="B7:B8"/>
    <mergeCell ref="C7:H7"/>
    <mergeCell ref="I7:I8"/>
    <mergeCell ref="A4:M4"/>
    <mergeCell ref="A1:M1"/>
    <mergeCell ref="A2:M2"/>
    <mergeCell ref="A6:M6"/>
    <mergeCell ref="A3:M3"/>
    <mergeCell ref="A5:M5"/>
  </mergeCells>
  <hyperlinks>
    <hyperlink ref="A3" r:id="rId1" xr:uid="{00000000-0004-0000-0400-000000000000}"/>
  </hyperlinks>
  <pageMargins left="0.7" right="0.7" top="0.75" bottom="0.75" header="0.3" footer="0.3"/>
  <pageSetup paperSize="9" orientation="portrait" r:id="rId2"/>
  <ignoredErrors>
    <ignoredError sqref="H379:J381 B379:E38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82"/>
  <sheetViews>
    <sheetView zoomScale="75" zoomScaleNormal="75" workbookViewId="0">
      <pane xSplit="1" ySplit="11" topLeftCell="B354" activePane="bottomRight" state="frozen"/>
      <selection pane="topRight" activeCell="B1" sqref="B1"/>
      <selection pane="bottomLeft" activeCell="A12" sqref="A12"/>
      <selection pane="bottomRight" activeCell="J359" sqref="J359"/>
    </sheetView>
  </sheetViews>
  <sheetFormatPr defaultRowHeight="15"/>
  <cols>
    <col min="1" max="1" width="28.28515625" customWidth="1"/>
    <col min="2" max="2" width="16.7109375" customWidth="1"/>
    <col min="4" max="4" width="11.140625" customWidth="1"/>
    <col min="6" max="6" width="14" customWidth="1"/>
    <col min="7" max="7" width="12.7109375" customWidth="1"/>
    <col min="8" max="8" width="14" customWidth="1"/>
    <col min="9" max="9" width="14.28515625" customWidth="1"/>
    <col min="10" max="10" width="14" customWidth="1"/>
    <col min="12" max="13" width="12.7109375" style="71" customWidth="1"/>
  </cols>
  <sheetData>
    <row r="1" spans="1:19" ht="21">
      <c r="A1" s="333" t="s">
        <v>33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1"/>
      <c r="O1" s="1"/>
      <c r="P1" s="1"/>
      <c r="Q1" s="1"/>
      <c r="R1" s="1"/>
      <c r="S1" s="1"/>
    </row>
    <row r="2" spans="1:19" ht="18.75">
      <c r="A2" s="334" t="s">
        <v>32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75"/>
      <c r="O2" s="75"/>
      <c r="P2" s="75"/>
      <c r="Q2" s="75"/>
      <c r="R2" s="75"/>
      <c r="S2" s="75"/>
    </row>
    <row r="3" spans="1:19" ht="18.75">
      <c r="A3" s="335" t="s">
        <v>34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77"/>
      <c r="O3" s="77"/>
      <c r="P3" s="77"/>
      <c r="Q3" s="77"/>
      <c r="R3" s="77"/>
      <c r="S3" s="77"/>
    </row>
    <row r="4" spans="1:19" ht="18.75">
      <c r="A4" s="350"/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77"/>
      <c r="O4" s="77"/>
      <c r="P4" s="77"/>
      <c r="Q4" s="77"/>
      <c r="R4" s="77"/>
      <c r="S4" s="77"/>
    </row>
    <row r="5" spans="1:19" ht="18.75">
      <c r="A5" s="351" t="s">
        <v>26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77"/>
      <c r="O5" s="77"/>
      <c r="P5" s="77"/>
      <c r="Q5" s="77"/>
      <c r="R5" s="77"/>
      <c r="S5" s="77"/>
    </row>
    <row r="6" spans="1:19" ht="18.75">
      <c r="A6" s="342" t="s">
        <v>17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78"/>
      <c r="O6" s="78"/>
      <c r="P6" s="78"/>
      <c r="Q6" s="78"/>
      <c r="R6" s="78"/>
      <c r="S6" s="78"/>
    </row>
    <row r="7" spans="1:19" ht="63.75">
      <c r="A7" s="343" t="s">
        <v>1</v>
      </c>
      <c r="B7" s="346" t="s">
        <v>19</v>
      </c>
      <c r="C7" s="348" t="s">
        <v>21</v>
      </c>
      <c r="D7" s="348"/>
      <c r="E7" s="348"/>
      <c r="F7" s="348"/>
      <c r="G7" s="348"/>
      <c r="H7" s="348"/>
      <c r="I7" s="339" t="s">
        <v>22</v>
      </c>
      <c r="J7" s="38" t="s">
        <v>23</v>
      </c>
      <c r="K7" s="25"/>
      <c r="L7" s="353" t="s">
        <v>35</v>
      </c>
      <c r="M7" s="353" t="s">
        <v>25</v>
      </c>
    </row>
    <row r="8" spans="1:19" ht="25.5">
      <c r="A8" s="344"/>
      <c r="B8" s="347"/>
      <c r="C8" s="6" t="s">
        <v>3</v>
      </c>
      <c r="D8" s="5" t="s">
        <v>2</v>
      </c>
      <c r="E8" s="5" t="s">
        <v>15</v>
      </c>
      <c r="F8" s="68" t="s">
        <v>20</v>
      </c>
      <c r="G8" s="68" t="s">
        <v>30</v>
      </c>
      <c r="H8" s="5" t="s">
        <v>31</v>
      </c>
      <c r="I8" s="339"/>
      <c r="J8" s="5" t="s">
        <v>2</v>
      </c>
      <c r="K8" s="7" t="s">
        <v>12</v>
      </c>
      <c r="L8" s="354"/>
      <c r="M8" s="354"/>
    </row>
    <row r="9" spans="1:19">
      <c r="A9" s="345"/>
      <c r="B9" s="8" t="s">
        <v>14</v>
      </c>
      <c r="C9" s="10" t="s">
        <v>4</v>
      </c>
      <c r="D9" s="9" t="s">
        <v>5</v>
      </c>
      <c r="E9" s="9" t="s">
        <v>4</v>
      </c>
      <c r="F9" s="10" t="s">
        <v>4</v>
      </c>
      <c r="G9" s="10" t="s">
        <v>4</v>
      </c>
      <c r="H9" s="10" t="s">
        <v>4</v>
      </c>
      <c r="I9" s="9" t="s">
        <v>14</v>
      </c>
      <c r="J9" s="9" t="s">
        <v>5</v>
      </c>
      <c r="K9" s="9" t="s">
        <v>13</v>
      </c>
      <c r="L9" s="355"/>
      <c r="M9" s="355"/>
    </row>
    <row r="10" spans="1:19">
      <c r="A10" s="11" t="s">
        <v>6</v>
      </c>
      <c r="B10" s="14">
        <v>1296</v>
      </c>
      <c r="C10" s="43">
        <v>20</v>
      </c>
      <c r="D10" s="39" t="s">
        <v>0</v>
      </c>
      <c r="E10" s="13">
        <v>10</v>
      </c>
      <c r="F10" s="13">
        <v>30</v>
      </c>
      <c r="G10" s="28" t="s">
        <v>0</v>
      </c>
      <c r="H10" s="28" t="s">
        <v>0</v>
      </c>
      <c r="I10" s="36" t="s">
        <v>0</v>
      </c>
      <c r="J10" s="41">
        <v>2000</v>
      </c>
      <c r="K10" s="36" t="s">
        <v>0</v>
      </c>
      <c r="L10" s="36"/>
      <c r="M10" s="36"/>
    </row>
    <row r="11" spans="1:19">
      <c r="A11" s="11" t="s">
        <v>7</v>
      </c>
      <c r="B11" s="12" t="s">
        <v>0</v>
      </c>
      <c r="C11" s="14" t="s">
        <v>0</v>
      </c>
      <c r="D11" s="28" t="s">
        <v>0</v>
      </c>
      <c r="E11" s="28" t="s">
        <v>0</v>
      </c>
      <c r="F11" s="28" t="s">
        <v>0</v>
      </c>
      <c r="G11" s="28" t="s">
        <v>0</v>
      </c>
      <c r="H11" s="28" t="s">
        <v>0</v>
      </c>
      <c r="I11" s="14" t="s">
        <v>0</v>
      </c>
      <c r="J11" s="28">
        <v>1000</v>
      </c>
      <c r="K11" s="35" t="s">
        <v>0</v>
      </c>
      <c r="L11" s="35"/>
      <c r="M11" s="35"/>
    </row>
    <row r="12" spans="1:19">
      <c r="A12" s="4">
        <v>42614</v>
      </c>
      <c r="B12" s="60">
        <v>388.12</v>
      </c>
      <c r="C12" s="20"/>
      <c r="D12" s="44"/>
      <c r="E12" s="20"/>
      <c r="F12" s="20"/>
      <c r="G12" s="20"/>
      <c r="H12" s="20"/>
      <c r="I12" s="59">
        <v>0</v>
      </c>
      <c r="J12" s="20"/>
      <c r="K12" s="26">
        <v>0</v>
      </c>
      <c r="L12" s="72"/>
      <c r="M12" s="72"/>
    </row>
    <row r="13" spans="1:19">
      <c r="A13" s="4">
        <v>42615</v>
      </c>
      <c r="B13" s="60">
        <v>370.78199999999998</v>
      </c>
      <c r="C13" s="20"/>
      <c r="D13" s="44"/>
      <c r="E13" s="20"/>
      <c r="F13" s="20"/>
      <c r="G13" s="20"/>
      <c r="H13" s="20"/>
      <c r="I13" s="37">
        <v>0</v>
      </c>
      <c r="J13" s="20"/>
      <c r="K13" s="26">
        <v>0</v>
      </c>
      <c r="L13" s="72"/>
      <c r="M13" s="72"/>
    </row>
    <row r="14" spans="1:19">
      <c r="A14" s="4">
        <v>42616</v>
      </c>
      <c r="B14" s="60">
        <v>405.44499999999999</v>
      </c>
      <c r="C14" s="20"/>
      <c r="D14" s="44"/>
      <c r="E14" s="20"/>
      <c r="F14" s="20"/>
      <c r="G14" s="20"/>
      <c r="H14" s="20"/>
      <c r="I14" s="37">
        <v>0</v>
      </c>
      <c r="J14" s="20"/>
      <c r="K14" s="26">
        <v>9</v>
      </c>
      <c r="L14" s="72"/>
      <c r="M14" s="72"/>
    </row>
    <row r="15" spans="1:19">
      <c r="A15" s="4">
        <v>42617</v>
      </c>
      <c r="B15" s="60">
        <v>328.45850000000002</v>
      </c>
      <c r="C15" s="20"/>
      <c r="D15" s="20"/>
      <c r="E15" s="20"/>
      <c r="F15" s="20"/>
      <c r="G15" s="20"/>
      <c r="H15" s="20"/>
      <c r="I15" s="37">
        <v>0</v>
      </c>
      <c r="J15" s="20"/>
      <c r="K15" s="26">
        <v>0</v>
      </c>
      <c r="L15" s="72"/>
      <c r="M15" s="72"/>
    </row>
    <row r="16" spans="1:19">
      <c r="A16" s="4">
        <v>42618</v>
      </c>
      <c r="B16" s="60">
        <v>328.45850000000002</v>
      </c>
      <c r="C16" s="45"/>
      <c r="D16" s="45"/>
      <c r="E16" s="45"/>
      <c r="F16" s="45"/>
      <c r="G16" s="45"/>
      <c r="H16" s="45"/>
      <c r="I16" s="37">
        <v>90</v>
      </c>
      <c r="J16" s="45"/>
      <c r="K16" s="26">
        <v>0</v>
      </c>
      <c r="L16" s="72"/>
      <c r="M16" s="72"/>
    </row>
    <row r="17" spans="1:13">
      <c r="A17" s="4">
        <v>42619</v>
      </c>
      <c r="B17" s="60">
        <v>336.83600000000001</v>
      </c>
      <c r="C17" s="45"/>
      <c r="D17" s="45"/>
      <c r="E17" s="45"/>
      <c r="F17" s="45"/>
      <c r="G17" s="45"/>
      <c r="H17" s="45"/>
      <c r="I17" s="37">
        <v>0</v>
      </c>
      <c r="J17" s="45"/>
      <c r="K17" s="26">
        <v>0</v>
      </c>
      <c r="L17" s="72"/>
      <c r="M17" s="72"/>
    </row>
    <row r="18" spans="1:13">
      <c r="A18" s="4">
        <v>42620</v>
      </c>
      <c r="B18" s="60">
        <v>450.23</v>
      </c>
      <c r="C18" s="45"/>
      <c r="D18" s="45"/>
      <c r="E18" s="45"/>
      <c r="F18" s="45"/>
      <c r="G18" s="45"/>
      <c r="H18" s="45"/>
      <c r="I18" s="37">
        <v>0</v>
      </c>
      <c r="J18" s="45"/>
      <c r="K18" s="26">
        <v>0</v>
      </c>
      <c r="L18" s="72"/>
      <c r="M18" s="72"/>
    </row>
    <row r="19" spans="1:13">
      <c r="A19" s="4">
        <v>42621</v>
      </c>
      <c r="B19" s="60">
        <v>273.30099999999999</v>
      </c>
      <c r="C19" s="45"/>
      <c r="D19" s="45"/>
      <c r="E19" s="45"/>
      <c r="F19" s="45"/>
      <c r="G19" s="45"/>
      <c r="H19" s="45"/>
      <c r="I19" s="37">
        <v>0</v>
      </c>
      <c r="J19" s="45"/>
      <c r="K19" s="26">
        <v>0</v>
      </c>
      <c r="L19" s="72"/>
      <c r="M19" s="72"/>
    </row>
    <row r="20" spans="1:13">
      <c r="A20" s="4">
        <v>42622</v>
      </c>
      <c r="B20" s="60">
        <v>318.44600000000003</v>
      </c>
      <c r="I20" s="37">
        <v>0</v>
      </c>
      <c r="K20" s="26">
        <v>0</v>
      </c>
      <c r="L20" s="72"/>
      <c r="M20" s="72"/>
    </row>
    <row r="21" spans="1:13">
      <c r="A21" s="4">
        <v>42623</v>
      </c>
      <c r="B21" s="60">
        <v>259.786</v>
      </c>
      <c r="I21" s="37">
        <v>0</v>
      </c>
      <c r="K21" s="26">
        <v>2</v>
      </c>
      <c r="L21" s="72"/>
      <c r="M21" s="72"/>
    </row>
    <row r="22" spans="1:13">
      <c r="A22" s="4">
        <v>42624</v>
      </c>
      <c r="B22" s="60">
        <v>320.37950000000001</v>
      </c>
      <c r="C22" s="46"/>
      <c r="D22" s="46"/>
      <c r="E22" s="46"/>
      <c r="F22" s="46"/>
      <c r="G22" s="46"/>
      <c r="H22" s="46"/>
      <c r="I22" s="37">
        <v>0</v>
      </c>
      <c r="J22" s="20"/>
      <c r="K22" s="26">
        <v>0</v>
      </c>
      <c r="L22" s="72"/>
      <c r="M22" s="72"/>
    </row>
    <row r="23" spans="1:13">
      <c r="A23" s="4">
        <v>42625</v>
      </c>
      <c r="B23" s="60">
        <v>320.37950000000001</v>
      </c>
      <c r="C23" s="51">
        <v>5</v>
      </c>
      <c r="D23" s="52">
        <v>16</v>
      </c>
      <c r="E23" s="52">
        <v>2</v>
      </c>
      <c r="F23" s="52">
        <v>15</v>
      </c>
      <c r="G23" s="52">
        <v>7.6</v>
      </c>
      <c r="H23" s="52">
        <v>2.6</v>
      </c>
      <c r="I23" s="37">
        <v>31</v>
      </c>
      <c r="K23" s="26">
        <v>0</v>
      </c>
      <c r="L23" s="73">
        <v>42635</v>
      </c>
      <c r="M23" s="73">
        <v>42649</v>
      </c>
    </row>
    <row r="24" spans="1:13">
      <c r="A24" s="4">
        <v>42626</v>
      </c>
      <c r="B24" s="60">
        <v>329.75799999999998</v>
      </c>
      <c r="C24" s="45"/>
      <c r="D24" s="45"/>
      <c r="E24" s="45"/>
      <c r="F24" s="45"/>
      <c r="G24" s="45"/>
      <c r="H24" s="45"/>
      <c r="I24" s="37">
        <v>0</v>
      </c>
      <c r="J24" s="45"/>
      <c r="K24" s="26">
        <v>0</v>
      </c>
      <c r="L24" s="72"/>
      <c r="M24" s="72"/>
    </row>
    <row r="25" spans="1:13">
      <c r="A25" s="4">
        <v>42627</v>
      </c>
      <c r="B25" s="60">
        <v>300.73700000000002</v>
      </c>
      <c r="C25" s="45"/>
      <c r="D25" s="45"/>
      <c r="E25" s="45"/>
      <c r="F25" s="45"/>
      <c r="G25" s="45"/>
      <c r="H25" s="45"/>
      <c r="I25" s="37">
        <v>0</v>
      </c>
      <c r="J25" s="45"/>
      <c r="K25" s="26">
        <v>0</v>
      </c>
      <c r="L25" s="72"/>
      <c r="M25" s="72"/>
    </row>
    <row r="26" spans="1:13">
      <c r="A26" s="4">
        <v>42628</v>
      </c>
      <c r="B26" s="60">
        <v>311.49599999999998</v>
      </c>
      <c r="C26" s="45"/>
      <c r="D26" s="45"/>
      <c r="E26" s="45"/>
      <c r="F26" s="45"/>
      <c r="G26" s="45"/>
      <c r="H26" s="45"/>
      <c r="I26" s="37">
        <v>0</v>
      </c>
      <c r="J26" s="45"/>
      <c r="K26" s="26">
        <v>4</v>
      </c>
      <c r="L26" s="72"/>
      <c r="M26" s="72"/>
    </row>
    <row r="27" spans="1:13">
      <c r="A27" s="4">
        <v>42629</v>
      </c>
      <c r="B27" s="60">
        <v>251.95</v>
      </c>
      <c r="C27" s="45"/>
      <c r="D27" s="45"/>
      <c r="E27" s="45"/>
      <c r="F27" s="45"/>
      <c r="G27" s="45"/>
      <c r="H27" s="45"/>
      <c r="I27" s="37">
        <v>0</v>
      </c>
      <c r="J27" s="45"/>
      <c r="K27" s="26">
        <v>7</v>
      </c>
      <c r="L27" s="72"/>
      <c r="M27" s="72"/>
    </row>
    <row r="28" spans="1:13">
      <c r="A28" s="4">
        <v>42630</v>
      </c>
      <c r="B28" s="60">
        <v>349.92399999999998</v>
      </c>
      <c r="C28" s="45"/>
      <c r="D28" s="45"/>
      <c r="E28" s="45"/>
      <c r="F28" s="45"/>
      <c r="G28" s="45"/>
      <c r="H28" s="45"/>
      <c r="I28" s="37">
        <v>0</v>
      </c>
      <c r="J28" s="45"/>
      <c r="K28" s="26">
        <v>0</v>
      </c>
      <c r="L28" s="72"/>
      <c r="M28" s="72"/>
    </row>
    <row r="29" spans="1:13">
      <c r="A29" s="4">
        <v>42631</v>
      </c>
      <c r="B29" s="60">
        <v>293.34750000000003</v>
      </c>
      <c r="C29" s="20"/>
      <c r="D29" s="20"/>
      <c r="E29" s="20"/>
      <c r="F29" s="20"/>
      <c r="G29" s="20"/>
      <c r="H29" s="20"/>
      <c r="I29" s="37">
        <v>0</v>
      </c>
      <c r="J29" s="20"/>
      <c r="K29" s="26">
        <v>0</v>
      </c>
      <c r="L29" s="72"/>
      <c r="M29" s="72"/>
    </row>
    <row r="30" spans="1:13">
      <c r="A30" s="4">
        <v>42632</v>
      </c>
      <c r="B30" s="60">
        <v>293.34750000000003</v>
      </c>
      <c r="C30" s="45"/>
      <c r="D30" s="45"/>
      <c r="E30" s="45"/>
      <c r="F30" s="45"/>
      <c r="G30" s="45"/>
      <c r="H30" s="45"/>
      <c r="I30" s="37">
        <v>76</v>
      </c>
      <c r="J30" s="45"/>
      <c r="K30" s="26">
        <v>0</v>
      </c>
      <c r="L30" s="72"/>
      <c r="M30" s="72"/>
    </row>
    <row r="31" spans="1:13">
      <c r="A31" s="4">
        <v>42633</v>
      </c>
      <c r="B31" s="60">
        <v>310.36500000000001</v>
      </c>
      <c r="C31" s="45"/>
      <c r="D31" s="45"/>
      <c r="E31" s="45"/>
      <c r="F31" s="45"/>
      <c r="G31" s="45"/>
      <c r="H31" s="45"/>
      <c r="I31" s="37">
        <v>0</v>
      </c>
      <c r="J31" s="53">
        <v>2</v>
      </c>
      <c r="K31" s="26">
        <v>0</v>
      </c>
      <c r="L31" s="73">
        <v>42647</v>
      </c>
      <c r="M31" s="73">
        <v>42649</v>
      </c>
    </row>
    <row r="32" spans="1:13">
      <c r="A32" s="4">
        <v>42634</v>
      </c>
      <c r="B32" s="60">
        <v>307.541</v>
      </c>
      <c r="C32" s="45"/>
      <c r="D32" s="45"/>
      <c r="E32" s="45"/>
      <c r="F32" s="45"/>
      <c r="G32" s="45"/>
      <c r="H32" s="45"/>
      <c r="I32" s="37">
        <v>0</v>
      </c>
      <c r="J32" s="45"/>
      <c r="K32" s="26">
        <v>4</v>
      </c>
      <c r="L32" s="72"/>
      <c r="M32" s="72"/>
    </row>
    <row r="33" spans="1:13">
      <c r="A33" s="4">
        <v>42635</v>
      </c>
      <c r="B33" s="60">
        <v>322.12900000000002</v>
      </c>
      <c r="C33" s="45"/>
      <c r="D33" s="45"/>
      <c r="E33" s="45"/>
      <c r="F33" s="45"/>
      <c r="G33" s="45"/>
      <c r="H33" s="45"/>
      <c r="I33" s="37">
        <v>92</v>
      </c>
      <c r="J33" s="45"/>
      <c r="K33" s="26">
        <v>5</v>
      </c>
      <c r="L33" s="72"/>
      <c r="M33" s="72"/>
    </row>
    <row r="34" spans="1:13">
      <c r="A34" s="4">
        <v>42636</v>
      </c>
      <c r="B34" s="60">
        <v>359.529</v>
      </c>
      <c r="C34" s="45"/>
      <c r="D34" s="45"/>
      <c r="E34" s="45"/>
      <c r="F34" s="45"/>
      <c r="G34" s="45"/>
      <c r="H34" s="45"/>
      <c r="I34" s="37">
        <v>0</v>
      </c>
      <c r="J34" s="45"/>
      <c r="K34" s="26">
        <v>0</v>
      </c>
      <c r="L34" s="72"/>
      <c r="M34" s="72"/>
    </row>
    <row r="35" spans="1:13">
      <c r="A35" s="4">
        <v>42637</v>
      </c>
      <c r="B35" s="60">
        <v>240.50200000000001</v>
      </c>
      <c r="C35" s="45"/>
      <c r="D35" s="45"/>
      <c r="E35" s="45"/>
      <c r="F35" s="45"/>
      <c r="G35" s="45"/>
      <c r="H35" s="45"/>
      <c r="I35" s="37">
        <v>0</v>
      </c>
      <c r="J35" s="45"/>
      <c r="K35" s="26">
        <v>0</v>
      </c>
      <c r="L35" s="72"/>
      <c r="M35" s="72"/>
    </row>
    <row r="36" spans="1:13">
      <c r="A36" s="4">
        <v>42638</v>
      </c>
      <c r="B36" s="60">
        <v>291.46899999999999</v>
      </c>
      <c r="C36" s="46"/>
      <c r="D36" s="46"/>
      <c r="E36" s="46"/>
      <c r="F36" s="46"/>
      <c r="G36" s="46"/>
      <c r="H36" s="46"/>
      <c r="I36" s="37">
        <v>0</v>
      </c>
      <c r="J36" s="20"/>
      <c r="K36" s="26">
        <v>0</v>
      </c>
      <c r="L36" s="72"/>
      <c r="M36" s="72"/>
    </row>
    <row r="37" spans="1:13">
      <c r="A37" s="4">
        <v>42639</v>
      </c>
      <c r="B37" s="60">
        <v>291.46899999999999</v>
      </c>
      <c r="C37" s="45"/>
      <c r="D37" s="45"/>
      <c r="E37" s="45"/>
      <c r="F37" s="45"/>
      <c r="G37" s="45"/>
      <c r="H37" s="45"/>
      <c r="I37" s="37">
        <v>0</v>
      </c>
      <c r="J37" s="45"/>
      <c r="K37" s="26">
        <v>6</v>
      </c>
      <c r="L37" s="72"/>
      <c r="M37" s="72"/>
    </row>
    <row r="38" spans="1:13">
      <c r="A38" s="4">
        <v>42640</v>
      </c>
      <c r="B38" s="60">
        <v>360.80900000000003</v>
      </c>
      <c r="C38" s="45"/>
      <c r="D38" s="45"/>
      <c r="E38" s="45"/>
      <c r="F38" s="45"/>
      <c r="G38" s="45"/>
      <c r="H38" s="45"/>
      <c r="I38" s="37">
        <v>0</v>
      </c>
      <c r="J38" s="45"/>
      <c r="K38" s="26">
        <v>0</v>
      </c>
      <c r="L38" s="72"/>
      <c r="M38" s="72"/>
    </row>
    <row r="39" spans="1:13">
      <c r="A39" s="4">
        <v>42641</v>
      </c>
      <c r="B39" s="60">
        <v>278.80099999999999</v>
      </c>
      <c r="C39" s="45"/>
      <c r="D39" s="45"/>
      <c r="E39" s="45"/>
      <c r="F39" s="45"/>
      <c r="G39" s="45"/>
      <c r="H39" s="45"/>
      <c r="I39" s="37">
        <v>0</v>
      </c>
      <c r="J39" s="45"/>
      <c r="K39" s="26">
        <v>0</v>
      </c>
      <c r="L39" s="72"/>
      <c r="M39" s="72"/>
    </row>
    <row r="40" spans="1:13">
      <c r="A40" s="4">
        <v>42642</v>
      </c>
      <c r="B40" s="60">
        <v>265.995</v>
      </c>
      <c r="C40" s="45"/>
      <c r="D40" s="45"/>
      <c r="E40" s="45"/>
      <c r="F40" s="45"/>
      <c r="G40" s="45"/>
      <c r="H40" s="45"/>
      <c r="I40" s="37">
        <v>0</v>
      </c>
      <c r="J40" s="45"/>
      <c r="K40" s="26">
        <v>0</v>
      </c>
      <c r="L40" s="72"/>
      <c r="M40" s="72"/>
    </row>
    <row r="41" spans="1:13">
      <c r="A41" s="4">
        <v>42643</v>
      </c>
      <c r="B41" s="60">
        <v>301.57900000000001</v>
      </c>
      <c r="C41" s="45"/>
      <c r="D41" s="45"/>
      <c r="E41" s="45"/>
      <c r="F41" s="45"/>
      <c r="G41" s="45"/>
      <c r="H41" s="45"/>
      <c r="I41" s="37">
        <v>0</v>
      </c>
      <c r="J41" s="45"/>
      <c r="K41" s="26">
        <v>0</v>
      </c>
      <c r="L41" s="72"/>
      <c r="M41" s="72"/>
    </row>
    <row r="42" spans="1:13">
      <c r="A42" s="4">
        <v>42644</v>
      </c>
      <c r="B42" s="60">
        <v>244.63900000000001</v>
      </c>
      <c r="C42" s="45"/>
      <c r="D42" s="45"/>
      <c r="E42" s="45"/>
      <c r="F42" s="45"/>
      <c r="G42" s="45"/>
      <c r="H42" s="45"/>
      <c r="I42" s="37">
        <v>0</v>
      </c>
      <c r="J42" s="45"/>
      <c r="K42" s="26">
        <v>0</v>
      </c>
      <c r="L42" s="72"/>
      <c r="M42" s="72"/>
    </row>
    <row r="43" spans="1:13">
      <c r="A43" s="4">
        <v>42645</v>
      </c>
      <c r="B43" s="60">
        <v>348.71199999999999</v>
      </c>
      <c r="C43" s="20"/>
      <c r="D43" s="20"/>
      <c r="E43" s="20"/>
      <c r="F43" s="20"/>
      <c r="G43" s="20"/>
      <c r="H43" s="20"/>
      <c r="I43" s="37">
        <v>0</v>
      </c>
      <c r="J43" s="20"/>
      <c r="K43" s="26">
        <v>0</v>
      </c>
      <c r="L43" s="72"/>
      <c r="M43" s="72"/>
    </row>
    <row r="44" spans="1:13">
      <c r="A44" s="4">
        <v>42646</v>
      </c>
      <c r="B44" s="60">
        <v>346.04733333333331</v>
      </c>
      <c r="C44" s="45"/>
      <c r="D44" s="45"/>
      <c r="E44" s="45"/>
      <c r="F44" s="45"/>
      <c r="G44" s="45"/>
      <c r="H44" s="45"/>
      <c r="I44" s="37">
        <v>0</v>
      </c>
      <c r="J44" s="45"/>
      <c r="K44" s="26">
        <v>0</v>
      </c>
      <c r="L44" s="72"/>
      <c r="M44" s="72"/>
    </row>
    <row r="45" spans="1:13">
      <c r="A45" s="4">
        <v>42647</v>
      </c>
      <c r="B45" s="60">
        <v>358.654</v>
      </c>
      <c r="C45" s="45"/>
      <c r="D45" s="45"/>
      <c r="E45" s="45"/>
      <c r="F45" s="45"/>
      <c r="G45" s="45"/>
      <c r="H45" s="45"/>
      <c r="I45" s="37">
        <v>0</v>
      </c>
      <c r="J45" s="45"/>
      <c r="K45" s="26">
        <v>8</v>
      </c>
      <c r="L45" s="72"/>
      <c r="M45" s="72"/>
    </row>
    <row r="46" spans="1:13">
      <c r="A46" s="4">
        <v>42648</v>
      </c>
      <c r="B46" s="60">
        <v>282.459</v>
      </c>
      <c r="C46" s="45"/>
      <c r="D46" s="45"/>
      <c r="E46" s="45"/>
      <c r="F46" s="45"/>
      <c r="G46" s="45"/>
      <c r="H46" s="45"/>
      <c r="I46" s="37">
        <v>0</v>
      </c>
      <c r="J46" s="45"/>
      <c r="K46" s="26">
        <v>0</v>
      </c>
      <c r="L46" s="72"/>
      <c r="M46" s="72"/>
    </row>
    <row r="47" spans="1:13">
      <c r="A47" s="4">
        <v>42649</v>
      </c>
      <c r="B47" s="60">
        <v>286.63600000000002</v>
      </c>
      <c r="C47" s="45"/>
      <c r="D47" s="45"/>
      <c r="E47" s="45"/>
      <c r="F47" s="45"/>
      <c r="G47" s="45"/>
      <c r="H47" s="45"/>
      <c r="I47" s="37">
        <v>0</v>
      </c>
      <c r="J47" s="45"/>
      <c r="K47" s="26">
        <v>0</v>
      </c>
      <c r="L47" s="72"/>
      <c r="M47" s="72"/>
    </row>
    <row r="48" spans="1:13">
      <c r="A48" s="4">
        <v>42650</v>
      </c>
      <c r="B48" s="60">
        <v>334.46699999999998</v>
      </c>
      <c r="C48" s="45"/>
      <c r="D48" s="45"/>
      <c r="E48" s="45"/>
      <c r="F48" s="45"/>
      <c r="G48" s="45"/>
      <c r="H48" s="45"/>
      <c r="I48" s="37">
        <v>0</v>
      </c>
      <c r="J48" s="45"/>
      <c r="K48" s="26">
        <v>0</v>
      </c>
      <c r="L48" s="72"/>
      <c r="M48" s="72"/>
    </row>
    <row r="49" spans="1:13">
      <c r="A49" s="4">
        <v>42651</v>
      </c>
      <c r="B49" s="60">
        <v>236.61099999999999</v>
      </c>
      <c r="I49" s="37">
        <v>67</v>
      </c>
      <c r="K49" s="26">
        <v>0</v>
      </c>
      <c r="L49" s="72"/>
      <c r="M49" s="72"/>
    </row>
    <row r="50" spans="1:13">
      <c r="A50" s="4">
        <v>42652</v>
      </c>
      <c r="B50" s="60">
        <v>266.0265</v>
      </c>
      <c r="C50" s="46"/>
      <c r="D50" s="46"/>
      <c r="E50" s="46"/>
      <c r="F50" s="46"/>
      <c r="G50" s="46"/>
      <c r="H50" s="46"/>
      <c r="I50" s="37">
        <v>0</v>
      </c>
      <c r="J50" s="20"/>
      <c r="K50" s="26">
        <v>0</v>
      </c>
      <c r="L50" s="72"/>
      <c r="M50" s="72"/>
    </row>
    <row r="51" spans="1:13">
      <c r="A51" s="4">
        <v>42653</v>
      </c>
      <c r="B51" s="60">
        <v>266.0265</v>
      </c>
      <c r="C51" s="51">
        <v>5</v>
      </c>
      <c r="D51" s="52">
        <v>50</v>
      </c>
      <c r="E51" s="52">
        <v>2</v>
      </c>
      <c r="F51" s="52">
        <v>13</v>
      </c>
      <c r="G51" s="52">
        <v>5.7</v>
      </c>
      <c r="H51" s="52">
        <v>2</v>
      </c>
      <c r="I51" s="37">
        <v>0</v>
      </c>
      <c r="J51" s="53">
        <v>2</v>
      </c>
      <c r="K51" s="26">
        <v>0</v>
      </c>
      <c r="L51" s="73">
        <v>42660</v>
      </c>
      <c r="M51" s="73">
        <v>42671</v>
      </c>
    </row>
    <row r="52" spans="1:13">
      <c r="A52" s="4">
        <v>42654</v>
      </c>
      <c r="B52" s="60">
        <v>62.706000000000003</v>
      </c>
      <c r="C52" s="45"/>
      <c r="D52" s="45"/>
      <c r="E52" s="45"/>
      <c r="F52" s="45"/>
      <c r="G52" s="45"/>
      <c r="H52" s="45"/>
      <c r="I52" s="37">
        <v>220</v>
      </c>
      <c r="J52" s="45"/>
      <c r="K52" s="26">
        <v>5</v>
      </c>
      <c r="L52" s="72"/>
      <c r="M52" s="72"/>
    </row>
    <row r="53" spans="1:13">
      <c r="A53" s="4">
        <v>42655</v>
      </c>
      <c r="B53" s="60">
        <v>267.78399999999999</v>
      </c>
      <c r="C53" s="45"/>
      <c r="D53" s="45"/>
      <c r="E53" s="45"/>
      <c r="F53" s="45"/>
      <c r="G53" s="45"/>
      <c r="H53" s="45"/>
      <c r="I53" s="37">
        <v>58</v>
      </c>
      <c r="J53" s="45"/>
      <c r="K53" s="26">
        <v>0</v>
      </c>
      <c r="L53" s="72"/>
      <c r="M53" s="72"/>
    </row>
    <row r="54" spans="1:13">
      <c r="A54" s="4">
        <v>42656</v>
      </c>
      <c r="B54" s="60">
        <v>259.23</v>
      </c>
      <c r="C54" s="45"/>
      <c r="D54" s="45"/>
      <c r="E54" s="45"/>
      <c r="F54" s="45"/>
      <c r="G54" s="45"/>
      <c r="H54" s="45"/>
      <c r="I54" s="37">
        <v>0</v>
      </c>
      <c r="J54" s="45"/>
      <c r="K54" s="26">
        <v>0</v>
      </c>
      <c r="L54" s="72"/>
      <c r="M54" s="72"/>
    </row>
    <row r="55" spans="1:13">
      <c r="A55" s="4">
        <v>42657</v>
      </c>
      <c r="B55" s="60">
        <v>430.90499999999997</v>
      </c>
      <c r="C55" s="45"/>
      <c r="D55" s="45"/>
      <c r="E55" s="45"/>
      <c r="F55" s="45"/>
      <c r="G55" s="45"/>
      <c r="H55" s="45"/>
      <c r="I55" s="37">
        <v>0</v>
      </c>
      <c r="J55" s="45"/>
      <c r="K55" s="26">
        <v>0</v>
      </c>
      <c r="L55" s="72"/>
      <c r="M55" s="72"/>
    </row>
    <row r="56" spans="1:13">
      <c r="A56" s="4">
        <v>42658</v>
      </c>
      <c r="B56" s="60">
        <v>234.09399999999999</v>
      </c>
      <c r="C56" s="45"/>
      <c r="D56" s="45"/>
      <c r="E56" s="45"/>
      <c r="F56" s="45"/>
      <c r="G56" s="45"/>
      <c r="H56" s="45"/>
      <c r="I56" s="37">
        <v>0</v>
      </c>
      <c r="J56" s="45"/>
      <c r="K56" s="26">
        <v>0</v>
      </c>
      <c r="L56" s="72"/>
      <c r="M56" s="72"/>
    </row>
    <row r="57" spans="1:13">
      <c r="A57" s="4">
        <v>42659</v>
      </c>
      <c r="B57" s="60">
        <v>404.94499999999999</v>
      </c>
      <c r="C57" s="20"/>
      <c r="D57" s="20"/>
      <c r="E57" s="20"/>
      <c r="F57" s="20"/>
      <c r="G57" s="20"/>
      <c r="H57" s="20"/>
      <c r="I57" s="37">
        <v>0</v>
      </c>
      <c r="J57" s="20"/>
      <c r="K57" s="26">
        <v>0</v>
      </c>
      <c r="L57" s="72"/>
      <c r="M57" s="72"/>
    </row>
    <row r="58" spans="1:13">
      <c r="A58" s="4">
        <v>42660</v>
      </c>
      <c r="B58" s="60">
        <v>341.07833333333332</v>
      </c>
      <c r="C58" s="45"/>
      <c r="D58" s="45"/>
      <c r="E58" s="45"/>
      <c r="F58" s="45"/>
      <c r="G58" s="45"/>
      <c r="H58" s="45"/>
      <c r="I58" s="37">
        <v>177</v>
      </c>
      <c r="J58" s="45"/>
      <c r="K58" s="26">
        <v>0</v>
      </c>
      <c r="L58" s="72"/>
      <c r="M58" s="72"/>
    </row>
    <row r="59" spans="1:13">
      <c r="A59" s="4">
        <v>42661</v>
      </c>
      <c r="B59" s="60">
        <v>393.04133333333334</v>
      </c>
      <c r="C59" s="45"/>
      <c r="D59" s="45"/>
      <c r="E59" s="45"/>
      <c r="F59" s="45"/>
      <c r="G59" s="45"/>
      <c r="H59" s="45"/>
      <c r="I59" s="37">
        <v>0</v>
      </c>
      <c r="J59" s="45"/>
      <c r="K59" s="26">
        <v>0</v>
      </c>
      <c r="L59" s="72"/>
      <c r="M59" s="72"/>
    </row>
    <row r="60" spans="1:13">
      <c r="A60" s="4">
        <v>42662</v>
      </c>
      <c r="B60" s="60">
        <v>389.983</v>
      </c>
      <c r="C60" s="45"/>
      <c r="D60" s="45"/>
      <c r="E60" s="45"/>
      <c r="F60" s="45"/>
      <c r="G60" s="45"/>
      <c r="H60" s="45"/>
      <c r="I60" s="37">
        <v>198</v>
      </c>
      <c r="J60" s="45"/>
      <c r="K60" s="26">
        <v>0</v>
      </c>
      <c r="L60" s="72"/>
      <c r="M60" s="72"/>
    </row>
    <row r="61" spans="1:13">
      <c r="A61" s="4">
        <v>42663</v>
      </c>
      <c r="B61" s="60">
        <v>177.84899999999999</v>
      </c>
      <c r="C61" s="45"/>
      <c r="D61" s="45"/>
      <c r="E61" s="45"/>
      <c r="F61" s="45"/>
      <c r="G61" s="45"/>
      <c r="H61" s="45"/>
      <c r="I61" s="37">
        <v>211</v>
      </c>
      <c r="J61" s="45"/>
      <c r="K61" s="26">
        <v>0</v>
      </c>
      <c r="L61" s="72"/>
      <c r="M61" s="72"/>
    </row>
    <row r="62" spans="1:13">
      <c r="A62" s="4">
        <v>42664</v>
      </c>
      <c r="B62" s="60">
        <v>385.04599999999999</v>
      </c>
      <c r="C62" s="45"/>
      <c r="D62" s="45"/>
      <c r="E62" s="45"/>
      <c r="F62" s="45"/>
      <c r="G62" s="45"/>
      <c r="H62" s="45"/>
      <c r="I62" s="37">
        <v>0</v>
      </c>
      <c r="J62" s="45"/>
      <c r="K62" s="26">
        <v>0</v>
      </c>
      <c r="L62" s="72"/>
      <c r="M62" s="72"/>
    </row>
    <row r="63" spans="1:13">
      <c r="A63" s="4">
        <v>42665</v>
      </c>
      <c r="B63" s="60">
        <v>151.47</v>
      </c>
      <c r="C63" s="45"/>
      <c r="D63" s="45"/>
      <c r="E63" s="45"/>
      <c r="F63" s="45"/>
      <c r="G63" s="45"/>
      <c r="H63" s="45"/>
      <c r="I63" s="37">
        <v>0</v>
      </c>
      <c r="J63" s="45"/>
      <c r="K63" s="26">
        <v>0</v>
      </c>
      <c r="L63" s="72"/>
      <c r="M63" s="72"/>
    </row>
    <row r="64" spans="1:13">
      <c r="A64" s="4">
        <v>42666</v>
      </c>
      <c r="B64" s="60">
        <v>252.04050000000001</v>
      </c>
      <c r="C64" s="46"/>
      <c r="D64" s="46"/>
      <c r="E64" s="46"/>
      <c r="F64" s="46"/>
      <c r="G64" s="46"/>
      <c r="H64" s="46"/>
      <c r="I64" s="37">
        <v>0</v>
      </c>
      <c r="J64" s="20"/>
      <c r="K64" s="26">
        <v>0</v>
      </c>
      <c r="L64" s="72"/>
      <c r="M64" s="72"/>
    </row>
    <row r="65" spans="1:13">
      <c r="A65" s="4">
        <v>42667</v>
      </c>
      <c r="B65" s="60">
        <v>252.04050000000001</v>
      </c>
      <c r="C65" s="45"/>
      <c r="D65" s="45"/>
      <c r="E65" s="45"/>
      <c r="F65" s="45"/>
      <c r="G65" s="45"/>
      <c r="H65" s="45"/>
      <c r="I65" s="37">
        <v>104</v>
      </c>
      <c r="J65" s="45"/>
      <c r="K65" s="26">
        <v>2</v>
      </c>
      <c r="L65" s="72"/>
      <c r="M65" s="72"/>
    </row>
    <row r="66" spans="1:13">
      <c r="A66" s="4">
        <v>42668</v>
      </c>
      <c r="B66" s="60">
        <v>328.464</v>
      </c>
      <c r="C66" s="45"/>
      <c r="D66" s="45"/>
      <c r="E66" s="45"/>
      <c r="F66" s="45"/>
      <c r="G66" s="45"/>
      <c r="H66" s="45"/>
      <c r="I66" s="37">
        <v>0</v>
      </c>
      <c r="J66" s="45"/>
      <c r="K66" s="26">
        <v>0</v>
      </c>
      <c r="L66" s="72"/>
      <c r="M66" s="72"/>
    </row>
    <row r="67" spans="1:13">
      <c r="A67" s="4">
        <v>42669</v>
      </c>
      <c r="B67" s="60">
        <v>204.32599999999999</v>
      </c>
      <c r="C67" s="45"/>
      <c r="D67" s="45"/>
      <c r="E67" s="45"/>
      <c r="F67" s="45"/>
      <c r="G67" s="45"/>
      <c r="H67" s="45"/>
      <c r="I67" s="37">
        <v>147</v>
      </c>
      <c r="J67" s="45"/>
      <c r="K67" s="26">
        <v>0</v>
      </c>
      <c r="L67" s="72"/>
      <c r="M67" s="72"/>
    </row>
    <row r="68" spans="1:13">
      <c r="A68" s="4">
        <v>42670</v>
      </c>
      <c r="B68" s="60">
        <v>259.57100000000003</v>
      </c>
      <c r="C68" s="45"/>
      <c r="D68" s="45"/>
      <c r="E68" s="45"/>
      <c r="F68" s="45"/>
      <c r="G68" s="45"/>
      <c r="H68" s="45"/>
      <c r="I68" s="37">
        <v>151</v>
      </c>
      <c r="J68" s="45"/>
      <c r="K68" s="26">
        <v>0</v>
      </c>
      <c r="L68" s="72"/>
      <c r="M68" s="72"/>
    </row>
    <row r="69" spans="1:13">
      <c r="A69" s="4">
        <v>42671</v>
      </c>
      <c r="B69" s="60">
        <v>337.07900000000001</v>
      </c>
      <c r="C69" s="45"/>
      <c r="D69" s="45"/>
      <c r="E69" s="45"/>
      <c r="F69" s="45"/>
      <c r="G69" s="45"/>
      <c r="H69" s="45"/>
      <c r="I69" s="37">
        <v>90</v>
      </c>
      <c r="J69" s="45"/>
      <c r="K69" s="26">
        <v>0</v>
      </c>
      <c r="L69" s="72"/>
      <c r="M69" s="72"/>
    </row>
    <row r="70" spans="1:13">
      <c r="A70" s="4">
        <v>42672</v>
      </c>
      <c r="B70" s="60">
        <v>239.61600000000001</v>
      </c>
      <c r="C70" s="45"/>
      <c r="D70" s="45"/>
      <c r="E70" s="45"/>
      <c r="F70" s="45"/>
      <c r="G70" s="45"/>
      <c r="H70" s="45"/>
      <c r="I70" s="37">
        <v>70</v>
      </c>
      <c r="J70" s="45"/>
      <c r="K70" s="26">
        <v>7</v>
      </c>
      <c r="L70" s="72"/>
      <c r="M70" s="72"/>
    </row>
    <row r="71" spans="1:13">
      <c r="A71" s="4">
        <v>42673</v>
      </c>
      <c r="B71" s="60">
        <v>291.17700000000002</v>
      </c>
      <c r="C71" s="20"/>
      <c r="D71" s="20"/>
      <c r="E71" s="20"/>
      <c r="F71" s="20"/>
      <c r="G71" s="20"/>
      <c r="H71" s="20"/>
      <c r="I71" s="37">
        <v>0</v>
      </c>
      <c r="J71" s="20"/>
      <c r="K71" s="26">
        <v>0</v>
      </c>
      <c r="L71" s="72"/>
      <c r="M71" s="72"/>
    </row>
    <row r="72" spans="1:13">
      <c r="A72" s="4">
        <v>42674</v>
      </c>
      <c r="B72" s="60">
        <v>291.17700000000002</v>
      </c>
      <c r="C72" s="45"/>
      <c r="D72" s="45"/>
      <c r="E72" s="45"/>
      <c r="F72" s="45"/>
      <c r="G72" s="45"/>
      <c r="H72" s="45"/>
      <c r="I72" s="37">
        <v>116</v>
      </c>
      <c r="J72" s="45"/>
      <c r="K72" s="26">
        <v>0</v>
      </c>
      <c r="L72" s="72"/>
      <c r="M72" s="72"/>
    </row>
    <row r="73" spans="1:13">
      <c r="A73" s="4">
        <v>42675</v>
      </c>
      <c r="B73" s="60">
        <v>176.18899999999999</v>
      </c>
      <c r="C73" s="45"/>
      <c r="D73" s="45"/>
      <c r="E73" s="45"/>
      <c r="F73" s="45"/>
      <c r="G73" s="45"/>
      <c r="H73" s="45"/>
      <c r="I73" s="37">
        <v>0</v>
      </c>
      <c r="J73" s="45"/>
      <c r="K73" s="26">
        <v>0</v>
      </c>
      <c r="L73" s="72"/>
      <c r="M73" s="72"/>
    </row>
    <row r="74" spans="1:13">
      <c r="A74" s="4">
        <v>42676</v>
      </c>
      <c r="B74" s="60">
        <v>281.65699999999998</v>
      </c>
      <c r="C74" s="45"/>
      <c r="D74" s="45"/>
      <c r="E74" s="45"/>
      <c r="F74" s="45"/>
      <c r="G74" s="45"/>
      <c r="H74" s="45"/>
      <c r="I74" s="37">
        <v>169</v>
      </c>
      <c r="J74" s="45"/>
      <c r="K74" s="26">
        <v>0</v>
      </c>
      <c r="L74" s="72"/>
      <c r="M74" s="72"/>
    </row>
    <row r="75" spans="1:13">
      <c r="A75" s="4">
        <v>42677</v>
      </c>
      <c r="B75" s="60">
        <v>265.34399999999999</v>
      </c>
      <c r="C75" s="45"/>
      <c r="D75" s="45"/>
      <c r="E75" s="45"/>
      <c r="F75" s="45"/>
      <c r="G75" s="45"/>
      <c r="H75" s="45"/>
      <c r="I75" s="37">
        <v>141</v>
      </c>
      <c r="J75" s="45"/>
      <c r="K75" s="26">
        <v>0</v>
      </c>
      <c r="L75" s="72"/>
      <c r="M75" s="72"/>
    </row>
    <row r="76" spans="1:13">
      <c r="A76" s="4">
        <v>42678</v>
      </c>
      <c r="B76" s="60">
        <v>322.33699999999999</v>
      </c>
      <c r="I76" s="37">
        <v>0</v>
      </c>
      <c r="K76" s="26">
        <v>0</v>
      </c>
      <c r="L76" s="72"/>
      <c r="M76" s="72"/>
    </row>
    <row r="77" spans="1:13">
      <c r="A77" s="4">
        <v>42679</v>
      </c>
      <c r="B77" s="60">
        <v>236.12100000000001</v>
      </c>
      <c r="I77" s="37">
        <v>0</v>
      </c>
      <c r="K77" s="26">
        <v>0</v>
      </c>
      <c r="L77" s="72"/>
      <c r="M77" s="72"/>
    </row>
    <row r="78" spans="1:13">
      <c r="A78" s="4">
        <v>42680</v>
      </c>
      <c r="B78" s="60">
        <v>251.672</v>
      </c>
      <c r="C78" s="46"/>
      <c r="D78" s="46"/>
      <c r="E78" s="46"/>
      <c r="F78" s="46"/>
      <c r="G78" s="46"/>
      <c r="H78" s="46"/>
      <c r="I78" s="37">
        <v>0</v>
      </c>
      <c r="J78" s="20"/>
      <c r="K78" s="26">
        <v>0</v>
      </c>
      <c r="L78" s="72"/>
      <c r="M78" s="72"/>
    </row>
    <row r="79" spans="1:13">
      <c r="A79" s="4">
        <v>42681</v>
      </c>
      <c r="B79" s="60">
        <v>251.672</v>
      </c>
      <c r="C79" s="51">
        <v>13</v>
      </c>
      <c r="D79" s="52" t="s">
        <v>29</v>
      </c>
      <c r="E79" s="52" t="s">
        <v>29</v>
      </c>
      <c r="F79" s="52">
        <v>30</v>
      </c>
      <c r="G79" s="52">
        <v>2.9</v>
      </c>
      <c r="H79" s="52">
        <v>1.1000000000000001</v>
      </c>
      <c r="I79" s="37">
        <v>0</v>
      </c>
      <c r="K79" s="26">
        <v>0</v>
      </c>
      <c r="L79" s="73">
        <v>42689</v>
      </c>
      <c r="M79" s="73">
        <v>42702</v>
      </c>
    </row>
    <row r="80" spans="1:13">
      <c r="A80" s="4">
        <v>42682</v>
      </c>
      <c r="B80" s="60">
        <v>311.69</v>
      </c>
      <c r="C80" s="45"/>
      <c r="D80" s="45"/>
      <c r="E80" s="45"/>
      <c r="F80" s="45"/>
      <c r="G80" s="45"/>
      <c r="H80" s="45"/>
      <c r="I80" s="37">
        <v>0</v>
      </c>
      <c r="J80" s="45"/>
      <c r="K80" s="26">
        <v>0</v>
      </c>
      <c r="L80" s="72"/>
      <c r="M80" s="72"/>
    </row>
    <row r="81" spans="1:13">
      <c r="A81" s="4">
        <v>42683</v>
      </c>
      <c r="B81" s="60">
        <v>254.58199999999999</v>
      </c>
      <c r="C81" s="45"/>
      <c r="D81" s="45"/>
      <c r="E81" s="45"/>
      <c r="F81" s="45"/>
      <c r="G81" s="45"/>
      <c r="H81" s="45"/>
      <c r="I81" s="37">
        <v>125</v>
      </c>
      <c r="J81" s="45"/>
      <c r="K81" s="26">
        <v>0</v>
      </c>
      <c r="L81" s="72"/>
      <c r="M81" s="72"/>
    </row>
    <row r="82" spans="1:13">
      <c r="A82" s="4">
        <v>42684</v>
      </c>
      <c r="B82" s="60">
        <v>86.634</v>
      </c>
      <c r="C82" s="45"/>
      <c r="D82" s="45"/>
      <c r="E82" s="45"/>
      <c r="F82" s="45"/>
      <c r="G82" s="45"/>
      <c r="H82" s="45"/>
      <c r="I82" s="37">
        <v>0</v>
      </c>
      <c r="J82" s="45"/>
      <c r="K82" s="26">
        <v>38</v>
      </c>
      <c r="L82" s="72"/>
      <c r="M82" s="72"/>
    </row>
    <row r="83" spans="1:13">
      <c r="A83" s="4">
        <v>42685</v>
      </c>
      <c r="B83" s="60">
        <v>251.81899999999999</v>
      </c>
      <c r="C83" s="45"/>
      <c r="D83" s="45"/>
      <c r="E83" s="45"/>
      <c r="F83" s="45"/>
      <c r="G83" s="45"/>
      <c r="H83" s="45"/>
      <c r="I83" s="37">
        <v>0</v>
      </c>
      <c r="J83" s="45"/>
      <c r="K83" s="26">
        <v>0</v>
      </c>
      <c r="L83" s="72"/>
      <c r="M83" s="72"/>
    </row>
    <row r="84" spans="1:13">
      <c r="A84" s="4">
        <v>42686</v>
      </c>
      <c r="B84" s="60">
        <v>308.60000000000002</v>
      </c>
      <c r="C84" s="45"/>
      <c r="D84" s="45"/>
      <c r="E84" s="45"/>
      <c r="F84" s="45"/>
      <c r="G84" s="45"/>
      <c r="H84" s="45"/>
      <c r="I84" s="37">
        <v>0</v>
      </c>
      <c r="J84" s="45"/>
      <c r="K84" s="26">
        <v>0</v>
      </c>
      <c r="L84" s="72"/>
      <c r="M84" s="72"/>
    </row>
    <row r="85" spans="1:13">
      <c r="A85" s="4">
        <v>42687</v>
      </c>
      <c r="B85" s="60">
        <v>303.24650000000003</v>
      </c>
      <c r="C85" s="20"/>
      <c r="D85" s="20"/>
      <c r="E85" s="20"/>
      <c r="F85" s="20"/>
      <c r="G85" s="20"/>
      <c r="H85" s="20"/>
      <c r="I85" s="37">
        <v>0</v>
      </c>
      <c r="J85" s="20"/>
      <c r="K85" s="26">
        <v>0</v>
      </c>
      <c r="L85" s="72"/>
      <c r="M85" s="72"/>
    </row>
    <row r="86" spans="1:13">
      <c r="A86" s="4">
        <v>42688</v>
      </c>
      <c r="B86" s="60">
        <v>303.24650000000003</v>
      </c>
      <c r="C86" s="45"/>
      <c r="D86" s="45"/>
      <c r="E86" s="45"/>
      <c r="F86" s="45"/>
      <c r="G86" s="45"/>
      <c r="H86" s="45"/>
      <c r="I86" s="37">
        <v>0</v>
      </c>
      <c r="J86" s="45"/>
      <c r="K86" s="26">
        <v>0</v>
      </c>
      <c r="L86" s="72"/>
      <c r="M86" s="72"/>
    </row>
    <row r="87" spans="1:13">
      <c r="A87" s="4">
        <v>42689</v>
      </c>
      <c r="B87" s="60">
        <v>181.666</v>
      </c>
      <c r="C87" s="45"/>
      <c r="D87" s="45"/>
      <c r="E87" s="45"/>
      <c r="F87" s="45"/>
      <c r="G87" s="45"/>
      <c r="H87" s="45"/>
      <c r="I87" s="37">
        <v>0</v>
      </c>
      <c r="J87" s="45"/>
      <c r="K87" s="26">
        <v>0</v>
      </c>
      <c r="L87" s="72"/>
      <c r="M87" s="72"/>
    </row>
    <row r="88" spans="1:13">
      <c r="A88" s="4">
        <v>42690</v>
      </c>
      <c r="B88" s="60">
        <v>308.57100000000003</v>
      </c>
      <c r="C88" s="45"/>
      <c r="D88" s="45"/>
      <c r="E88" s="45"/>
      <c r="F88" s="45"/>
      <c r="G88" s="45"/>
      <c r="H88" s="45"/>
      <c r="I88" s="37">
        <v>0</v>
      </c>
      <c r="J88" s="45"/>
      <c r="K88" s="26">
        <v>0</v>
      </c>
      <c r="L88" s="72"/>
      <c r="M88" s="72"/>
    </row>
    <row r="89" spans="1:13">
      <c r="A89" s="4">
        <v>42691</v>
      </c>
      <c r="B89" s="60">
        <v>207.279</v>
      </c>
      <c r="C89" s="45"/>
      <c r="D89" s="45"/>
      <c r="E89" s="45"/>
      <c r="F89" s="45"/>
      <c r="G89" s="45"/>
      <c r="H89" s="45"/>
      <c r="I89" s="37">
        <v>0</v>
      </c>
      <c r="J89" s="45"/>
      <c r="K89" s="26">
        <v>0</v>
      </c>
      <c r="L89" s="72"/>
      <c r="M89" s="72"/>
    </row>
    <row r="90" spans="1:13">
      <c r="A90" s="4">
        <v>42692</v>
      </c>
      <c r="B90" s="60">
        <v>310.25299999999999</v>
      </c>
      <c r="C90" s="45"/>
      <c r="D90" s="45"/>
      <c r="E90" s="45"/>
      <c r="F90" s="45"/>
      <c r="G90" s="45"/>
      <c r="H90" s="45"/>
      <c r="I90" s="37">
        <v>0</v>
      </c>
      <c r="J90" s="45"/>
      <c r="K90" s="26">
        <v>0</v>
      </c>
      <c r="L90" s="72"/>
      <c r="M90" s="72"/>
    </row>
    <row r="91" spans="1:13">
      <c r="A91" s="4">
        <v>42693</v>
      </c>
      <c r="B91" s="60">
        <v>212.17</v>
      </c>
      <c r="C91" s="45"/>
      <c r="D91" s="45"/>
      <c r="E91" s="45"/>
      <c r="F91" s="45"/>
      <c r="G91" s="45"/>
      <c r="H91" s="45"/>
      <c r="I91" s="37">
        <v>0</v>
      </c>
      <c r="J91" s="45"/>
      <c r="K91" s="26">
        <v>0</v>
      </c>
      <c r="L91" s="72"/>
      <c r="M91" s="72"/>
    </row>
    <row r="92" spans="1:13">
      <c r="A92" s="4">
        <v>42694</v>
      </c>
      <c r="B92" s="60">
        <v>256.7165</v>
      </c>
      <c r="C92" s="46"/>
      <c r="D92" s="46"/>
      <c r="E92" s="46"/>
      <c r="F92" s="46"/>
      <c r="G92" s="46"/>
      <c r="H92" s="46"/>
      <c r="I92" s="37">
        <v>0</v>
      </c>
      <c r="J92" s="20"/>
      <c r="K92" s="26">
        <v>0</v>
      </c>
      <c r="L92" s="72"/>
      <c r="M92" s="72"/>
    </row>
    <row r="93" spans="1:13">
      <c r="A93" s="4">
        <v>42695</v>
      </c>
      <c r="B93" s="60">
        <v>256.7165</v>
      </c>
      <c r="C93" s="45"/>
      <c r="D93" s="45"/>
      <c r="E93" s="45"/>
      <c r="F93" s="45"/>
      <c r="G93" s="45"/>
      <c r="H93" s="45"/>
      <c r="I93" s="37">
        <v>0</v>
      </c>
      <c r="J93" s="53">
        <v>2</v>
      </c>
      <c r="K93" s="26">
        <v>0</v>
      </c>
      <c r="L93" s="73">
        <v>42703</v>
      </c>
      <c r="M93" s="73">
        <v>42712</v>
      </c>
    </row>
    <row r="94" spans="1:13">
      <c r="A94" s="4">
        <v>42696</v>
      </c>
      <c r="B94" s="60">
        <v>248.56200000000001</v>
      </c>
      <c r="C94" s="45"/>
      <c r="D94" s="45"/>
      <c r="E94" s="45"/>
      <c r="F94" s="45"/>
      <c r="G94" s="45"/>
      <c r="H94" s="45"/>
      <c r="I94" s="37">
        <v>0</v>
      </c>
      <c r="J94" s="45"/>
      <c r="K94" s="26">
        <v>0</v>
      </c>
      <c r="L94" s="72"/>
      <c r="M94" s="72"/>
    </row>
    <row r="95" spans="1:13">
      <c r="A95" s="4">
        <v>42697</v>
      </c>
      <c r="B95" s="60">
        <v>240.28450000000001</v>
      </c>
      <c r="C95" s="45"/>
      <c r="D95" s="45"/>
      <c r="E95" s="45"/>
      <c r="F95" s="45"/>
      <c r="G95" s="45"/>
      <c r="H95" s="45"/>
      <c r="I95" s="37">
        <v>0</v>
      </c>
      <c r="J95" s="45"/>
      <c r="K95" s="26">
        <v>0</v>
      </c>
      <c r="L95" s="72"/>
      <c r="M95" s="72"/>
    </row>
    <row r="96" spans="1:13">
      <c r="A96" s="4">
        <v>42698</v>
      </c>
      <c r="B96" s="60">
        <v>240.28450000000001</v>
      </c>
      <c r="C96" s="45"/>
      <c r="D96" s="45"/>
      <c r="E96" s="45"/>
      <c r="F96" s="45"/>
      <c r="G96" s="45"/>
      <c r="H96" s="45"/>
      <c r="I96" s="37">
        <v>0</v>
      </c>
      <c r="J96" s="45"/>
      <c r="K96" s="26">
        <v>0</v>
      </c>
      <c r="L96" s="72"/>
      <c r="M96" s="72"/>
    </row>
    <row r="97" spans="1:13">
      <c r="A97" s="4">
        <v>42699</v>
      </c>
      <c r="B97" s="60">
        <v>315.93200000000002</v>
      </c>
      <c r="C97" s="45"/>
      <c r="D97" s="45"/>
      <c r="E97" s="45"/>
      <c r="F97" s="45"/>
      <c r="G97" s="45"/>
      <c r="H97" s="45"/>
      <c r="I97" s="37">
        <v>0</v>
      </c>
      <c r="J97" s="45"/>
      <c r="K97" s="26">
        <v>0</v>
      </c>
      <c r="L97" s="72"/>
      <c r="M97" s="72"/>
    </row>
    <row r="98" spans="1:13">
      <c r="A98" s="4">
        <v>42700</v>
      </c>
      <c r="B98" s="60">
        <v>192.34</v>
      </c>
      <c r="C98" s="45"/>
      <c r="D98" s="45"/>
      <c r="E98" s="45"/>
      <c r="F98" s="45"/>
      <c r="G98" s="45"/>
      <c r="H98" s="45"/>
      <c r="I98" s="37">
        <v>0</v>
      </c>
      <c r="J98" s="45"/>
      <c r="K98" s="26">
        <v>0</v>
      </c>
      <c r="L98" s="72"/>
      <c r="M98" s="72"/>
    </row>
    <row r="99" spans="1:13">
      <c r="A99" s="4">
        <v>42701</v>
      </c>
      <c r="B99" s="60">
        <v>293.197</v>
      </c>
      <c r="C99" s="20"/>
      <c r="D99" s="20"/>
      <c r="E99" s="20"/>
      <c r="F99" s="20"/>
      <c r="G99" s="20"/>
      <c r="H99" s="20"/>
      <c r="I99" s="37">
        <v>0</v>
      </c>
      <c r="J99" s="20"/>
      <c r="K99" s="26">
        <v>0</v>
      </c>
      <c r="L99" s="72"/>
      <c r="M99" s="72"/>
    </row>
    <row r="100" spans="1:13">
      <c r="A100" s="4">
        <v>42702</v>
      </c>
      <c r="B100" s="60">
        <v>293.197</v>
      </c>
      <c r="C100" s="45"/>
      <c r="D100" s="45"/>
      <c r="E100" s="45"/>
      <c r="F100" s="45"/>
      <c r="G100" s="45"/>
      <c r="H100" s="45"/>
      <c r="I100" s="37">
        <v>0</v>
      </c>
      <c r="J100" s="45"/>
      <c r="K100" s="26">
        <v>0</v>
      </c>
      <c r="L100" s="72"/>
      <c r="M100" s="72"/>
    </row>
    <row r="101" spans="1:13">
      <c r="A101" s="4">
        <v>42703</v>
      </c>
      <c r="B101" s="60">
        <v>188.60599999999999</v>
      </c>
      <c r="C101" s="45"/>
      <c r="D101" s="45"/>
      <c r="E101" s="45"/>
      <c r="F101" s="45"/>
      <c r="G101" s="45"/>
      <c r="H101" s="45"/>
      <c r="I101" s="37">
        <v>0</v>
      </c>
      <c r="J101" s="45"/>
      <c r="K101" s="26">
        <v>0</v>
      </c>
      <c r="L101" s="72"/>
      <c r="M101" s="72"/>
    </row>
    <row r="102" spans="1:13">
      <c r="A102" s="4">
        <v>42704</v>
      </c>
      <c r="B102" s="60">
        <v>303.76299999999998</v>
      </c>
      <c r="C102" s="45"/>
      <c r="D102" s="45"/>
      <c r="E102" s="45"/>
      <c r="F102" s="45"/>
      <c r="G102" s="45"/>
      <c r="H102" s="45"/>
      <c r="I102" s="37">
        <v>0</v>
      </c>
      <c r="J102" s="45"/>
      <c r="K102" s="26">
        <v>0</v>
      </c>
      <c r="L102" s="72"/>
      <c r="M102" s="72"/>
    </row>
    <row r="103" spans="1:13">
      <c r="A103" s="4">
        <v>42705</v>
      </c>
      <c r="B103" s="60">
        <v>234.92500000000001</v>
      </c>
      <c r="C103" s="45"/>
      <c r="D103" s="45"/>
      <c r="E103" s="45"/>
      <c r="F103" s="45"/>
      <c r="G103" s="45"/>
      <c r="H103" s="45"/>
      <c r="I103" s="37">
        <v>0</v>
      </c>
      <c r="J103" s="45"/>
      <c r="K103" s="26">
        <v>0</v>
      </c>
      <c r="L103" s="72"/>
      <c r="M103" s="72"/>
    </row>
    <row r="104" spans="1:13">
      <c r="A104" s="4">
        <v>42706</v>
      </c>
      <c r="B104" s="60">
        <v>197.45099999999999</v>
      </c>
      <c r="I104" s="37">
        <v>0</v>
      </c>
      <c r="K104" s="26">
        <v>0</v>
      </c>
      <c r="L104" s="72"/>
      <c r="M104" s="72"/>
    </row>
    <row r="105" spans="1:13">
      <c r="A105" s="4">
        <v>42707</v>
      </c>
      <c r="B105" s="60">
        <v>247.054</v>
      </c>
      <c r="C105" s="45"/>
      <c r="D105" s="45"/>
      <c r="E105" s="45"/>
      <c r="F105" s="45"/>
      <c r="G105" s="45"/>
      <c r="H105" s="45"/>
      <c r="I105" s="37">
        <v>0</v>
      </c>
      <c r="J105" s="45"/>
      <c r="K105" s="26">
        <v>0</v>
      </c>
      <c r="L105" s="72"/>
      <c r="M105" s="72"/>
    </row>
    <row r="106" spans="1:13">
      <c r="A106" s="4">
        <v>42708</v>
      </c>
      <c r="B106" s="60">
        <v>257.75400000000002</v>
      </c>
      <c r="I106" s="37">
        <v>0</v>
      </c>
      <c r="K106" s="26">
        <v>0</v>
      </c>
      <c r="L106" s="72"/>
      <c r="M106" s="72"/>
    </row>
    <row r="107" spans="1:13">
      <c r="A107" s="4">
        <v>42709</v>
      </c>
      <c r="B107" s="60">
        <v>257.75400000000002</v>
      </c>
      <c r="C107" s="51">
        <v>11</v>
      </c>
      <c r="D107" s="52" t="s">
        <v>29</v>
      </c>
      <c r="E107" s="52" t="s">
        <v>29</v>
      </c>
      <c r="F107" s="52">
        <v>25</v>
      </c>
      <c r="G107" s="52">
        <v>2.2000000000000002</v>
      </c>
      <c r="H107" s="52">
        <v>0.74</v>
      </c>
      <c r="I107" s="37">
        <v>0</v>
      </c>
      <c r="J107" s="53">
        <v>1</v>
      </c>
      <c r="K107" s="27">
        <v>12</v>
      </c>
      <c r="L107" s="73">
        <v>42717</v>
      </c>
      <c r="M107" s="73">
        <v>42727</v>
      </c>
    </row>
    <row r="108" spans="1:13">
      <c r="A108" s="4">
        <v>42710</v>
      </c>
      <c r="B108" s="60">
        <v>219.114</v>
      </c>
      <c r="C108" s="45"/>
      <c r="D108" s="45"/>
      <c r="E108" s="45"/>
      <c r="F108" s="45"/>
      <c r="G108" s="45"/>
      <c r="H108" s="45"/>
      <c r="I108" s="37">
        <v>0</v>
      </c>
      <c r="J108" s="45"/>
      <c r="K108" s="27">
        <v>58</v>
      </c>
      <c r="L108" s="72"/>
      <c r="M108" s="72"/>
    </row>
    <row r="109" spans="1:13">
      <c r="A109" s="4">
        <v>42711</v>
      </c>
      <c r="B109" s="60">
        <v>141.5385</v>
      </c>
      <c r="C109" s="45"/>
      <c r="D109" s="45"/>
      <c r="E109" s="45"/>
      <c r="F109" s="45"/>
      <c r="G109" s="45"/>
      <c r="H109" s="45"/>
      <c r="I109" s="37">
        <v>0</v>
      </c>
      <c r="J109" s="45"/>
      <c r="K109" s="27">
        <v>3</v>
      </c>
      <c r="L109" s="72"/>
      <c r="M109" s="72"/>
    </row>
    <row r="110" spans="1:13">
      <c r="A110" s="4">
        <v>42712</v>
      </c>
      <c r="B110" s="60">
        <v>141.5385</v>
      </c>
      <c r="C110" s="45"/>
      <c r="D110" s="45"/>
      <c r="E110" s="45"/>
      <c r="F110" s="45"/>
      <c r="G110" s="45"/>
      <c r="H110" s="45"/>
      <c r="I110" s="37">
        <v>0</v>
      </c>
      <c r="J110" s="45"/>
      <c r="K110" s="27">
        <v>11</v>
      </c>
      <c r="L110" s="72"/>
      <c r="M110" s="72"/>
    </row>
    <row r="111" spans="1:13">
      <c r="A111" s="4">
        <v>42713</v>
      </c>
      <c r="B111" s="60">
        <v>351.75200000000001</v>
      </c>
      <c r="C111" s="45"/>
      <c r="D111" s="45"/>
      <c r="E111" s="45"/>
      <c r="F111" s="45"/>
      <c r="G111" s="45"/>
      <c r="H111" s="45"/>
      <c r="I111" s="37">
        <v>0</v>
      </c>
      <c r="J111" s="45"/>
      <c r="K111" s="27">
        <v>10</v>
      </c>
      <c r="L111" s="72"/>
      <c r="M111" s="72"/>
    </row>
    <row r="112" spans="1:13">
      <c r="A112" s="4">
        <v>42714</v>
      </c>
      <c r="B112" s="60">
        <v>319.19600000000003</v>
      </c>
      <c r="C112" s="45"/>
      <c r="D112" s="45"/>
      <c r="E112" s="45"/>
      <c r="F112" s="45"/>
      <c r="G112" s="45"/>
      <c r="H112" s="45"/>
      <c r="I112" s="37">
        <v>0</v>
      </c>
      <c r="J112" s="45"/>
      <c r="K112" s="27">
        <v>0</v>
      </c>
      <c r="L112" s="72"/>
      <c r="M112" s="72"/>
    </row>
    <row r="113" spans="1:13">
      <c r="A113" s="4">
        <v>42715</v>
      </c>
      <c r="B113" s="60">
        <v>242.89</v>
      </c>
      <c r="C113" s="20"/>
      <c r="D113" s="20"/>
      <c r="E113" s="20"/>
      <c r="F113" s="20"/>
      <c r="G113" s="20"/>
      <c r="H113" s="20"/>
      <c r="I113" s="37">
        <v>0</v>
      </c>
      <c r="J113" s="20"/>
      <c r="K113" s="27">
        <v>0</v>
      </c>
      <c r="L113" s="72"/>
      <c r="M113" s="72"/>
    </row>
    <row r="114" spans="1:13">
      <c r="A114" s="4">
        <v>42716</v>
      </c>
      <c r="B114" s="60">
        <v>242.89</v>
      </c>
      <c r="C114" s="45"/>
      <c r="D114" s="45"/>
      <c r="E114" s="45"/>
      <c r="F114" s="45"/>
      <c r="G114" s="45"/>
      <c r="H114" s="45"/>
      <c r="I114" s="37">
        <v>0</v>
      </c>
      <c r="J114" s="45"/>
      <c r="K114" s="27">
        <v>0</v>
      </c>
      <c r="L114" s="72"/>
      <c r="M114" s="72"/>
    </row>
    <row r="115" spans="1:13">
      <c r="A115" s="4">
        <v>42717</v>
      </c>
      <c r="B115" s="60">
        <v>253.02799999999999</v>
      </c>
      <c r="C115" s="45"/>
      <c r="D115" s="45"/>
      <c r="E115" s="45"/>
      <c r="F115" s="45"/>
      <c r="G115" s="45"/>
      <c r="H115" s="45"/>
      <c r="I115" s="37">
        <v>0</v>
      </c>
      <c r="J115" s="45"/>
      <c r="K115" s="27">
        <v>0</v>
      </c>
      <c r="L115" s="72"/>
      <c r="M115" s="72"/>
    </row>
    <row r="116" spans="1:13">
      <c r="A116" s="4">
        <v>42718</v>
      </c>
      <c r="B116" s="60">
        <v>251.84200000000001</v>
      </c>
      <c r="C116" s="45"/>
      <c r="D116" s="45"/>
      <c r="E116" s="45"/>
      <c r="F116" s="45"/>
      <c r="G116" s="45"/>
      <c r="H116" s="45"/>
      <c r="I116" s="37">
        <v>0</v>
      </c>
      <c r="J116" s="45"/>
      <c r="K116" s="27">
        <v>0</v>
      </c>
      <c r="L116" s="72"/>
      <c r="M116" s="72"/>
    </row>
    <row r="117" spans="1:13">
      <c r="A117" s="4">
        <v>42719</v>
      </c>
      <c r="B117" s="60">
        <v>250.29599999999999</v>
      </c>
      <c r="C117" s="45"/>
      <c r="D117" s="45"/>
      <c r="E117" s="45"/>
      <c r="F117" s="45"/>
      <c r="G117" s="45"/>
      <c r="H117" s="45"/>
      <c r="I117" s="37">
        <v>0</v>
      </c>
      <c r="J117" s="45"/>
      <c r="K117" s="27">
        <v>0</v>
      </c>
      <c r="L117" s="72"/>
      <c r="M117" s="72"/>
    </row>
    <row r="118" spans="1:13">
      <c r="A118" s="4">
        <v>42720</v>
      </c>
      <c r="B118" s="60">
        <v>307.04300000000001</v>
      </c>
      <c r="C118" s="45"/>
      <c r="D118" s="45"/>
      <c r="E118" s="45"/>
      <c r="F118" s="45"/>
      <c r="G118" s="45"/>
      <c r="H118" s="45"/>
      <c r="I118" s="37">
        <v>0</v>
      </c>
      <c r="J118" s="45"/>
      <c r="K118" s="27">
        <v>0</v>
      </c>
      <c r="L118" s="72"/>
      <c r="M118" s="72"/>
    </row>
    <row r="119" spans="1:13">
      <c r="A119" s="4">
        <v>42721</v>
      </c>
      <c r="B119" s="60">
        <v>221.73400000000001</v>
      </c>
      <c r="C119" s="45"/>
      <c r="D119" s="45"/>
      <c r="E119" s="45"/>
      <c r="F119" s="45"/>
      <c r="G119" s="45"/>
      <c r="H119" s="45"/>
      <c r="I119" s="37">
        <v>0</v>
      </c>
      <c r="J119" s="45"/>
      <c r="K119" s="27">
        <v>0</v>
      </c>
      <c r="L119" s="72"/>
      <c r="M119" s="72"/>
    </row>
    <row r="120" spans="1:13">
      <c r="A120" s="4">
        <v>42722</v>
      </c>
      <c r="B120" s="60">
        <v>290.25049999999999</v>
      </c>
      <c r="C120" s="46"/>
      <c r="D120" s="46"/>
      <c r="E120" s="46"/>
      <c r="F120" s="46"/>
      <c r="G120" s="46"/>
      <c r="H120" s="46"/>
      <c r="I120" s="37">
        <v>0</v>
      </c>
      <c r="J120" s="20"/>
      <c r="K120" s="27">
        <v>0</v>
      </c>
      <c r="L120" s="72"/>
      <c r="M120" s="72"/>
    </row>
    <row r="121" spans="1:13">
      <c r="A121" s="4">
        <v>42723</v>
      </c>
      <c r="B121" s="60">
        <v>290.25049999999999</v>
      </c>
      <c r="C121" s="45"/>
      <c r="D121" s="45"/>
      <c r="E121" s="45"/>
      <c r="F121" s="45"/>
      <c r="G121" s="45"/>
      <c r="H121" s="45"/>
      <c r="I121" s="37">
        <v>0</v>
      </c>
      <c r="J121" s="45"/>
      <c r="K121" s="27">
        <v>0</v>
      </c>
      <c r="L121" s="72"/>
      <c r="M121" s="72"/>
    </row>
    <row r="122" spans="1:13">
      <c r="A122" s="4">
        <v>42724</v>
      </c>
      <c r="B122" s="60">
        <v>296.39999999999998</v>
      </c>
      <c r="C122" s="45"/>
      <c r="D122" s="45"/>
      <c r="E122" s="45"/>
      <c r="F122" s="45"/>
      <c r="G122" s="45"/>
      <c r="H122" s="45"/>
      <c r="I122" s="37">
        <v>0</v>
      </c>
      <c r="J122" s="45"/>
      <c r="K122" s="27">
        <v>0</v>
      </c>
      <c r="L122" s="72"/>
      <c r="M122" s="72"/>
    </row>
    <row r="123" spans="1:13">
      <c r="A123" s="4">
        <v>42725</v>
      </c>
      <c r="B123" s="60">
        <v>221.71100000000001</v>
      </c>
      <c r="C123" s="45"/>
      <c r="D123" s="45"/>
      <c r="E123" s="45"/>
      <c r="F123" s="45"/>
      <c r="G123" s="45"/>
      <c r="H123" s="45"/>
      <c r="I123" s="37">
        <v>63</v>
      </c>
      <c r="J123" s="45"/>
      <c r="K123" s="27">
        <v>0</v>
      </c>
      <c r="L123" s="72"/>
      <c r="M123" s="72"/>
    </row>
    <row r="124" spans="1:13">
      <c r="A124" s="4">
        <v>42726</v>
      </c>
      <c r="B124" s="60">
        <v>305.17399999999998</v>
      </c>
      <c r="C124" s="45"/>
      <c r="D124" s="45"/>
      <c r="E124" s="45"/>
      <c r="F124" s="45"/>
      <c r="G124" s="45"/>
      <c r="H124" s="45"/>
      <c r="I124" s="37">
        <v>99</v>
      </c>
      <c r="J124" s="45"/>
      <c r="K124" s="27">
        <v>0</v>
      </c>
      <c r="L124" s="72"/>
      <c r="M124" s="72"/>
    </row>
    <row r="125" spans="1:13">
      <c r="A125" s="4">
        <v>42727</v>
      </c>
      <c r="B125" s="60">
        <v>280.70600000000002</v>
      </c>
      <c r="C125" s="45"/>
      <c r="D125" s="45"/>
      <c r="E125" s="45"/>
      <c r="F125" s="45"/>
      <c r="G125" s="45"/>
      <c r="H125" s="45"/>
      <c r="I125" s="37">
        <v>82</v>
      </c>
      <c r="J125" s="45"/>
      <c r="K125" s="27">
        <v>13</v>
      </c>
      <c r="L125" s="72"/>
      <c r="M125" s="72"/>
    </row>
    <row r="126" spans="1:13">
      <c r="A126" s="4">
        <v>42728</v>
      </c>
      <c r="B126" s="60">
        <v>240.66200000000001</v>
      </c>
      <c r="C126" s="45"/>
      <c r="D126" s="45"/>
      <c r="E126" s="45"/>
      <c r="F126" s="45"/>
      <c r="G126" s="45"/>
      <c r="H126" s="45"/>
      <c r="I126" s="37">
        <v>0</v>
      </c>
      <c r="J126" s="45"/>
      <c r="K126" s="27">
        <v>0</v>
      </c>
      <c r="L126" s="72"/>
      <c r="M126" s="72"/>
    </row>
    <row r="127" spans="1:13">
      <c r="A127" s="4">
        <v>42729</v>
      </c>
      <c r="B127" s="60">
        <v>292.93900000000002</v>
      </c>
      <c r="C127" s="20"/>
      <c r="D127" s="20"/>
      <c r="E127" s="20"/>
      <c r="F127" s="20"/>
      <c r="G127" s="20"/>
      <c r="H127" s="20"/>
      <c r="I127" s="37">
        <v>0</v>
      </c>
      <c r="J127" s="20"/>
      <c r="K127" s="27">
        <v>0</v>
      </c>
      <c r="L127" s="72"/>
      <c r="M127" s="72"/>
    </row>
    <row r="128" spans="1:13">
      <c r="A128" s="4">
        <v>42730</v>
      </c>
      <c r="B128" s="60">
        <v>292.93900000000002</v>
      </c>
      <c r="C128" s="45"/>
      <c r="D128" s="45"/>
      <c r="E128" s="45"/>
      <c r="F128" s="45"/>
      <c r="G128" s="45"/>
      <c r="H128" s="45"/>
      <c r="I128" s="37">
        <v>0</v>
      </c>
      <c r="J128" s="45"/>
      <c r="K128" s="27">
        <v>0</v>
      </c>
      <c r="L128" s="72"/>
      <c r="M128" s="72"/>
    </row>
    <row r="129" spans="1:13">
      <c r="A129" s="4">
        <v>42731</v>
      </c>
      <c r="B129" s="60">
        <v>291.214</v>
      </c>
      <c r="C129" s="45"/>
      <c r="D129" s="45"/>
      <c r="E129" s="45"/>
      <c r="F129" s="45"/>
      <c r="G129" s="45"/>
      <c r="H129" s="45"/>
      <c r="I129" s="37">
        <v>51</v>
      </c>
      <c r="J129" s="45"/>
      <c r="K129" s="27">
        <v>3</v>
      </c>
      <c r="L129" s="72"/>
      <c r="M129" s="72"/>
    </row>
    <row r="130" spans="1:13">
      <c r="A130" s="4">
        <v>42732</v>
      </c>
      <c r="B130" s="60">
        <v>295.47300000000001</v>
      </c>
      <c r="C130" s="45"/>
      <c r="D130" s="45"/>
      <c r="E130" s="45"/>
      <c r="F130" s="45"/>
      <c r="G130" s="45"/>
      <c r="H130" s="45"/>
      <c r="I130" s="37">
        <v>99</v>
      </c>
      <c r="J130" s="45"/>
      <c r="K130" s="27">
        <v>0</v>
      </c>
      <c r="L130" s="72"/>
      <c r="M130" s="72"/>
    </row>
    <row r="131" spans="1:13">
      <c r="A131" s="4">
        <v>42733</v>
      </c>
      <c r="B131" s="60">
        <v>256.29000000000002</v>
      </c>
      <c r="C131" s="45"/>
      <c r="D131" s="45"/>
      <c r="E131" s="45"/>
      <c r="F131" s="45"/>
      <c r="G131" s="45"/>
      <c r="H131" s="45"/>
      <c r="I131" s="37">
        <v>48</v>
      </c>
      <c r="J131" s="45"/>
      <c r="K131" s="27">
        <v>0</v>
      </c>
      <c r="L131" s="72"/>
      <c r="M131" s="72"/>
    </row>
    <row r="132" spans="1:13">
      <c r="A132" s="4">
        <v>42734</v>
      </c>
      <c r="B132" s="60">
        <v>251.804</v>
      </c>
      <c r="C132" s="45"/>
      <c r="D132" s="45"/>
      <c r="E132" s="45"/>
      <c r="F132" s="45"/>
      <c r="G132" s="45"/>
      <c r="H132" s="45"/>
      <c r="I132" s="37">
        <v>0</v>
      </c>
      <c r="J132" s="45"/>
      <c r="K132" s="27">
        <v>0</v>
      </c>
      <c r="L132" s="72"/>
      <c r="M132" s="72"/>
    </row>
    <row r="133" spans="1:13">
      <c r="A133" s="4">
        <v>42735</v>
      </c>
      <c r="B133" s="60">
        <v>247.75800000000001</v>
      </c>
      <c r="I133" s="37">
        <v>65</v>
      </c>
      <c r="K133" s="27">
        <v>0</v>
      </c>
      <c r="L133" s="72"/>
      <c r="M133" s="72"/>
    </row>
    <row r="134" spans="1:13">
      <c r="A134" s="4">
        <v>42736</v>
      </c>
      <c r="B134" s="60">
        <v>286.61500000000001</v>
      </c>
      <c r="C134" s="46"/>
      <c r="D134" s="46"/>
      <c r="E134" s="46"/>
      <c r="F134" s="46"/>
      <c r="G134" s="46"/>
      <c r="H134" s="46"/>
      <c r="I134" s="37">
        <v>0</v>
      </c>
      <c r="J134" s="20"/>
      <c r="K134" s="27">
        <v>0</v>
      </c>
      <c r="L134" s="72"/>
      <c r="M134" s="72"/>
    </row>
    <row r="135" spans="1:13">
      <c r="A135" s="4">
        <v>42737</v>
      </c>
      <c r="B135" s="60">
        <v>286.61500000000001</v>
      </c>
      <c r="C135" s="45"/>
      <c r="D135" s="45"/>
      <c r="E135" s="45"/>
      <c r="F135" s="45"/>
      <c r="G135" s="45"/>
      <c r="H135" s="45"/>
      <c r="I135" s="37">
        <v>65</v>
      </c>
      <c r="J135" s="45"/>
      <c r="K135" s="27">
        <v>0</v>
      </c>
      <c r="L135" s="72"/>
      <c r="M135" s="72"/>
    </row>
    <row r="136" spans="1:13">
      <c r="A136" s="4">
        <v>42738</v>
      </c>
      <c r="B136" s="60">
        <v>1083.19</v>
      </c>
      <c r="C136" s="45"/>
      <c r="D136" s="45"/>
      <c r="E136" s="45"/>
      <c r="F136" s="45"/>
      <c r="G136" s="45"/>
      <c r="H136" s="45"/>
      <c r="I136" s="37">
        <v>92</v>
      </c>
      <c r="J136" s="45"/>
      <c r="K136" s="27">
        <v>95</v>
      </c>
      <c r="L136" s="72"/>
      <c r="M136" s="72"/>
    </row>
    <row r="137" spans="1:13">
      <c r="A137" s="4">
        <v>42739</v>
      </c>
      <c r="B137" s="60">
        <v>468.39499999999998</v>
      </c>
      <c r="C137" s="51">
        <v>9</v>
      </c>
      <c r="D137" s="52">
        <v>5</v>
      </c>
      <c r="E137" s="52" t="s">
        <v>29</v>
      </c>
      <c r="F137" s="54">
        <v>39</v>
      </c>
      <c r="G137" s="52">
        <v>4.4000000000000004</v>
      </c>
      <c r="H137" s="52">
        <v>0.84</v>
      </c>
      <c r="I137" s="37">
        <v>71</v>
      </c>
      <c r="K137" s="27">
        <v>0</v>
      </c>
      <c r="L137" s="73">
        <v>42745</v>
      </c>
      <c r="M137" s="73">
        <v>42755</v>
      </c>
    </row>
    <row r="138" spans="1:13">
      <c r="A138" s="4">
        <v>42740</v>
      </c>
      <c r="B138" s="60">
        <v>294.08999999999997</v>
      </c>
      <c r="C138" s="45"/>
      <c r="D138" s="45"/>
      <c r="E138" s="45"/>
      <c r="F138" s="45"/>
      <c r="G138" s="45"/>
      <c r="H138" s="45"/>
      <c r="I138" s="37">
        <v>215</v>
      </c>
      <c r="J138" s="53">
        <v>1</v>
      </c>
      <c r="K138" s="27">
        <v>0</v>
      </c>
      <c r="L138" s="73">
        <v>42751</v>
      </c>
      <c r="M138" s="73">
        <v>42755</v>
      </c>
    </row>
    <row r="139" spans="1:13">
      <c r="A139" s="4">
        <v>42741</v>
      </c>
      <c r="B139" s="60">
        <v>605.81299999999999</v>
      </c>
      <c r="C139" s="45"/>
      <c r="D139" s="45"/>
      <c r="E139" s="45"/>
      <c r="F139" s="45"/>
      <c r="G139" s="45"/>
      <c r="H139" s="45"/>
      <c r="I139" s="37">
        <v>202</v>
      </c>
      <c r="J139" s="45"/>
      <c r="K139" s="27">
        <v>21</v>
      </c>
      <c r="L139" s="72"/>
      <c r="M139" s="72"/>
    </row>
    <row r="140" spans="1:13">
      <c r="A140" s="4">
        <v>42742</v>
      </c>
      <c r="B140" s="60">
        <v>657.19899999999996</v>
      </c>
      <c r="C140" s="45"/>
      <c r="D140" s="45"/>
      <c r="E140" s="45"/>
      <c r="F140" s="45"/>
      <c r="G140" s="45"/>
      <c r="H140" s="45"/>
      <c r="I140" s="37">
        <v>69</v>
      </c>
      <c r="J140" s="45"/>
      <c r="K140" s="27">
        <v>19</v>
      </c>
      <c r="L140" s="72"/>
      <c r="M140" s="72"/>
    </row>
    <row r="141" spans="1:13">
      <c r="A141" s="4">
        <v>42743</v>
      </c>
      <c r="B141" s="60">
        <v>449.35500000000002</v>
      </c>
      <c r="C141" s="20"/>
      <c r="D141" s="20"/>
      <c r="E141" s="20"/>
      <c r="F141" s="20"/>
      <c r="G141" s="20"/>
      <c r="H141" s="20"/>
      <c r="I141" s="37">
        <v>0</v>
      </c>
      <c r="J141" s="20"/>
      <c r="K141" s="27">
        <v>0</v>
      </c>
      <c r="L141" s="72"/>
      <c r="M141" s="72"/>
    </row>
    <row r="142" spans="1:13">
      <c r="A142" s="4">
        <v>42744</v>
      </c>
      <c r="B142" s="60">
        <v>449.35500000000002</v>
      </c>
      <c r="C142" s="45"/>
      <c r="D142" s="45"/>
      <c r="E142" s="45"/>
      <c r="F142" s="45"/>
      <c r="G142" s="45"/>
      <c r="H142" s="45"/>
      <c r="I142" s="37">
        <v>77</v>
      </c>
      <c r="J142" s="45"/>
      <c r="K142" s="27">
        <v>8</v>
      </c>
      <c r="L142" s="72"/>
      <c r="M142" s="72"/>
    </row>
    <row r="143" spans="1:13">
      <c r="A143" s="4">
        <v>42745</v>
      </c>
      <c r="B143" s="60">
        <v>339.15100000000001</v>
      </c>
      <c r="C143" s="45"/>
      <c r="D143" s="45"/>
      <c r="E143" s="45"/>
      <c r="F143" s="45"/>
      <c r="G143" s="45"/>
      <c r="H143" s="45"/>
      <c r="I143" s="37">
        <v>0</v>
      </c>
      <c r="J143" s="45"/>
      <c r="K143" s="27">
        <v>0</v>
      </c>
      <c r="L143" s="72"/>
      <c r="M143" s="72"/>
    </row>
    <row r="144" spans="1:13">
      <c r="A144" s="4">
        <v>42746</v>
      </c>
      <c r="B144" s="60">
        <v>322.25200000000001</v>
      </c>
      <c r="C144" s="45"/>
      <c r="D144" s="45"/>
      <c r="E144" s="45"/>
      <c r="F144" s="45"/>
      <c r="G144" s="45"/>
      <c r="H144" s="45"/>
      <c r="I144" s="37">
        <v>116</v>
      </c>
      <c r="J144" s="45"/>
      <c r="K144" s="27">
        <v>0</v>
      </c>
      <c r="L144" s="72"/>
      <c r="M144" s="72"/>
    </row>
    <row r="145" spans="1:13">
      <c r="A145" s="4">
        <v>42747</v>
      </c>
      <c r="B145" s="60">
        <v>300.40699999999998</v>
      </c>
      <c r="C145" s="45"/>
      <c r="D145" s="45"/>
      <c r="E145" s="45"/>
      <c r="F145" s="45"/>
      <c r="G145" s="45"/>
      <c r="H145" s="45"/>
      <c r="I145" s="37">
        <v>0</v>
      </c>
      <c r="J145" s="45"/>
      <c r="K145" s="27">
        <v>22</v>
      </c>
      <c r="L145" s="72"/>
      <c r="M145" s="72"/>
    </row>
    <row r="146" spans="1:13">
      <c r="A146" s="4">
        <v>42748</v>
      </c>
      <c r="B146" s="60">
        <v>487.77499999999998</v>
      </c>
      <c r="C146" s="45"/>
      <c r="D146" s="45"/>
      <c r="E146" s="45"/>
      <c r="F146" s="45"/>
      <c r="G146" s="45"/>
      <c r="H146" s="45"/>
      <c r="I146" s="37">
        <v>0</v>
      </c>
      <c r="J146" s="45"/>
      <c r="K146" s="27">
        <v>3</v>
      </c>
      <c r="L146" s="72"/>
      <c r="M146" s="72"/>
    </row>
    <row r="147" spans="1:13">
      <c r="A147" s="4">
        <v>42749</v>
      </c>
      <c r="B147" s="60">
        <v>300.47500000000002</v>
      </c>
      <c r="C147" s="45"/>
      <c r="D147" s="45"/>
      <c r="E147" s="45"/>
      <c r="F147" s="45"/>
      <c r="G147" s="45"/>
      <c r="H147" s="45"/>
      <c r="I147" s="37">
        <v>0</v>
      </c>
      <c r="J147" s="45"/>
      <c r="K147" s="27">
        <v>0</v>
      </c>
      <c r="L147" s="72"/>
      <c r="M147" s="72"/>
    </row>
    <row r="148" spans="1:13">
      <c r="A148" s="4">
        <v>42750</v>
      </c>
      <c r="B148" s="60">
        <v>329.483</v>
      </c>
      <c r="C148" s="46"/>
      <c r="D148" s="46"/>
      <c r="E148" s="46"/>
      <c r="F148" s="46"/>
      <c r="G148" s="46"/>
      <c r="H148" s="46"/>
      <c r="I148" s="37">
        <v>0</v>
      </c>
      <c r="J148" s="20"/>
      <c r="K148" s="26">
        <v>0</v>
      </c>
      <c r="L148" s="72"/>
      <c r="M148" s="72"/>
    </row>
    <row r="149" spans="1:13">
      <c r="A149" s="4">
        <v>42751</v>
      </c>
      <c r="B149" s="60">
        <v>329.483</v>
      </c>
      <c r="C149" s="45"/>
      <c r="D149" s="45"/>
      <c r="E149" s="45"/>
      <c r="F149" s="45"/>
      <c r="G149" s="45"/>
      <c r="H149" s="45"/>
      <c r="I149" s="37">
        <v>0</v>
      </c>
      <c r="J149" s="45"/>
      <c r="K149" s="26">
        <v>8</v>
      </c>
      <c r="L149" s="72"/>
      <c r="M149" s="72"/>
    </row>
    <row r="150" spans="1:13">
      <c r="A150" s="4">
        <v>42752</v>
      </c>
      <c r="B150" s="60">
        <v>314.60300000000001</v>
      </c>
      <c r="C150" s="45"/>
      <c r="D150" s="45"/>
      <c r="E150" s="45"/>
      <c r="F150" s="45"/>
      <c r="G150" s="45"/>
      <c r="H150" s="45"/>
      <c r="I150" s="37">
        <v>0</v>
      </c>
      <c r="J150" s="45"/>
      <c r="K150" s="26">
        <v>0</v>
      </c>
      <c r="L150" s="72"/>
      <c r="M150" s="72"/>
    </row>
    <row r="151" spans="1:13">
      <c r="A151" s="4">
        <v>42753</v>
      </c>
      <c r="B151" s="60">
        <v>364.29399999999998</v>
      </c>
      <c r="C151" s="45"/>
      <c r="D151" s="45"/>
      <c r="E151" s="45"/>
      <c r="F151" s="45"/>
      <c r="G151" s="45"/>
      <c r="H151" s="45"/>
      <c r="I151" s="37">
        <v>104</v>
      </c>
      <c r="J151" s="45"/>
      <c r="K151" s="26">
        <v>0</v>
      </c>
      <c r="L151" s="72"/>
      <c r="M151" s="72"/>
    </row>
    <row r="152" spans="1:13">
      <c r="A152" s="4">
        <v>42754</v>
      </c>
      <c r="B152" s="60">
        <v>245.751</v>
      </c>
      <c r="C152" s="45"/>
      <c r="D152" s="45"/>
      <c r="E152" s="45"/>
      <c r="F152" s="45"/>
      <c r="G152" s="45"/>
      <c r="H152" s="45"/>
      <c r="I152" s="37">
        <v>0</v>
      </c>
      <c r="J152" s="45"/>
      <c r="K152" s="26">
        <v>0</v>
      </c>
      <c r="L152" s="72"/>
      <c r="M152" s="72"/>
    </row>
    <row r="153" spans="1:13">
      <c r="A153" s="4">
        <v>42755</v>
      </c>
      <c r="B153" s="60">
        <v>258.83199999999999</v>
      </c>
      <c r="C153" s="45"/>
      <c r="D153" s="45"/>
      <c r="E153" s="45"/>
      <c r="F153" s="45"/>
      <c r="G153" s="45"/>
      <c r="H153" s="45"/>
      <c r="I153" s="37">
        <v>0</v>
      </c>
      <c r="J153" s="45"/>
      <c r="K153" s="26">
        <v>0</v>
      </c>
      <c r="L153" s="72"/>
      <c r="M153" s="72"/>
    </row>
    <row r="154" spans="1:13">
      <c r="A154" s="4">
        <v>42756</v>
      </c>
      <c r="B154" s="60">
        <v>301.26499999999999</v>
      </c>
      <c r="I154" s="37">
        <v>0</v>
      </c>
      <c r="K154" s="26">
        <v>0</v>
      </c>
      <c r="L154" s="72"/>
      <c r="M154" s="72"/>
    </row>
    <row r="155" spans="1:13">
      <c r="A155" s="4">
        <v>42757</v>
      </c>
      <c r="B155" s="60">
        <v>543.16600000000005</v>
      </c>
      <c r="C155" s="20"/>
      <c r="D155" s="20"/>
      <c r="E155" s="20"/>
      <c r="F155" s="20"/>
      <c r="G155" s="20"/>
      <c r="H155" s="20"/>
      <c r="I155" s="37">
        <v>0</v>
      </c>
      <c r="J155" s="20"/>
      <c r="K155" s="26">
        <v>25</v>
      </c>
      <c r="L155" s="72"/>
      <c r="M155" s="72"/>
    </row>
    <row r="156" spans="1:13">
      <c r="A156" s="4">
        <v>42758</v>
      </c>
      <c r="B156" s="60">
        <v>271.52199999999999</v>
      </c>
      <c r="C156" s="45"/>
      <c r="D156" s="45"/>
      <c r="E156" s="45"/>
      <c r="F156" s="45"/>
      <c r="G156" s="45"/>
      <c r="H156" s="45"/>
      <c r="I156" s="37">
        <v>0</v>
      </c>
      <c r="J156" s="45"/>
      <c r="K156" s="27">
        <v>0</v>
      </c>
      <c r="L156" s="72"/>
      <c r="M156" s="72"/>
    </row>
    <row r="157" spans="1:13">
      <c r="A157" s="4">
        <v>42759</v>
      </c>
      <c r="B157" s="60">
        <v>287.04700000000003</v>
      </c>
      <c r="C157" s="45"/>
      <c r="D157" s="45"/>
      <c r="E157" s="45"/>
      <c r="F157" s="45"/>
      <c r="G157" s="45"/>
      <c r="H157" s="45"/>
      <c r="I157" s="37">
        <v>0</v>
      </c>
      <c r="J157" s="45"/>
      <c r="K157" s="27">
        <v>0</v>
      </c>
      <c r="L157" s="72"/>
      <c r="M157" s="72"/>
    </row>
    <row r="158" spans="1:13">
      <c r="A158" s="4">
        <v>42760</v>
      </c>
      <c r="B158" s="60">
        <v>319.30399999999997</v>
      </c>
      <c r="C158" s="45"/>
      <c r="D158" s="45"/>
      <c r="E158" s="45"/>
      <c r="F158" s="45"/>
      <c r="G158" s="45"/>
      <c r="H158" s="45"/>
      <c r="I158" s="37">
        <v>0</v>
      </c>
      <c r="J158" s="45"/>
      <c r="K158" s="27">
        <v>0</v>
      </c>
      <c r="L158" s="72"/>
      <c r="M158" s="72"/>
    </row>
    <row r="159" spans="1:13">
      <c r="A159" s="4">
        <v>42761</v>
      </c>
      <c r="B159" s="60">
        <v>227.71799999999999</v>
      </c>
      <c r="C159" s="45"/>
      <c r="D159" s="45"/>
      <c r="E159" s="45"/>
      <c r="F159" s="45"/>
      <c r="G159" s="45"/>
      <c r="H159" s="45"/>
      <c r="I159" s="37">
        <v>0</v>
      </c>
      <c r="J159" s="45"/>
      <c r="K159" s="27">
        <v>0</v>
      </c>
      <c r="L159" s="72"/>
      <c r="M159" s="72"/>
    </row>
    <row r="160" spans="1:13">
      <c r="A160" s="4">
        <v>42762</v>
      </c>
      <c r="B160" s="60">
        <v>426.00700000000001</v>
      </c>
      <c r="C160" s="45"/>
      <c r="D160" s="45"/>
      <c r="E160" s="45"/>
      <c r="F160" s="45"/>
      <c r="G160" s="45"/>
      <c r="H160" s="45"/>
      <c r="I160" s="37">
        <v>0</v>
      </c>
      <c r="J160" s="45"/>
      <c r="K160" s="27">
        <v>0</v>
      </c>
      <c r="L160" s="72"/>
      <c r="M160" s="72"/>
    </row>
    <row r="161" spans="1:13">
      <c r="A161" s="4">
        <v>42763</v>
      </c>
      <c r="B161" s="60">
        <v>253.36699999999999</v>
      </c>
      <c r="C161" s="45"/>
      <c r="D161" s="45"/>
      <c r="E161" s="45"/>
      <c r="F161" s="45"/>
      <c r="G161" s="45"/>
      <c r="H161" s="45"/>
      <c r="I161" s="37">
        <v>0</v>
      </c>
      <c r="J161" s="45"/>
      <c r="K161" s="27">
        <v>0</v>
      </c>
      <c r="L161" s="72"/>
      <c r="M161" s="72"/>
    </row>
    <row r="162" spans="1:13">
      <c r="A162" s="4">
        <v>42764</v>
      </c>
      <c r="B162" s="60">
        <v>279.89049999999997</v>
      </c>
      <c r="C162" s="46"/>
      <c r="D162" s="46"/>
      <c r="E162" s="46"/>
      <c r="F162" s="46"/>
      <c r="G162" s="46"/>
      <c r="H162" s="46"/>
      <c r="I162" s="37">
        <v>0</v>
      </c>
      <c r="J162" s="20"/>
      <c r="K162" s="27">
        <v>0</v>
      </c>
      <c r="L162" s="72"/>
      <c r="M162" s="72"/>
    </row>
    <row r="163" spans="1:13">
      <c r="A163" s="4">
        <v>42765</v>
      </c>
      <c r="B163" s="60">
        <v>279.89049999999997</v>
      </c>
      <c r="C163" s="45"/>
      <c r="D163" s="45"/>
      <c r="E163" s="45"/>
      <c r="F163" s="45"/>
      <c r="G163" s="45"/>
      <c r="H163" s="45"/>
      <c r="I163" s="37">
        <v>384</v>
      </c>
      <c r="J163" s="45"/>
      <c r="K163" s="27">
        <v>0</v>
      </c>
      <c r="L163" s="72"/>
      <c r="M163" s="72"/>
    </row>
    <row r="164" spans="1:13">
      <c r="A164" s="4">
        <v>42766</v>
      </c>
      <c r="B164" s="60">
        <v>290.971</v>
      </c>
      <c r="C164" s="51">
        <v>12</v>
      </c>
      <c r="D164" s="52">
        <v>2</v>
      </c>
      <c r="E164" s="52" t="s">
        <v>29</v>
      </c>
      <c r="F164" s="54">
        <v>40</v>
      </c>
      <c r="G164" s="52">
        <v>4.0999999999999996</v>
      </c>
      <c r="H164" s="52">
        <v>0.9</v>
      </c>
      <c r="I164" s="37">
        <v>88</v>
      </c>
      <c r="J164" s="53">
        <v>1</v>
      </c>
      <c r="K164" s="27">
        <v>0</v>
      </c>
      <c r="L164" s="73">
        <v>42774</v>
      </c>
      <c r="M164" s="73">
        <v>42788</v>
      </c>
    </row>
    <row r="165" spans="1:13">
      <c r="A165" s="4">
        <v>42767</v>
      </c>
      <c r="B165" s="60">
        <v>369.99299999999999</v>
      </c>
      <c r="C165" s="45"/>
      <c r="D165" s="45"/>
      <c r="E165" s="45"/>
      <c r="F165" s="45"/>
      <c r="G165" s="45"/>
      <c r="H165" s="45"/>
      <c r="I165" s="37">
        <v>0</v>
      </c>
      <c r="J165" s="45"/>
      <c r="K165" s="27">
        <v>0</v>
      </c>
      <c r="L165" s="72"/>
      <c r="M165" s="72"/>
    </row>
    <row r="166" spans="1:13">
      <c r="A166" s="4">
        <v>42768</v>
      </c>
      <c r="B166" s="60">
        <v>177.239</v>
      </c>
      <c r="C166" s="45"/>
      <c r="D166" s="45"/>
      <c r="E166" s="45"/>
      <c r="F166" s="45"/>
      <c r="G166" s="45"/>
      <c r="H166" s="45"/>
      <c r="I166" s="37">
        <v>0</v>
      </c>
      <c r="J166" s="45"/>
      <c r="K166" s="27">
        <v>0</v>
      </c>
      <c r="L166" s="72"/>
      <c r="M166" s="72"/>
    </row>
    <row r="167" spans="1:13">
      <c r="A167" s="4">
        <v>42769</v>
      </c>
      <c r="B167" s="60">
        <v>265.834</v>
      </c>
      <c r="C167" s="45"/>
      <c r="D167" s="45"/>
      <c r="E167" s="45"/>
      <c r="F167" s="45"/>
      <c r="G167" s="45"/>
      <c r="H167" s="45"/>
      <c r="I167" s="37">
        <v>0</v>
      </c>
      <c r="J167" s="45"/>
      <c r="K167" s="27">
        <v>0</v>
      </c>
      <c r="L167" s="72"/>
      <c r="M167" s="72"/>
    </row>
    <row r="168" spans="1:13">
      <c r="A168" s="4">
        <v>42770</v>
      </c>
      <c r="B168" s="60">
        <v>315.10199999999998</v>
      </c>
      <c r="C168" s="45"/>
      <c r="D168" s="45"/>
      <c r="E168" s="45"/>
      <c r="F168" s="45"/>
      <c r="G168" s="45"/>
      <c r="H168" s="45"/>
      <c r="I168" s="37">
        <v>0</v>
      </c>
      <c r="J168" s="45"/>
      <c r="K168" s="27">
        <v>0</v>
      </c>
      <c r="L168" s="72"/>
      <c r="M168" s="72"/>
    </row>
    <row r="169" spans="1:13">
      <c r="A169" s="4">
        <v>42771</v>
      </c>
      <c r="B169" s="60">
        <v>253.20849999999999</v>
      </c>
      <c r="C169" s="20"/>
      <c r="D169" s="20"/>
      <c r="E169" s="20"/>
      <c r="F169" s="20"/>
      <c r="G169" s="20"/>
      <c r="H169" s="20"/>
      <c r="I169" s="37">
        <v>0</v>
      </c>
      <c r="J169" s="20"/>
      <c r="K169" s="27">
        <v>0</v>
      </c>
      <c r="L169" s="72"/>
      <c r="M169" s="72"/>
    </row>
    <row r="170" spans="1:13">
      <c r="A170" s="4">
        <v>42772</v>
      </c>
      <c r="B170" s="60">
        <v>253.20849999999999</v>
      </c>
      <c r="C170" s="45"/>
      <c r="D170" s="45"/>
      <c r="E170" s="45"/>
      <c r="F170" s="45"/>
      <c r="G170" s="45"/>
      <c r="H170" s="45"/>
      <c r="I170" s="37">
        <v>175</v>
      </c>
      <c r="J170" s="45"/>
      <c r="K170" s="26">
        <v>0</v>
      </c>
      <c r="L170" s="72"/>
      <c r="M170" s="72"/>
    </row>
    <row r="171" spans="1:13">
      <c r="A171" s="4">
        <v>42773</v>
      </c>
      <c r="B171" s="60">
        <v>267.20499999999998</v>
      </c>
      <c r="C171" s="45"/>
      <c r="D171" s="45"/>
      <c r="E171" s="45"/>
      <c r="F171" s="45"/>
      <c r="G171" s="45"/>
      <c r="H171" s="45"/>
      <c r="I171" s="37">
        <v>159</v>
      </c>
      <c r="J171" s="45"/>
      <c r="K171" s="26">
        <v>0</v>
      </c>
      <c r="L171" s="72"/>
      <c r="M171" s="72"/>
    </row>
    <row r="172" spans="1:13">
      <c r="A172" s="4">
        <v>42774</v>
      </c>
      <c r="B172" s="60">
        <v>307.50099999999998</v>
      </c>
      <c r="C172" s="45"/>
      <c r="D172" s="45"/>
      <c r="E172" s="45"/>
      <c r="F172" s="45"/>
      <c r="G172" s="45"/>
      <c r="H172" s="45"/>
      <c r="I172" s="37">
        <v>208</v>
      </c>
      <c r="J172" s="45"/>
      <c r="K172" s="26">
        <v>0</v>
      </c>
      <c r="L172" s="72"/>
      <c r="M172" s="72"/>
    </row>
    <row r="173" spans="1:13">
      <c r="A173" s="4">
        <v>42775</v>
      </c>
      <c r="B173" s="60">
        <v>228.32</v>
      </c>
      <c r="C173" s="45"/>
      <c r="D173" s="45"/>
      <c r="E173" s="45"/>
      <c r="F173" s="45"/>
      <c r="G173" s="45"/>
      <c r="H173" s="45"/>
      <c r="I173" s="37">
        <v>0</v>
      </c>
      <c r="J173" s="45"/>
      <c r="K173" s="26">
        <v>4</v>
      </c>
      <c r="L173" s="72"/>
      <c r="M173" s="72"/>
    </row>
    <row r="174" spans="1:13">
      <c r="A174" s="4">
        <v>42776</v>
      </c>
      <c r="B174" s="60">
        <v>330.505</v>
      </c>
      <c r="C174" s="45"/>
      <c r="D174" s="45"/>
      <c r="E174" s="45"/>
      <c r="F174" s="45"/>
      <c r="G174" s="45"/>
      <c r="H174" s="45"/>
      <c r="I174" s="37">
        <v>0</v>
      </c>
      <c r="J174" s="45"/>
      <c r="K174" s="26">
        <v>0</v>
      </c>
      <c r="L174" s="72"/>
      <c r="M174" s="72"/>
    </row>
    <row r="175" spans="1:13">
      <c r="A175" s="4">
        <v>42777</v>
      </c>
      <c r="B175" s="60">
        <v>224.93299999999999</v>
      </c>
      <c r="C175" s="45"/>
      <c r="D175" s="45"/>
      <c r="E175" s="45"/>
      <c r="F175" s="45"/>
      <c r="G175" s="45"/>
      <c r="H175" s="45"/>
      <c r="I175" s="37">
        <v>0</v>
      </c>
      <c r="J175" s="45"/>
      <c r="K175" s="26">
        <v>0</v>
      </c>
      <c r="L175" s="72"/>
      <c r="M175" s="72"/>
    </row>
    <row r="176" spans="1:13">
      <c r="A176" s="4">
        <v>42778</v>
      </c>
      <c r="B176" s="60">
        <v>260.072</v>
      </c>
      <c r="C176" s="46"/>
      <c r="D176" s="46"/>
      <c r="E176" s="46"/>
      <c r="F176" s="46"/>
      <c r="G176" s="46"/>
      <c r="H176" s="46"/>
      <c r="I176" s="37">
        <v>0</v>
      </c>
      <c r="J176" s="20"/>
      <c r="K176" s="26">
        <v>0</v>
      </c>
      <c r="L176" s="72"/>
      <c r="M176" s="72"/>
    </row>
    <row r="177" spans="1:13">
      <c r="A177" s="4">
        <v>42779</v>
      </c>
      <c r="B177" s="60">
        <v>260.072</v>
      </c>
      <c r="C177" s="45"/>
      <c r="D177" s="45"/>
      <c r="E177" s="45"/>
      <c r="F177" s="45"/>
      <c r="G177" s="45"/>
      <c r="H177" s="45"/>
      <c r="I177" s="37">
        <v>418</v>
      </c>
      <c r="J177" s="45"/>
      <c r="K177" s="26">
        <v>0</v>
      </c>
      <c r="L177" s="72"/>
      <c r="M177" s="72"/>
    </row>
    <row r="178" spans="1:13">
      <c r="A178" s="4">
        <v>42780</v>
      </c>
      <c r="B178" s="60">
        <v>260.149</v>
      </c>
      <c r="C178" s="45"/>
      <c r="D178" s="45"/>
      <c r="E178" s="45"/>
      <c r="F178" s="45"/>
      <c r="G178" s="45"/>
      <c r="H178" s="45"/>
      <c r="I178" s="37">
        <v>116</v>
      </c>
      <c r="J178" s="45"/>
      <c r="K178" s="26">
        <v>2</v>
      </c>
      <c r="L178" s="72"/>
      <c r="M178" s="72"/>
    </row>
    <row r="179" spans="1:13">
      <c r="A179" s="4">
        <v>42781</v>
      </c>
      <c r="B179" s="60">
        <v>274.10599999999999</v>
      </c>
      <c r="C179" s="45"/>
      <c r="D179" s="45"/>
      <c r="E179" s="45"/>
      <c r="F179" s="45"/>
      <c r="G179" s="45"/>
      <c r="H179" s="45"/>
      <c r="I179" s="37">
        <v>109</v>
      </c>
      <c r="J179" s="45"/>
      <c r="K179" s="26">
        <v>0</v>
      </c>
      <c r="L179" s="72"/>
      <c r="M179" s="72"/>
    </row>
    <row r="180" spans="1:13">
      <c r="A180" s="4">
        <v>42782</v>
      </c>
      <c r="B180" s="60">
        <v>238.517</v>
      </c>
      <c r="C180" s="45"/>
      <c r="D180" s="45"/>
      <c r="E180" s="45"/>
      <c r="F180" s="45"/>
      <c r="G180" s="45"/>
      <c r="H180" s="45"/>
      <c r="I180" s="37">
        <v>0</v>
      </c>
      <c r="J180" s="45"/>
      <c r="K180" s="26">
        <v>0</v>
      </c>
      <c r="L180" s="72"/>
      <c r="M180" s="72"/>
    </row>
    <row r="181" spans="1:13">
      <c r="A181" s="4">
        <v>42783</v>
      </c>
      <c r="B181" s="60">
        <v>261.48099999999999</v>
      </c>
      <c r="C181" s="45"/>
      <c r="D181" s="45"/>
      <c r="E181" s="45"/>
      <c r="F181" s="45"/>
      <c r="G181" s="45"/>
      <c r="H181" s="45"/>
      <c r="I181" s="37">
        <v>119</v>
      </c>
      <c r="J181" s="45"/>
      <c r="K181" s="26">
        <v>0</v>
      </c>
      <c r="L181" s="72"/>
      <c r="M181" s="72"/>
    </row>
    <row r="182" spans="1:13">
      <c r="A182" s="4">
        <v>42784</v>
      </c>
      <c r="B182" s="60">
        <v>285.47300000000001</v>
      </c>
      <c r="C182" s="45"/>
      <c r="D182" s="45"/>
      <c r="E182" s="45"/>
      <c r="F182" s="45"/>
      <c r="G182" s="45"/>
      <c r="H182" s="45"/>
      <c r="I182" s="37">
        <v>0</v>
      </c>
      <c r="J182" s="45"/>
      <c r="K182" s="26">
        <v>0</v>
      </c>
      <c r="L182" s="72"/>
      <c r="M182" s="72"/>
    </row>
    <row r="183" spans="1:13">
      <c r="A183" s="4">
        <v>42785</v>
      </c>
      <c r="B183" s="62">
        <v>233.41399999999999</v>
      </c>
      <c r="C183" s="20"/>
      <c r="D183" s="20"/>
      <c r="E183" s="20"/>
      <c r="F183" s="20"/>
      <c r="G183" s="20"/>
      <c r="H183" s="20"/>
      <c r="I183" s="37">
        <v>0</v>
      </c>
      <c r="J183" s="20"/>
      <c r="K183" s="26">
        <v>4</v>
      </c>
      <c r="L183" s="72"/>
      <c r="M183" s="72"/>
    </row>
    <row r="184" spans="1:13">
      <c r="A184" s="4">
        <v>42786</v>
      </c>
      <c r="B184" s="62">
        <v>233.41399999999999</v>
      </c>
      <c r="C184" s="45"/>
      <c r="D184" s="45"/>
      <c r="E184" s="45"/>
      <c r="F184" s="45"/>
      <c r="G184" s="45"/>
      <c r="H184" s="45"/>
      <c r="I184" s="37">
        <v>184</v>
      </c>
      <c r="J184" s="45"/>
      <c r="K184" s="26">
        <v>0</v>
      </c>
      <c r="L184" s="72"/>
      <c r="M184" s="72"/>
    </row>
    <row r="185" spans="1:13">
      <c r="A185" s="4">
        <v>42787</v>
      </c>
      <c r="B185" s="62">
        <v>253.815</v>
      </c>
      <c r="C185" s="45"/>
      <c r="D185" s="45"/>
      <c r="E185" s="45"/>
      <c r="F185" s="45"/>
      <c r="G185" s="45"/>
      <c r="H185" s="45"/>
      <c r="I185" s="37">
        <v>281</v>
      </c>
      <c r="J185" s="45"/>
      <c r="K185" s="26">
        <v>6</v>
      </c>
      <c r="L185" s="72"/>
      <c r="M185" s="72"/>
    </row>
    <row r="186" spans="1:13">
      <c r="A186" s="4">
        <v>42788</v>
      </c>
      <c r="B186" s="62">
        <v>240.25399999999999</v>
      </c>
      <c r="C186" s="45"/>
      <c r="D186" s="45"/>
      <c r="E186" s="45"/>
      <c r="F186" s="45"/>
      <c r="G186" s="45"/>
      <c r="H186" s="45"/>
      <c r="I186" s="37">
        <v>216</v>
      </c>
      <c r="J186" s="45"/>
      <c r="K186" s="26">
        <v>3</v>
      </c>
      <c r="L186" s="72"/>
      <c r="M186" s="72"/>
    </row>
    <row r="187" spans="1:13">
      <c r="A187" s="4">
        <v>42789</v>
      </c>
      <c r="B187" s="62">
        <v>254.67500000000001</v>
      </c>
      <c r="C187" s="45"/>
      <c r="D187" s="45"/>
      <c r="E187" s="45"/>
      <c r="F187" s="45"/>
      <c r="G187" s="45"/>
      <c r="H187" s="45"/>
      <c r="I187" s="37">
        <v>222</v>
      </c>
      <c r="J187" s="45"/>
      <c r="K187" s="26">
        <v>0</v>
      </c>
      <c r="L187" s="72"/>
      <c r="M187" s="72"/>
    </row>
    <row r="188" spans="1:13">
      <c r="A188" s="4">
        <v>42790</v>
      </c>
      <c r="B188" s="62">
        <v>294.72300000000001</v>
      </c>
      <c r="C188" s="45"/>
      <c r="D188" s="45"/>
      <c r="E188" s="45"/>
      <c r="F188" s="45"/>
      <c r="G188" s="45"/>
      <c r="H188" s="45"/>
      <c r="I188" s="37">
        <v>49</v>
      </c>
      <c r="J188" s="45"/>
      <c r="K188" s="26">
        <v>0</v>
      </c>
      <c r="L188" s="72"/>
      <c r="M188" s="72"/>
    </row>
    <row r="189" spans="1:13">
      <c r="A189" s="4">
        <v>42791</v>
      </c>
      <c r="B189" s="62">
        <v>204.672</v>
      </c>
      <c r="I189" s="37">
        <v>0</v>
      </c>
      <c r="K189" s="26">
        <v>0</v>
      </c>
      <c r="L189" s="72"/>
      <c r="M189" s="72"/>
    </row>
    <row r="190" spans="1:13">
      <c r="A190" s="4">
        <v>42792</v>
      </c>
      <c r="B190" s="62">
        <v>237.10050000000001</v>
      </c>
      <c r="C190" s="46"/>
      <c r="D190" s="46"/>
      <c r="E190" s="46"/>
      <c r="F190" s="46"/>
      <c r="G190" s="46"/>
      <c r="H190" s="46"/>
      <c r="I190" s="37">
        <v>0</v>
      </c>
      <c r="J190" s="20"/>
      <c r="K190" s="26">
        <v>0</v>
      </c>
      <c r="L190" s="72"/>
      <c r="M190" s="72"/>
    </row>
    <row r="191" spans="1:13">
      <c r="A191" s="4">
        <v>42793</v>
      </c>
      <c r="B191" s="62">
        <v>237.10050000000001</v>
      </c>
      <c r="C191" s="51">
        <v>8</v>
      </c>
      <c r="D191" s="52">
        <v>2420</v>
      </c>
      <c r="E191" s="52" t="s">
        <v>29</v>
      </c>
      <c r="F191" s="52">
        <v>15</v>
      </c>
      <c r="G191" s="52">
        <v>4.0999999999999996</v>
      </c>
      <c r="H191" s="52">
        <v>1.4</v>
      </c>
      <c r="I191" s="37">
        <v>100</v>
      </c>
      <c r="J191" s="53" t="s">
        <v>37</v>
      </c>
      <c r="K191" s="26">
        <v>9</v>
      </c>
      <c r="L191" s="73">
        <v>42800</v>
      </c>
      <c r="M191" s="73">
        <v>42811</v>
      </c>
    </row>
    <row r="192" spans="1:13">
      <c r="A192" s="4">
        <v>42794</v>
      </c>
      <c r="B192" s="62">
        <v>1266.7059999999999</v>
      </c>
      <c r="C192" s="45"/>
      <c r="D192" s="45"/>
      <c r="E192" s="45"/>
      <c r="F192" s="45"/>
      <c r="G192" s="45"/>
      <c r="H192" s="45"/>
      <c r="I192" s="37">
        <v>0</v>
      </c>
      <c r="J192" s="45"/>
      <c r="K192" s="26">
        <v>118</v>
      </c>
      <c r="L192" s="72"/>
      <c r="M192" s="72"/>
    </row>
    <row r="193" spans="1:13">
      <c r="A193" s="4">
        <v>42795</v>
      </c>
      <c r="B193" s="70">
        <v>1472.672</v>
      </c>
      <c r="C193" s="45"/>
      <c r="D193" s="45"/>
      <c r="E193" s="45"/>
      <c r="F193" s="45"/>
      <c r="G193" s="45"/>
      <c r="H193" s="45"/>
      <c r="I193" s="37">
        <v>0</v>
      </c>
      <c r="J193" s="45"/>
      <c r="K193" s="26">
        <v>18</v>
      </c>
      <c r="L193" s="72"/>
      <c r="M193" s="72"/>
    </row>
    <row r="194" spans="1:13">
      <c r="A194" s="4">
        <v>42796</v>
      </c>
      <c r="B194" s="62">
        <v>710.83699999999999</v>
      </c>
      <c r="C194" s="45"/>
      <c r="D194" s="45"/>
      <c r="E194" s="45"/>
      <c r="F194" s="45"/>
      <c r="G194" s="45"/>
      <c r="H194" s="45"/>
      <c r="I194" s="37">
        <v>0</v>
      </c>
      <c r="J194" s="45"/>
      <c r="K194" s="26">
        <v>2</v>
      </c>
      <c r="L194" s="72"/>
      <c r="M194" s="72"/>
    </row>
    <row r="195" spans="1:13">
      <c r="A195" s="4">
        <v>42797</v>
      </c>
      <c r="B195" s="62">
        <v>455.31900000000002</v>
      </c>
      <c r="C195" s="45"/>
      <c r="D195" s="45"/>
      <c r="E195" s="45"/>
      <c r="F195" s="45"/>
      <c r="G195" s="45"/>
      <c r="H195" s="45"/>
      <c r="I195" s="37">
        <v>0</v>
      </c>
      <c r="J195" s="45"/>
      <c r="K195" s="26">
        <v>0</v>
      </c>
      <c r="L195" s="72"/>
      <c r="M195" s="72"/>
    </row>
    <row r="196" spans="1:13">
      <c r="A196" s="4">
        <v>42798</v>
      </c>
      <c r="B196" s="62">
        <v>442.33300000000003</v>
      </c>
      <c r="C196" s="45"/>
      <c r="D196" s="45"/>
      <c r="E196" s="45"/>
      <c r="F196" s="45"/>
      <c r="G196" s="45"/>
      <c r="H196" s="45"/>
      <c r="I196" s="37">
        <v>0</v>
      </c>
      <c r="J196" s="45"/>
      <c r="K196" s="26">
        <v>0</v>
      </c>
      <c r="L196" s="72"/>
      <c r="M196" s="72"/>
    </row>
    <row r="197" spans="1:13">
      <c r="A197" s="4">
        <v>42799</v>
      </c>
      <c r="B197" s="62">
        <v>335.13900000000001</v>
      </c>
      <c r="C197" s="20"/>
      <c r="D197" s="20"/>
      <c r="E197" s="20"/>
      <c r="F197" s="20"/>
      <c r="G197" s="20"/>
      <c r="H197" s="20"/>
      <c r="I197" s="37">
        <v>0</v>
      </c>
      <c r="J197" s="20"/>
      <c r="K197" s="26">
        <v>0</v>
      </c>
      <c r="L197" s="72"/>
      <c r="M197" s="72"/>
    </row>
    <row r="198" spans="1:13">
      <c r="A198" s="4">
        <v>42800</v>
      </c>
      <c r="B198" s="62">
        <v>335.13900000000001</v>
      </c>
      <c r="C198" s="45"/>
      <c r="D198" s="45"/>
      <c r="E198" s="45"/>
      <c r="F198" s="45"/>
      <c r="G198" s="45"/>
      <c r="H198" s="45"/>
      <c r="I198" s="37">
        <v>119</v>
      </c>
      <c r="J198" s="45"/>
      <c r="K198" s="26">
        <v>8</v>
      </c>
      <c r="L198" s="72"/>
      <c r="M198" s="72"/>
    </row>
    <row r="199" spans="1:13">
      <c r="A199" s="4">
        <v>42801</v>
      </c>
      <c r="B199" s="60">
        <v>338.72899999999998</v>
      </c>
      <c r="C199" s="45"/>
      <c r="D199" s="45"/>
      <c r="E199" s="45"/>
      <c r="F199" s="45"/>
      <c r="G199" s="45"/>
      <c r="H199" s="45"/>
      <c r="I199" s="37">
        <v>112</v>
      </c>
      <c r="J199" s="45"/>
      <c r="K199" s="26">
        <v>0</v>
      </c>
      <c r="L199" s="72"/>
      <c r="M199" s="72"/>
    </row>
    <row r="200" spans="1:13">
      <c r="A200" s="4">
        <v>42802</v>
      </c>
      <c r="B200" s="60">
        <v>307.89800000000002</v>
      </c>
      <c r="C200" s="45"/>
      <c r="D200" s="45"/>
      <c r="E200" s="45"/>
      <c r="F200" s="45"/>
      <c r="G200" s="45"/>
      <c r="H200" s="45"/>
      <c r="I200" s="37">
        <v>130</v>
      </c>
      <c r="J200" s="45"/>
      <c r="K200" s="26">
        <v>0</v>
      </c>
      <c r="L200" s="72"/>
      <c r="M200" s="72"/>
    </row>
    <row r="201" spans="1:13">
      <c r="A201" s="4">
        <v>42803</v>
      </c>
      <c r="B201" s="60">
        <v>289.11099999999999</v>
      </c>
      <c r="C201" s="45"/>
      <c r="D201" s="45"/>
      <c r="E201" s="45"/>
      <c r="F201" s="45"/>
      <c r="G201" s="45"/>
      <c r="H201" s="45"/>
      <c r="I201" s="37">
        <v>0</v>
      </c>
      <c r="J201" s="45"/>
      <c r="K201" s="26">
        <v>0</v>
      </c>
      <c r="L201" s="72"/>
      <c r="M201" s="72"/>
    </row>
    <row r="202" spans="1:13">
      <c r="A202" s="4">
        <v>42804</v>
      </c>
      <c r="B202" s="60">
        <v>368.33600000000001</v>
      </c>
      <c r="C202" s="45"/>
      <c r="D202" s="45"/>
      <c r="E202" s="45"/>
      <c r="F202" s="45"/>
      <c r="G202" s="45"/>
      <c r="H202" s="45"/>
      <c r="I202" s="37">
        <v>0</v>
      </c>
      <c r="J202" s="45"/>
      <c r="K202" s="27">
        <v>0</v>
      </c>
      <c r="L202" s="72"/>
      <c r="M202" s="72"/>
    </row>
    <row r="203" spans="1:13">
      <c r="A203" s="4">
        <v>42805</v>
      </c>
      <c r="B203" s="60">
        <v>225.34299999999999</v>
      </c>
      <c r="C203" s="45"/>
      <c r="D203" s="45"/>
      <c r="E203" s="45"/>
      <c r="F203" s="45"/>
      <c r="G203" s="45"/>
      <c r="H203" s="45"/>
      <c r="I203" s="37">
        <v>0</v>
      </c>
      <c r="J203" s="45"/>
      <c r="K203" s="27">
        <v>0</v>
      </c>
      <c r="L203" s="72"/>
      <c r="M203" s="72"/>
    </row>
    <row r="204" spans="1:13">
      <c r="A204" s="4">
        <v>42806</v>
      </c>
      <c r="B204" s="60">
        <v>282.89749999999998</v>
      </c>
      <c r="C204" s="46"/>
      <c r="D204" s="46"/>
      <c r="E204" s="46"/>
      <c r="F204" s="46"/>
      <c r="G204" s="46"/>
      <c r="H204" s="46"/>
      <c r="I204" s="37">
        <v>0</v>
      </c>
      <c r="J204" s="20"/>
      <c r="K204" s="27">
        <v>0</v>
      </c>
      <c r="L204" s="72"/>
      <c r="M204" s="72"/>
    </row>
    <row r="205" spans="1:13">
      <c r="A205" s="4">
        <v>42807</v>
      </c>
      <c r="B205" s="60">
        <v>282.89749999999998</v>
      </c>
      <c r="C205" s="45"/>
      <c r="D205" s="45"/>
      <c r="E205" s="45"/>
      <c r="F205" s="45"/>
      <c r="G205" s="45"/>
      <c r="H205" s="45"/>
      <c r="I205" s="37">
        <v>0</v>
      </c>
      <c r="J205" s="45"/>
      <c r="K205" s="27">
        <v>0</v>
      </c>
      <c r="L205" s="72"/>
      <c r="M205" s="72"/>
    </row>
    <row r="206" spans="1:13">
      <c r="A206" s="4">
        <v>42808</v>
      </c>
      <c r="B206" s="60">
        <v>317.81</v>
      </c>
      <c r="C206" s="45"/>
      <c r="D206" s="45"/>
      <c r="E206" s="45"/>
      <c r="F206" s="45"/>
      <c r="G206" s="45"/>
      <c r="H206" s="45"/>
      <c r="I206" s="37">
        <v>0</v>
      </c>
      <c r="J206" s="45"/>
      <c r="K206" s="27">
        <v>15</v>
      </c>
      <c r="L206" s="72"/>
      <c r="M206" s="72"/>
    </row>
    <row r="207" spans="1:13">
      <c r="A207" s="4">
        <v>42809</v>
      </c>
      <c r="B207" s="70">
        <v>1484.4829999999999</v>
      </c>
      <c r="C207" s="45"/>
      <c r="D207" s="45"/>
      <c r="E207" s="45"/>
      <c r="F207" s="45"/>
      <c r="G207" s="45"/>
      <c r="H207" s="45"/>
      <c r="I207" s="37">
        <v>0</v>
      </c>
      <c r="J207" s="45"/>
      <c r="K207" s="27">
        <v>75</v>
      </c>
      <c r="L207" s="72"/>
      <c r="M207" s="72"/>
    </row>
    <row r="208" spans="1:13">
      <c r="A208" s="4">
        <v>42810</v>
      </c>
      <c r="B208" s="70">
        <v>2578.9650000000001</v>
      </c>
      <c r="C208" s="45"/>
      <c r="D208" s="45"/>
      <c r="E208" s="45"/>
      <c r="F208" s="45"/>
      <c r="G208" s="45"/>
      <c r="H208" s="45"/>
      <c r="I208" s="37">
        <v>0</v>
      </c>
      <c r="J208" s="45"/>
      <c r="K208" s="27">
        <v>89</v>
      </c>
      <c r="L208" s="72"/>
      <c r="M208" s="72"/>
    </row>
    <row r="209" spans="1:13">
      <c r="A209" s="4">
        <v>42811</v>
      </c>
      <c r="B209" s="60">
        <v>1007.902</v>
      </c>
      <c r="C209" s="45"/>
      <c r="D209" s="45"/>
      <c r="E209" s="45"/>
      <c r="F209" s="45"/>
      <c r="G209" s="45"/>
      <c r="H209" s="45"/>
      <c r="I209" s="37">
        <v>0</v>
      </c>
      <c r="J209" s="45"/>
      <c r="K209" s="26">
        <v>0</v>
      </c>
      <c r="L209" s="72"/>
      <c r="M209" s="72"/>
    </row>
    <row r="210" spans="1:13">
      <c r="A210" s="4">
        <v>42812</v>
      </c>
      <c r="B210" s="60">
        <v>1205.556</v>
      </c>
      <c r="C210" s="45"/>
      <c r="D210" s="45"/>
      <c r="E210" s="45"/>
      <c r="F210" s="45"/>
      <c r="G210" s="45"/>
      <c r="H210" s="45"/>
      <c r="I210" s="37">
        <v>0</v>
      </c>
      <c r="J210" s="45"/>
      <c r="K210" s="26">
        <v>40</v>
      </c>
      <c r="L210" s="72"/>
      <c r="M210" s="72"/>
    </row>
    <row r="211" spans="1:13">
      <c r="A211" s="4">
        <v>42813</v>
      </c>
      <c r="B211" s="70">
        <v>1953.0309999999999</v>
      </c>
      <c r="C211" s="20"/>
      <c r="D211" s="20"/>
      <c r="E211" s="20"/>
      <c r="F211" s="20"/>
      <c r="G211" s="20"/>
      <c r="H211" s="20"/>
      <c r="I211" s="37">
        <v>0</v>
      </c>
      <c r="J211" s="20"/>
      <c r="K211" s="26">
        <v>0</v>
      </c>
      <c r="L211" s="72"/>
      <c r="M211" s="72"/>
    </row>
    <row r="212" spans="1:13">
      <c r="A212" s="4">
        <v>42814</v>
      </c>
      <c r="B212" s="70">
        <v>1953.0309999999999</v>
      </c>
      <c r="C212" s="45"/>
      <c r="D212" s="45"/>
      <c r="E212" s="45"/>
      <c r="F212" s="45"/>
      <c r="G212" s="45"/>
      <c r="H212" s="45"/>
      <c r="I212" s="37">
        <v>0</v>
      </c>
      <c r="J212" s="45"/>
      <c r="K212" s="26">
        <v>246</v>
      </c>
      <c r="L212" s="72"/>
      <c r="M212" s="72"/>
    </row>
    <row r="213" spans="1:13">
      <c r="A213" s="4">
        <v>42815</v>
      </c>
      <c r="B213" s="70">
        <v>2029.9690000000001</v>
      </c>
      <c r="C213" s="45"/>
      <c r="D213" s="45"/>
      <c r="E213" s="45"/>
      <c r="F213" s="45"/>
      <c r="G213" s="45"/>
      <c r="H213" s="45"/>
      <c r="I213" s="37">
        <v>0</v>
      </c>
      <c r="J213" s="45"/>
      <c r="K213" s="26">
        <v>14</v>
      </c>
      <c r="L213" s="72"/>
      <c r="M213" s="72"/>
    </row>
    <row r="214" spans="1:13">
      <c r="A214" s="4">
        <v>42816</v>
      </c>
      <c r="B214" s="70">
        <v>1644.537</v>
      </c>
      <c r="C214" s="45"/>
      <c r="D214" s="45"/>
      <c r="E214" s="45"/>
      <c r="F214" s="45"/>
      <c r="G214" s="45"/>
      <c r="H214" s="45"/>
      <c r="I214" s="37">
        <v>0</v>
      </c>
      <c r="J214" s="45"/>
      <c r="K214" s="26">
        <v>2</v>
      </c>
      <c r="L214" s="72"/>
      <c r="M214" s="72"/>
    </row>
    <row r="215" spans="1:13">
      <c r="A215" s="4">
        <v>42817</v>
      </c>
      <c r="B215" s="60">
        <v>1232.3989999999999</v>
      </c>
      <c r="C215" s="45"/>
      <c r="D215" s="45"/>
      <c r="E215" s="45"/>
      <c r="F215" s="45"/>
      <c r="G215" s="45"/>
      <c r="H215" s="45"/>
      <c r="I215" s="37">
        <v>0</v>
      </c>
      <c r="J215" s="45"/>
      <c r="K215" s="27">
        <v>0</v>
      </c>
      <c r="L215" s="72"/>
      <c r="M215" s="72"/>
    </row>
    <row r="216" spans="1:13">
      <c r="A216" s="4">
        <v>42818</v>
      </c>
      <c r="B216" s="60">
        <v>960.86</v>
      </c>
      <c r="C216" s="45"/>
      <c r="D216" s="45"/>
      <c r="E216" s="45"/>
      <c r="F216" s="45"/>
      <c r="G216" s="45"/>
      <c r="H216" s="45"/>
      <c r="I216" s="37">
        <v>0</v>
      </c>
      <c r="J216" s="45"/>
      <c r="K216" s="26">
        <v>0</v>
      </c>
      <c r="L216" s="72"/>
      <c r="M216" s="72"/>
    </row>
    <row r="217" spans="1:13">
      <c r="A217" s="4">
        <v>42819</v>
      </c>
      <c r="B217" s="60">
        <v>801.56200000000001</v>
      </c>
      <c r="I217" s="37">
        <v>0</v>
      </c>
      <c r="K217" s="27">
        <v>9</v>
      </c>
      <c r="L217" s="72"/>
      <c r="M217" s="72"/>
    </row>
    <row r="218" spans="1:13">
      <c r="A218" s="4">
        <v>42820</v>
      </c>
      <c r="B218" s="60">
        <v>721.68949999999995</v>
      </c>
      <c r="C218" s="46"/>
      <c r="D218" s="46"/>
      <c r="E218" s="46"/>
      <c r="F218" s="46"/>
      <c r="G218" s="46"/>
      <c r="H218" s="46"/>
      <c r="I218" s="37">
        <v>0</v>
      </c>
      <c r="J218" s="20"/>
      <c r="K218" s="26">
        <v>0</v>
      </c>
      <c r="L218" s="72"/>
      <c r="M218" s="72"/>
    </row>
    <row r="219" spans="1:13">
      <c r="A219" s="4">
        <v>42821</v>
      </c>
      <c r="B219" s="60">
        <v>721.68949999999995</v>
      </c>
      <c r="C219" s="45"/>
      <c r="D219" s="45"/>
      <c r="E219" s="45"/>
      <c r="F219" s="45"/>
      <c r="G219" s="45"/>
      <c r="H219" s="45"/>
      <c r="I219" s="37">
        <v>0</v>
      </c>
      <c r="J219" s="45"/>
      <c r="K219" s="26">
        <v>0</v>
      </c>
      <c r="L219" s="72"/>
      <c r="M219" s="72"/>
    </row>
    <row r="220" spans="1:13">
      <c r="A220" s="4">
        <v>42822</v>
      </c>
      <c r="B220" s="60">
        <v>591.14</v>
      </c>
      <c r="C220" s="51">
        <v>9</v>
      </c>
      <c r="D220" s="52">
        <v>66</v>
      </c>
      <c r="E220" s="52" t="s">
        <v>29</v>
      </c>
      <c r="F220" s="52">
        <v>21</v>
      </c>
      <c r="G220" s="52">
        <v>5.0999999999999996</v>
      </c>
      <c r="H220" s="52">
        <v>3</v>
      </c>
      <c r="I220" s="37">
        <v>0</v>
      </c>
      <c r="J220" s="53">
        <v>133</v>
      </c>
      <c r="K220" s="27">
        <v>0</v>
      </c>
      <c r="L220" s="73">
        <v>42829</v>
      </c>
      <c r="M220" s="73">
        <v>42858</v>
      </c>
    </row>
    <row r="221" spans="1:13">
      <c r="A221" s="4">
        <v>42823</v>
      </c>
      <c r="B221" s="60">
        <v>520.779</v>
      </c>
      <c r="C221" s="45"/>
      <c r="D221" s="45"/>
      <c r="E221" s="45"/>
      <c r="F221" s="45"/>
      <c r="G221" s="45"/>
      <c r="H221" s="45"/>
      <c r="I221" s="37">
        <v>0</v>
      </c>
      <c r="J221" s="45"/>
      <c r="K221" s="27">
        <v>0</v>
      </c>
      <c r="L221" s="72"/>
      <c r="M221" s="72"/>
    </row>
    <row r="222" spans="1:13">
      <c r="A222" s="4">
        <v>42824</v>
      </c>
      <c r="B222" s="60">
        <v>635.83199999999999</v>
      </c>
      <c r="C222" s="45"/>
      <c r="D222" s="45"/>
      <c r="E222" s="45"/>
      <c r="F222" s="45"/>
      <c r="G222" s="45"/>
      <c r="H222" s="45"/>
      <c r="I222" s="37">
        <v>0</v>
      </c>
      <c r="J222" s="45"/>
      <c r="K222" s="26">
        <v>32</v>
      </c>
      <c r="L222" s="72"/>
      <c r="M222" s="72"/>
    </row>
    <row r="223" spans="1:13">
      <c r="A223" s="4">
        <v>42825</v>
      </c>
      <c r="B223" s="70">
        <v>2200.8850000000002</v>
      </c>
      <c r="C223" s="45"/>
      <c r="D223" s="45"/>
      <c r="E223" s="45"/>
      <c r="F223" s="45"/>
      <c r="G223" s="45"/>
      <c r="H223" s="45"/>
      <c r="I223" s="37">
        <v>0</v>
      </c>
      <c r="J223" s="45"/>
      <c r="K223" s="27">
        <v>275</v>
      </c>
      <c r="L223" s="72"/>
      <c r="M223" s="72"/>
    </row>
    <row r="224" spans="1:13">
      <c r="A224" s="4">
        <v>42826</v>
      </c>
      <c r="B224" s="70">
        <v>2155.5100000000002</v>
      </c>
      <c r="C224" s="45"/>
      <c r="D224" s="45"/>
      <c r="E224" s="45"/>
      <c r="F224" s="45"/>
      <c r="G224" s="45"/>
      <c r="H224" s="45"/>
      <c r="I224" s="37">
        <v>0</v>
      </c>
      <c r="J224" s="45"/>
      <c r="K224" s="26">
        <v>0</v>
      </c>
      <c r="L224" s="72"/>
      <c r="M224" s="72"/>
    </row>
    <row r="225" spans="1:13">
      <c r="A225" s="4">
        <v>42827</v>
      </c>
      <c r="B225" s="70">
        <v>2082.6444999999999</v>
      </c>
      <c r="C225" s="20"/>
      <c r="D225" s="20"/>
      <c r="E225" s="20"/>
      <c r="F225" s="20"/>
      <c r="G225" s="20"/>
      <c r="H225" s="20"/>
      <c r="I225" s="37">
        <v>0</v>
      </c>
      <c r="J225" s="20"/>
      <c r="K225" s="26">
        <v>0</v>
      </c>
      <c r="L225" s="72"/>
      <c r="M225" s="72"/>
    </row>
    <row r="226" spans="1:13">
      <c r="A226" s="4">
        <v>42828</v>
      </c>
      <c r="B226" s="70">
        <v>2082.6444999999999</v>
      </c>
      <c r="C226" s="45"/>
      <c r="D226" s="45"/>
      <c r="E226" s="45"/>
      <c r="F226" s="45"/>
      <c r="G226" s="45"/>
      <c r="H226" s="45"/>
      <c r="I226" s="37">
        <v>0</v>
      </c>
      <c r="J226" s="45"/>
      <c r="K226" s="26">
        <v>0</v>
      </c>
      <c r="L226" s="72"/>
      <c r="M226" s="72"/>
    </row>
    <row r="227" spans="1:13">
      <c r="A227" s="4">
        <v>42829</v>
      </c>
      <c r="B227" s="70">
        <v>2116.2649999999999</v>
      </c>
      <c r="C227" s="45"/>
      <c r="D227" s="45"/>
      <c r="E227" s="45"/>
      <c r="F227" s="45"/>
      <c r="G227" s="45"/>
      <c r="H227" s="45"/>
      <c r="I227" s="37">
        <v>0</v>
      </c>
      <c r="J227" s="45"/>
      <c r="K227" s="26">
        <v>10</v>
      </c>
      <c r="L227" s="72"/>
      <c r="M227" s="72"/>
    </row>
    <row r="228" spans="1:13">
      <c r="A228" s="4">
        <v>42830</v>
      </c>
      <c r="B228" s="70">
        <v>1834.5150000000001</v>
      </c>
      <c r="C228" s="45"/>
      <c r="D228" s="45"/>
      <c r="E228" s="45"/>
      <c r="F228" s="45"/>
      <c r="G228" s="45"/>
      <c r="H228" s="45"/>
      <c r="I228" s="37">
        <v>0</v>
      </c>
      <c r="J228" s="45"/>
      <c r="K228" s="26">
        <v>13</v>
      </c>
      <c r="L228" s="72"/>
      <c r="M228" s="72"/>
    </row>
    <row r="229" spans="1:13">
      <c r="A229" s="4">
        <v>42831</v>
      </c>
      <c r="B229" s="70">
        <v>2153.3890000000001</v>
      </c>
      <c r="C229" s="45"/>
      <c r="D229" s="45"/>
      <c r="E229" s="45"/>
      <c r="F229" s="45"/>
      <c r="G229" s="45"/>
      <c r="H229" s="45"/>
      <c r="I229" s="37">
        <v>0</v>
      </c>
      <c r="J229" s="45"/>
      <c r="K229" s="26">
        <v>18</v>
      </c>
      <c r="L229" s="72"/>
      <c r="M229" s="72"/>
    </row>
    <row r="230" spans="1:13">
      <c r="A230" s="4">
        <v>42832</v>
      </c>
      <c r="B230" s="70">
        <v>1902.0119999999999</v>
      </c>
      <c r="C230" s="45"/>
      <c r="D230" s="45"/>
      <c r="E230" s="45"/>
      <c r="F230" s="45"/>
      <c r="G230" s="45"/>
      <c r="H230" s="45"/>
      <c r="I230" s="37">
        <v>0</v>
      </c>
      <c r="J230" s="45"/>
      <c r="K230" s="26">
        <v>25</v>
      </c>
      <c r="L230" s="72"/>
      <c r="M230" s="72"/>
    </row>
    <row r="231" spans="1:13">
      <c r="A231" s="4">
        <v>42833</v>
      </c>
      <c r="B231" s="62">
        <v>1010.405</v>
      </c>
      <c r="C231" s="45"/>
      <c r="D231" s="45"/>
      <c r="E231" s="45"/>
      <c r="F231" s="45"/>
      <c r="G231" s="45"/>
      <c r="H231" s="45"/>
      <c r="I231" s="37">
        <v>0</v>
      </c>
      <c r="J231" s="45"/>
      <c r="K231" s="26">
        <v>0</v>
      </c>
      <c r="L231" s="72"/>
      <c r="M231" s="72"/>
    </row>
    <row r="232" spans="1:13">
      <c r="A232" s="4">
        <v>42834</v>
      </c>
      <c r="B232" s="62">
        <v>846.50699999999995</v>
      </c>
      <c r="C232" s="46"/>
      <c r="D232" s="46"/>
      <c r="E232" s="46"/>
      <c r="F232" s="46"/>
      <c r="G232" s="46"/>
      <c r="H232" s="46"/>
      <c r="I232" s="37">
        <v>0</v>
      </c>
      <c r="J232" s="20"/>
      <c r="K232" s="26">
        <v>0</v>
      </c>
      <c r="L232" s="72"/>
      <c r="M232" s="72"/>
    </row>
    <row r="233" spans="1:13">
      <c r="A233" s="4">
        <v>42835</v>
      </c>
      <c r="B233" s="62">
        <v>846.50699999999995</v>
      </c>
      <c r="C233" s="45"/>
      <c r="D233" s="45"/>
      <c r="E233" s="45"/>
      <c r="F233" s="45"/>
      <c r="G233" s="45"/>
      <c r="H233" s="45"/>
      <c r="I233" s="37">
        <v>0</v>
      </c>
      <c r="J233" s="45"/>
      <c r="K233" s="26">
        <v>0</v>
      </c>
      <c r="L233" s="72"/>
      <c r="M233" s="72"/>
    </row>
    <row r="234" spans="1:13">
      <c r="A234" s="4">
        <v>42836</v>
      </c>
      <c r="B234" s="62">
        <v>632.34400000000005</v>
      </c>
      <c r="C234" s="45"/>
      <c r="D234" s="45"/>
      <c r="E234" s="45"/>
      <c r="F234" s="45"/>
      <c r="G234" s="45"/>
      <c r="H234" s="45"/>
      <c r="I234" s="37">
        <v>0</v>
      </c>
      <c r="J234" s="45"/>
      <c r="K234" s="26">
        <v>0</v>
      </c>
      <c r="L234" s="72"/>
      <c r="M234" s="72"/>
    </row>
    <row r="235" spans="1:13">
      <c r="A235" s="4">
        <v>42837</v>
      </c>
      <c r="B235" s="62">
        <v>531.37800000000004</v>
      </c>
      <c r="C235" s="45"/>
      <c r="D235" s="45"/>
      <c r="E235" s="45"/>
      <c r="F235" s="45"/>
      <c r="G235" s="45"/>
      <c r="H235" s="45"/>
      <c r="I235" s="37">
        <v>0</v>
      </c>
      <c r="J235" s="45"/>
      <c r="K235" s="26">
        <v>0</v>
      </c>
      <c r="L235" s="72"/>
      <c r="M235" s="72"/>
    </row>
    <row r="236" spans="1:13">
      <c r="A236" s="4">
        <v>42838</v>
      </c>
      <c r="B236" s="62">
        <v>514.97199999999998</v>
      </c>
      <c r="C236" s="45"/>
      <c r="D236" s="45"/>
      <c r="E236" s="45"/>
      <c r="F236" s="45"/>
      <c r="G236" s="45"/>
      <c r="H236" s="45"/>
      <c r="I236" s="37">
        <v>0</v>
      </c>
      <c r="J236" s="45"/>
      <c r="K236" s="26">
        <v>0</v>
      </c>
      <c r="L236" s="72"/>
      <c r="M236" s="72"/>
    </row>
    <row r="237" spans="1:13">
      <c r="A237" s="4">
        <v>42839</v>
      </c>
      <c r="B237" s="62">
        <v>486.887</v>
      </c>
      <c r="C237" s="45"/>
      <c r="D237" s="45"/>
      <c r="E237" s="45"/>
      <c r="F237" s="45"/>
      <c r="G237" s="45"/>
      <c r="H237" s="45"/>
      <c r="I237" s="37">
        <v>0</v>
      </c>
      <c r="J237" s="45"/>
      <c r="K237" s="26">
        <v>0</v>
      </c>
      <c r="L237" s="72"/>
      <c r="M237" s="72"/>
    </row>
    <row r="238" spans="1:13">
      <c r="A238" s="4">
        <v>42840</v>
      </c>
      <c r="B238" s="62">
        <v>521.08600000000001</v>
      </c>
      <c r="C238" s="45"/>
      <c r="D238" s="45"/>
      <c r="E238" s="45"/>
      <c r="F238" s="45"/>
      <c r="G238" s="45"/>
      <c r="H238" s="45"/>
      <c r="I238" s="37">
        <v>0</v>
      </c>
      <c r="J238" s="45"/>
      <c r="K238" s="26">
        <v>0</v>
      </c>
      <c r="L238" s="72"/>
      <c r="M238" s="72"/>
    </row>
    <row r="239" spans="1:13">
      <c r="A239" s="4">
        <v>42841</v>
      </c>
      <c r="B239" s="60">
        <v>397.755</v>
      </c>
      <c r="C239" s="20"/>
      <c r="D239" s="20"/>
      <c r="E239" s="20"/>
      <c r="F239" s="20"/>
      <c r="G239" s="20"/>
      <c r="H239" s="20"/>
      <c r="I239" s="37">
        <v>0</v>
      </c>
      <c r="J239" s="46"/>
      <c r="K239" s="26">
        <v>0</v>
      </c>
      <c r="L239" s="72"/>
      <c r="M239" s="72"/>
    </row>
    <row r="240" spans="1:13">
      <c r="A240" s="4">
        <v>42842</v>
      </c>
      <c r="B240" s="60">
        <v>397.755</v>
      </c>
      <c r="C240" s="45"/>
      <c r="D240" s="45"/>
      <c r="E240" s="45"/>
      <c r="F240" s="45"/>
      <c r="G240" s="45"/>
      <c r="H240" s="45"/>
      <c r="I240" s="37">
        <v>0</v>
      </c>
      <c r="J240" s="45"/>
      <c r="K240" s="26">
        <v>0</v>
      </c>
      <c r="L240" s="72"/>
      <c r="M240" s="72"/>
    </row>
    <row r="241" spans="1:13">
      <c r="A241" s="4">
        <v>42843</v>
      </c>
      <c r="B241" s="60">
        <v>497.089</v>
      </c>
      <c r="C241" s="45"/>
      <c r="D241" s="45"/>
      <c r="E241" s="45"/>
      <c r="F241" s="45"/>
      <c r="G241" s="45"/>
      <c r="H241" s="45"/>
      <c r="I241" s="37">
        <v>0</v>
      </c>
      <c r="J241" s="45"/>
      <c r="K241" s="26">
        <v>0</v>
      </c>
      <c r="L241" s="72"/>
      <c r="M241" s="72"/>
    </row>
    <row r="242" spans="1:13">
      <c r="A242" s="4">
        <v>42844</v>
      </c>
      <c r="B242" s="60">
        <v>344.78800000000001</v>
      </c>
      <c r="C242" s="45"/>
      <c r="D242" s="45"/>
      <c r="E242" s="45"/>
      <c r="F242" s="45"/>
      <c r="G242" s="45"/>
      <c r="H242" s="45"/>
      <c r="I242" s="37">
        <v>0</v>
      </c>
      <c r="J242" s="45"/>
      <c r="K242" s="26">
        <v>0</v>
      </c>
      <c r="L242" s="72"/>
      <c r="M242" s="72"/>
    </row>
    <row r="243" spans="1:13">
      <c r="A243" s="4">
        <v>42845</v>
      </c>
      <c r="B243" s="60">
        <v>478.35199999999998</v>
      </c>
      <c r="C243" s="45"/>
      <c r="D243" s="45"/>
      <c r="E243" s="45"/>
      <c r="F243" s="45"/>
      <c r="G243" s="45"/>
      <c r="H243" s="45"/>
      <c r="I243" s="37">
        <v>0</v>
      </c>
      <c r="J243" s="45"/>
      <c r="K243" s="26">
        <v>7</v>
      </c>
      <c r="L243" s="72"/>
      <c r="M243" s="72"/>
    </row>
    <row r="244" spans="1:13">
      <c r="A244" s="4">
        <v>42846</v>
      </c>
      <c r="B244" s="60">
        <v>331.89400000000001</v>
      </c>
      <c r="C244" s="45"/>
      <c r="D244" s="45"/>
      <c r="E244" s="45"/>
      <c r="F244" s="45"/>
      <c r="G244" s="45"/>
      <c r="H244" s="45"/>
      <c r="I244" s="37">
        <v>0</v>
      </c>
      <c r="J244" s="45"/>
      <c r="K244" s="26">
        <v>3</v>
      </c>
      <c r="L244" s="72"/>
      <c r="M244" s="72"/>
    </row>
    <row r="245" spans="1:13">
      <c r="A245" s="4">
        <v>42847</v>
      </c>
      <c r="B245" s="60">
        <v>329.55599999999998</v>
      </c>
      <c r="I245" s="37">
        <v>0</v>
      </c>
      <c r="K245" s="26">
        <v>0</v>
      </c>
      <c r="L245" s="72"/>
      <c r="M245" s="72"/>
    </row>
    <row r="246" spans="1:13">
      <c r="A246" s="4">
        <v>42848</v>
      </c>
      <c r="B246" s="60">
        <v>396.59</v>
      </c>
      <c r="C246" s="46"/>
      <c r="D246" s="46"/>
      <c r="E246" s="46"/>
      <c r="F246" s="46"/>
      <c r="G246" s="46"/>
      <c r="H246" s="46"/>
      <c r="I246" s="37">
        <v>0</v>
      </c>
      <c r="J246" s="20"/>
      <c r="K246" s="26">
        <v>0</v>
      </c>
      <c r="L246" s="72"/>
      <c r="M246" s="72"/>
    </row>
    <row r="247" spans="1:13">
      <c r="A247" s="4">
        <v>42849</v>
      </c>
      <c r="B247" s="60">
        <v>396.59</v>
      </c>
      <c r="C247" s="51">
        <v>5</v>
      </c>
      <c r="D247" s="52">
        <v>9</v>
      </c>
      <c r="E247" s="52" t="s">
        <v>29</v>
      </c>
      <c r="F247" s="52">
        <v>10</v>
      </c>
      <c r="G247" s="52">
        <v>3</v>
      </c>
      <c r="H247" s="52">
        <v>2.5</v>
      </c>
      <c r="I247" s="37">
        <v>0</v>
      </c>
      <c r="J247" s="53">
        <v>1</v>
      </c>
      <c r="K247" s="26">
        <v>3</v>
      </c>
      <c r="L247" s="73">
        <v>42851</v>
      </c>
      <c r="M247" s="73">
        <v>42858</v>
      </c>
    </row>
    <row r="248" spans="1:13">
      <c r="A248" s="4">
        <v>42850</v>
      </c>
      <c r="B248" s="60">
        <v>300.05</v>
      </c>
      <c r="C248" s="45"/>
      <c r="D248" s="45"/>
      <c r="E248" s="45"/>
      <c r="F248" s="45"/>
      <c r="G248" s="45"/>
      <c r="H248" s="45"/>
      <c r="I248" s="37">
        <v>0</v>
      </c>
      <c r="J248" s="45"/>
      <c r="K248" s="26">
        <v>0</v>
      </c>
      <c r="L248" s="72"/>
      <c r="M248" s="72"/>
    </row>
    <row r="249" spans="1:13">
      <c r="A249" s="4">
        <v>42851</v>
      </c>
      <c r="B249" s="60">
        <v>329.721</v>
      </c>
      <c r="C249" s="45"/>
      <c r="D249" s="45"/>
      <c r="E249" s="45"/>
      <c r="F249" s="45"/>
      <c r="G249" s="45"/>
      <c r="H249" s="45"/>
      <c r="I249" s="37">
        <v>0</v>
      </c>
      <c r="J249" s="45"/>
      <c r="K249" s="26">
        <v>0</v>
      </c>
      <c r="L249" s="72"/>
      <c r="M249" s="72"/>
    </row>
    <row r="250" spans="1:13">
      <c r="A250" s="4">
        <v>42852</v>
      </c>
      <c r="B250" s="60">
        <v>347.81400000000002</v>
      </c>
      <c r="C250" s="45"/>
      <c r="D250" s="45"/>
      <c r="E250" s="45"/>
      <c r="F250" s="45"/>
      <c r="G250" s="45"/>
      <c r="H250" s="45"/>
      <c r="I250" s="37">
        <v>0</v>
      </c>
      <c r="J250" s="45"/>
      <c r="K250" s="26">
        <v>4</v>
      </c>
      <c r="L250" s="72"/>
      <c r="M250" s="72"/>
    </row>
    <row r="251" spans="1:13">
      <c r="A251" s="4">
        <v>42853</v>
      </c>
      <c r="B251" s="60">
        <v>346.86599999999999</v>
      </c>
      <c r="C251" s="45"/>
      <c r="D251" s="45"/>
      <c r="E251" s="45"/>
      <c r="F251" s="45"/>
      <c r="G251" s="45"/>
      <c r="H251" s="45"/>
      <c r="I251" s="37">
        <v>0</v>
      </c>
      <c r="J251" s="45"/>
      <c r="K251" s="26">
        <v>0</v>
      </c>
      <c r="L251" s="72"/>
      <c r="M251" s="72"/>
    </row>
    <row r="252" spans="1:13">
      <c r="A252" s="4">
        <v>42854</v>
      </c>
      <c r="B252" s="60">
        <v>351.58</v>
      </c>
      <c r="C252" s="45"/>
      <c r="D252" s="45"/>
      <c r="E252" s="45"/>
      <c r="F252" s="45"/>
      <c r="G252" s="45"/>
      <c r="H252" s="45"/>
      <c r="I252" s="37">
        <v>0</v>
      </c>
      <c r="J252" s="45"/>
      <c r="K252" s="26">
        <v>0</v>
      </c>
      <c r="L252" s="72"/>
      <c r="M252" s="72"/>
    </row>
    <row r="253" spans="1:13">
      <c r="A253" s="4">
        <v>42855</v>
      </c>
      <c r="B253" s="60">
        <v>328.83</v>
      </c>
      <c r="C253" s="20"/>
      <c r="D253" s="20"/>
      <c r="E253" s="20"/>
      <c r="F253" s="20"/>
      <c r="G253" s="20"/>
      <c r="H253" s="20"/>
      <c r="I253" s="37">
        <v>0</v>
      </c>
      <c r="J253" s="20"/>
      <c r="K253" s="26">
        <v>0</v>
      </c>
      <c r="L253" s="72"/>
      <c r="M253" s="72"/>
    </row>
    <row r="254" spans="1:13">
      <c r="A254" s="4">
        <v>42856</v>
      </c>
      <c r="B254" s="60">
        <v>328.83</v>
      </c>
      <c r="C254" s="45"/>
      <c r="D254" s="45"/>
      <c r="E254" s="45"/>
      <c r="F254" s="45"/>
      <c r="G254" s="45"/>
      <c r="H254" s="45"/>
      <c r="I254" s="37">
        <v>0</v>
      </c>
      <c r="J254" s="45"/>
      <c r="K254" s="26">
        <v>0</v>
      </c>
      <c r="L254" s="72"/>
      <c r="M254" s="72"/>
    </row>
    <row r="255" spans="1:13">
      <c r="A255" s="4">
        <v>42857</v>
      </c>
      <c r="B255" s="60">
        <v>323.13</v>
      </c>
      <c r="C255" s="45"/>
      <c r="D255" s="45"/>
      <c r="E255" s="45"/>
      <c r="F255" s="45"/>
      <c r="G255" s="45"/>
      <c r="H255" s="45"/>
      <c r="I255" s="37">
        <v>0</v>
      </c>
      <c r="J255" s="45"/>
      <c r="K255" s="26">
        <v>0</v>
      </c>
      <c r="L255" s="72"/>
      <c r="M255" s="72"/>
    </row>
    <row r="256" spans="1:13">
      <c r="A256" s="4">
        <v>42858</v>
      </c>
      <c r="B256" s="60">
        <v>329.73</v>
      </c>
      <c r="C256" s="45"/>
      <c r="D256" s="45"/>
      <c r="E256" s="45"/>
      <c r="F256" s="45"/>
      <c r="G256" s="45"/>
      <c r="H256" s="45"/>
      <c r="I256" s="37">
        <v>0</v>
      </c>
      <c r="J256" s="45"/>
      <c r="K256" s="26">
        <v>0</v>
      </c>
      <c r="L256" s="72"/>
      <c r="M256" s="72"/>
    </row>
    <row r="257" spans="1:13">
      <c r="A257" s="4">
        <v>42859</v>
      </c>
      <c r="B257" s="60">
        <v>303.94</v>
      </c>
      <c r="C257" s="45"/>
      <c r="D257" s="45"/>
      <c r="E257" s="45"/>
      <c r="F257" s="45"/>
      <c r="G257" s="45"/>
      <c r="H257" s="45"/>
      <c r="I257" s="37">
        <v>0</v>
      </c>
      <c r="J257" s="45"/>
      <c r="K257" s="26">
        <v>0</v>
      </c>
      <c r="L257" s="72"/>
      <c r="M257" s="72"/>
    </row>
    <row r="258" spans="1:13">
      <c r="A258" s="4">
        <v>42860</v>
      </c>
      <c r="B258" s="60">
        <v>362.24</v>
      </c>
      <c r="C258" s="45"/>
      <c r="D258" s="45"/>
      <c r="E258" s="45"/>
      <c r="F258" s="45"/>
      <c r="G258" s="45"/>
      <c r="H258" s="45"/>
      <c r="I258" s="37">
        <v>0</v>
      </c>
      <c r="J258" s="45"/>
      <c r="K258" s="26">
        <v>2</v>
      </c>
      <c r="L258" s="72"/>
      <c r="M258" s="72"/>
    </row>
    <row r="259" spans="1:13">
      <c r="A259" s="4">
        <v>42861</v>
      </c>
      <c r="B259" s="60">
        <v>312.26</v>
      </c>
      <c r="C259" s="45"/>
      <c r="D259" s="45"/>
      <c r="E259" s="45"/>
      <c r="F259" s="45"/>
      <c r="G259" s="45"/>
      <c r="H259" s="45"/>
      <c r="I259" s="37">
        <v>0</v>
      </c>
      <c r="J259" s="45"/>
      <c r="K259" s="26">
        <v>5</v>
      </c>
      <c r="L259" s="72"/>
      <c r="M259" s="72"/>
    </row>
    <row r="260" spans="1:13">
      <c r="A260" s="4">
        <v>42862</v>
      </c>
      <c r="B260" s="60">
        <v>361.78</v>
      </c>
      <c r="C260" s="20"/>
      <c r="D260" s="20"/>
      <c r="E260" s="20"/>
      <c r="F260" s="20"/>
      <c r="G260" s="20"/>
      <c r="H260" s="20"/>
      <c r="I260" s="37">
        <v>0</v>
      </c>
      <c r="J260" s="20"/>
      <c r="K260" s="26">
        <v>0</v>
      </c>
      <c r="L260" s="72"/>
      <c r="M260" s="72"/>
    </row>
    <row r="261" spans="1:13">
      <c r="A261" s="4">
        <v>42863</v>
      </c>
      <c r="B261" s="60">
        <v>361.78</v>
      </c>
      <c r="C261" s="45"/>
      <c r="D261" s="45"/>
      <c r="E261" s="45"/>
      <c r="F261" s="45"/>
      <c r="G261" s="45"/>
      <c r="H261" s="45"/>
      <c r="I261" s="37">
        <v>0</v>
      </c>
      <c r="J261" s="45"/>
      <c r="K261" s="26">
        <v>1</v>
      </c>
      <c r="L261" s="72"/>
      <c r="M261" s="72"/>
    </row>
    <row r="262" spans="1:13">
      <c r="A262" s="4">
        <v>42864</v>
      </c>
      <c r="B262" s="60">
        <v>200.41</v>
      </c>
      <c r="C262" s="45"/>
      <c r="D262" s="45"/>
      <c r="E262" s="45"/>
      <c r="F262" s="45"/>
      <c r="G262" s="45"/>
      <c r="H262" s="45"/>
      <c r="I262" s="37">
        <v>0</v>
      </c>
      <c r="J262" s="45"/>
      <c r="K262" s="26">
        <v>3</v>
      </c>
      <c r="L262" s="72"/>
      <c r="M262" s="72"/>
    </row>
    <row r="263" spans="1:13">
      <c r="A263" s="4">
        <v>42865</v>
      </c>
      <c r="B263" s="60">
        <v>306.58</v>
      </c>
      <c r="C263" s="45"/>
      <c r="D263" s="45"/>
      <c r="E263" s="45"/>
      <c r="F263" s="45"/>
      <c r="G263" s="45"/>
      <c r="H263" s="45"/>
      <c r="I263" s="37">
        <v>0</v>
      </c>
      <c r="J263" s="45"/>
      <c r="K263" s="27">
        <v>3</v>
      </c>
      <c r="L263" s="72"/>
      <c r="M263" s="72"/>
    </row>
    <row r="264" spans="1:13">
      <c r="A264" s="4">
        <v>42866</v>
      </c>
      <c r="B264" s="60">
        <v>319.75</v>
      </c>
      <c r="C264" s="45"/>
      <c r="D264" s="45"/>
      <c r="E264" s="45"/>
      <c r="F264" s="45"/>
      <c r="G264" s="45"/>
      <c r="H264" s="45"/>
      <c r="I264" s="37">
        <v>0</v>
      </c>
      <c r="J264" s="45"/>
      <c r="K264" s="27">
        <v>5</v>
      </c>
      <c r="L264" s="72"/>
      <c r="M264" s="72"/>
    </row>
    <row r="265" spans="1:13">
      <c r="A265" s="4">
        <v>42867</v>
      </c>
      <c r="B265" s="60">
        <v>322.97000000000003</v>
      </c>
      <c r="C265" s="45"/>
      <c r="D265" s="45"/>
      <c r="E265" s="45"/>
      <c r="F265" s="45"/>
      <c r="G265" s="45"/>
      <c r="H265" s="45"/>
      <c r="I265" s="37">
        <v>0</v>
      </c>
      <c r="J265" s="45"/>
      <c r="K265" s="27">
        <v>0</v>
      </c>
      <c r="L265" s="72"/>
      <c r="M265" s="72"/>
    </row>
    <row r="266" spans="1:13">
      <c r="A266" s="4">
        <v>42868</v>
      </c>
      <c r="B266" s="60">
        <v>351.56</v>
      </c>
      <c r="C266" s="45"/>
      <c r="D266" s="45"/>
      <c r="E266" s="45"/>
      <c r="F266" s="45"/>
      <c r="G266" s="45"/>
      <c r="H266" s="45"/>
      <c r="I266" s="37">
        <v>0</v>
      </c>
      <c r="J266" s="45"/>
      <c r="K266" s="26">
        <v>5</v>
      </c>
      <c r="L266" s="72"/>
      <c r="M266" s="72"/>
    </row>
    <row r="267" spans="1:13">
      <c r="A267" s="4">
        <v>42869</v>
      </c>
      <c r="B267" s="60">
        <v>386.73</v>
      </c>
      <c r="C267" s="20"/>
      <c r="D267" s="20"/>
      <c r="E267" s="20"/>
      <c r="F267" s="20"/>
      <c r="G267" s="20"/>
      <c r="H267" s="20"/>
      <c r="I267" s="37">
        <v>0</v>
      </c>
      <c r="J267" s="20"/>
      <c r="K267" s="26">
        <v>0</v>
      </c>
      <c r="L267" s="72"/>
      <c r="M267" s="72"/>
    </row>
    <row r="268" spans="1:13">
      <c r="A268" s="4">
        <v>42870</v>
      </c>
      <c r="B268" s="60">
        <v>386.73</v>
      </c>
      <c r="C268" s="45"/>
      <c r="D268" s="45"/>
      <c r="E268" s="45"/>
      <c r="F268" s="45"/>
      <c r="G268" s="45"/>
      <c r="H268" s="45"/>
      <c r="I268" s="37">
        <v>0</v>
      </c>
      <c r="J268" s="45"/>
      <c r="K268" s="26">
        <v>17</v>
      </c>
      <c r="L268" s="72"/>
      <c r="M268" s="72"/>
    </row>
    <row r="269" spans="1:13">
      <c r="A269" s="4">
        <v>42871</v>
      </c>
      <c r="B269" s="60">
        <v>384.01</v>
      </c>
      <c r="C269" s="45"/>
      <c r="D269" s="45"/>
      <c r="E269" s="45"/>
      <c r="F269" s="45"/>
      <c r="G269" s="45"/>
      <c r="H269" s="45"/>
      <c r="I269" s="37">
        <v>0</v>
      </c>
      <c r="J269" s="45"/>
      <c r="K269" s="27">
        <v>0</v>
      </c>
      <c r="L269" s="72"/>
      <c r="M269" s="72"/>
    </row>
    <row r="270" spans="1:13">
      <c r="A270" s="4">
        <v>42872</v>
      </c>
      <c r="B270" s="60">
        <v>333.09</v>
      </c>
      <c r="C270" s="45"/>
      <c r="D270" s="45"/>
      <c r="E270" s="45"/>
      <c r="F270" s="45"/>
      <c r="G270" s="45"/>
      <c r="H270" s="45"/>
      <c r="I270" s="37">
        <v>0</v>
      </c>
      <c r="J270" s="45"/>
      <c r="K270" s="26">
        <v>0</v>
      </c>
      <c r="L270" s="72"/>
      <c r="M270" s="72"/>
    </row>
    <row r="271" spans="1:13">
      <c r="A271" s="4">
        <v>42873</v>
      </c>
      <c r="B271" s="60">
        <v>332.2</v>
      </c>
      <c r="C271" s="45"/>
      <c r="D271" s="45"/>
      <c r="E271" s="45"/>
      <c r="F271" s="45"/>
      <c r="G271" s="45"/>
      <c r="H271" s="45"/>
      <c r="I271" s="37">
        <v>0</v>
      </c>
      <c r="J271" s="45"/>
      <c r="K271" s="26">
        <v>0</v>
      </c>
      <c r="L271" s="72"/>
      <c r="M271" s="72"/>
    </row>
    <row r="272" spans="1:13">
      <c r="A272" s="4">
        <v>42874</v>
      </c>
      <c r="B272" s="60">
        <v>355.3</v>
      </c>
      <c r="I272" s="37">
        <v>0</v>
      </c>
      <c r="K272" s="26">
        <v>2</v>
      </c>
      <c r="L272" s="72"/>
      <c r="M272" s="72"/>
    </row>
    <row r="273" spans="1:13">
      <c r="A273" s="4">
        <v>42875</v>
      </c>
      <c r="B273" s="60">
        <v>423.14</v>
      </c>
      <c r="I273" s="37">
        <v>0</v>
      </c>
      <c r="K273" s="26">
        <v>13</v>
      </c>
      <c r="L273" s="72"/>
      <c r="M273" s="72"/>
    </row>
    <row r="274" spans="1:13">
      <c r="A274" s="4">
        <v>42876</v>
      </c>
      <c r="B274" s="60">
        <v>386.59</v>
      </c>
      <c r="C274" s="20"/>
      <c r="D274" s="20"/>
      <c r="E274" s="20"/>
      <c r="F274" s="20"/>
      <c r="G274" s="20"/>
      <c r="H274" s="20"/>
      <c r="I274" s="37">
        <v>0</v>
      </c>
      <c r="J274" s="20"/>
      <c r="K274" s="26">
        <v>0</v>
      </c>
      <c r="L274" s="72"/>
      <c r="M274" s="72"/>
    </row>
    <row r="275" spans="1:13">
      <c r="A275" s="4">
        <v>42877</v>
      </c>
      <c r="B275" s="60">
        <v>386.59</v>
      </c>
      <c r="C275" s="51">
        <v>5</v>
      </c>
      <c r="D275" s="52">
        <v>15</v>
      </c>
      <c r="E275" s="52" t="s">
        <v>29</v>
      </c>
      <c r="F275" s="52">
        <v>10</v>
      </c>
      <c r="G275" s="52">
        <v>6.2</v>
      </c>
      <c r="H275" s="52">
        <v>3.2</v>
      </c>
      <c r="I275" s="37">
        <v>0</v>
      </c>
      <c r="J275" s="53" t="s">
        <v>37</v>
      </c>
      <c r="K275" s="26">
        <v>0</v>
      </c>
      <c r="L275" s="73">
        <v>42878</v>
      </c>
      <c r="M275" s="73">
        <v>42884</v>
      </c>
    </row>
    <row r="276" spans="1:13">
      <c r="A276" s="4">
        <v>42878</v>
      </c>
      <c r="B276" s="60">
        <v>346.35</v>
      </c>
      <c r="C276" s="45"/>
      <c r="D276" s="45"/>
      <c r="E276" s="45"/>
      <c r="F276" s="45"/>
      <c r="G276" s="45"/>
      <c r="H276" s="45"/>
      <c r="I276" s="37">
        <v>0</v>
      </c>
      <c r="J276" s="45"/>
      <c r="K276" s="26">
        <v>0</v>
      </c>
      <c r="L276" s="72"/>
      <c r="M276" s="72"/>
    </row>
    <row r="277" spans="1:13">
      <c r="A277" s="4">
        <v>42879</v>
      </c>
      <c r="B277" s="60">
        <v>339.09500000000003</v>
      </c>
      <c r="C277" s="45"/>
      <c r="D277" s="45"/>
      <c r="E277" s="45"/>
      <c r="F277" s="45"/>
      <c r="G277" s="45"/>
      <c r="H277" s="45"/>
      <c r="I277" s="37">
        <v>0</v>
      </c>
      <c r="J277" s="45"/>
      <c r="K277" s="26">
        <v>0</v>
      </c>
      <c r="L277" s="72"/>
      <c r="M277" s="72"/>
    </row>
    <row r="278" spans="1:13">
      <c r="A278" s="4">
        <v>42880</v>
      </c>
      <c r="B278" s="60">
        <v>311.60199999999998</v>
      </c>
      <c r="C278" s="45"/>
      <c r="D278" s="45"/>
      <c r="E278" s="45"/>
      <c r="F278" s="45"/>
      <c r="G278" s="45"/>
      <c r="H278" s="45"/>
      <c r="I278" s="37">
        <v>0</v>
      </c>
      <c r="J278" s="45"/>
      <c r="K278" s="26">
        <v>0</v>
      </c>
      <c r="L278" s="72"/>
      <c r="M278" s="72"/>
    </row>
    <row r="279" spans="1:13">
      <c r="A279" s="4">
        <v>42881</v>
      </c>
      <c r="B279" s="60">
        <v>323.85300000000001</v>
      </c>
      <c r="C279" s="45"/>
      <c r="D279" s="45"/>
      <c r="E279" s="45"/>
      <c r="F279" s="45"/>
      <c r="G279" s="45"/>
      <c r="H279" s="45"/>
      <c r="I279" s="37">
        <v>0</v>
      </c>
      <c r="J279" s="45"/>
      <c r="K279" s="26">
        <v>0</v>
      </c>
      <c r="L279" s="72"/>
      <c r="M279" s="72"/>
    </row>
    <row r="280" spans="1:13">
      <c r="A280" s="4">
        <v>42882</v>
      </c>
      <c r="B280" s="60">
        <v>363.90199999999999</v>
      </c>
      <c r="C280" s="45"/>
      <c r="D280" s="45"/>
      <c r="E280" s="45"/>
      <c r="F280" s="45"/>
      <c r="G280" s="45"/>
      <c r="H280" s="45"/>
      <c r="I280" s="37">
        <v>0</v>
      </c>
      <c r="J280" s="45"/>
      <c r="K280" s="26">
        <v>0</v>
      </c>
      <c r="L280" s="72"/>
      <c r="M280" s="72"/>
    </row>
    <row r="281" spans="1:13">
      <c r="A281" s="4">
        <v>42883</v>
      </c>
      <c r="B281" s="60">
        <v>286.73700000000002</v>
      </c>
      <c r="C281" s="20"/>
      <c r="D281" s="20"/>
      <c r="E281" s="20"/>
      <c r="F281" s="20"/>
      <c r="G281" s="20"/>
      <c r="H281" s="20"/>
      <c r="I281" s="37">
        <v>0</v>
      </c>
      <c r="J281" s="20"/>
      <c r="K281" s="26">
        <v>0</v>
      </c>
      <c r="L281" s="72"/>
      <c r="M281" s="72"/>
    </row>
    <row r="282" spans="1:13">
      <c r="A282" s="4">
        <v>42884</v>
      </c>
      <c r="B282" s="60">
        <v>286.73700000000002</v>
      </c>
      <c r="C282" s="45"/>
      <c r="D282" s="45"/>
      <c r="E282" s="45"/>
      <c r="F282" s="45"/>
      <c r="G282" s="45"/>
      <c r="H282" s="45"/>
      <c r="I282" s="37">
        <v>0</v>
      </c>
      <c r="J282" s="45"/>
      <c r="K282" s="26">
        <v>0</v>
      </c>
      <c r="L282" s="72"/>
      <c r="M282" s="72"/>
    </row>
    <row r="283" spans="1:13">
      <c r="A283" s="4">
        <v>42885</v>
      </c>
      <c r="B283" s="60">
        <v>373.17899999999997</v>
      </c>
      <c r="C283" s="45"/>
      <c r="D283" s="45"/>
      <c r="E283" s="45"/>
      <c r="F283" s="45"/>
      <c r="G283" s="45"/>
      <c r="H283" s="45"/>
      <c r="I283" s="37">
        <v>0</v>
      </c>
      <c r="J283" s="45"/>
      <c r="K283" s="26">
        <v>2</v>
      </c>
      <c r="L283" s="72"/>
      <c r="M283" s="72"/>
    </row>
    <row r="284" spans="1:13">
      <c r="A284" s="4">
        <v>42886</v>
      </c>
      <c r="B284" s="60">
        <v>308.27199999999999</v>
      </c>
      <c r="C284" s="45"/>
      <c r="D284" s="45"/>
      <c r="E284" s="45"/>
      <c r="F284" s="45"/>
      <c r="G284" s="45"/>
      <c r="H284" s="45"/>
      <c r="I284" s="37">
        <v>0</v>
      </c>
      <c r="J284" s="45"/>
      <c r="K284" s="26">
        <v>0</v>
      </c>
      <c r="L284" s="72"/>
      <c r="M284" s="72"/>
    </row>
    <row r="285" spans="1:13">
      <c r="A285" s="4">
        <v>42887</v>
      </c>
      <c r="B285" s="61">
        <v>310.81099999999998</v>
      </c>
      <c r="C285" s="45"/>
      <c r="D285" s="45"/>
      <c r="E285" s="45"/>
      <c r="F285" s="45"/>
      <c r="G285" s="45"/>
      <c r="H285" s="45"/>
      <c r="I285" s="37">
        <v>0</v>
      </c>
      <c r="J285" s="45"/>
      <c r="K285" s="26">
        <v>2</v>
      </c>
      <c r="L285" s="72"/>
      <c r="M285" s="72"/>
    </row>
    <row r="286" spans="1:13">
      <c r="A286" s="4">
        <v>42888</v>
      </c>
      <c r="B286" s="61">
        <v>236.07300000000001</v>
      </c>
      <c r="C286" s="45"/>
      <c r="D286" s="45"/>
      <c r="E286" s="45"/>
      <c r="F286" s="45"/>
      <c r="G286" s="45"/>
      <c r="H286" s="45"/>
      <c r="I286" s="37">
        <v>0</v>
      </c>
      <c r="J286" s="45"/>
      <c r="K286" s="26">
        <v>0</v>
      </c>
      <c r="L286" s="72"/>
      <c r="M286" s="72"/>
    </row>
    <row r="287" spans="1:13">
      <c r="A287" s="4">
        <v>42889</v>
      </c>
      <c r="B287" s="61">
        <v>246.374</v>
      </c>
      <c r="C287" s="45"/>
      <c r="D287" s="45"/>
      <c r="E287" s="45"/>
      <c r="F287" s="45"/>
      <c r="G287" s="45"/>
      <c r="H287" s="45"/>
      <c r="I287" s="37">
        <v>0</v>
      </c>
      <c r="J287" s="45"/>
      <c r="K287" s="26">
        <v>0</v>
      </c>
      <c r="L287" s="72"/>
      <c r="M287" s="72"/>
    </row>
    <row r="288" spans="1:13">
      <c r="A288" s="4">
        <v>42890</v>
      </c>
      <c r="B288" s="61">
        <v>292.38299999999998</v>
      </c>
      <c r="C288" s="20"/>
      <c r="D288" s="20"/>
      <c r="E288" s="20"/>
      <c r="F288" s="20"/>
      <c r="G288" s="20"/>
      <c r="H288" s="20"/>
      <c r="I288" s="37">
        <v>0</v>
      </c>
      <c r="J288" s="20"/>
      <c r="K288" s="26">
        <v>0</v>
      </c>
      <c r="L288" s="72"/>
      <c r="M288" s="72"/>
    </row>
    <row r="289" spans="1:13">
      <c r="A289" s="4">
        <v>42891</v>
      </c>
      <c r="B289" s="61">
        <v>292.38299999999998</v>
      </c>
      <c r="C289" s="45"/>
      <c r="D289" s="45"/>
      <c r="E289" s="45"/>
      <c r="F289" s="45"/>
      <c r="G289" s="45"/>
      <c r="H289" s="45"/>
      <c r="I289" s="37">
        <v>0</v>
      </c>
      <c r="J289" s="45"/>
      <c r="K289" s="26">
        <v>0</v>
      </c>
      <c r="L289" s="72"/>
      <c r="M289" s="72"/>
    </row>
    <row r="290" spans="1:13">
      <c r="A290" s="4">
        <v>42892</v>
      </c>
      <c r="B290" s="61">
        <v>282.20600000000002</v>
      </c>
      <c r="C290" s="45"/>
      <c r="D290" s="45"/>
      <c r="E290" s="45"/>
      <c r="F290" s="45"/>
      <c r="G290" s="45"/>
      <c r="H290" s="45"/>
      <c r="I290" s="37">
        <v>0</v>
      </c>
      <c r="J290" s="45"/>
      <c r="K290" s="26">
        <v>0</v>
      </c>
      <c r="L290" s="72"/>
      <c r="M290" s="72"/>
    </row>
    <row r="291" spans="1:13">
      <c r="A291" s="4">
        <v>42893</v>
      </c>
      <c r="B291" s="61">
        <v>275.536</v>
      </c>
      <c r="C291" s="45"/>
      <c r="D291" s="45"/>
      <c r="E291" s="45"/>
      <c r="F291" s="45"/>
      <c r="G291" s="45"/>
      <c r="H291" s="45"/>
      <c r="I291" s="37">
        <v>0</v>
      </c>
      <c r="J291" s="45"/>
      <c r="K291" s="26">
        <v>0</v>
      </c>
      <c r="L291" s="72"/>
      <c r="M291" s="72"/>
    </row>
    <row r="292" spans="1:13">
      <c r="A292" s="4">
        <v>42894</v>
      </c>
      <c r="B292" s="61">
        <v>279.56400000000002</v>
      </c>
      <c r="C292" s="45"/>
      <c r="D292" s="45"/>
      <c r="E292" s="45"/>
      <c r="F292" s="45"/>
      <c r="G292" s="45"/>
      <c r="H292" s="45"/>
      <c r="I292" s="37">
        <v>0</v>
      </c>
      <c r="J292" s="45"/>
      <c r="K292" s="26">
        <v>0</v>
      </c>
      <c r="L292" s="72"/>
      <c r="M292" s="72"/>
    </row>
    <row r="293" spans="1:13">
      <c r="A293" s="4">
        <v>42895</v>
      </c>
      <c r="B293" s="61">
        <v>296.27300000000002</v>
      </c>
      <c r="C293" s="45"/>
      <c r="D293" s="45"/>
      <c r="E293" s="45"/>
      <c r="F293" s="45"/>
      <c r="G293" s="45"/>
      <c r="H293" s="45"/>
      <c r="I293" s="37">
        <v>0</v>
      </c>
      <c r="J293" s="45"/>
      <c r="K293" s="26">
        <v>0</v>
      </c>
      <c r="L293" s="72"/>
      <c r="M293" s="72"/>
    </row>
    <row r="294" spans="1:13">
      <c r="A294" s="4">
        <v>42896</v>
      </c>
      <c r="B294" s="61">
        <v>547.25800000000004</v>
      </c>
      <c r="C294" s="45"/>
      <c r="D294" s="45"/>
      <c r="E294" s="45"/>
      <c r="F294" s="45"/>
      <c r="G294" s="45"/>
      <c r="H294" s="45"/>
      <c r="I294" s="37">
        <v>0</v>
      </c>
      <c r="J294" s="45"/>
      <c r="K294" s="26">
        <v>29</v>
      </c>
      <c r="L294" s="72"/>
      <c r="M294" s="72"/>
    </row>
    <row r="295" spans="1:13">
      <c r="A295" s="4">
        <v>42897</v>
      </c>
      <c r="B295" s="61">
        <v>1892.5735</v>
      </c>
      <c r="C295" s="20"/>
      <c r="D295" s="20"/>
      <c r="E295" s="20"/>
      <c r="F295" s="20"/>
      <c r="G295" s="20"/>
      <c r="H295" s="20"/>
      <c r="I295" s="37">
        <v>0</v>
      </c>
      <c r="J295" s="20"/>
      <c r="K295" s="26">
        <v>0</v>
      </c>
      <c r="L295" s="72"/>
      <c r="M295" s="72"/>
    </row>
    <row r="296" spans="1:13">
      <c r="A296" s="4">
        <v>42898</v>
      </c>
      <c r="B296" s="61">
        <v>1892.5735</v>
      </c>
      <c r="C296" s="45"/>
      <c r="D296" s="45"/>
      <c r="E296" s="45"/>
      <c r="F296" s="45"/>
      <c r="G296" s="45"/>
      <c r="H296" s="45"/>
      <c r="I296" s="37">
        <v>0</v>
      </c>
      <c r="J296" s="45"/>
      <c r="K296" s="26">
        <v>240</v>
      </c>
      <c r="L296" s="72"/>
      <c r="M296" s="72"/>
    </row>
    <row r="297" spans="1:13">
      <c r="A297" s="4">
        <v>42899</v>
      </c>
      <c r="B297" s="61">
        <v>2162.636</v>
      </c>
      <c r="C297" s="45"/>
      <c r="D297" s="45"/>
      <c r="E297" s="45"/>
      <c r="F297" s="45"/>
      <c r="G297" s="45"/>
      <c r="H297" s="45"/>
      <c r="I297" s="37">
        <v>0</v>
      </c>
      <c r="J297" s="45"/>
      <c r="K297" s="26">
        <v>100</v>
      </c>
      <c r="L297" s="72"/>
      <c r="M297" s="72"/>
    </row>
    <row r="298" spans="1:13">
      <c r="A298" s="4">
        <v>42900</v>
      </c>
      <c r="B298" s="61">
        <v>1937.7819999999999</v>
      </c>
      <c r="C298" s="45"/>
      <c r="D298" s="45"/>
      <c r="E298" s="45"/>
      <c r="F298" s="45"/>
      <c r="G298" s="45"/>
      <c r="H298" s="45"/>
      <c r="I298" s="37">
        <v>0</v>
      </c>
      <c r="J298" s="45"/>
      <c r="K298" s="26">
        <v>5</v>
      </c>
      <c r="L298" s="72"/>
      <c r="M298" s="72"/>
    </row>
    <row r="299" spans="1:13">
      <c r="A299" s="4">
        <v>42901</v>
      </c>
      <c r="B299" s="61">
        <v>1206.0830000000001</v>
      </c>
      <c r="C299" s="45"/>
      <c r="D299" s="45"/>
      <c r="E299" s="45"/>
      <c r="F299" s="45"/>
      <c r="G299" s="45"/>
      <c r="H299" s="45"/>
      <c r="I299" s="37">
        <v>0</v>
      </c>
      <c r="J299" s="45"/>
      <c r="K299" s="26">
        <v>0</v>
      </c>
      <c r="L299" s="72"/>
      <c r="M299" s="72"/>
    </row>
    <row r="300" spans="1:13">
      <c r="A300" s="4">
        <v>42902</v>
      </c>
      <c r="B300" s="61">
        <v>954.91600000000005</v>
      </c>
      <c r="I300" s="37">
        <v>0</v>
      </c>
      <c r="K300" s="26">
        <v>0</v>
      </c>
      <c r="L300" s="72"/>
      <c r="M300" s="72"/>
    </row>
    <row r="301" spans="1:13">
      <c r="A301" s="4">
        <v>42903</v>
      </c>
      <c r="B301" s="61">
        <v>885.90200000000004</v>
      </c>
      <c r="I301" s="37">
        <v>0</v>
      </c>
      <c r="K301" s="26">
        <v>19</v>
      </c>
      <c r="L301" s="72"/>
      <c r="M301" s="72"/>
    </row>
    <row r="302" spans="1:13">
      <c r="A302" s="4">
        <v>42904</v>
      </c>
      <c r="B302" s="61">
        <v>1271.3415</v>
      </c>
      <c r="C302" s="20"/>
      <c r="D302" s="20"/>
      <c r="E302" s="20"/>
      <c r="F302" s="20"/>
      <c r="G302" s="20"/>
      <c r="H302" s="20"/>
      <c r="I302" s="37">
        <v>0</v>
      </c>
      <c r="J302" s="20"/>
      <c r="K302" s="26">
        <v>0</v>
      </c>
      <c r="L302" s="72"/>
      <c r="M302" s="72"/>
    </row>
    <row r="303" spans="1:13">
      <c r="A303" s="4">
        <v>42905</v>
      </c>
      <c r="B303" s="61">
        <v>1271.3415</v>
      </c>
      <c r="C303" s="51">
        <v>2</v>
      </c>
      <c r="D303" s="52">
        <v>20</v>
      </c>
      <c r="E303" s="52">
        <v>1</v>
      </c>
      <c r="F303" s="52">
        <v>5</v>
      </c>
      <c r="G303" s="52">
        <v>7.6</v>
      </c>
      <c r="H303" s="52">
        <v>2.2999999999999998</v>
      </c>
      <c r="I303" s="37">
        <v>0</v>
      </c>
      <c r="J303" s="53" t="s">
        <v>37</v>
      </c>
      <c r="K303" s="26">
        <v>10</v>
      </c>
      <c r="L303" s="73">
        <v>42906</v>
      </c>
      <c r="M303" s="73">
        <v>42913</v>
      </c>
    </row>
    <row r="304" spans="1:13">
      <c r="A304" s="4">
        <v>42906</v>
      </c>
      <c r="B304" s="61">
        <v>781.76599999999996</v>
      </c>
      <c r="C304" s="45"/>
      <c r="D304" s="45"/>
      <c r="E304" s="45"/>
      <c r="F304" s="45"/>
      <c r="G304" s="45"/>
      <c r="H304" s="45"/>
      <c r="I304" s="37">
        <v>0</v>
      </c>
      <c r="J304" s="45"/>
      <c r="K304" s="26">
        <v>6</v>
      </c>
      <c r="L304" s="72"/>
      <c r="M304" s="72"/>
    </row>
    <row r="305" spans="1:13">
      <c r="A305" s="4">
        <v>42907</v>
      </c>
      <c r="B305" s="79">
        <v>752.72199999999998</v>
      </c>
      <c r="C305" s="45"/>
      <c r="D305" s="45"/>
      <c r="E305" s="45"/>
      <c r="F305" s="45"/>
      <c r="G305" s="45"/>
      <c r="H305" s="45"/>
      <c r="I305" s="37">
        <v>0</v>
      </c>
      <c r="J305" s="45"/>
      <c r="K305" s="26">
        <v>2</v>
      </c>
      <c r="L305" s="72"/>
      <c r="M305" s="72"/>
    </row>
    <row r="306" spans="1:13">
      <c r="A306" s="4">
        <v>42908</v>
      </c>
      <c r="B306" s="79">
        <v>626.56399999999996</v>
      </c>
      <c r="C306" s="45"/>
      <c r="D306" s="45"/>
      <c r="E306" s="45"/>
      <c r="F306" s="45"/>
      <c r="G306" s="45"/>
      <c r="H306" s="45"/>
      <c r="I306" s="37">
        <v>0</v>
      </c>
      <c r="J306" s="45"/>
      <c r="K306" s="26">
        <v>0</v>
      </c>
      <c r="L306" s="72"/>
      <c r="M306" s="72"/>
    </row>
    <row r="307" spans="1:13">
      <c r="A307" s="4">
        <v>42909</v>
      </c>
      <c r="B307" s="79">
        <v>683.96699999999998</v>
      </c>
      <c r="C307" s="45"/>
      <c r="D307" s="45"/>
      <c r="E307" s="45"/>
      <c r="F307" s="45"/>
      <c r="G307" s="45"/>
      <c r="H307" s="45"/>
      <c r="I307" s="37">
        <v>0</v>
      </c>
      <c r="J307" s="45"/>
      <c r="K307" s="26">
        <v>0</v>
      </c>
      <c r="L307" s="72"/>
      <c r="M307" s="72"/>
    </row>
    <row r="308" spans="1:13">
      <c r="A308" s="4">
        <v>42910</v>
      </c>
      <c r="B308" s="61">
        <v>413.05599999999998</v>
      </c>
      <c r="C308" s="45"/>
      <c r="D308" s="45"/>
      <c r="E308" s="45"/>
      <c r="F308" s="45"/>
      <c r="G308" s="45"/>
      <c r="H308" s="45"/>
      <c r="I308" s="37">
        <v>0</v>
      </c>
      <c r="J308" s="45"/>
      <c r="K308" s="26">
        <v>0</v>
      </c>
      <c r="L308" s="72"/>
      <c r="M308" s="72"/>
    </row>
    <row r="309" spans="1:13">
      <c r="A309" s="4">
        <v>42911</v>
      </c>
      <c r="B309" s="61">
        <v>454.22300000000001</v>
      </c>
      <c r="C309" s="20"/>
      <c r="D309" s="20"/>
      <c r="E309" s="20"/>
      <c r="F309" s="20"/>
      <c r="G309" s="20"/>
      <c r="H309" s="20"/>
      <c r="I309" s="37">
        <v>0</v>
      </c>
      <c r="J309" s="20"/>
      <c r="K309" s="26">
        <v>0</v>
      </c>
      <c r="L309" s="72"/>
      <c r="M309" s="72"/>
    </row>
    <row r="310" spans="1:13">
      <c r="A310" s="4">
        <v>42912</v>
      </c>
      <c r="B310" s="61">
        <v>454.22300000000001</v>
      </c>
      <c r="C310" s="45"/>
      <c r="D310" s="45"/>
      <c r="E310" s="45"/>
      <c r="F310" s="45"/>
      <c r="G310" s="45"/>
      <c r="H310" s="45"/>
      <c r="I310" s="37">
        <v>0</v>
      </c>
      <c r="J310" s="45"/>
      <c r="K310" s="26">
        <v>0</v>
      </c>
      <c r="L310" s="72"/>
      <c r="M310" s="72"/>
    </row>
    <row r="311" spans="1:13">
      <c r="A311" s="4">
        <v>42913</v>
      </c>
      <c r="B311" s="61">
        <v>402.68599999999998</v>
      </c>
      <c r="C311" s="45"/>
      <c r="D311" s="45"/>
      <c r="E311" s="45"/>
      <c r="F311" s="45"/>
      <c r="G311" s="45"/>
      <c r="H311" s="45"/>
      <c r="I311" s="37">
        <v>0</v>
      </c>
      <c r="J311" s="45"/>
      <c r="K311" s="26">
        <v>0</v>
      </c>
      <c r="L311" s="72"/>
      <c r="M311" s="72"/>
    </row>
    <row r="312" spans="1:13">
      <c r="A312" s="4">
        <v>42914</v>
      </c>
      <c r="B312" s="61">
        <v>366.51600000000002</v>
      </c>
      <c r="C312" s="45"/>
      <c r="D312" s="45"/>
      <c r="E312" s="45"/>
      <c r="F312" s="45"/>
      <c r="G312" s="45"/>
      <c r="H312" s="45"/>
      <c r="I312" s="37">
        <v>0</v>
      </c>
      <c r="J312" s="45"/>
      <c r="K312" s="26">
        <v>0</v>
      </c>
      <c r="L312" s="72"/>
      <c r="M312" s="72"/>
    </row>
    <row r="313" spans="1:13">
      <c r="A313" s="4">
        <v>42915</v>
      </c>
      <c r="B313" s="61">
        <v>344.27499999999998</v>
      </c>
      <c r="C313" s="45"/>
      <c r="D313" s="45"/>
      <c r="E313" s="45"/>
      <c r="F313" s="45"/>
      <c r="G313" s="45"/>
      <c r="H313" s="45"/>
      <c r="I313" s="37">
        <v>0</v>
      </c>
      <c r="J313" s="45"/>
      <c r="K313" s="26">
        <v>0</v>
      </c>
      <c r="L313" s="72"/>
      <c r="M313" s="72"/>
    </row>
    <row r="314" spans="1:13">
      <c r="A314" s="4">
        <v>42916</v>
      </c>
      <c r="B314" s="61">
        <v>416.45100000000002</v>
      </c>
      <c r="C314" s="45"/>
      <c r="D314" s="45"/>
      <c r="E314" s="45"/>
      <c r="F314" s="45"/>
      <c r="G314" s="45"/>
      <c r="H314" s="45"/>
      <c r="I314" s="37">
        <v>0</v>
      </c>
      <c r="J314" s="45"/>
      <c r="K314" s="26">
        <v>0</v>
      </c>
      <c r="L314" s="72"/>
      <c r="M314" s="72"/>
    </row>
    <row r="315" spans="1:13">
      <c r="A315" s="4">
        <v>42917</v>
      </c>
      <c r="B315" s="61">
        <v>383.76900000000001</v>
      </c>
      <c r="C315" s="45"/>
      <c r="D315" s="45"/>
      <c r="E315" s="45"/>
      <c r="F315" s="45"/>
      <c r="G315" s="45"/>
      <c r="H315" s="45"/>
      <c r="I315" s="37">
        <v>0</v>
      </c>
      <c r="J315" s="45"/>
      <c r="K315" s="26">
        <v>0</v>
      </c>
      <c r="L315" s="72"/>
      <c r="M315" s="72"/>
    </row>
    <row r="316" spans="1:13">
      <c r="A316" s="4">
        <v>42918</v>
      </c>
      <c r="B316" s="63">
        <v>277.58850000000001</v>
      </c>
      <c r="C316" s="20"/>
      <c r="D316" s="20"/>
      <c r="E316" s="20"/>
      <c r="F316" s="20"/>
      <c r="G316" s="20"/>
      <c r="H316" s="20"/>
      <c r="I316" s="37">
        <v>0</v>
      </c>
      <c r="J316" s="20"/>
      <c r="K316" s="26">
        <v>0</v>
      </c>
      <c r="L316" s="72"/>
      <c r="M316" s="72"/>
    </row>
    <row r="317" spans="1:13">
      <c r="A317" s="4">
        <v>42919</v>
      </c>
      <c r="B317" s="61">
        <v>277.58850000000001</v>
      </c>
      <c r="C317" s="45"/>
      <c r="D317" s="45"/>
      <c r="E317" s="45"/>
      <c r="F317" s="45"/>
      <c r="G317" s="45"/>
      <c r="H317" s="45"/>
      <c r="I317" s="37">
        <v>0</v>
      </c>
      <c r="J317" s="45"/>
      <c r="K317" s="26">
        <v>0</v>
      </c>
      <c r="L317" s="72"/>
      <c r="M317" s="72"/>
    </row>
    <row r="318" spans="1:13">
      <c r="A318" s="4">
        <v>42920</v>
      </c>
      <c r="B318" s="61">
        <v>555.17600000000004</v>
      </c>
      <c r="C318" s="45"/>
      <c r="D318" s="45"/>
      <c r="E318" s="45"/>
      <c r="F318" s="45"/>
      <c r="G318" s="45"/>
      <c r="H318" s="45"/>
      <c r="I318" s="37">
        <v>0</v>
      </c>
      <c r="J318" s="45"/>
      <c r="K318" s="26">
        <v>0</v>
      </c>
      <c r="L318" s="72"/>
      <c r="M318" s="72"/>
    </row>
    <row r="319" spans="1:13">
      <c r="A319" s="4">
        <v>42921</v>
      </c>
      <c r="B319" s="61">
        <v>389.78500000000003</v>
      </c>
      <c r="C319" s="45"/>
      <c r="D319" s="45"/>
      <c r="E319" s="45"/>
      <c r="F319" s="45"/>
      <c r="G319" s="45"/>
      <c r="H319" s="45"/>
      <c r="I319" s="37">
        <v>0</v>
      </c>
      <c r="J319" s="45"/>
      <c r="K319" s="26">
        <v>0</v>
      </c>
      <c r="L319" s="72"/>
      <c r="M319" s="72"/>
    </row>
    <row r="320" spans="1:13">
      <c r="A320" s="4">
        <v>42922</v>
      </c>
      <c r="B320" s="61">
        <v>284.334</v>
      </c>
      <c r="C320" s="45"/>
      <c r="D320" s="45"/>
      <c r="E320" s="45"/>
      <c r="F320" s="45"/>
      <c r="G320" s="45"/>
      <c r="H320" s="45"/>
      <c r="I320" s="37">
        <v>0</v>
      </c>
      <c r="J320" s="45"/>
      <c r="K320" s="26">
        <v>0</v>
      </c>
      <c r="L320" s="72"/>
      <c r="M320" s="72"/>
    </row>
    <row r="321" spans="1:13">
      <c r="A321" s="4">
        <v>42923</v>
      </c>
      <c r="B321" s="61">
        <v>328.02600000000001</v>
      </c>
      <c r="C321" s="45"/>
      <c r="D321" s="45"/>
      <c r="E321" s="45"/>
      <c r="F321" s="45"/>
      <c r="G321" s="45"/>
      <c r="H321" s="45"/>
      <c r="I321" s="37">
        <v>0</v>
      </c>
      <c r="J321" s="45"/>
      <c r="K321" s="26">
        <v>0</v>
      </c>
      <c r="L321" s="72"/>
      <c r="M321" s="72"/>
    </row>
    <row r="322" spans="1:13">
      <c r="A322" s="4">
        <v>42924</v>
      </c>
      <c r="B322" s="61">
        <v>400.57100000000003</v>
      </c>
      <c r="C322" s="45"/>
      <c r="D322" s="45"/>
      <c r="E322" s="45"/>
      <c r="F322" s="45"/>
      <c r="G322" s="45"/>
      <c r="H322" s="45"/>
      <c r="I322" s="37">
        <v>0</v>
      </c>
      <c r="J322" s="45"/>
      <c r="K322" s="26">
        <v>0</v>
      </c>
      <c r="L322" s="72"/>
      <c r="M322" s="72"/>
    </row>
    <row r="323" spans="1:13">
      <c r="A323" s="4">
        <v>42925</v>
      </c>
      <c r="B323" s="61">
        <v>379.3005</v>
      </c>
      <c r="C323" s="20"/>
      <c r="D323" s="20"/>
      <c r="E323" s="20"/>
      <c r="F323" s="20"/>
      <c r="G323" s="20"/>
      <c r="H323" s="20"/>
      <c r="I323" s="37">
        <v>0</v>
      </c>
      <c r="J323" s="20"/>
      <c r="K323" s="26">
        <v>0</v>
      </c>
      <c r="L323" s="72"/>
      <c r="M323" s="72"/>
    </row>
    <row r="324" spans="1:13">
      <c r="A324" s="4">
        <v>42926</v>
      </c>
      <c r="B324" s="61">
        <v>379.3005</v>
      </c>
      <c r="C324" s="45"/>
      <c r="D324" s="45"/>
      <c r="E324" s="45"/>
      <c r="F324" s="45"/>
      <c r="G324" s="45"/>
      <c r="H324" s="45"/>
      <c r="I324" s="37">
        <v>0</v>
      </c>
      <c r="J324" s="45"/>
      <c r="K324" s="26">
        <v>0</v>
      </c>
      <c r="L324" s="72"/>
      <c r="M324" s="72"/>
    </row>
    <row r="325" spans="1:13">
      <c r="A325" s="4">
        <v>42927</v>
      </c>
      <c r="B325" s="61">
        <v>484.08100000000002</v>
      </c>
      <c r="C325" s="45"/>
      <c r="D325" s="45"/>
      <c r="E325" s="45"/>
      <c r="F325" s="45"/>
      <c r="G325" s="45"/>
      <c r="H325" s="45"/>
      <c r="I325" s="37">
        <v>0</v>
      </c>
      <c r="J325" s="45"/>
      <c r="K325" s="26">
        <v>0</v>
      </c>
      <c r="L325" s="72"/>
      <c r="M325" s="72"/>
    </row>
    <row r="326" spans="1:13">
      <c r="A326" s="4">
        <v>42928</v>
      </c>
      <c r="B326" s="61">
        <v>328.99400000000003</v>
      </c>
      <c r="C326" s="45"/>
      <c r="D326" s="45"/>
      <c r="E326" s="45"/>
      <c r="F326" s="45"/>
      <c r="G326" s="45"/>
      <c r="H326" s="45"/>
      <c r="I326" s="37">
        <v>0</v>
      </c>
      <c r="J326" s="45"/>
      <c r="K326" s="26">
        <v>0</v>
      </c>
      <c r="L326" s="72"/>
      <c r="M326" s="72"/>
    </row>
    <row r="327" spans="1:13">
      <c r="A327" s="4">
        <v>42929</v>
      </c>
      <c r="B327" s="61">
        <v>367.77199999999999</v>
      </c>
      <c r="C327" s="45"/>
      <c r="D327" s="45"/>
      <c r="E327" s="45"/>
      <c r="F327" s="45"/>
      <c r="G327" s="45"/>
      <c r="H327" s="45"/>
      <c r="I327" s="37">
        <v>0</v>
      </c>
      <c r="J327" s="45"/>
      <c r="K327" s="26">
        <v>0</v>
      </c>
      <c r="L327" s="72"/>
      <c r="M327" s="72"/>
    </row>
    <row r="328" spans="1:13">
      <c r="A328" s="4">
        <v>42930</v>
      </c>
      <c r="B328" s="61">
        <v>270.53800000000001</v>
      </c>
      <c r="C328" s="45"/>
      <c r="D328" s="45"/>
      <c r="E328" s="45"/>
      <c r="F328" s="45"/>
      <c r="G328" s="45"/>
      <c r="H328" s="45"/>
      <c r="I328" s="37">
        <v>0</v>
      </c>
      <c r="J328" s="45"/>
      <c r="K328" s="26">
        <v>0</v>
      </c>
      <c r="L328" s="72"/>
      <c r="M328" s="72"/>
    </row>
    <row r="329" spans="1:13">
      <c r="A329" s="4">
        <v>42931</v>
      </c>
      <c r="B329" s="61">
        <v>322.91300000000001</v>
      </c>
      <c r="I329" s="37">
        <v>0</v>
      </c>
      <c r="K329" s="26">
        <v>0</v>
      </c>
      <c r="L329" s="72"/>
      <c r="M329" s="72"/>
    </row>
    <row r="330" spans="1:13">
      <c r="A330" s="4">
        <v>42932</v>
      </c>
      <c r="B330" s="61">
        <v>367.32850000000002</v>
      </c>
      <c r="C330" s="20"/>
      <c r="D330" s="20"/>
      <c r="E330" s="20"/>
      <c r="F330" s="20"/>
      <c r="G330" s="20"/>
      <c r="H330" s="20"/>
      <c r="I330" s="37">
        <v>0</v>
      </c>
      <c r="J330" s="20"/>
      <c r="K330" s="26">
        <v>0</v>
      </c>
      <c r="L330" s="72"/>
      <c r="M330" s="72"/>
    </row>
    <row r="331" spans="1:13">
      <c r="A331" s="4">
        <v>42933</v>
      </c>
      <c r="B331" s="61">
        <v>367.32850000000002</v>
      </c>
      <c r="C331" s="51">
        <v>6</v>
      </c>
      <c r="D331" s="52">
        <v>13</v>
      </c>
      <c r="E331" s="52">
        <v>1</v>
      </c>
      <c r="F331" s="52">
        <v>14</v>
      </c>
      <c r="G331" s="52">
        <v>7.1</v>
      </c>
      <c r="H331" s="52">
        <v>2.4</v>
      </c>
      <c r="I331" s="37">
        <v>0</v>
      </c>
      <c r="J331" s="53">
        <v>10</v>
      </c>
      <c r="K331" s="26">
        <v>11</v>
      </c>
      <c r="L331" s="73">
        <v>42934</v>
      </c>
      <c r="M331" s="73">
        <v>42941</v>
      </c>
    </row>
    <row r="332" spans="1:13">
      <c r="A332" s="4">
        <v>42934</v>
      </c>
      <c r="B332" s="61">
        <v>363.21100000000001</v>
      </c>
      <c r="C332" s="45"/>
      <c r="D332" s="45"/>
      <c r="E332" s="45"/>
      <c r="F332" s="45"/>
      <c r="G332" s="45"/>
      <c r="H332" s="45"/>
      <c r="I332" s="37">
        <v>0</v>
      </c>
      <c r="J332" s="45"/>
      <c r="K332" s="26">
        <v>0</v>
      </c>
      <c r="L332" s="72"/>
      <c r="M332" s="72"/>
    </row>
    <row r="333" spans="1:13">
      <c r="A333" s="4">
        <v>42935</v>
      </c>
      <c r="B333" s="61">
        <v>333.99</v>
      </c>
      <c r="C333" s="45"/>
      <c r="D333" s="45"/>
      <c r="E333" s="45"/>
      <c r="F333" s="45"/>
      <c r="G333" s="45"/>
      <c r="H333" s="45"/>
      <c r="I333" s="37">
        <v>0</v>
      </c>
      <c r="J333" s="45"/>
      <c r="K333" s="26">
        <v>0</v>
      </c>
      <c r="L333" s="72"/>
      <c r="M333" s="72"/>
    </row>
    <row r="334" spans="1:13">
      <c r="A334" s="4">
        <v>42936</v>
      </c>
      <c r="B334" s="61">
        <v>344.42500000000001</v>
      </c>
      <c r="C334" s="45"/>
      <c r="D334" s="45"/>
      <c r="E334" s="45"/>
      <c r="F334" s="45"/>
      <c r="G334" s="45"/>
      <c r="H334" s="45"/>
      <c r="I334" s="37">
        <v>0</v>
      </c>
      <c r="J334" s="45"/>
      <c r="K334" s="26">
        <v>0</v>
      </c>
      <c r="L334" s="72"/>
      <c r="M334" s="72"/>
    </row>
    <row r="335" spans="1:13">
      <c r="A335" s="4">
        <v>42937</v>
      </c>
      <c r="B335" s="61">
        <v>323.10500000000002</v>
      </c>
      <c r="C335" s="45"/>
      <c r="D335" s="45"/>
      <c r="E335" s="45"/>
      <c r="F335" s="45"/>
      <c r="G335" s="45"/>
      <c r="H335" s="45"/>
      <c r="I335" s="37">
        <v>0</v>
      </c>
      <c r="J335" s="45"/>
      <c r="K335" s="26">
        <v>0</v>
      </c>
      <c r="L335" s="72"/>
      <c r="M335" s="72"/>
    </row>
    <row r="336" spans="1:13">
      <c r="A336" s="4">
        <v>42938</v>
      </c>
      <c r="B336" s="61">
        <v>348.85700000000003</v>
      </c>
      <c r="C336" s="45"/>
      <c r="D336" s="45"/>
      <c r="E336" s="45"/>
      <c r="F336" s="45"/>
      <c r="G336" s="45"/>
      <c r="H336" s="45"/>
      <c r="I336" s="37">
        <v>0</v>
      </c>
      <c r="J336" s="45"/>
      <c r="K336" s="26">
        <v>0</v>
      </c>
      <c r="L336" s="72"/>
      <c r="M336" s="72"/>
    </row>
    <row r="337" spans="1:13">
      <c r="A337" s="4">
        <v>42939</v>
      </c>
      <c r="B337" s="61">
        <v>307.22750000000002</v>
      </c>
      <c r="C337" s="20"/>
      <c r="D337" s="20"/>
      <c r="E337" s="20"/>
      <c r="F337" s="20"/>
      <c r="G337" s="20"/>
      <c r="H337" s="20"/>
      <c r="I337" s="37">
        <v>0</v>
      </c>
      <c r="J337" s="20"/>
      <c r="K337" s="26">
        <v>0</v>
      </c>
      <c r="L337" s="72"/>
      <c r="M337" s="72"/>
    </row>
    <row r="338" spans="1:13">
      <c r="A338" s="4">
        <v>42940</v>
      </c>
      <c r="B338" s="61">
        <v>307.22750000000002</v>
      </c>
      <c r="C338" s="45"/>
      <c r="D338" s="45"/>
      <c r="E338" s="45"/>
      <c r="F338" s="45"/>
      <c r="G338" s="45"/>
      <c r="H338" s="45"/>
      <c r="I338" s="37">
        <v>0</v>
      </c>
      <c r="J338" s="45"/>
      <c r="K338" s="26">
        <v>0</v>
      </c>
      <c r="L338" s="72"/>
      <c r="M338" s="72"/>
    </row>
    <row r="339" spans="1:13">
      <c r="A339" s="4">
        <v>42941</v>
      </c>
      <c r="B339" s="61">
        <v>420.19600000000003</v>
      </c>
      <c r="C339" s="45"/>
      <c r="D339" s="45"/>
      <c r="E339" s="45"/>
      <c r="F339" s="45"/>
      <c r="G339" s="45"/>
      <c r="H339" s="45"/>
      <c r="I339" s="37">
        <v>0</v>
      </c>
      <c r="J339" s="45"/>
      <c r="K339" s="26">
        <v>0</v>
      </c>
      <c r="L339" s="72"/>
      <c r="M339" s="72"/>
    </row>
    <row r="340" spans="1:13">
      <c r="A340" s="4">
        <v>42942</v>
      </c>
      <c r="B340" s="61">
        <v>189.41300000000001</v>
      </c>
      <c r="C340" s="45"/>
      <c r="D340" s="45"/>
      <c r="E340" s="45"/>
      <c r="F340" s="45"/>
      <c r="G340" s="45"/>
      <c r="H340" s="45"/>
      <c r="I340" s="37">
        <v>0</v>
      </c>
      <c r="J340" s="45"/>
      <c r="K340" s="26">
        <v>0</v>
      </c>
      <c r="L340" s="72"/>
      <c r="M340" s="72"/>
    </row>
    <row r="341" spans="1:13">
      <c r="A341" s="4">
        <v>42943</v>
      </c>
      <c r="B341" s="61">
        <v>298.47699999999998</v>
      </c>
      <c r="C341" s="45"/>
      <c r="D341" s="45"/>
      <c r="E341" s="45"/>
      <c r="F341" s="45"/>
      <c r="G341" s="45"/>
      <c r="H341" s="45"/>
      <c r="I341" s="37">
        <v>0</v>
      </c>
      <c r="J341" s="45"/>
      <c r="K341" s="26">
        <v>0</v>
      </c>
      <c r="L341" s="72"/>
      <c r="M341" s="72"/>
    </row>
    <row r="342" spans="1:13">
      <c r="A342" s="4">
        <v>42944</v>
      </c>
      <c r="B342" s="61">
        <v>356.41199999999998</v>
      </c>
      <c r="C342" s="45"/>
      <c r="D342" s="45"/>
      <c r="E342" s="45"/>
      <c r="F342" s="45"/>
      <c r="G342" s="45"/>
      <c r="H342" s="45"/>
      <c r="I342" s="37">
        <v>0</v>
      </c>
      <c r="J342" s="45"/>
      <c r="K342" s="26">
        <v>0</v>
      </c>
      <c r="L342" s="72"/>
      <c r="M342" s="72"/>
    </row>
    <row r="343" spans="1:13">
      <c r="A343" s="4">
        <v>42945</v>
      </c>
      <c r="B343" s="61">
        <v>246.74</v>
      </c>
      <c r="C343" s="45"/>
      <c r="D343" s="45"/>
      <c r="E343" s="45"/>
      <c r="F343" s="45"/>
      <c r="G343" s="45"/>
      <c r="H343" s="45"/>
      <c r="I343" s="37">
        <v>0</v>
      </c>
      <c r="J343" s="45"/>
      <c r="K343" s="26">
        <v>0</v>
      </c>
      <c r="L343" s="72"/>
      <c r="M343" s="72"/>
    </row>
    <row r="344" spans="1:13">
      <c r="A344" s="4">
        <v>42946</v>
      </c>
      <c r="B344" s="61">
        <v>300.04399999999998</v>
      </c>
      <c r="C344" s="20"/>
      <c r="D344" s="20"/>
      <c r="E344" s="20"/>
      <c r="F344" s="20"/>
      <c r="G344" s="20"/>
      <c r="H344" s="20"/>
      <c r="I344" s="37">
        <v>0</v>
      </c>
      <c r="J344" s="20"/>
      <c r="K344" s="26">
        <v>0</v>
      </c>
      <c r="L344" s="72"/>
      <c r="M344" s="72"/>
    </row>
    <row r="345" spans="1:13">
      <c r="A345" s="4">
        <v>42947</v>
      </c>
      <c r="B345" s="61">
        <v>300.04399999999998</v>
      </c>
      <c r="C345" s="45"/>
      <c r="D345" s="45"/>
      <c r="E345" s="45"/>
      <c r="F345" s="45"/>
      <c r="G345" s="45"/>
      <c r="H345" s="45"/>
      <c r="I345" s="37">
        <v>0</v>
      </c>
      <c r="J345" s="45"/>
      <c r="K345" s="26">
        <v>0</v>
      </c>
      <c r="L345" s="72"/>
      <c r="M345" s="72"/>
    </row>
    <row r="346" spans="1:13">
      <c r="A346" s="4">
        <v>42948</v>
      </c>
      <c r="B346" s="61">
        <v>398.13799999999998</v>
      </c>
      <c r="C346" s="45"/>
      <c r="D346" s="45"/>
      <c r="E346" s="45"/>
      <c r="F346" s="45"/>
      <c r="G346" s="45"/>
      <c r="H346" s="45"/>
      <c r="I346" s="37">
        <v>0</v>
      </c>
      <c r="J346" s="45"/>
      <c r="K346" s="26">
        <v>0</v>
      </c>
      <c r="L346" s="72"/>
      <c r="M346" s="72"/>
    </row>
    <row r="347" spans="1:13">
      <c r="A347" s="4">
        <v>42949</v>
      </c>
      <c r="B347" s="61">
        <v>198.52799999999999</v>
      </c>
      <c r="C347" s="45"/>
      <c r="D347" s="45"/>
      <c r="E347" s="45"/>
      <c r="F347" s="45"/>
      <c r="G347" s="45"/>
      <c r="H347" s="45"/>
      <c r="I347" s="37">
        <v>0</v>
      </c>
      <c r="J347" s="45"/>
      <c r="K347" s="26">
        <v>0</v>
      </c>
      <c r="L347" s="72"/>
      <c r="M347" s="72"/>
    </row>
    <row r="348" spans="1:13">
      <c r="A348" s="4">
        <v>42950</v>
      </c>
      <c r="B348" s="61">
        <v>287.584</v>
      </c>
      <c r="C348" s="45"/>
      <c r="D348" s="45"/>
      <c r="E348" s="45"/>
      <c r="F348" s="45"/>
      <c r="G348" s="45"/>
      <c r="H348" s="45"/>
      <c r="I348" s="37">
        <v>0</v>
      </c>
      <c r="J348" s="45"/>
      <c r="K348" s="26">
        <v>0</v>
      </c>
      <c r="L348" s="72"/>
      <c r="M348" s="72"/>
    </row>
    <row r="349" spans="1:13">
      <c r="A349" s="4">
        <v>42951</v>
      </c>
      <c r="B349" s="82">
        <v>287.34899999999999</v>
      </c>
      <c r="C349" s="45"/>
      <c r="D349" s="45"/>
      <c r="E349" s="45"/>
      <c r="F349" s="45"/>
      <c r="G349" s="45"/>
      <c r="H349" s="45"/>
      <c r="I349" s="37">
        <v>0</v>
      </c>
      <c r="J349" s="45"/>
      <c r="K349" s="26">
        <v>0</v>
      </c>
      <c r="L349" s="72"/>
      <c r="M349" s="72"/>
    </row>
    <row r="350" spans="1:13">
      <c r="A350" s="4">
        <v>42952</v>
      </c>
      <c r="B350" s="82">
        <v>328.63900000000001</v>
      </c>
      <c r="C350" s="45"/>
      <c r="D350" s="45"/>
      <c r="E350" s="45"/>
      <c r="F350" s="45"/>
      <c r="G350" s="45"/>
      <c r="H350" s="45"/>
      <c r="I350" s="37">
        <v>0</v>
      </c>
      <c r="J350" s="45"/>
      <c r="K350" s="26">
        <v>0</v>
      </c>
      <c r="L350" s="72"/>
      <c r="M350" s="72"/>
    </row>
    <row r="351" spans="1:13">
      <c r="A351" s="4">
        <v>42953</v>
      </c>
      <c r="B351" s="82">
        <v>265.44450000000001</v>
      </c>
      <c r="C351" s="20"/>
      <c r="D351" s="20"/>
      <c r="E351" s="20"/>
      <c r="F351" s="20"/>
      <c r="G351" s="20"/>
      <c r="H351" s="20"/>
      <c r="I351" s="37">
        <v>0</v>
      </c>
      <c r="J351" s="20"/>
      <c r="K351" s="26">
        <v>0</v>
      </c>
      <c r="L351" s="72"/>
      <c r="M351" s="72"/>
    </row>
    <row r="352" spans="1:13">
      <c r="A352" s="4">
        <v>42954</v>
      </c>
      <c r="B352" s="82">
        <v>265.44450000000001</v>
      </c>
      <c r="C352" s="45"/>
      <c r="D352" s="45"/>
      <c r="E352" s="45"/>
      <c r="F352" s="45"/>
      <c r="G352" s="45"/>
      <c r="H352" s="45"/>
      <c r="I352" s="37">
        <v>0</v>
      </c>
      <c r="J352" s="45"/>
      <c r="K352" s="26">
        <v>0</v>
      </c>
      <c r="L352" s="72"/>
      <c r="M352" s="72"/>
    </row>
    <row r="353" spans="1:13">
      <c r="A353" s="4">
        <v>42955</v>
      </c>
      <c r="B353" s="82">
        <v>271.30200000000002</v>
      </c>
      <c r="C353" s="45"/>
      <c r="D353" s="45"/>
      <c r="E353" s="45"/>
      <c r="F353" s="45"/>
      <c r="G353" s="45"/>
      <c r="H353" s="45"/>
      <c r="I353" s="37">
        <v>0</v>
      </c>
      <c r="J353" s="45"/>
      <c r="K353" s="26">
        <v>0</v>
      </c>
      <c r="L353" s="72"/>
      <c r="M353" s="72"/>
    </row>
    <row r="354" spans="1:13">
      <c r="A354" s="4">
        <v>42956</v>
      </c>
      <c r="B354" s="82">
        <v>300.173</v>
      </c>
      <c r="C354" s="45"/>
      <c r="D354" s="45"/>
      <c r="E354" s="45"/>
      <c r="F354" s="45"/>
      <c r="G354" s="45"/>
      <c r="H354" s="45"/>
      <c r="I354" s="37">
        <v>0</v>
      </c>
      <c r="J354" s="45"/>
      <c r="K354" s="26">
        <v>0</v>
      </c>
      <c r="L354" s="72"/>
      <c r="M354" s="72"/>
    </row>
    <row r="355" spans="1:13">
      <c r="A355" s="4">
        <v>42957</v>
      </c>
      <c r="B355" s="82">
        <v>300.173</v>
      </c>
      <c r="C355" s="45"/>
      <c r="D355" s="45"/>
      <c r="E355" s="45"/>
      <c r="F355" s="45"/>
      <c r="G355" s="45"/>
      <c r="H355" s="45"/>
      <c r="I355" s="37">
        <v>0</v>
      </c>
      <c r="J355" s="45"/>
      <c r="K355" s="26">
        <v>0</v>
      </c>
      <c r="L355" s="72"/>
      <c r="M355" s="72"/>
    </row>
    <row r="356" spans="1:13">
      <c r="A356" s="4">
        <v>42958</v>
      </c>
      <c r="B356" s="82">
        <v>269.47300000000001</v>
      </c>
      <c r="C356" s="45"/>
      <c r="D356" s="45"/>
      <c r="E356" s="45"/>
      <c r="F356" s="45"/>
      <c r="G356" s="45"/>
      <c r="H356" s="45"/>
      <c r="I356" s="37">
        <v>0</v>
      </c>
      <c r="J356" s="45"/>
      <c r="K356" s="26">
        <v>0</v>
      </c>
      <c r="L356" s="72"/>
      <c r="M356" s="72"/>
    </row>
    <row r="357" spans="1:13">
      <c r="A357" s="4">
        <v>42959</v>
      </c>
      <c r="B357" s="82">
        <v>214.15700000000001</v>
      </c>
      <c r="C357" s="45"/>
      <c r="D357" s="45"/>
      <c r="E357" s="45"/>
      <c r="F357" s="45"/>
      <c r="G357" s="45"/>
      <c r="H357" s="45"/>
      <c r="I357" s="37">
        <v>0</v>
      </c>
      <c r="J357" s="45"/>
      <c r="K357" s="26">
        <v>0</v>
      </c>
      <c r="L357" s="72"/>
      <c r="M357" s="72"/>
    </row>
    <row r="358" spans="1:13">
      <c r="A358" s="4">
        <v>42960</v>
      </c>
      <c r="B358" s="82">
        <v>286.24400000000003</v>
      </c>
      <c r="C358" s="20"/>
      <c r="D358" s="20"/>
      <c r="E358" s="20"/>
      <c r="F358" s="20"/>
      <c r="G358" s="20"/>
      <c r="H358" s="20"/>
      <c r="I358" s="37">
        <v>0</v>
      </c>
      <c r="J358" s="20"/>
      <c r="K358" s="26">
        <v>0</v>
      </c>
      <c r="L358" s="72"/>
      <c r="M358" s="72"/>
    </row>
    <row r="359" spans="1:13">
      <c r="A359" s="4">
        <v>42961</v>
      </c>
      <c r="B359" s="82">
        <v>286.24400000000003</v>
      </c>
      <c r="C359" s="51">
        <v>2</v>
      </c>
      <c r="D359" s="52">
        <v>13</v>
      </c>
      <c r="E359" s="52">
        <v>1</v>
      </c>
      <c r="F359" s="52">
        <v>4</v>
      </c>
      <c r="G359" s="52">
        <v>6.4</v>
      </c>
      <c r="H359" s="52">
        <v>2.7</v>
      </c>
      <c r="I359" s="37">
        <v>337</v>
      </c>
      <c r="J359" s="53" t="s">
        <v>37</v>
      </c>
      <c r="K359" s="26">
        <v>0</v>
      </c>
      <c r="L359" s="73">
        <v>42962</v>
      </c>
      <c r="M359" s="73">
        <v>42968</v>
      </c>
    </row>
    <row r="360" spans="1:13">
      <c r="A360" s="4">
        <v>42962</v>
      </c>
      <c r="B360" s="82">
        <v>351.80799999999999</v>
      </c>
      <c r="C360" s="45"/>
      <c r="D360" s="45"/>
      <c r="E360" s="45"/>
      <c r="F360" s="45"/>
      <c r="G360" s="45"/>
      <c r="H360" s="45"/>
      <c r="I360" s="37">
        <v>0</v>
      </c>
      <c r="J360" s="45"/>
      <c r="K360" s="26">
        <v>0</v>
      </c>
      <c r="L360" s="72"/>
      <c r="M360" s="72"/>
    </row>
    <row r="361" spans="1:13">
      <c r="A361" s="4">
        <v>42963</v>
      </c>
      <c r="B361" s="82">
        <v>182.25700000000001</v>
      </c>
      <c r="C361" s="45"/>
      <c r="D361" s="45"/>
      <c r="E361" s="45"/>
      <c r="F361" s="45"/>
      <c r="G361" s="45"/>
      <c r="H361" s="45"/>
      <c r="I361" s="37">
        <v>0</v>
      </c>
      <c r="J361" s="45"/>
      <c r="K361" s="26">
        <v>0</v>
      </c>
      <c r="L361" s="72"/>
      <c r="M361" s="72"/>
    </row>
    <row r="362" spans="1:13">
      <c r="A362" s="4">
        <v>42964</v>
      </c>
      <c r="B362" s="82">
        <v>260.69799999999998</v>
      </c>
      <c r="C362" s="45"/>
      <c r="D362" s="45"/>
      <c r="E362" s="45"/>
      <c r="F362" s="45"/>
      <c r="G362" s="45"/>
      <c r="H362" s="45"/>
      <c r="I362" s="37">
        <v>0</v>
      </c>
      <c r="J362" s="45"/>
      <c r="K362" s="26">
        <v>0</v>
      </c>
      <c r="L362" s="72"/>
      <c r="M362" s="72"/>
    </row>
    <row r="363" spans="1:13">
      <c r="A363" s="4">
        <v>42965</v>
      </c>
      <c r="B363" s="82">
        <v>273.70100000000002</v>
      </c>
      <c r="C363" s="45"/>
      <c r="D363" s="45"/>
      <c r="E363" s="45"/>
      <c r="F363" s="45"/>
      <c r="G363" s="45"/>
      <c r="H363" s="45"/>
      <c r="I363" s="37">
        <v>0</v>
      </c>
      <c r="J363" s="45"/>
      <c r="K363" s="26">
        <v>0</v>
      </c>
      <c r="L363" s="72"/>
      <c r="M363" s="72"/>
    </row>
    <row r="364" spans="1:13">
      <c r="A364" s="4">
        <v>42966</v>
      </c>
      <c r="B364" s="82">
        <v>273.70100000000002</v>
      </c>
      <c r="C364" s="45"/>
      <c r="D364" s="45"/>
      <c r="E364" s="45"/>
      <c r="F364" s="45"/>
      <c r="G364" s="45"/>
      <c r="H364" s="45"/>
      <c r="I364" s="37">
        <v>0</v>
      </c>
      <c r="J364" s="45"/>
      <c r="K364" s="26">
        <v>0</v>
      </c>
      <c r="L364" s="72"/>
      <c r="M364" s="72"/>
    </row>
    <row r="365" spans="1:13">
      <c r="A365" s="4">
        <v>42967</v>
      </c>
      <c r="B365" s="82">
        <v>240.40450000000001</v>
      </c>
      <c r="C365" s="20"/>
      <c r="D365" s="20"/>
      <c r="E365" s="20"/>
      <c r="F365" s="20"/>
      <c r="G365" s="20"/>
      <c r="H365" s="20"/>
      <c r="I365" s="37">
        <v>0</v>
      </c>
      <c r="J365" s="20"/>
      <c r="K365" s="26">
        <v>0</v>
      </c>
      <c r="L365" s="72"/>
      <c r="M365" s="72"/>
    </row>
    <row r="366" spans="1:13">
      <c r="A366" s="4">
        <v>42968</v>
      </c>
      <c r="B366" s="82">
        <v>240.40450000000001</v>
      </c>
      <c r="C366" s="45"/>
      <c r="D366" s="45"/>
      <c r="E366" s="45"/>
      <c r="F366" s="45"/>
      <c r="G366" s="45"/>
      <c r="H366" s="45"/>
      <c r="I366" s="37">
        <v>0</v>
      </c>
      <c r="J366" s="45"/>
      <c r="K366" s="26">
        <v>0</v>
      </c>
      <c r="L366" s="72"/>
      <c r="M366" s="72"/>
    </row>
    <row r="367" spans="1:13">
      <c r="A367" s="4">
        <v>42969</v>
      </c>
      <c r="B367" s="82">
        <v>256.18599999999998</v>
      </c>
      <c r="C367" s="45"/>
      <c r="D367" s="45"/>
      <c r="E367" s="45"/>
      <c r="F367" s="45"/>
      <c r="G367" s="45"/>
      <c r="H367" s="45"/>
      <c r="I367" s="37">
        <v>0</v>
      </c>
      <c r="J367" s="45"/>
      <c r="K367" s="26">
        <v>0</v>
      </c>
      <c r="L367" s="72"/>
      <c r="M367" s="72"/>
    </row>
    <row r="368" spans="1:13">
      <c r="A368" s="4">
        <v>42970</v>
      </c>
      <c r="B368" s="82">
        <v>259.54700000000003</v>
      </c>
      <c r="C368" s="45"/>
      <c r="D368" s="45"/>
      <c r="E368" s="45"/>
      <c r="F368" s="45"/>
      <c r="G368" s="45"/>
      <c r="H368" s="45"/>
      <c r="I368" s="37">
        <v>169</v>
      </c>
      <c r="J368" s="45"/>
      <c r="K368" s="26">
        <v>0</v>
      </c>
      <c r="L368" s="72"/>
      <c r="M368" s="72"/>
    </row>
    <row r="369" spans="1:13">
      <c r="A369" s="4">
        <v>42971</v>
      </c>
      <c r="B369" s="82">
        <v>270.69200000000001</v>
      </c>
      <c r="C369" s="45"/>
      <c r="D369" s="45"/>
      <c r="E369" s="45"/>
      <c r="F369" s="45"/>
      <c r="G369" s="45"/>
      <c r="H369" s="45"/>
      <c r="I369" s="37">
        <v>0</v>
      </c>
      <c r="J369" s="45"/>
      <c r="K369" s="26">
        <v>0</v>
      </c>
      <c r="L369" s="72"/>
      <c r="M369" s="72"/>
    </row>
    <row r="370" spans="1:13">
      <c r="A370" s="4">
        <v>42972</v>
      </c>
      <c r="B370" s="82">
        <v>256.44450000000001</v>
      </c>
      <c r="C370" s="45"/>
      <c r="D370" s="45"/>
      <c r="E370" s="45"/>
      <c r="F370" s="45"/>
      <c r="G370" s="45"/>
      <c r="H370" s="45"/>
      <c r="I370" s="37">
        <v>0</v>
      </c>
      <c r="J370" s="45"/>
      <c r="K370" s="26">
        <v>5</v>
      </c>
      <c r="L370" s="72"/>
      <c r="M370" s="72"/>
    </row>
    <row r="371" spans="1:13">
      <c r="A371" s="4">
        <v>42973</v>
      </c>
      <c r="B371" s="82">
        <v>256.44450000000001</v>
      </c>
      <c r="C371" s="45"/>
      <c r="D371" s="45"/>
      <c r="E371" s="45"/>
      <c r="F371" s="45"/>
      <c r="G371" s="45"/>
      <c r="H371" s="45"/>
      <c r="I371" s="37">
        <v>0</v>
      </c>
      <c r="J371" s="45"/>
      <c r="K371" s="26">
        <v>0</v>
      </c>
      <c r="L371" s="72"/>
      <c r="M371" s="72"/>
    </row>
    <row r="372" spans="1:13">
      <c r="A372" s="4">
        <v>42974</v>
      </c>
      <c r="B372" s="82">
        <v>260.73599999999999</v>
      </c>
      <c r="C372" s="20"/>
      <c r="D372" s="20"/>
      <c r="E372" s="20"/>
      <c r="F372" s="20"/>
      <c r="G372" s="20"/>
      <c r="H372" s="20"/>
      <c r="I372" s="37">
        <v>0</v>
      </c>
      <c r="J372" s="46"/>
      <c r="K372" s="26">
        <v>0</v>
      </c>
      <c r="L372" s="72"/>
      <c r="M372" s="72"/>
    </row>
    <row r="373" spans="1:13">
      <c r="A373" s="4">
        <v>42975</v>
      </c>
      <c r="B373" s="82">
        <v>260.73599999999999</v>
      </c>
      <c r="C373" s="45"/>
      <c r="D373" s="45"/>
      <c r="E373" s="45"/>
      <c r="F373" s="45"/>
      <c r="G373" s="45"/>
      <c r="H373" s="45"/>
      <c r="I373" s="37">
        <v>167</v>
      </c>
      <c r="J373" s="45"/>
      <c r="K373" s="26">
        <v>0</v>
      </c>
      <c r="L373" s="72"/>
      <c r="M373" s="72"/>
    </row>
    <row r="374" spans="1:13">
      <c r="A374" s="4">
        <v>42976</v>
      </c>
      <c r="B374" s="82">
        <v>238.529</v>
      </c>
      <c r="C374" s="45"/>
      <c r="D374" s="45"/>
      <c r="E374" s="45"/>
      <c r="F374" s="45"/>
      <c r="G374" s="45"/>
      <c r="H374" s="45"/>
      <c r="I374" s="37">
        <v>0</v>
      </c>
      <c r="J374" s="45"/>
      <c r="K374" s="26">
        <v>0</v>
      </c>
      <c r="L374" s="72"/>
      <c r="M374" s="72"/>
    </row>
    <row r="375" spans="1:13">
      <c r="A375" s="4">
        <v>42977</v>
      </c>
      <c r="B375" s="61">
        <v>255.93</v>
      </c>
      <c r="C375" s="45"/>
      <c r="D375" s="45"/>
      <c r="E375" s="45"/>
      <c r="F375" s="45"/>
      <c r="G375" s="45"/>
      <c r="H375" s="45"/>
      <c r="I375" s="37">
        <v>0</v>
      </c>
      <c r="J375" s="45"/>
      <c r="K375" s="26">
        <v>0</v>
      </c>
      <c r="L375" s="72"/>
      <c r="M375" s="72"/>
    </row>
    <row r="376" spans="1:13">
      <c r="A376" s="4">
        <v>42978</v>
      </c>
      <c r="B376" s="61">
        <v>305.57400000000001</v>
      </c>
      <c r="C376" s="45"/>
      <c r="D376" s="45"/>
      <c r="E376" s="45"/>
      <c r="F376" s="45"/>
      <c r="G376" s="45"/>
      <c r="H376" s="45"/>
      <c r="I376" s="37">
        <v>0</v>
      </c>
      <c r="J376" s="45"/>
      <c r="K376" s="26">
        <v>0</v>
      </c>
      <c r="L376" s="74"/>
      <c r="M376" s="74"/>
    </row>
    <row r="377" spans="1:13" ht="15.75" thickBot="1">
      <c r="A377" s="64"/>
      <c r="B377" s="65"/>
      <c r="C377" s="65"/>
      <c r="D377" s="65"/>
      <c r="E377" s="65"/>
      <c r="F377" s="65"/>
      <c r="G377" s="65"/>
      <c r="H377" s="65"/>
      <c r="I377" s="65"/>
      <c r="J377" s="65"/>
      <c r="K377" s="66"/>
    </row>
    <row r="378" spans="1:13">
      <c r="A378" s="21" t="s">
        <v>8</v>
      </c>
      <c r="B378" s="29">
        <f>MIN(B12:B376)</f>
        <v>62.706000000000003</v>
      </c>
      <c r="C378" s="32">
        <f t="shared" ref="C378:H378" si="0">MIN(C357,C328,C303,C275,C244,C216,C191,C164,C137,C107,C79,C51,C23)</f>
        <v>2</v>
      </c>
      <c r="D378" s="32">
        <f t="shared" si="0"/>
        <v>2</v>
      </c>
      <c r="E378" s="32">
        <f t="shared" si="0"/>
        <v>1</v>
      </c>
      <c r="F378" s="32">
        <f t="shared" si="0"/>
        <v>5</v>
      </c>
      <c r="G378" s="32">
        <f t="shared" si="0"/>
        <v>2.2000000000000002</v>
      </c>
      <c r="H378" s="32">
        <f t="shared" si="0"/>
        <v>0.74</v>
      </c>
      <c r="I378" s="32">
        <f>MIN(I365,I351,I337,I323,I309,I295,I281,I267,I253,I239,I225,I211,I197,I183,I169,I155,I141,I127,I113,I99,I85,I71,I57,I43,I29,I15)</f>
        <v>0</v>
      </c>
      <c r="J378" s="32">
        <f>MIN(J357,J328,J303,J275,J244,J216,J191,J164,J138,J107,J93,J51,J31)</f>
        <v>1</v>
      </c>
      <c r="K378" s="29">
        <f>MIN(K12:K376)</f>
        <v>0</v>
      </c>
    </row>
    <row r="379" spans="1:13">
      <c r="A379" s="22" t="s">
        <v>9</v>
      </c>
      <c r="B379" s="30">
        <f>AVERAGE(B12:B376)</f>
        <v>437.01398904109618</v>
      </c>
      <c r="C379" s="40">
        <f t="shared" ref="C379:H379" si="1">AVERAGE(C357,C328,C303,C275,C244,C216,C191,C164,C137,C107,C79,C51,C23)</f>
        <v>7.7777777777777777</v>
      </c>
      <c r="D379" s="40">
        <f t="shared" si="1"/>
        <v>361.14285714285717</v>
      </c>
      <c r="E379" s="40">
        <f t="shared" si="1"/>
        <v>1.6666666666666667</v>
      </c>
      <c r="F379" s="40">
        <f t="shared" si="1"/>
        <v>21.333333333333332</v>
      </c>
      <c r="G379" s="40">
        <f t="shared" si="1"/>
        <v>4.9777777777777779</v>
      </c>
      <c r="H379" s="40">
        <f t="shared" si="1"/>
        <v>1.6755555555555555</v>
      </c>
      <c r="I379" s="40">
        <f>AVERAGE(I365,I351,I337,I323,I309,I295,I281,I267,I253,I239,I225,I211,I197,I183,I169,I155,I141,I127,I113,I99,I85,I71,I57,I43,I29,I15)</f>
        <v>0</v>
      </c>
      <c r="J379" s="40">
        <f>AVERAGE(J357,J328,J303,J275,J244,J216,J191,J164,J138,J107,J93,J51,J31)</f>
        <v>1.5</v>
      </c>
      <c r="K379" s="30">
        <f>AVERAGE(K12:K376)</f>
        <v>5.3397260273972602</v>
      </c>
    </row>
    <row r="380" spans="1:13" ht="15.75" thickBot="1">
      <c r="A380" s="23" t="s">
        <v>10</v>
      </c>
      <c r="B380" s="31">
        <f>MAX(B12:B376)</f>
        <v>2578.9650000000001</v>
      </c>
      <c r="C380" s="33">
        <f t="shared" ref="C380:H380" si="2">MAX(C357,C328,C303,C275,C244,C216,C191,C164,C137,C107,C79,C51,C23)</f>
        <v>13</v>
      </c>
      <c r="D380" s="33">
        <f t="shared" si="2"/>
        <v>2420</v>
      </c>
      <c r="E380" s="33">
        <f t="shared" si="2"/>
        <v>2</v>
      </c>
      <c r="F380" s="33">
        <f t="shared" si="2"/>
        <v>40</v>
      </c>
      <c r="G380" s="33">
        <f t="shared" si="2"/>
        <v>7.6</v>
      </c>
      <c r="H380" s="33">
        <f t="shared" si="2"/>
        <v>3.2</v>
      </c>
      <c r="I380" s="33">
        <f>MAX(I365,I351,I337,I323,I309,I295,I281,I267,I253,I239,I225,I211,I197,I183,I169,I155,I141,I127,I113,I99,I85,I71,I57,I43,I29,I15)</f>
        <v>0</v>
      </c>
      <c r="J380" s="33">
        <f>MAX(J357,J328,J303,J275,J244,J216,J191,J164,J138,J107,J93,J51,J31)</f>
        <v>2</v>
      </c>
      <c r="K380" s="31">
        <f>MAX(K12:K376)</f>
        <v>275</v>
      </c>
    </row>
    <row r="381" spans="1:13">
      <c r="A381" s="2"/>
      <c r="B381" s="16"/>
      <c r="C381" s="17"/>
      <c r="D381" s="18"/>
      <c r="E381" s="17"/>
      <c r="F381" s="17"/>
      <c r="G381" s="17"/>
      <c r="H381" s="17"/>
      <c r="I381" s="24">
        <f>SUM(I$12:I$376)</f>
        <v>7713</v>
      </c>
      <c r="J381" s="57"/>
      <c r="K381" s="58">
        <f>SUM(K$12:K$376)</f>
        <v>1949</v>
      </c>
    </row>
    <row r="382" spans="1:13">
      <c r="A382" s="2"/>
      <c r="B382" s="19" t="s">
        <v>11</v>
      </c>
      <c r="C382" s="55">
        <f>COUNT(C12:C376)</f>
        <v>13</v>
      </c>
      <c r="D382" s="18"/>
      <c r="E382" s="17"/>
      <c r="F382" s="17"/>
      <c r="G382" s="17"/>
      <c r="H382" s="17"/>
      <c r="I382" s="20"/>
      <c r="J382" s="20"/>
    </row>
  </sheetData>
  <protectedRanges>
    <protectedRange sqref="J12:J14 C12:H14" name="Range1_1_1"/>
    <protectedRange sqref="B12:B313 B315:B376" name="Range1_4_1_1"/>
    <protectedRange sqref="K12:K376" name="Range1_3_1"/>
    <protectedRange sqref="J80:J84 J44:J48 J37:J42 J24:J28 J16:J19 J51 J105 J240:J243 J324:J327 J72:J75 J100:J103 J107:J112 I128:I133 J128:J132 J30:J35 I135:I140 J135:J136 J138:J140 H57 H197 H377 H372 H368:J371 H360:J360 H205:J210 H198:J203 H183:H188 H177:J182 H170:J175 H165:H169 H142:J145 H123:J126 H71:H75 H65:J70 H58:J63 H52:J56 H349:H356 H211:H215 H151:J152 H51 H373:J376 C107:H119 H127:H132 H81:I82 C93:H103 C177:G188 C165:G175 C65:G75 C274:H299 C244:J244 C205:G215 C51:G63 C121:G132 C79:G91 C15:H19 C37:H48 C105:H105 C23:H35 C135:G147 H135:H141 I12:I51 H79:H80 I72:I80 J86:J91 H83:H91 J93:J98 H121:H122 J121:J122 J114:J119 I83:I122 H146:H147 J146:J147 H149:H150 J149:J150 I146:I150 J156:J161 C163:H164 J163:J168 I153:I168 H153 C149:G153 C155:H161 J153 C191:G203 H191:J196 I184:I189 J184:J188 C219:H231 C216:H216 J212:J216 C233:H243 J226:J231 J219:J224 J233:J238 I212:I243 H248:J251 C247:J247 I245:I246 C248:G271 J268:J271 C304:G327 J289:J294 J282:J287 J261:J266 J254:J259 H252:H271 J252 J275:J280 I252:I304 H305:J307 C330:H330 J338:J343 J332:J336 J317:J322 J310:J315 H308:I327 J308 H304 C302:H303 J296:J299 C332:G356 H332:I348 C331:J331 I329:I330 C328:J328 C360:G377 C357:H358 J303:J304 C359:J359 J345:J350 J352:J357 I349:I358 J366:J367 H361:I367 J361:J364" name="Range1_2_1"/>
  </protectedRanges>
  <mergeCells count="12">
    <mergeCell ref="L7:L9"/>
    <mergeCell ref="M7:M9"/>
    <mergeCell ref="A7:A9"/>
    <mergeCell ref="B7:B8"/>
    <mergeCell ref="C7:H7"/>
    <mergeCell ref="I7:I8"/>
    <mergeCell ref="A3:M3"/>
    <mergeCell ref="A1:M1"/>
    <mergeCell ref="A2:M2"/>
    <mergeCell ref="A6:M6"/>
    <mergeCell ref="A4:M4"/>
    <mergeCell ref="A5:M5"/>
  </mergeCells>
  <hyperlinks>
    <hyperlink ref="A3" r:id="rId1" xr:uid="{00000000-0004-0000-0500-000000000000}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84"/>
  <sheetViews>
    <sheetView zoomScale="70" zoomScaleNormal="70" workbookViewId="0">
      <pane xSplit="1" ySplit="11" topLeftCell="B162" activePane="bottomRight" state="frozen"/>
      <selection pane="topRight" activeCell="B1" sqref="B1"/>
      <selection pane="bottomLeft" activeCell="A12" sqref="A12"/>
      <selection pane="bottomRight" activeCell="L10" sqref="L1:L1048576"/>
    </sheetView>
  </sheetViews>
  <sheetFormatPr defaultRowHeight="15"/>
  <cols>
    <col min="1" max="1" width="28.28515625" customWidth="1"/>
    <col min="2" max="2" width="16.7109375" customWidth="1"/>
    <col min="4" max="4" width="11.140625" customWidth="1"/>
    <col min="6" max="6" width="14" customWidth="1"/>
    <col min="7" max="7" width="12.7109375" customWidth="1"/>
    <col min="8" max="8" width="14" customWidth="1"/>
    <col min="9" max="9" width="14.28515625" customWidth="1"/>
    <col min="10" max="10" width="14" customWidth="1"/>
    <col min="12" max="12" width="13" style="92" customWidth="1"/>
    <col min="13" max="13" width="12.7109375" style="98" customWidth="1"/>
    <col min="14" max="14" width="12.7109375" style="101" customWidth="1"/>
    <col min="15" max="15" width="31" style="101" customWidth="1"/>
  </cols>
  <sheetData>
    <row r="1" spans="1:21" ht="21">
      <c r="A1" s="333" t="s">
        <v>33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1"/>
      <c r="Q1" s="1"/>
      <c r="R1" s="1"/>
      <c r="S1" s="1"/>
      <c r="T1" s="1"/>
      <c r="U1" s="1"/>
    </row>
    <row r="2" spans="1:21" ht="18.75">
      <c r="A2" s="334" t="s">
        <v>32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75"/>
      <c r="Q2" s="75"/>
      <c r="R2" s="75"/>
      <c r="S2" s="75"/>
      <c r="T2" s="75"/>
      <c r="U2" s="75"/>
    </row>
    <row r="3" spans="1:21" ht="18.75">
      <c r="A3" s="335" t="s">
        <v>34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77"/>
      <c r="Q3" s="77"/>
      <c r="R3" s="77"/>
      <c r="S3" s="77"/>
      <c r="T3" s="77"/>
      <c r="U3" s="77"/>
    </row>
    <row r="4" spans="1:21" ht="18.75">
      <c r="A4" s="350"/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77"/>
      <c r="Q4" s="77"/>
      <c r="R4" s="77"/>
      <c r="S4" s="77"/>
      <c r="T4" s="77"/>
      <c r="U4" s="77"/>
    </row>
    <row r="5" spans="1:21" ht="18.75">
      <c r="A5" s="351" t="s">
        <v>38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77"/>
      <c r="Q5" s="77"/>
      <c r="R5" s="77"/>
      <c r="S5" s="77"/>
      <c r="T5" s="77"/>
      <c r="U5" s="77"/>
    </row>
    <row r="6" spans="1:21" ht="18.75">
      <c r="A6" s="342" t="s">
        <v>17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78"/>
      <c r="Q6" s="78"/>
      <c r="R6" s="78"/>
      <c r="S6" s="78"/>
      <c r="T6" s="78"/>
      <c r="U6" s="78"/>
    </row>
    <row r="7" spans="1:21" ht="63.75">
      <c r="A7" s="343" t="s">
        <v>1</v>
      </c>
      <c r="B7" s="346" t="s">
        <v>19</v>
      </c>
      <c r="C7" s="348" t="s">
        <v>21</v>
      </c>
      <c r="D7" s="348"/>
      <c r="E7" s="348"/>
      <c r="F7" s="348"/>
      <c r="G7" s="348"/>
      <c r="H7" s="348"/>
      <c r="I7" s="339" t="s">
        <v>22</v>
      </c>
      <c r="J7" s="38" t="s">
        <v>23</v>
      </c>
      <c r="K7" s="25"/>
      <c r="L7" s="361" t="s">
        <v>40</v>
      </c>
      <c r="M7" s="358" t="s">
        <v>35</v>
      </c>
      <c r="N7" s="364" t="s">
        <v>25</v>
      </c>
      <c r="O7" s="346" t="s">
        <v>41</v>
      </c>
    </row>
    <row r="8" spans="1:21" ht="25.5">
      <c r="A8" s="344"/>
      <c r="B8" s="347"/>
      <c r="C8" s="6" t="s">
        <v>3</v>
      </c>
      <c r="D8" s="81" t="s">
        <v>2</v>
      </c>
      <c r="E8" s="81" t="s">
        <v>15</v>
      </c>
      <c r="F8" s="81" t="s">
        <v>20</v>
      </c>
      <c r="G8" s="81" t="s">
        <v>30</v>
      </c>
      <c r="H8" s="81" t="s">
        <v>31</v>
      </c>
      <c r="I8" s="339"/>
      <c r="J8" s="81" t="s">
        <v>2</v>
      </c>
      <c r="K8" s="80" t="s">
        <v>12</v>
      </c>
      <c r="L8" s="362"/>
      <c r="M8" s="359"/>
      <c r="N8" s="365"/>
      <c r="O8" s="356"/>
    </row>
    <row r="9" spans="1:21">
      <c r="A9" s="345"/>
      <c r="B9" s="8" t="s">
        <v>14</v>
      </c>
      <c r="C9" s="10" t="s">
        <v>4</v>
      </c>
      <c r="D9" s="9" t="s">
        <v>5</v>
      </c>
      <c r="E9" s="9" t="s">
        <v>4</v>
      </c>
      <c r="F9" s="10" t="s">
        <v>4</v>
      </c>
      <c r="G9" s="10" t="s">
        <v>4</v>
      </c>
      <c r="H9" s="10" t="s">
        <v>4</v>
      </c>
      <c r="I9" s="9" t="s">
        <v>14</v>
      </c>
      <c r="J9" s="9" t="s">
        <v>5</v>
      </c>
      <c r="K9" s="9" t="s">
        <v>13</v>
      </c>
      <c r="L9" s="363"/>
      <c r="M9" s="360"/>
      <c r="N9" s="366"/>
      <c r="O9" s="357"/>
    </row>
    <row r="10" spans="1:21">
      <c r="A10" s="11" t="s">
        <v>6</v>
      </c>
      <c r="B10" s="14">
        <v>1296</v>
      </c>
      <c r="C10" s="43">
        <v>20</v>
      </c>
      <c r="D10" s="39" t="s">
        <v>0</v>
      </c>
      <c r="E10" s="13">
        <v>10</v>
      </c>
      <c r="F10" s="13">
        <v>30</v>
      </c>
      <c r="G10" s="28" t="s">
        <v>0</v>
      </c>
      <c r="H10" s="28" t="s">
        <v>0</v>
      </c>
      <c r="I10" s="36" t="s">
        <v>0</v>
      </c>
      <c r="J10" s="41">
        <v>2000</v>
      </c>
      <c r="K10" s="36" t="s">
        <v>0</v>
      </c>
      <c r="L10" s="87"/>
      <c r="M10" s="95"/>
      <c r="N10" s="99"/>
      <c r="O10" s="99"/>
    </row>
    <row r="11" spans="1:21">
      <c r="A11" s="11" t="s">
        <v>7</v>
      </c>
      <c r="B11" s="12" t="s">
        <v>0</v>
      </c>
      <c r="C11" s="14" t="s">
        <v>0</v>
      </c>
      <c r="D11" s="28" t="s">
        <v>0</v>
      </c>
      <c r="E11" s="28" t="s">
        <v>0</v>
      </c>
      <c r="F11" s="28" t="s">
        <v>0</v>
      </c>
      <c r="G11" s="28" t="s">
        <v>0</v>
      </c>
      <c r="H11" s="28" t="s">
        <v>0</v>
      </c>
      <c r="I11" s="14" t="s">
        <v>0</v>
      </c>
      <c r="J11" s="28">
        <v>1000</v>
      </c>
      <c r="K11" s="35" t="s">
        <v>0</v>
      </c>
      <c r="L11" s="87"/>
      <c r="M11" s="96"/>
      <c r="N11" s="100"/>
      <c r="O11" s="100"/>
    </row>
    <row r="12" spans="1:21">
      <c r="A12" s="4">
        <v>42979</v>
      </c>
      <c r="B12" s="61">
        <v>210.78</v>
      </c>
      <c r="C12" s="20"/>
      <c r="D12" s="44"/>
      <c r="E12" s="20"/>
      <c r="F12" s="20"/>
      <c r="G12" s="20"/>
      <c r="H12" s="20"/>
      <c r="I12" s="61"/>
      <c r="J12" s="20"/>
      <c r="K12" s="26">
        <v>0</v>
      </c>
      <c r="L12" s="87"/>
      <c r="M12" s="107"/>
      <c r="N12" s="84"/>
      <c r="O12" s="84"/>
    </row>
    <row r="13" spans="1:21">
      <c r="A13" s="4">
        <v>42980</v>
      </c>
      <c r="B13" s="61">
        <v>282.37</v>
      </c>
      <c r="C13" s="20"/>
      <c r="D13" s="44"/>
      <c r="E13" s="20"/>
      <c r="F13" s="20"/>
      <c r="G13" s="20"/>
      <c r="H13" s="20"/>
      <c r="I13" s="61">
        <v>0</v>
      </c>
      <c r="J13" s="20"/>
      <c r="K13" s="26">
        <v>0</v>
      </c>
      <c r="L13" s="88"/>
      <c r="M13" s="107"/>
      <c r="N13" s="84"/>
      <c r="O13" s="84"/>
    </row>
    <row r="14" spans="1:21">
      <c r="A14" s="4">
        <v>42981</v>
      </c>
      <c r="B14" s="61">
        <v>237.28200000000001</v>
      </c>
      <c r="C14" s="20"/>
      <c r="D14" s="44"/>
      <c r="E14" s="20"/>
      <c r="F14" s="20"/>
      <c r="G14" s="20"/>
      <c r="H14" s="20"/>
      <c r="I14" s="61">
        <v>0</v>
      </c>
      <c r="J14" s="20"/>
      <c r="K14" s="26">
        <v>0</v>
      </c>
      <c r="L14" s="88"/>
      <c r="M14" s="107"/>
      <c r="N14" s="84"/>
      <c r="O14" s="84"/>
    </row>
    <row r="15" spans="1:21">
      <c r="A15" s="4">
        <v>42982</v>
      </c>
      <c r="B15" s="61">
        <v>237.28200000000001</v>
      </c>
      <c r="C15" s="20"/>
      <c r="D15" s="20"/>
      <c r="E15" s="20"/>
      <c r="F15" s="20"/>
      <c r="G15" s="20"/>
      <c r="H15" s="20"/>
      <c r="I15" s="61" t="s">
        <v>39</v>
      </c>
      <c r="J15" s="20"/>
      <c r="K15" s="26">
        <v>0</v>
      </c>
      <c r="L15" s="88"/>
      <c r="M15" s="107"/>
      <c r="N15" s="84"/>
      <c r="O15" s="84"/>
    </row>
    <row r="16" spans="1:21">
      <c r="A16" s="4">
        <v>42983</v>
      </c>
      <c r="B16" s="61">
        <v>257.58</v>
      </c>
      <c r="C16" s="45"/>
      <c r="D16" s="45"/>
      <c r="E16" s="45"/>
      <c r="F16" s="45"/>
      <c r="G16" s="45"/>
      <c r="H16" s="45"/>
      <c r="I16" s="61">
        <v>0</v>
      </c>
      <c r="J16" s="45"/>
      <c r="K16" s="26">
        <v>0</v>
      </c>
      <c r="L16" s="88"/>
      <c r="M16" s="107"/>
      <c r="N16" s="84"/>
      <c r="O16" s="84"/>
    </row>
    <row r="17" spans="1:15">
      <c r="A17" s="4">
        <v>42984</v>
      </c>
      <c r="B17" s="61">
        <v>259.74200000000002</v>
      </c>
      <c r="C17" s="45"/>
      <c r="D17" s="45"/>
      <c r="E17" s="45"/>
      <c r="F17" s="45"/>
      <c r="G17" s="45"/>
      <c r="H17" s="45"/>
      <c r="I17" s="61">
        <v>0</v>
      </c>
      <c r="J17" s="45"/>
      <c r="K17" s="26">
        <v>0</v>
      </c>
      <c r="L17" s="88"/>
      <c r="M17" s="107"/>
      <c r="N17" s="84"/>
      <c r="O17" s="84"/>
    </row>
    <row r="18" spans="1:15">
      <c r="A18" s="4">
        <v>42985</v>
      </c>
      <c r="B18" s="61">
        <v>250.084</v>
      </c>
      <c r="C18" s="45"/>
      <c r="D18" s="45"/>
      <c r="E18" s="45"/>
      <c r="F18" s="45"/>
      <c r="G18" s="45"/>
      <c r="H18" s="45"/>
      <c r="I18" s="61">
        <v>0</v>
      </c>
      <c r="J18" s="45"/>
      <c r="K18" s="26">
        <v>0</v>
      </c>
      <c r="L18" s="88"/>
      <c r="M18" s="107"/>
      <c r="N18" s="84"/>
      <c r="O18" s="84"/>
    </row>
    <row r="19" spans="1:15">
      <c r="A19" s="4">
        <v>42986</v>
      </c>
      <c r="B19" s="61">
        <v>288.517</v>
      </c>
      <c r="C19" s="45"/>
      <c r="D19" s="45"/>
      <c r="E19" s="45"/>
      <c r="F19" s="45"/>
      <c r="G19" s="45"/>
      <c r="H19" s="45"/>
      <c r="I19" s="61">
        <v>0</v>
      </c>
      <c r="J19" s="45"/>
      <c r="K19" s="26">
        <v>0</v>
      </c>
      <c r="L19" s="88"/>
      <c r="M19" s="107"/>
      <c r="N19" s="84"/>
      <c r="O19" s="84"/>
    </row>
    <row r="20" spans="1:15">
      <c r="A20" s="4">
        <v>42987</v>
      </c>
      <c r="B20" s="61">
        <v>185.28100000000001</v>
      </c>
      <c r="C20" s="83"/>
      <c r="D20" s="83"/>
      <c r="E20" s="83"/>
      <c r="F20" s="83"/>
      <c r="G20" s="83"/>
      <c r="H20" s="83"/>
      <c r="I20" s="61">
        <v>0</v>
      </c>
      <c r="J20" s="83"/>
      <c r="K20" s="26">
        <v>0</v>
      </c>
      <c r="L20" s="88"/>
      <c r="M20" s="107"/>
      <c r="N20" s="84"/>
      <c r="O20" s="84"/>
    </row>
    <row r="21" spans="1:15">
      <c r="A21" s="4">
        <v>42988</v>
      </c>
      <c r="B21" s="61">
        <v>267.54149999999998</v>
      </c>
      <c r="C21" s="83"/>
      <c r="D21" s="83"/>
      <c r="E21" s="83"/>
      <c r="F21" s="83"/>
      <c r="G21" s="83"/>
      <c r="H21" s="83"/>
      <c r="I21" s="61">
        <v>0</v>
      </c>
      <c r="J21" s="83"/>
      <c r="K21" s="26">
        <v>0</v>
      </c>
      <c r="L21" s="88"/>
      <c r="M21" s="107"/>
      <c r="N21" s="84"/>
      <c r="O21" s="84"/>
    </row>
    <row r="22" spans="1:15">
      <c r="A22" s="4">
        <v>42989</v>
      </c>
      <c r="B22" s="61">
        <v>267.54149999999998</v>
      </c>
      <c r="C22" s="103">
        <v>2</v>
      </c>
      <c r="D22" s="105">
        <v>20</v>
      </c>
      <c r="E22" s="105">
        <v>1</v>
      </c>
      <c r="F22" s="105">
        <v>10</v>
      </c>
      <c r="G22" s="105">
        <v>5.9</v>
      </c>
      <c r="H22" s="104">
        <v>3.4</v>
      </c>
      <c r="I22" s="61">
        <v>61</v>
      </c>
      <c r="J22" s="37">
        <v>1</v>
      </c>
      <c r="K22" s="26">
        <v>0</v>
      </c>
      <c r="L22" s="88" t="s">
        <v>42</v>
      </c>
      <c r="M22" s="107">
        <v>42989</v>
      </c>
      <c r="N22" s="84">
        <v>43004</v>
      </c>
      <c r="O22" s="84"/>
    </row>
    <row r="23" spans="1:15">
      <c r="A23" s="4">
        <v>42990</v>
      </c>
      <c r="B23" s="61">
        <v>255.13399999999999</v>
      </c>
      <c r="C23" s="45"/>
      <c r="D23" s="45"/>
      <c r="E23" s="45"/>
      <c r="F23" s="45"/>
      <c r="G23" s="45"/>
      <c r="H23" s="45"/>
      <c r="I23" s="61">
        <v>0</v>
      </c>
      <c r="J23" s="83"/>
      <c r="K23" s="26">
        <v>0</v>
      </c>
      <c r="L23" s="88"/>
      <c r="M23" s="107"/>
      <c r="N23" s="84"/>
      <c r="O23" s="84"/>
    </row>
    <row r="24" spans="1:15">
      <c r="A24" s="4">
        <v>42991</v>
      </c>
      <c r="B24" s="61">
        <v>241.08099999999999</v>
      </c>
      <c r="C24" s="45"/>
      <c r="D24" s="45"/>
      <c r="E24" s="45"/>
      <c r="F24" s="45"/>
      <c r="G24" s="45"/>
      <c r="H24" s="45"/>
      <c r="I24" s="61">
        <v>277</v>
      </c>
      <c r="J24" s="45"/>
      <c r="K24" s="26">
        <v>0</v>
      </c>
      <c r="L24" s="88"/>
      <c r="M24" s="107"/>
      <c r="N24" s="84"/>
      <c r="O24" s="84"/>
    </row>
    <row r="25" spans="1:15">
      <c r="A25" s="4">
        <v>42992</v>
      </c>
      <c r="B25" s="61">
        <v>233.315</v>
      </c>
      <c r="C25" s="45"/>
      <c r="D25" s="45"/>
      <c r="E25" s="45"/>
      <c r="F25" s="45"/>
      <c r="G25" s="45"/>
      <c r="H25" s="45"/>
      <c r="I25" s="61">
        <v>0</v>
      </c>
      <c r="J25" s="45"/>
      <c r="K25" s="26">
        <v>0</v>
      </c>
      <c r="L25" s="88"/>
      <c r="M25" s="107"/>
      <c r="N25" s="84"/>
      <c r="O25" s="84"/>
    </row>
    <row r="26" spans="1:15">
      <c r="A26" s="4">
        <v>42993</v>
      </c>
      <c r="B26" s="61">
        <v>194.52099999999999</v>
      </c>
      <c r="C26" s="45"/>
      <c r="D26" s="45"/>
      <c r="E26" s="45"/>
      <c r="F26" s="45"/>
      <c r="G26" s="45"/>
      <c r="H26" s="45"/>
      <c r="I26" s="61">
        <v>75</v>
      </c>
      <c r="J26" s="45"/>
      <c r="K26" s="26">
        <v>0</v>
      </c>
      <c r="L26" s="88"/>
      <c r="M26" s="107"/>
      <c r="N26" s="84"/>
      <c r="O26" s="84"/>
    </row>
    <row r="27" spans="1:15">
      <c r="A27" s="4">
        <v>42994</v>
      </c>
      <c r="B27" s="61">
        <v>274.35500000000002</v>
      </c>
      <c r="C27" s="45"/>
      <c r="D27" s="45"/>
      <c r="E27" s="45"/>
      <c r="F27" s="45"/>
      <c r="G27" s="45"/>
      <c r="H27" s="45"/>
      <c r="I27" s="61">
        <v>0</v>
      </c>
      <c r="J27" s="45"/>
      <c r="K27" s="26">
        <v>0</v>
      </c>
      <c r="L27" s="88"/>
      <c r="M27" s="107"/>
      <c r="N27" s="84"/>
      <c r="O27" s="84"/>
    </row>
    <row r="28" spans="1:15">
      <c r="A28" s="4">
        <v>42995</v>
      </c>
      <c r="B28" s="61">
        <v>215.51249999999999</v>
      </c>
      <c r="C28" s="45"/>
      <c r="D28" s="45"/>
      <c r="E28" s="45"/>
      <c r="F28" s="45"/>
      <c r="G28" s="45"/>
      <c r="H28" s="45"/>
      <c r="I28" s="61">
        <v>0</v>
      </c>
      <c r="J28" s="45"/>
      <c r="K28" s="26">
        <v>0</v>
      </c>
      <c r="L28" s="88"/>
      <c r="M28" s="107"/>
      <c r="N28" s="84"/>
      <c r="O28" s="84"/>
    </row>
    <row r="29" spans="1:15">
      <c r="A29" s="4">
        <v>42996</v>
      </c>
      <c r="B29" s="61">
        <v>215.51249999999999</v>
      </c>
      <c r="C29" s="20"/>
      <c r="D29" s="20"/>
      <c r="E29" s="20"/>
      <c r="F29" s="20"/>
      <c r="G29" s="20"/>
      <c r="H29" s="20"/>
      <c r="I29" s="61">
        <v>165</v>
      </c>
      <c r="J29" s="45"/>
      <c r="K29" s="26">
        <v>0</v>
      </c>
      <c r="L29" s="88"/>
      <c r="M29" s="107"/>
      <c r="N29" s="84"/>
      <c r="O29" s="84"/>
    </row>
    <row r="30" spans="1:15">
      <c r="A30" s="4">
        <v>42997</v>
      </c>
      <c r="B30" s="61">
        <v>236.11199999999999</v>
      </c>
      <c r="C30" s="45"/>
      <c r="D30" s="45"/>
      <c r="E30" s="45"/>
      <c r="F30" s="45"/>
      <c r="G30" s="45"/>
      <c r="H30" s="45"/>
      <c r="I30" s="61">
        <v>410</v>
      </c>
      <c r="J30" s="45"/>
      <c r="K30" s="26">
        <v>0</v>
      </c>
      <c r="L30" s="88"/>
      <c r="M30" s="107"/>
      <c r="N30" s="84"/>
      <c r="O30" s="84"/>
    </row>
    <row r="31" spans="1:15">
      <c r="A31" s="4">
        <v>42998</v>
      </c>
      <c r="B31" s="61">
        <v>274.26900000000001</v>
      </c>
      <c r="C31" s="45"/>
      <c r="D31" s="45"/>
      <c r="E31" s="45"/>
      <c r="F31" s="45"/>
      <c r="G31" s="45"/>
      <c r="H31" s="45"/>
      <c r="I31" s="61">
        <v>0</v>
      </c>
      <c r="J31" s="45"/>
      <c r="K31" s="26">
        <v>0</v>
      </c>
      <c r="L31" s="88"/>
      <c r="M31" s="107"/>
      <c r="N31" s="84"/>
      <c r="O31" s="84"/>
    </row>
    <row r="32" spans="1:15">
      <c r="A32" s="4">
        <v>42999</v>
      </c>
      <c r="B32" s="61">
        <v>190.04499999999999</v>
      </c>
      <c r="C32" s="45"/>
      <c r="D32" s="45"/>
      <c r="E32" s="45"/>
      <c r="F32" s="45"/>
      <c r="G32" s="45"/>
      <c r="H32" s="45"/>
      <c r="I32" s="61">
        <v>0</v>
      </c>
      <c r="J32" s="45"/>
      <c r="K32" s="26">
        <v>0</v>
      </c>
      <c r="L32" s="88"/>
      <c r="M32" s="107"/>
      <c r="N32" s="84"/>
      <c r="O32" s="84"/>
    </row>
    <row r="33" spans="1:15">
      <c r="A33" s="4">
        <v>43000</v>
      </c>
      <c r="B33" s="61">
        <v>268.44499999999999</v>
      </c>
      <c r="C33" s="45"/>
      <c r="D33" s="45"/>
      <c r="E33" s="45"/>
      <c r="F33" s="45"/>
      <c r="G33" s="45"/>
      <c r="H33" s="45"/>
      <c r="I33" s="61">
        <v>0</v>
      </c>
      <c r="J33" s="45"/>
      <c r="K33" s="26">
        <v>0</v>
      </c>
      <c r="L33" s="88"/>
      <c r="M33" s="107"/>
      <c r="N33" s="84"/>
      <c r="O33" s="84"/>
    </row>
    <row r="34" spans="1:15">
      <c r="A34" s="4">
        <v>43001</v>
      </c>
      <c r="B34" s="61">
        <v>191.05099999999999</v>
      </c>
      <c r="C34" s="45"/>
      <c r="D34" s="45"/>
      <c r="E34" s="45"/>
      <c r="F34" s="45"/>
      <c r="G34" s="45"/>
      <c r="H34" s="45"/>
      <c r="I34" s="61">
        <v>0</v>
      </c>
      <c r="J34" s="45"/>
      <c r="K34" s="26">
        <v>0</v>
      </c>
      <c r="L34" s="88"/>
      <c r="M34" s="107"/>
      <c r="N34" s="84"/>
      <c r="O34" s="84"/>
    </row>
    <row r="35" spans="1:15">
      <c r="A35" s="4">
        <v>43002</v>
      </c>
      <c r="B35" s="61">
        <v>234.18549999999999</v>
      </c>
      <c r="C35" s="45"/>
      <c r="D35" s="45"/>
      <c r="E35" s="45"/>
      <c r="F35" s="45"/>
      <c r="G35" s="45"/>
      <c r="H35" s="45"/>
      <c r="I35" s="61">
        <v>0</v>
      </c>
      <c r="J35" s="45"/>
      <c r="K35" s="26">
        <v>0</v>
      </c>
      <c r="L35" s="88"/>
      <c r="M35" s="107"/>
      <c r="N35" s="84"/>
      <c r="O35" s="84"/>
    </row>
    <row r="36" spans="1:15">
      <c r="A36" s="4">
        <v>43003</v>
      </c>
      <c r="B36" s="61">
        <v>234.18549999999999</v>
      </c>
      <c r="C36" s="46"/>
      <c r="D36" s="46"/>
      <c r="E36" s="46"/>
      <c r="F36" s="46"/>
      <c r="G36" s="46"/>
      <c r="H36" s="46"/>
      <c r="I36" s="61">
        <v>425</v>
      </c>
      <c r="J36" s="45"/>
      <c r="K36" s="26">
        <v>0</v>
      </c>
      <c r="L36" s="88"/>
      <c r="M36" s="107"/>
      <c r="N36" s="84"/>
      <c r="O36" s="84"/>
    </row>
    <row r="37" spans="1:15">
      <c r="A37" s="4">
        <v>43004</v>
      </c>
      <c r="B37" s="61">
        <v>228.40100000000001</v>
      </c>
      <c r="C37" s="45"/>
      <c r="D37" s="45"/>
      <c r="E37" s="45"/>
      <c r="F37" s="45"/>
      <c r="G37" s="45"/>
      <c r="H37" s="45"/>
      <c r="I37" s="61">
        <v>0</v>
      </c>
      <c r="J37" s="45"/>
      <c r="K37" s="26">
        <v>0</v>
      </c>
      <c r="L37" s="88"/>
      <c r="M37" s="107"/>
      <c r="N37" s="84"/>
      <c r="O37" s="84"/>
    </row>
    <row r="38" spans="1:15">
      <c r="A38" s="4">
        <v>43005</v>
      </c>
      <c r="B38" s="61">
        <v>231.65100000000001</v>
      </c>
      <c r="C38" s="45"/>
      <c r="D38" s="45"/>
      <c r="E38" s="45"/>
      <c r="F38" s="45"/>
      <c r="G38" s="45"/>
      <c r="H38" s="45"/>
      <c r="I38" s="61">
        <v>0</v>
      </c>
      <c r="J38" s="45"/>
      <c r="K38" s="26">
        <v>0</v>
      </c>
      <c r="L38" s="88"/>
      <c r="M38" s="107"/>
      <c r="N38" s="84"/>
      <c r="O38" s="84"/>
    </row>
    <row r="39" spans="1:15">
      <c r="A39" s="4">
        <v>43006</v>
      </c>
      <c r="B39" s="61">
        <v>290.21800000000002</v>
      </c>
      <c r="C39" s="45"/>
      <c r="D39" s="45"/>
      <c r="E39" s="45"/>
      <c r="F39" s="45"/>
      <c r="G39" s="45"/>
      <c r="H39" s="45"/>
      <c r="I39" s="61">
        <v>0</v>
      </c>
      <c r="J39" s="45"/>
      <c r="K39" s="26">
        <v>0</v>
      </c>
      <c r="L39" s="88"/>
      <c r="M39" s="107"/>
      <c r="N39" s="84"/>
      <c r="O39" s="84"/>
    </row>
    <row r="40" spans="1:15">
      <c r="A40" s="4">
        <v>43007</v>
      </c>
      <c r="B40" s="61">
        <v>213.13499999999999</v>
      </c>
      <c r="C40" s="45"/>
      <c r="D40" s="45"/>
      <c r="E40" s="45"/>
      <c r="F40" s="45"/>
      <c r="G40" s="45"/>
      <c r="H40" s="45"/>
      <c r="I40" s="61">
        <v>0</v>
      </c>
      <c r="J40" s="45"/>
      <c r="K40" s="26">
        <v>0</v>
      </c>
      <c r="L40" s="88"/>
      <c r="M40" s="107"/>
      <c r="N40" s="84"/>
      <c r="O40" s="84"/>
    </row>
    <row r="41" spans="1:15">
      <c r="A41" s="4">
        <v>43008</v>
      </c>
      <c r="B41" s="61">
        <v>241.87200000000001</v>
      </c>
      <c r="C41" s="45"/>
      <c r="D41" s="45"/>
      <c r="E41" s="45"/>
      <c r="F41" s="45"/>
      <c r="G41" s="45"/>
      <c r="H41" s="45"/>
      <c r="I41" s="61">
        <v>0</v>
      </c>
      <c r="J41" s="45"/>
      <c r="K41" s="26">
        <v>0</v>
      </c>
      <c r="L41" s="88"/>
      <c r="M41" s="107"/>
      <c r="N41" s="84"/>
      <c r="O41" s="84"/>
    </row>
    <row r="42" spans="1:15">
      <c r="A42" s="4">
        <v>43009</v>
      </c>
      <c r="B42" s="61">
        <v>197.4855</v>
      </c>
      <c r="C42" s="45"/>
      <c r="D42" s="45"/>
      <c r="E42" s="45"/>
      <c r="F42" s="45"/>
      <c r="G42" s="45"/>
      <c r="H42" s="45"/>
      <c r="I42" s="61">
        <v>0</v>
      </c>
      <c r="J42" s="45"/>
      <c r="K42" s="26">
        <v>0</v>
      </c>
      <c r="L42" s="88"/>
      <c r="M42" s="107"/>
      <c r="N42" s="84"/>
      <c r="O42" s="84"/>
    </row>
    <row r="43" spans="1:15">
      <c r="A43" s="4">
        <v>43010</v>
      </c>
      <c r="B43" s="61">
        <v>319.11933333333332</v>
      </c>
      <c r="C43" s="20"/>
      <c r="D43" s="20"/>
      <c r="E43" s="20"/>
      <c r="F43" s="20"/>
      <c r="G43" s="20"/>
      <c r="H43" s="20"/>
      <c r="I43" s="61">
        <v>0</v>
      </c>
      <c r="J43" s="45"/>
      <c r="K43" s="26">
        <v>2</v>
      </c>
      <c r="L43" s="88"/>
      <c r="M43" s="107"/>
      <c r="N43" s="84"/>
      <c r="O43" s="84"/>
    </row>
    <row r="44" spans="1:15">
      <c r="A44" s="4">
        <v>43011</v>
      </c>
      <c r="B44" s="61">
        <v>342.69400000000002</v>
      </c>
      <c r="C44" s="45"/>
      <c r="D44" s="45"/>
      <c r="E44" s="45"/>
      <c r="F44" s="45"/>
      <c r="G44" s="45"/>
      <c r="H44" s="45"/>
      <c r="I44" s="61">
        <v>0</v>
      </c>
      <c r="J44" s="45"/>
      <c r="K44" s="26">
        <v>27</v>
      </c>
      <c r="L44" s="88"/>
      <c r="M44" s="107"/>
      <c r="N44" s="84"/>
      <c r="O44" s="84"/>
    </row>
    <row r="45" spans="1:15">
      <c r="A45" s="4">
        <v>43012</v>
      </c>
      <c r="B45" s="61">
        <v>362.79483333333332</v>
      </c>
      <c r="C45" s="45"/>
      <c r="D45" s="45"/>
      <c r="E45" s="45"/>
      <c r="F45" s="45"/>
      <c r="G45" s="45"/>
      <c r="H45" s="45"/>
      <c r="I45" s="61">
        <v>0</v>
      </c>
      <c r="J45" s="45"/>
      <c r="K45" s="26">
        <v>0</v>
      </c>
      <c r="L45" s="88"/>
      <c r="M45" s="107"/>
      <c r="N45" s="84"/>
      <c r="O45" s="84"/>
    </row>
    <row r="46" spans="1:15">
      <c r="A46" s="4">
        <v>43013</v>
      </c>
      <c r="B46" s="61">
        <v>257.78800000000001</v>
      </c>
      <c r="C46" s="45"/>
      <c r="D46" s="45"/>
      <c r="E46" s="45"/>
      <c r="F46" s="45"/>
      <c r="G46" s="45"/>
      <c r="H46" s="45"/>
      <c r="I46" s="61">
        <v>0</v>
      </c>
      <c r="J46" s="45"/>
      <c r="K46" s="26">
        <v>0</v>
      </c>
      <c r="L46" s="88"/>
      <c r="M46" s="107"/>
      <c r="N46" s="84"/>
      <c r="O46" s="84"/>
    </row>
    <row r="47" spans="1:15">
      <c r="A47" s="4">
        <v>43014</v>
      </c>
      <c r="B47" s="61">
        <v>284.06400000000002</v>
      </c>
      <c r="C47" s="45"/>
      <c r="D47" s="45"/>
      <c r="E47" s="45"/>
      <c r="F47" s="45"/>
      <c r="G47" s="45"/>
      <c r="H47" s="45"/>
      <c r="I47" s="61">
        <v>0</v>
      </c>
      <c r="J47" s="45"/>
      <c r="K47" s="26">
        <v>0</v>
      </c>
      <c r="L47" s="88"/>
      <c r="M47" s="107"/>
      <c r="N47" s="84"/>
      <c r="O47" s="84"/>
    </row>
    <row r="48" spans="1:15">
      <c r="A48" s="4">
        <v>43015</v>
      </c>
      <c r="B48" s="61">
        <v>185.84700000000001</v>
      </c>
      <c r="C48" s="45"/>
      <c r="D48" s="45"/>
      <c r="E48" s="45"/>
      <c r="F48" s="45"/>
      <c r="G48" s="45"/>
      <c r="H48" s="45"/>
      <c r="I48" s="61">
        <v>0</v>
      </c>
      <c r="J48" s="45"/>
      <c r="K48" s="26">
        <v>6</v>
      </c>
      <c r="L48" s="88"/>
      <c r="M48" s="107"/>
      <c r="N48" s="84"/>
      <c r="O48" s="84"/>
    </row>
    <row r="49" spans="1:15">
      <c r="A49" s="4">
        <v>43016</v>
      </c>
      <c r="B49" s="61">
        <v>241.92599999999999</v>
      </c>
      <c r="C49" s="83"/>
      <c r="D49" s="83"/>
      <c r="E49" s="83"/>
      <c r="F49" s="83"/>
      <c r="G49" s="83"/>
      <c r="H49" s="83"/>
      <c r="I49" s="61">
        <v>0</v>
      </c>
      <c r="J49" s="45"/>
      <c r="K49" s="26">
        <v>0</v>
      </c>
      <c r="L49" s="88"/>
      <c r="M49" s="107"/>
      <c r="N49" s="84"/>
      <c r="O49" s="84"/>
    </row>
    <row r="50" spans="1:15">
      <c r="A50" s="4">
        <v>43017</v>
      </c>
      <c r="B50" s="61">
        <v>241.92599999999999</v>
      </c>
      <c r="C50" s="105">
        <v>5</v>
      </c>
      <c r="D50" s="105">
        <v>225</v>
      </c>
      <c r="E50" s="105">
        <v>1</v>
      </c>
      <c r="F50" s="105">
        <v>14</v>
      </c>
      <c r="G50" s="105">
        <v>5</v>
      </c>
      <c r="H50" s="105">
        <v>4.5999999999999996</v>
      </c>
      <c r="I50" s="61">
        <v>0</v>
      </c>
      <c r="J50" s="37">
        <v>1</v>
      </c>
      <c r="K50" s="26">
        <v>7</v>
      </c>
      <c r="L50" s="88" t="s">
        <v>43</v>
      </c>
      <c r="M50" s="107">
        <v>43017</v>
      </c>
      <c r="N50" s="84">
        <v>43032</v>
      </c>
      <c r="O50" s="84"/>
    </row>
    <row r="51" spans="1:15">
      <c r="A51" s="4">
        <v>43018</v>
      </c>
      <c r="B51" s="61">
        <v>271.52999999999997</v>
      </c>
      <c r="C51" s="45"/>
      <c r="D51" s="45"/>
      <c r="E51" s="45"/>
      <c r="F51" s="45"/>
      <c r="G51" s="45"/>
      <c r="H51" s="45"/>
      <c r="I51" s="61">
        <v>0</v>
      </c>
      <c r="J51" s="45"/>
      <c r="K51" s="26">
        <v>0</v>
      </c>
      <c r="L51" s="88"/>
      <c r="M51" s="107"/>
      <c r="N51" s="84"/>
      <c r="O51" s="84"/>
    </row>
    <row r="52" spans="1:15">
      <c r="A52" s="4">
        <v>43019</v>
      </c>
      <c r="B52" s="61">
        <v>246.36799999999999</v>
      </c>
      <c r="C52" s="45"/>
      <c r="D52" s="45"/>
      <c r="E52" s="45"/>
      <c r="F52" s="45"/>
      <c r="G52" s="45"/>
      <c r="H52" s="45"/>
      <c r="I52" s="61">
        <v>0</v>
      </c>
      <c r="J52" s="45"/>
      <c r="K52" s="26">
        <v>0</v>
      </c>
      <c r="L52" s="88"/>
      <c r="M52" s="107"/>
      <c r="N52" s="84"/>
      <c r="O52" s="84"/>
    </row>
    <row r="53" spans="1:15">
      <c r="A53" s="4">
        <v>43020</v>
      </c>
      <c r="B53" s="61">
        <v>222.52799999999999</v>
      </c>
      <c r="C53" s="45"/>
      <c r="D53" s="45"/>
      <c r="E53" s="45"/>
      <c r="F53" s="45"/>
      <c r="G53" s="45"/>
      <c r="H53" s="45"/>
      <c r="I53" s="61">
        <v>0</v>
      </c>
      <c r="J53" s="45"/>
      <c r="K53" s="26">
        <v>0</v>
      </c>
      <c r="L53" s="88"/>
      <c r="M53" s="107"/>
      <c r="N53" s="84"/>
      <c r="O53" s="84"/>
    </row>
    <row r="54" spans="1:15">
      <c r="A54" s="4">
        <v>43021</v>
      </c>
      <c r="B54" s="61">
        <v>247.72</v>
      </c>
      <c r="C54" s="45"/>
      <c r="D54" s="45"/>
      <c r="E54" s="45"/>
      <c r="F54" s="45"/>
      <c r="G54" s="45"/>
      <c r="H54" s="45"/>
      <c r="I54" s="61">
        <v>0</v>
      </c>
      <c r="J54" s="45"/>
      <c r="K54" s="26">
        <v>8</v>
      </c>
      <c r="L54" s="88"/>
      <c r="M54" s="107"/>
      <c r="N54" s="84"/>
      <c r="O54" s="84"/>
    </row>
    <row r="55" spans="1:15">
      <c r="A55" s="4">
        <v>43022</v>
      </c>
      <c r="B55" s="61">
        <v>260.75599999999997</v>
      </c>
      <c r="C55" s="45"/>
      <c r="D55" s="45"/>
      <c r="E55" s="45"/>
      <c r="F55" s="45"/>
      <c r="G55" s="45"/>
      <c r="H55" s="45"/>
      <c r="I55" s="61">
        <v>0</v>
      </c>
      <c r="J55" s="45"/>
      <c r="K55" s="26">
        <v>0</v>
      </c>
      <c r="L55" s="88"/>
      <c r="M55" s="107"/>
      <c r="N55" s="84"/>
      <c r="O55" s="84"/>
    </row>
    <row r="56" spans="1:15">
      <c r="A56" s="4">
        <v>43023</v>
      </c>
      <c r="B56" s="61">
        <v>487.85700000000003</v>
      </c>
      <c r="C56" s="45"/>
      <c r="D56" s="45"/>
      <c r="E56" s="45"/>
      <c r="F56" s="45"/>
      <c r="G56" s="45"/>
      <c r="H56" s="45"/>
      <c r="I56" s="61">
        <v>0</v>
      </c>
      <c r="J56" s="45"/>
      <c r="K56" s="26">
        <v>0</v>
      </c>
      <c r="L56" s="88"/>
      <c r="M56" s="107"/>
      <c r="N56" s="84"/>
      <c r="O56" s="84"/>
    </row>
    <row r="57" spans="1:15">
      <c r="A57" s="4">
        <v>43024</v>
      </c>
      <c r="B57" s="61">
        <v>678.24333333333334</v>
      </c>
      <c r="C57" s="20"/>
      <c r="D57" s="20"/>
      <c r="E57" s="20"/>
      <c r="F57" s="20"/>
      <c r="G57" s="20"/>
      <c r="H57" s="20"/>
      <c r="I57" s="61">
        <v>0</v>
      </c>
      <c r="J57" s="20"/>
      <c r="K57" s="26">
        <v>0</v>
      </c>
      <c r="L57" s="88"/>
      <c r="M57" s="107"/>
      <c r="N57" s="84"/>
      <c r="O57" s="84"/>
    </row>
    <row r="58" spans="1:15">
      <c r="A58" s="4">
        <v>43025</v>
      </c>
      <c r="B58" s="61">
        <v>725.0053333333334</v>
      </c>
      <c r="C58" s="45"/>
      <c r="D58" s="45"/>
      <c r="E58" s="45"/>
      <c r="F58" s="45"/>
      <c r="G58" s="45"/>
      <c r="H58" s="45"/>
      <c r="I58" s="61">
        <v>0</v>
      </c>
      <c r="J58" s="45"/>
      <c r="K58" s="26">
        <v>20</v>
      </c>
      <c r="L58" s="88"/>
      <c r="M58" s="107"/>
      <c r="N58" s="84"/>
      <c r="O58" s="84"/>
    </row>
    <row r="59" spans="1:15">
      <c r="A59" s="4">
        <v>43026</v>
      </c>
      <c r="B59" s="61">
        <v>702.07033333333334</v>
      </c>
      <c r="C59" s="45"/>
      <c r="D59" s="45"/>
      <c r="E59" s="45"/>
      <c r="F59" s="45"/>
      <c r="G59" s="45"/>
      <c r="H59" s="45"/>
      <c r="I59" s="61">
        <v>0</v>
      </c>
      <c r="J59" s="45"/>
      <c r="K59" s="26">
        <v>5</v>
      </c>
      <c r="L59" s="88"/>
      <c r="M59" s="107"/>
      <c r="N59" s="84"/>
      <c r="O59" s="84"/>
    </row>
    <row r="60" spans="1:15">
      <c r="A60" s="4">
        <v>43027</v>
      </c>
      <c r="B60" s="61">
        <v>419.05200000000002</v>
      </c>
      <c r="C60" s="45"/>
      <c r="D60" s="45"/>
      <c r="E60" s="45"/>
      <c r="F60" s="45"/>
      <c r="G60" s="45"/>
      <c r="H60" s="45"/>
      <c r="I60" s="61">
        <v>0</v>
      </c>
      <c r="J60" s="45"/>
      <c r="K60" s="26">
        <v>2</v>
      </c>
      <c r="L60" s="88"/>
      <c r="M60" s="107"/>
      <c r="N60" s="84"/>
      <c r="O60" s="84"/>
    </row>
    <row r="61" spans="1:15">
      <c r="A61" s="4">
        <v>43028</v>
      </c>
      <c r="B61" s="61">
        <v>311.79599999999999</v>
      </c>
      <c r="C61" s="45"/>
      <c r="D61" s="45"/>
      <c r="E61" s="45"/>
      <c r="F61" s="45"/>
      <c r="G61" s="45"/>
      <c r="H61" s="45"/>
      <c r="I61" s="61">
        <v>0</v>
      </c>
      <c r="J61" s="45"/>
      <c r="K61" s="26">
        <v>0</v>
      </c>
      <c r="L61" s="88"/>
      <c r="M61" s="107"/>
      <c r="N61" s="84"/>
      <c r="O61" s="84"/>
    </row>
    <row r="62" spans="1:15">
      <c r="A62" s="4">
        <v>43029</v>
      </c>
      <c r="B62" s="61">
        <v>357.91699999999997</v>
      </c>
      <c r="C62" s="45"/>
      <c r="D62" s="45"/>
      <c r="E62" s="45"/>
      <c r="F62" s="45"/>
      <c r="G62" s="45"/>
      <c r="H62" s="45"/>
      <c r="I62" s="61">
        <v>0</v>
      </c>
      <c r="J62" s="45"/>
      <c r="K62" s="26">
        <v>29</v>
      </c>
      <c r="L62" s="88"/>
      <c r="M62" s="107"/>
      <c r="N62" s="84"/>
      <c r="O62" s="84"/>
    </row>
    <row r="63" spans="1:15">
      <c r="A63" s="4">
        <v>43030</v>
      </c>
      <c r="B63" s="61">
        <v>740.87850000000003</v>
      </c>
      <c r="C63" s="45"/>
      <c r="D63" s="45"/>
      <c r="E63" s="45"/>
      <c r="F63" s="45"/>
      <c r="G63" s="45"/>
      <c r="H63" s="45"/>
      <c r="I63" s="61">
        <v>0</v>
      </c>
      <c r="J63" s="45"/>
      <c r="K63" s="26">
        <v>0</v>
      </c>
      <c r="L63" s="88"/>
      <c r="M63" s="107"/>
      <c r="N63" s="84"/>
      <c r="O63" s="84"/>
    </row>
    <row r="64" spans="1:15">
      <c r="A64" s="4">
        <v>43031</v>
      </c>
      <c r="B64" s="61">
        <v>740.87850000000003</v>
      </c>
      <c r="C64" s="46"/>
      <c r="D64" s="46"/>
      <c r="E64" s="46"/>
      <c r="F64" s="46"/>
      <c r="G64" s="46"/>
      <c r="H64" s="46"/>
      <c r="I64" s="61">
        <v>0</v>
      </c>
      <c r="J64" s="20"/>
      <c r="K64" s="26">
        <v>0</v>
      </c>
      <c r="L64" s="88"/>
      <c r="M64" s="107"/>
      <c r="N64" s="84"/>
      <c r="O64" s="84"/>
    </row>
    <row r="65" spans="1:15">
      <c r="A65" s="4">
        <v>43032</v>
      </c>
      <c r="B65" s="61">
        <v>410.46</v>
      </c>
      <c r="C65" s="45"/>
      <c r="D65" s="45"/>
      <c r="E65" s="45"/>
      <c r="F65" s="45"/>
      <c r="G65" s="45"/>
      <c r="H65" s="45"/>
      <c r="I65" s="61">
        <v>0</v>
      </c>
      <c r="J65" s="45"/>
      <c r="K65" s="26">
        <v>0</v>
      </c>
      <c r="L65" s="88"/>
      <c r="M65" s="107"/>
      <c r="N65" s="84"/>
      <c r="O65" s="84"/>
    </row>
    <row r="66" spans="1:15">
      <c r="A66" s="4">
        <v>43033</v>
      </c>
      <c r="B66" s="61">
        <v>364.05200000000002</v>
      </c>
      <c r="C66" s="45"/>
      <c r="D66" s="45"/>
      <c r="E66" s="45"/>
      <c r="F66" s="45"/>
      <c r="G66" s="45"/>
      <c r="H66" s="45"/>
      <c r="I66" s="61">
        <v>0</v>
      </c>
      <c r="J66" s="45"/>
      <c r="K66" s="26">
        <v>0</v>
      </c>
      <c r="L66" s="88"/>
      <c r="M66" s="107"/>
      <c r="N66" s="84"/>
      <c r="O66" s="84"/>
    </row>
    <row r="67" spans="1:15">
      <c r="A67" s="4">
        <v>43034</v>
      </c>
      <c r="B67" s="61">
        <v>279.07100000000003</v>
      </c>
      <c r="C67" s="45"/>
      <c r="D67" s="45"/>
      <c r="E67" s="45"/>
      <c r="F67" s="45"/>
      <c r="G67" s="45"/>
      <c r="H67" s="45"/>
      <c r="I67" s="61">
        <v>0</v>
      </c>
      <c r="J67" s="45"/>
      <c r="K67" s="26">
        <v>4</v>
      </c>
      <c r="L67" s="88"/>
      <c r="M67" s="107"/>
      <c r="N67" s="84"/>
      <c r="O67" s="84"/>
    </row>
    <row r="68" spans="1:15">
      <c r="A68" s="4">
        <v>43035</v>
      </c>
      <c r="B68" s="61">
        <v>227.78800000000001</v>
      </c>
      <c r="C68" s="45"/>
      <c r="D68" s="45"/>
      <c r="E68" s="45"/>
      <c r="F68" s="45"/>
      <c r="G68" s="45"/>
      <c r="H68" s="45"/>
      <c r="I68" s="61">
        <v>0</v>
      </c>
      <c r="J68" s="45"/>
      <c r="K68" s="26">
        <v>0</v>
      </c>
      <c r="L68" s="88"/>
      <c r="M68" s="107"/>
      <c r="N68" s="84"/>
      <c r="O68" s="84"/>
    </row>
    <row r="69" spans="1:15">
      <c r="A69" s="4">
        <v>43036</v>
      </c>
      <c r="B69" s="61">
        <v>320.09699999999998</v>
      </c>
      <c r="C69" s="45"/>
      <c r="D69" s="45"/>
      <c r="E69" s="45"/>
      <c r="F69" s="45"/>
      <c r="G69" s="45"/>
      <c r="H69" s="45"/>
      <c r="I69" s="61">
        <v>0</v>
      </c>
      <c r="J69" s="45"/>
      <c r="K69" s="26">
        <v>0</v>
      </c>
      <c r="L69" s="88"/>
      <c r="M69" s="107"/>
      <c r="N69" s="84"/>
      <c r="O69" s="84"/>
    </row>
    <row r="70" spans="1:15">
      <c r="A70" s="4">
        <v>43037</v>
      </c>
      <c r="B70" s="61">
        <v>308.08999999999997</v>
      </c>
      <c r="C70" s="45"/>
      <c r="D70" s="45"/>
      <c r="E70" s="45"/>
      <c r="F70" s="45"/>
      <c r="G70" s="45"/>
      <c r="H70" s="45"/>
      <c r="I70" s="61">
        <v>0</v>
      </c>
      <c r="J70" s="45"/>
      <c r="K70" s="26">
        <v>0</v>
      </c>
      <c r="L70" s="88"/>
      <c r="M70" s="107"/>
      <c r="N70" s="84"/>
      <c r="O70" s="84"/>
    </row>
    <row r="71" spans="1:15">
      <c r="A71" s="4">
        <v>43038</v>
      </c>
      <c r="B71" s="61">
        <v>308.08999999999997</v>
      </c>
      <c r="C71" s="20"/>
      <c r="D71" s="20"/>
      <c r="E71" s="20"/>
      <c r="F71" s="20"/>
      <c r="G71" s="20"/>
      <c r="H71" s="20"/>
      <c r="I71" s="61">
        <v>0</v>
      </c>
      <c r="J71" s="20"/>
      <c r="K71" s="26">
        <v>0</v>
      </c>
      <c r="L71" s="88"/>
      <c r="M71" s="107"/>
      <c r="N71" s="84"/>
      <c r="O71" s="84"/>
    </row>
    <row r="72" spans="1:15">
      <c r="A72" s="4">
        <v>43039</v>
      </c>
      <c r="B72" s="61">
        <v>232.29</v>
      </c>
      <c r="C72" s="45"/>
      <c r="D72" s="45"/>
      <c r="E72" s="45"/>
      <c r="F72" s="45"/>
      <c r="G72" s="45"/>
      <c r="H72" s="45"/>
      <c r="I72" s="61">
        <v>0</v>
      </c>
      <c r="J72" s="45"/>
      <c r="K72" s="26">
        <v>0</v>
      </c>
      <c r="L72" s="88"/>
      <c r="M72" s="107"/>
      <c r="N72" s="84"/>
      <c r="O72" s="84"/>
    </row>
    <row r="73" spans="1:15">
      <c r="A73" s="4">
        <v>43040</v>
      </c>
      <c r="B73" s="61">
        <v>207.489</v>
      </c>
      <c r="C73" s="45"/>
      <c r="D73" s="45"/>
      <c r="E73" s="45"/>
      <c r="F73" s="45"/>
      <c r="G73" s="45"/>
      <c r="H73" s="45"/>
      <c r="I73" s="61">
        <v>0</v>
      </c>
      <c r="J73" s="45"/>
      <c r="K73" s="26">
        <v>0</v>
      </c>
      <c r="L73" s="88"/>
      <c r="M73" s="107"/>
      <c r="N73" s="84"/>
      <c r="O73" s="84"/>
    </row>
    <row r="74" spans="1:15">
      <c r="A74" s="4">
        <v>43041</v>
      </c>
      <c r="B74" s="61">
        <v>287.822</v>
      </c>
      <c r="C74" s="45"/>
      <c r="D74" s="45"/>
      <c r="E74" s="45"/>
      <c r="F74" s="45"/>
      <c r="G74" s="45"/>
      <c r="H74" s="45"/>
      <c r="I74" s="61">
        <v>0</v>
      </c>
      <c r="J74" s="45"/>
      <c r="K74" s="26">
        <v>0</v>
      </c>
      <c r="L74" s="88"/>
      <c r="M74" s="107"/>
      <c r="N74" s="84"/>
      <c r="O74" s="84"/>
    </row>
    <row r="75" spans="1:15">
      <c r="A75" s="4">
        <v>43042</v>
      </c>
      <c r="B75" s="61">
        <v>292.10399999999998</v>
      </c>
      <c r="C75" s="45"/>
      <c r="D75" s="45"/>
      <c r="E75" s="45"/>
      <c r="F75" s="45"/>
      <c r="G75" s="45"/>
      <c r="H75" s="45"/>
      <c r="I75" s="61">
        <v>0</v>
      </c>
      <c r="J75" s="45"/>
      <c r="K75" s="26">
        <v>0</v>
      </c>
      <c r="L75" s="88"/>
      <c r="M75" s="107"/>
      <c r="N75" s="84"/>
      <c r="O75" s="84"/>
    </row>
    <row r="76" spans="1:15">
      <c r="A76" s="4">
        <v>43043</v>
      </c>
      <c r="B76" s="61">
        <v>207.63900000000001</v>
      </c>
      <c r="C76" s="83"/>
      <c r="D76" s="83"/>
      <c r="E76" s="83"/>
      <c r="F76" s="83"/>
      <c r="G76" s="83"/>
      <c r="H76" s="83"/>
      <c r="I76" s="61">
        <v>0</v>
      </c>
      <c r="J76" s="83"/>
      <c r="K76" s="26">
        <v>0</v>
      </c>
      <c r="L76" s="88"/>
      <c r="M76" s="107"/>
      <c r="N76" s="84"/>
      <c r="O76" s="84"/>
    </row>
    <row r="77" spans="1:15">
      <c r="A77" s="4">
        <v>43044</v>
      </c>
      <c r="B77" s="61">
        <v>335.97500000000002</v>
      </c>
      <c r="C77" s="83"/>
      <c r="D77" s="83"/>
      <c r="E77" s="83"/>
      <c r="F77" s="83"/>
      <c r="G77" s="83"/>
      <c r="H77" s="83"/>
      <c r="I77" s="61">
        <v>0</v>
      </c>
      <c r="J77" s="83"/>
      <c r="K77" s="26">
        <v>0</v>
      </c>
      <c r="L77" s="88"/>
      <c r="M77" s="107"/>
      <c r="N77" s="84"/>
      <c r="O77" s="84"/>
    </row>
    <row r="78" spans="1:15">
      <c r="A78" s="4">
        <v>43045</v>
      </c>
      <c r="B78" s="61">
        <v>335.97500000000002</v>
      </c>
      <c r="C78" s="105">
        <v>10</v>
      </c>
      <c r="D78" s="105">
        <v>1</v>
      </c>
      <c r="E78" s="105">
        <v>1</v>
      </c>
      <c r="F78" s="106">
        <v>35</v>
      </c>
      <c r="G78" s="105">
        <v>5.4</v>
      </c>
      <c r="H78" s="105">
        <v>2.2000000000000002</v>
      </c>
      <c r="I78" s="61">
        <v>0</v>
      </c>
      <c r="J78" s="37">
        <v>201</v>
      </c>
      <c r="K78" s="26">
        <v>30</v>
      </c>
      <c r="L78" s="88" t="s">
        <v>44</v>
      </c>
      <c r="M78" s="107">
        <v>43045</v>
      </c>
      <c r="N78" s="84">
        <v>43054</v>
      </c>
      <c r="O78" s="84" t="s">
        <v>45</v>
      </c>
    </row>
    <row r="79" spans="1:15">
      <c r="A79" s="4">
        <v>43046</v>
      </c>
      <c r="B79" s="61">
        <v>494.78699999999998</v>
      </c>
      <c r="C79" s="45"/>
      <c r="D79" s="45"/>
      <c r="E79" s="45"/>
      <c r="F79" s="45"/>
      <c r="G79" s="45"/>
      <c r="H79" s="45"/>
      <c r="I79" s="61">
        <v>0</v>
      </c>
      <c r="J79" s="83"/>
      <c r="K79" s="26">
        <v>25</v>
      </c>
      <c r="L79" s="88"/>
      <c r="M79" s="107"/>
      <c r="N79" s="84"/>
      <c r="O79" s="84"/>
    </row>
    <row r="80" spans="1:15">
      <c r="A80" s="4">
        <v>43047</v>
      </c>
      <c r="B80" s="61">
        <v>428.25</v>
      </c>
      <c r="C80" s="45"/>
      <c r="D80" s="45"/>
      <c r="E80" s="45"/>
      <c r="F80" s="45"/>
      <c r="G80" s="45"/>
      <c r="H80" s="45"/>
      <c r="I80" s="61">
        <v>0</v>
      </c>
      <c r="J80" s="45"/>
      <c r="K80" s="26">
        <v>19</v>
      </c>
      <c r="L80" s="88"/>
      <c r="M80" s="107"/>
      <c r="N80" s="84"/>
      <c r="O80" s="84"/>
    </row>
    <row r="81" spans="1:15">
      <c r="A81" s="4">
        <v>43048</v>
      </c>
      <c r="B81" s="61">
        <v>347.25</v>
      </c>
      <c r="C81" s="45"/>
      <c r="D81" s="45"/>
      <c r="E81" s="45"/>
      <c r="F81" s="45"/>
      <c r="G81" s="45"/>
      <c r="H81" s="45"/>
      <c r="I81" s="61">
        <v>0</v>
      </c>
      <c r="J81" s="45"/>
      <c r="K81" s="26">
        <v>0</v>
      </c>
      <c r="L81" s="88"/>
      <c r="M81" s="107"/>
      <c r="N81" s="84"/>
      <c r="O81" s="84"/>
    </row>
    <row r="82" spans="1:15">
      <c r="A82" s="4">
        <v>43049</v>
      </c>
      <c r="B82" s="61">
        <v>348.12400000000002</v>
      </c>
      <c r="C82" s="45"/>
      <c r="D82" s="45"/>
      <c r="E82" s="45"/>
      <c r="F82" s="45"/>
      <c r="G82" s="45"/>
      <c r="H82" s="45"/>
      <c r="I82" s="61">
        <v>0</v>
      </c>
      <c r="J82" s="45"/>
      <c r="K82" s="26">
        <v>10</v>
      </c>
      <c r="L82" s="88"/>
      <c r="M82" s="107"/>
      <c r="N82" s="84"/>
      <c r="O82" s="84"/>
    </row>
    <row r="83" spans="1:15">
      <c r="A83" s="4">
        <v>43050</v>
      </c>
      <c r="B83" s="61">
        <v>505.59300000000002</v>
      </c>
      <c r="C83" s="45"/>
      <c r="D83" s="45"/>
      <c r="E83" s="45"/>
      <c r="F83" s="45"/>
      <c r="G83" s="45"/>
      <c r="H83" s="45"/>
      <c r="I83" s="61">
        <v>0</v>
      </c>
      <c r="J83" s="45"/>
      <c r="K83" s="26">
        <v>11</v>
      </c>
      <c r="L83" s="88"/>
      <c r="M83" s="107"/>
      <c r="N83" s="84"/>
      <c r="O83" s="84"/>
    </row>
    <row r="84" spans="1:15">
      <c r="A84" s="4">
        <v>43051</v>
      </c>
      <c r="B84" s="61">
        <v>469.07850000000002</v>
      </c>
      <c r="C84" s="45"/>
      <c r="D84" s="45"/>
      <c r="E84" s="45"/>
      <c r="F84" s="45"/>
      <c r="G84" s="45"/>
      <c r="H84" s="45"/>
      <c r="I84" s="61">
        <v>0</v>
      </c>
      <c r="J84" s="45"/>
      <c r="K84" s="26">
        <v>0</v>
      </c>
      <c r="L84" s="88"/>
      <c r="M84" s="107"/>
      <c r="N84" s="84"/>
      <c r="O84" s="84"/>
    </row>
    <row r="85" spans="1:15">
      <c r="A85" s="4">
        <v>43052</v>
      </c>
      <c r="B85" s="61">
        <v>469.07850000000002</v>
      </c>
      <c r="C85" s="20"/>
      <c r="D85" s="20"/>
      <c r="E85" s="20"/>
      <c r="F85" s="20"/>
      <c r="G85" s="20"/>
      <c r="H85" s="20"/>
      <c r="I85" s="61">
        <v>0</v>
      </c>
      <c r="J85" s="20"/>
      <c r="K85" s="26">
        <v>5</v>
      </c>
      <c r="L85" s="88"/>
      <c r="M85" s="107"/>
      <c r="N85" s="84"/>
      <c r="O85" s="84"/>
    </row>
    <row r="86" spans="1:15">
      <c r="A86" s="4">
        <v>43053</v>
      </c>
      <c r="B86" s="61">
        <v>332.69499999999999</v>
      </c>
      <c r="C86" s="45"/>
      <c r="D86" s="45"/>
      <c r="E86" s="45"/>
      <c r="F86" s="45"/>
      <c r="G86" s="45"/>
      <c r="H86" s="45"/>
      <c r="I86" s="61">
        <v>0</v>
      </c>
      <c r="J86" s="45"/>
      <c r="K86" s="26">
        <v>0</v>
      </c>
      <c r="L86" s="88"/>
      <c r="M86" s="107"/>
      <c r="N86" s="84"/>
      <c r="O86" s="84"/>
    </row>
    <row r="87" spans="1:15">
      <c r="A87" s="4">
        <v>43054</v>
      </c>
      <c r="B87" s="61">
        <v>317.553</v>
      </c>
      <c r="C87" s="45"/>
      <c r="D87" s="45"/>
      <c r="E87" s="45"/>
      <c r="F87" s="45"/>
      <c r="G87" s="45"/>
      <c r="H87" s="45"/>
      <c r="I87" s="61">
        <v>0</v>
      </c>
      <c r="J87" s="45"/>
      <c r="K87" s="26">
        <v>0</v>
      </c>
      <c r="L87" s="88"/>
      <c r="M87" s="107"/>
      <c r="N87" s="84"/>
      <c r="O87" s="84"/>
    </row>
    <row r="88" spans="1:15">
      <c r="A88" s="4">
        <v>43055</v>
      </c>
      <c r="B88" s="61">
        <v>308.42500000000001</v>
      </c>
      <c r="C88" s="45"/>
      <c r="D88" s="45"/>
      <c r="E88" s="45"/>
      <c r="F88" s="45"/>
      <c r="G88" s="45"/>
      <c r="H88" s="45"/>
      <c r="I88" s="61">
        <v>0</v>
      </c>
      <c r="J88" s="45"/>
      <c r="K88" s="26">
        <v>0</v>
      </c>
      <c r="L88" s="88"/>
      <c r="M88" s="107"/>
      <c r="N88" s="84"/>
      <c r="O88" s="84"/>
    </row>
    <row r="89" spans="1:15">
      <c r="A89" s="4">
        <v>43056</v>
      </c>
      <c r="B89" s="61">
        <v>343.75700000000001</v>
      </c>
      <c r="C89" s="45"/>
      <c r="D89" s="45"/>
      <c r="E89" s="45"/>
      <c r="F89" s="45"/>
      <c r="G89" s="45"/>
      <c r="H89" s="45"/>
      <c r="I89" s="61">
        <v>0</v>
      </c>
      <c r="J89" s="45"/>
      <c r="K89" s="26">
        <v>0</v>
      </c>
      <c r="L89" s="88"/>
      <c r="M89" s="107"/>
      <c r="N89" s="84"/>
      <c r="O89" s="84"/>
    </row>
    <row r="90" spans="1:15">
      <c r="A90" s="4">
        <v>43057</v>
      </c>
      <c r="B90" s="61">
        <v>261.30500000000001</v>
      </c>
      <c r="C90" s="45"/>
      <c r="D90" s="45"/>
      <c r="E90" s="45"/>
      <c r="F90" s="45"/>
      <c r="G90" s="45"/>
      <c r="H90" s="45"/>
      <c r="I90" s="61">
        <v>0</v>
      </c>
      <c r="J90" s="45"/>
      <c r="K90" s="26">
        <v>0</v>
      </c>
      <c r="L90" s="88"/>
      <c r="M90" s="107"/>
      <c r="N90" s="84"/>
      <c r="O90" s="84"/>
    </row>
    <row r="91" spans="1:15">
      <c r="A91" s="4">
        <v>43058</v>
      </c>
      <c r="B91" s="61">
        <v>280.72000000000003</v>
      </c>
      <c r="C91" s="45"/>
      <c r="D91" s="45"/>
      <c r="E91" s="45"/>
      <c r="F91" s="45"/>
      <c r="G91" s="45"/>
      <c r="H91" s="45"/>
      <c r="I91" s="61">
        <v>0</v>
      </c>
      <c r="J91" s="45"/>
      <c r="K91" s="26">
        <v>0</v>
      </c>
      <c r="L91" s="88"/>
      <c r="M91" s="107"/>
      <c r="N91" s="84"/>
      <c r="O91" s="84"/>
    </row>
    <row r="92" spans="1:15">
      <c r="A92" s="4">
        <v>43059</v>
      </c>
      <c r="B92" s="61">
        <v>280.72000000000003</v>
      </c>
      <c r="C92" s="46"/>
      <c r="D92" s="46"/>
      <c r="E92" s="46"/>
      <c r="F92" s="46"/>
      <c r="G92" s="46"/>
      <c r="H92" s="46"/>
      <c r="I92" s="61">
        <v>0</v>
      </c>
      <c r="J92" s="45"/>
      <c r="K92" s="26">
        <v>3</v>
      </c>
      <c r="L92" s="88"/>
      <c r="M92" s="107"/>
      <c r="N92" s="84"/>
      <c r="O92" s="84"/>
    </row>
    <row r="93" spans="1:15">
      <c r="A93" s="4">
        <v>43060</v>
      </c>
      <c r="B93" s="61">
        <v>306.49799999999999</v>
      </c>
      <c r="C93" s="45"/>
      <c r="D93" s="45"/>
      <c r="E93" s="45"/>
      <c r="F93" s="45"/>
      <c r="G93" s="45"/>
      <c r="H93" s="45"/>
      <c r="I93" s="61">
        <v>0</v>
      </c>
      <c r="J93" s="45"/>
      <c r="K93" s="26">
        <v>0</v>
      </c>
      <c r="L93" s="88"/>
      <c r="M93" s="107"/>
      <c r="N93" s="84"/>
      <c r="O93" s="84"/>
    </row>
    <row r="94" spans="1:15">
      <c r="A94" s="4">
        <v>43061</v>
      </c>
      <c r="B94" s="61">
        <v>295.029</v>
      </c>
      <c r="C94" s="45"/>
      <c r="D94" s="45"/>
      <c r="E94" s="45"/>
      <c r="F94" s="45"/>
      <c r="G94" s="45"/>
      <c r="H94" s="45"/>
      <c r="I94" s="61">
        <v>0</v>
      </c>
      <c r="J94" s="45"/>
      <c r="K94" s="26">
        <v>10</v>
      </c>
      <c r="L94" s="88"/>
      <c r="M94" s="107"/>
      <c r="N94" s="84"/>
      <c r="O94" s="84"/>
    </row>
    <row r="95" spans="1:15">
      <c r="A95" s="4">
        <v>43062</v>
      </c>
      <c r="B95" s="61">
        <v>294.81</v>
      </c>
      <c r="C95" s="45"/>
      <c r="D95" s="45"/>
      <c r="E95" s="45"/>
      <c r="F95" s="45"/>
      <c r="G95" s="45"/>
      <c r="H95" s="45"/>
      <c r="I95" s="61">
        <v>0</v>
      </c>
      <c r="J95" s="45"/>
      <c r="K95" s="26">
        <v>0</v>
      </c>
      <c r="L95" s="88"/>
      <c r="M95" s="107"/>
      <c r="N95" s="84"/>
      <c r="O95" s="84"/>
    </row>
    <row r="96" spans="1:15">
      <c r="A96" s="4">
        <v>43063</v>
      </c>
      <c r="B96" s="61">
        <v>281.37799999999999</v>
      </c>
      <c r="C96" s="45"/>
      <c r="D96" s="45"/>
      <c r="E96" s="45"/>
      <c r="F96" s="45"/>
      <c r="G96" s="45"/>
      <c r="H96" s="45"/>
      <c r="I96" s="61">
        <v>0</v>
      </c>
      <c r="J96" s="45"/>
      <c r="K96" s="26">
        <v>0</v>
      </c>
      <c r="L96" s="88"/>
      <c r="M96" s="107"/>
      <c r="N96" s="84"/>
      <c r="O96" s="84"/>
    </row>
    <row r="97" spans="1:15">
      <c r="A97" s="4">
        <v>43064</v>
      </c>
      <c r="B97" s="61">
        <v>283.61500000000001</v>
      </c>
      <c r="C97" s="45"/>
      <c r="D97" s="45"/>
      <c r="E97" s="45"/>
      <c r="F97" s="45"/>
      <c r="G97" s="45"/>
      <c r="H97" s="45"/>
      <c r="I97" s="61">
        <v>0</v>
      </c>
      <c r="J97" s="45"/>
      <c r="K97" s="26">
        <v>3</v>
      </c>
      <c r="L97" s="88"/>
      <c r="M97" s="107"/>
      <c r="N97" s="84"/>
      <c r="O97" s="84"/>
    </row>
    <row r="98" spans="1:15">
      <c r="A98" s="4">
        <v>43065</v>
      </c>
      <c r="B98" s="61">
        <v>282.84500000000003</v>
      </c>
      <c r="C98" s="45"/>
      <c r="D98" s="45"/>
      <c r="E98" s="45"/>
      <c r="F98" s="45"/>
      <c r="G98" s="45"/>
      <c r="H98" s="45"/>
      <c r="I98" s="61">
        <v>0</v>
      </c>
      <c r="J98" s="45"/>
      <c r="K98" s="26">
        <v>0</v>
      </c>
      <c r="L98" s="88"/>
      <c r="M98" s="107"/>
      <c r="N98" s="84"/>
      <c r="O98" s="84"/>
    </row>
    <row r="99" spans="1:15">
      <c r="A99" s="4">
        <v>43066</v>
      </c>
      <c r="B99" s="61">
        <v>282.84500000000003</v>
      </c>
      <c r="C99" s="20"/>
      <c r="D99" s="20"/>
      <c r="E99" s="20"/>
      <c r="F99" s="20"/>
      <c r="G99" s="20"/>
      <c r="H99" s="20"/>
      <c r="I99" s="61">
        <v>0</v>
      </c>
      <c r="J99" s="45"/>
      <c r="K99" s="26">
        <v>0</v>
      </c>
      <c r="L99" s="88"/>
      <c r="M99" s="107"/>
      <c r="N99" s="84"/>
      <c r="O99" s="84"/>
    </row>
    <row r="100" spans="1:15">
      <c r="A100" s="4">
        <v>43067</v>
      </c>
      <c r="B100" s="61">
        <v>265.99200000000002</v>
      </c>
      <c r="C100" s="45"/>
      <c r="D100" s="45"/>
      <c r="E100" s="45"/>
      <c r="F100" s="45"/>
      <c r="G100" s="45"/>
      <c r="H100" s="45"/>
      <c r="I100" s="61">
        <v>0</v>
      </c>
      <c r="J100" s="45"/>
      <c r="K100" s="26">
        <v>0</v>
      </c>
      <c r="L100" s="88"/>
      <c r="M100" s="107"/>
      <c r="N100" s="84"/>
      <c r="O100" s="84"/>
    </row>
    <row r="101" spans="1:15">
      <c r="A101" s="4">
        <v>43068</v>
      </c>
      <c r="B101" s="61">
        <v>268.34500000000003</v>
      </c>
      <c r="C101" s="45"/>
      <c r="D101" s="45"/>
      <c r="E101" s="45"/>
      <c r="F101" s="45"/>
      <c r="G101" s="45"/>
      <c r="H101" s="45"/>
      <c r="I101" s="61">
        <v>0</v>
      </c>
      <c r="J101" s="45"/>
      <c r="K101" s="26">
        <v>0</v>
      </c>
      <c r="L101" s="88"/>
      <c r="M101" s="107"/>
      <c r="N101" s="84"/>
      <c r="O101" s="84"/>
    </row>
    <row r="102" spans="1:15">
      <c r="A102" s="4">
        <v>43069</v>
      </c>
      <c r="B102" s="61">
        <v>349.44600000000003</v>
      </c>
      <c r="C102" s="45"/>
      <c r="D102" s="45"/>
      <c r="E102" s="45"/>
      <c r="F102" s="45"/>
      <c r="G102" s="45"/>
      <c r="H102" s="45"/>
      <c r="I102" s="61">
        <v>0</v>
      </c>
      <c r="J102" s="45"/>
      <c r="K102" s="26">
        <v>3</v>
      </c>
      <c r="L102" s="88"/>
      <c r="M102" s="107"/>
      <c r="N102" s="84"/>
      <c r="O102" s="84"/>
    </row>
    <row r="103" spans="1:15">
      <c r="A103" s="4">
        <v>43070</v>
      </c>
      <c r="B103" s="61">
        <v>314.79300000000001</v>
      </c>
      <c r="C103" s="45"/>
      <c r="D103" s="45"/>
      <c r="E103" s="45"/>
      <c r="F103" s="45"/>
      <c r="G103" s="45"/>
      <c r="H103" s="45"/>
      <c r="I103" s="61">
        <v>0</v>
      </c>
      <c r="J103" s="45"/>
      <c r="K103" s="26">
        <v>0</v>
      </c>
      <c r="L103" s="88"/>
      <c r="M103" s="107"/>
      <c r="N103" s="84"/>
      <c r="O103" s="84"/>
    </row>
    <row r="104" spans="1:15">
      <c r="A104" s="4">
        <v>43071</v>
      </c>
      <c r="B104" s="61">
        <v>244.45500000000001</v>
      </c>
      <c r="C104" s="83"/>
      <c r="D104" s="83"/>
      <c r="E104" s="83"/>
      <c r="F104" s="83"/>
      <c r="G104" s="83"/>
      <c r="H104" s="83"/>
      <c r="I104" s="61">
        <v>0</v>
      </c>
      <c r="J104" s="45"/>
      <c r="K104" s="26">
        <v>4</v>
      </c>
      <c r="L104" s="88"/>
      <c r="M104" s="107"/>
      <c r="N104" s="84"/>
      <c r="O104" s="84"/>
    </row>
    <row r="105" spans="1:15">
      <c r="A105" s="4">
        <v>43072</v>
      </c>
      <c r="B105" s="61">
        <v>296.54199999999997</v>
      </c>
      <c r="C105" s="45"/>
      <c r="D105" s="45"/>
      <c r="E105" s="45"/>
      <c r="F105" s="45"/>
      <c r="G105" s="45"/>
      <c r="H105" s="45"/>
      <c r="I105" s="61">
        <v>0</v>
      </c>
      <c r="J105" s="45"/>
      <c r="K105" s="26">
        <v>0</v>
      </c>
      <c r="L105" s="88"/>
      <c r="M105" s="107"/>
      <c r="N105" s="84"/>
      <c r="O105" s="84"/>
    </row>
    <row r="106" spans="1:15">
      <c r="A106" s="4">
        <v>43073</v>
      </c>
      <c r="B106" s="61">
        <v>296.54199999999997</v>
      </c>
      <c r="C106" s="105">
        <v>13</v>
      </c>
      <c r="D106" s="105">
        <v>1</v>
      </c>
      <c r="E106" s="105">
        <v>1</v>
      </c>
      <c r="F106" s="106">
        <v>45</v>
      </c>
      <c r="G106" s="105">
        <v>4.0999999999999996</v>
      </c>
      <c r="H106" s="105">
        <v>1.6</v>
      </c>
      <c r="I106" s="61">
        <v>0</v>
      </c>
      <c r="J106" s="37">
        <v>1</v>
      </c>
      <c r="K106" s="26">
        <v>8</v>
      </c>
      <c r="L106" s="88">
        <v>0.5625</v>
      </c>
      <c r="M106" s="107">
        <v>43088</v>
      </c>
      <c r="N106" s="84">
        <v>43088</v>
      </c>
      <c r="O106" s="84" t="s">
        <v>45</v>
      </c>
    </row>
    <row r="107" spans="1:15">
      <c r="A107" s="4">
        <v>43074</v>
      </c>
      <c r="B107" s="61">
        <v>310.21800000000002</v>
      </c>
      <c r="I107" s="61">
        <v>0</v>
      </c>
      <c r="K107" s="27">
        <v>9</v>
      </c>
      <c r="L107" s="88"/>
      <c r="M107" s="107"/>
      <c r="O107" s="84"/>
    </row>
    <row r="108" spans="1:15">
      <c r="A108" s="4">
        <v>43075</v>
      </c>
      <c r="B108" s="61">
        <v>487.26100000000002</v>
      </c>
      <c r="C108" s="45"/>
      <c r="D108" s="45"/>
      <c r="E108" s="45"/>
      <c r="F108" s="45"/>
      <c r="G108" s="45"/>
      <c r="H108" s="45"/>
      <c r="I108" s="61">
        <v>0</v>
      </c>
      <c r="J108" s="45"/>
      <c r="K108" s="27">
        <v>12</v>
      </c>
      <c r="L108" s="88"/>
      <c r="M108" s="107"/>
      <c r="N108" s="84"/>
      <c r="O108" s="84"/>
    </row>
    <row r="109" spans="1:15">
      <c r="A109" s="4">
        <v>43076</v>
      </c>
      <c r="B109" s="61">
        <v>350.428</v>
      </c>
      <c r="C109" s="45"/>
      <c r="D109" s="45"/>
      <c r="E109" s="45"/>
      <c r="F109" s="45"/>
      <c r="G109" s="45"/>
      <c r="H109" s="45"/>
      <c r="I109" s="61">
        <v>0</v>
      </c>
      <c r="J109" s="45"/>
      <c r="K109" s="27">
        <v>0</v>
      </c>
      <c r="L109" s="88"/>
      <c r="M109" s="107"/>
      <c r="N109" s="84"/>
      <c r="O109" s="84"/>
    </row>
    <row r="110" spans="1:15">
      <c r="A110" s="4">
        <v>43077</v>
      </c>
      <c r="B110" s="61">
        <v>278.959</v>
      </c>
      <c r="C110" s="45"/>
      <c r="D110" s="45"/>
      <c r="E110" s="45"/>
      <c r="F110" s="45"/>
      <c r="G110" s="45"/>
      <c r="H110" s="45"/>
      <c r="I110" s="61">
        <v>0</v>
      </c>
      <c r="J110" s="45"/>
      <c r="K110" s="27">
        <v>0</v>
      </c>
      <c r="L110" s="88"/>
      <c r="M110" s="107"/>
      <c r="N110" s="84"/>
      <c r="O110" s="84"/>
    </row>
    <row r="111" spans="1:15">
      <c r="A111" s="4">
        <v>43078</v>
      </c>
      <c r="B111" s="61">
        <v>306.30799999999999</v>
      </c>
      <c r="C111" s="45"/>
      <c r="D111" s="45"/>
      <c r="E111" s="45"/>
      <c r="F111" s="45"/>
      <c r="G111" s="45"/>
      <c r="H111" s="45"/>
      <c r="I111" s="61">
        <v>0</v>
      </c>
      <c r="J111" s="45"/>
      <c r="K111" s="27">
        <v>0</v>
      </c>
      <c r="L111" s="88"/>
      <c r="M111" s="107"/>
      <c r="N111" s="84"/>
      <c r="O111" s="84"/>
    </row>
    <row r="112" spans="1:15">
      <c r="A112" s="4">
        <v>43079</v>
      </c>
      <c r="B112" s="61">
        <v>279.57799999999997</v>
      </c>
      <c r="C112" s="45"/>
      <c r="D112" s="45"/>
      <c r="E112" s="45"/>
      <c r="F112" s="45"/>
      <c r="G112" s="45"/>
      <c r="H112" s="45"/>
      <c r="I112" s="61">
        <v>0</v>
      </c>
      <c r="J112" s="45"/>
      <c r="K112" s="27">
        <v>0</v>
      </c>
      <c r="L112" s="88"/>
      <c r="M112" s="107"/>
      <c r="N112" s="84"/>
      <c r="O112" s="84"/>
    </row>
    <row r="113" spans="1:15">
      <c r="A113" s="4">
        <v>43080</v>
      </c>
      <c r="B113" s="61">
        <v>279.57799999999997</v>
      </c>
      <c r="C113" s="20"/>
      <c r="D113" s="20"/>
      <c r="E113" s="20"/>
      <c r="F113" s="20"/>
      <c r="G113" s="20"/>
      <c r="H113" s="20"/>
      <c r="I113" s="61">
        <v>0</v>
      </c>
      <c r="J113" s="45"/>
      <c r="K113" s="27">
        <v>6</v>
      </c>
      <c r="L113" s="88"/>
      <c r="M113" s="107"/>
      <c r="N113" s="84"/>
      <c r="O113" s="84"/>
    </row>
    <row r="114" spans="1:15">
      <c r="A114" s="4">
        <v>43081</v>
      </c>
      <c r="B114" s="61">
        <v>268.53199999999998</v>
      </c>
      <c r="C114" s="45"/>
      <c r="D114" s="45"/>
      <c r="E114" s="45"/>
      <c r="F114" s="45"/>
      <c r="G114" s="45"/>
      <c r="H114" s="45"/>
      <c r="I114" s="61">
        <v>0</v>
      </c>
      <c r="J114" s="45"/>
      <c r="K114" s="27">
        <v>0</v>
      </c>
      <c r="L114" s="88"/>
      <c r="M114" s="107"/>
      <c r="N114" s="84"/>
      <c r="O114" s="84"/>
    </row>
    <row r="115" spans="1:15">
      <c r="A115" s="4">
        <v>43082</v>
      </c>
      <c r="B115" s="61">
        <v>264.44799999999998</v>
      </c>
      <c r="C115" s="45"/>
      <c r="D115" s="45"/>
      <c r="E115" s="45"/>
      <c r="F115" s="45"/>
      <c r="G115" s="45"/>
      <c r="H115" s="45"/>
      <c r="I115" s="61">
        <v>0</v>
      </c>
      <c r="J115" s="45"/>
      <c r="K115" s="27">
        <v>0</v>
      </c>
      <c r="L115" s="88"/>
      <c r="M115" s="107"/>
      <c r="N115" s="84"/>
      <c r="O115" s="84"/>
    </row>
    <row r="116" spans="1:15">
      <c r="A116" s="4">
        <v>43083</v>
      </c>
      <c r="B116" s="61">
        <v>268.28500000000003</v>
      </c>
      <c r="C116" s="45"/>
      <c r="D116" s="45"/>
      <c r="E116" s="45"/>
      <c r="F116" s="45"/>
      <c r="G116" s="45"/>
      <c r="H116" s="45"/>
      <c r="I116" s="61">
        <v>0</v>
      </c>
      <c r="J116" s="45"/>
      <c r="K116" s="27">
        <v>0</v>
      </c>
      <c r="L116" s="88"/>
      <c r="M116" s="107"/>
      <c r="N116" s="84"/>
      <c r="O116" s="84"/>
    </row>
    <row r="117" spans="1:15">
      <c r="A117" s="4">
        <v>43084</v>
      </c>
      <c r="B117" s="61">
        <v>310.94600000000003</v>
      </c>
      <c r="C117" s="45"/>
      <c r="D117" s="45"/>
      <c r="E117" s="45"/>
      <c r="F117" s="45"/>
      <c r="G117" s="45"/>
      <c r="H117" s="45"/>
      <c r="I117" s="61">
        <v>0</v>
      </c>
      <c r="J117" s="45"/>
      <c r="K117" s="27">
        <v>0</v>
      </c>
      <c r="L117" s="88"/>
      <c r="M117" s="107"/>
      <c r="N117" s="84"/>
      <c r="O117" s="84"/>
    </row>
    <row r="118" spans="1:15">
      <c r="A118" s="4">
        <v>43085</v>
      </c>
      <c r="B118" s="61">
        <v>217.089</v>
      </c>
      <c r="C118" s="45"/>
      <c r="D118" s="45"/>
      <c r="E118" s="45"/>
      <c r="F118" s="45"/>
      <c r="G118" s="45"/>
      <c r="H118" s="45"/>
      <c r="I118" s="61">
        <v>0</v>
      </c>
      <c r="J118" s="45"/>
      <c r="K118" s="27">
        <v>0</v>
      </c>
      <c r="L118" s="88"/>
      <c r="M118" s="107"/>
      <c r="N118" s="84"/>
      <c r="O118" s="84"/>
    </row>
    <row r="119" spans="1:15">
      <c r="A119" s="4">
        <v>43086</v>
      </c>
      <c r="B119" s="61">
        <v>260.03449999999998</v>
      </c>
      <c r="C119" s="45"/>
      <c r="D119" s="45"/>
      <c r="E119" s="45"/>
      <c r="F119" s="45"/>
      <c r="G119" s="45"/>
      <c r="H119" s="45"/>
      <c r="I119" s="61">
        <v>0</v>
      </c>
      <c r="J119" s="45"/>
      <c r="K119" s="27">
        <v>0</v>
      </c>
      <c r="L119" s="88"/>
      <c r="M119" s="107"/>
      <c r="N119" s="84"/>
      <c r="O119" s="84"/>
    </row>
    <row r="120" spans="1:15">
      <c r="A120" s="4">
        <v>43087</v>
      </c>
      <c r="B120" s="61">
        <v>260.03449999999998</v>
      </c>
      <c r="C120" s="46"/>
      <c r="D120" s="46"/>
      <c r="E120" s="46"/>
      <c r="F120" s="46"/>
      <c r="G120" s="46"/>
      <c r="H120" s="46"/>
      <c r="I120" s="61">
        <v>0</v>
      </c>
      <c r="J120" s="45"/>
      <c r="K120" s="27">
        <v>0</v>
      </c>
      <c r="L120" s="88"/>
      <c r="M120" s="107"/>
      <c r="N120" s="84"/>
      <c r="O120" s="84"/>
    </row>
    <row r="121" spans="1:15">
      <c r="A121" s="4">
        <v>43088</v>
      </c>
      <c r="B121" s="61">
        <v>256.08199999999999</v>
      </c>
      <c r="C121" s="45"/>
      <c r="D121" s="45"/>
      <c r="E121" s="45"/>
      <c r="F121" s="45"/>
      <c r="G121" s="45"/>
      <c r="H121" s="45"/>
      <c r="I121" s="61">
        <v>0</v>
      </c>
      <c r="J121" s="45"/>
      <c r="K121" s="27">
        <v>0</v>
      </c>
      <c r="L121" s="88"/>
      <c r="M121" s="107"/>
      <c r="N121" s="84"/>
      <c r="O121" s="84"/>
    </row>
    <row r="122" spans="1:15">
      <c r="A122" s="4">
        <v>43089</v>
      </c>
      <c r="B122" s="61">
        <v>248.929</v>
      </c>
      <c r="C122" s="45"/>
      <c r="D122" s="45"/>
      <c r="E122" s="45"/>
      <c r="F122" s="45"/>
      <c r="G122" s="45"/>
      <c r="H122" s="45"/>
      <c r="I122" s="61">
        <v>0</v>
      </c>
      <c r="J122" s="45"/>
      <c r="K122" s="27">
        <v>0</v>
      </c>
      <c r="L122" s="88"/>
      <c r="M122" s="107"/>
      <c r="N122" s="84"/>
      <c r="O122" s="84"/>
    </row>
    <row r="123" spans="1:15">
      <c r="A123" s="4">
        <v>43090</v>
      </c>
      <c r="B123" s="61">
        <v>263.291</v>
      </c>
      <c r="C123" s="45"/>
      <c r="D123" s="45"/>
      <c r="E123" s="45"/>
      <c r="F123" s="45"/>
      <c r="G123" s="45"/>
      <c r="H123" s="45"/>
      <c r="I123" s="61">
        <v>0</v>
      </c>
      <c r="J123" s="45"/>
      <c r="K123" s="27">
        <v>0</v>
      </c>
      <c r="L123" s="88"/>
      <c r="M123" s="107"/>
      <c r="N123" s="84"/>
      <c r="O123" s="84"/>
    </row>
    <row r="124" spans="1:15">
      <c r="A124" s="4">
        <v>43091</v>
      </c>
      <c r="B124" s="61">
        <v>415.178</v>
      </c>
      <c r="C124" s="45"/>
      <c r="D124" s="45"/>
      <c r="E124" s="45"/>
      <c r="F124" s="45"/>
      <c r="G124" s="45"/>
      <c r="H124" s="45"/>
      <c r="I124" s="61">
        <v>0</v>
      </c>
      <c r="J124" s="45"/>
      <c r="K124" s="85">
        <v>35</v>
      </c>
      <c r="L124" s="88"/>
      <c r="M124" s="107"/>
      <c r="N124" s="84"/>
      <c r="O124" s="84"/>
    </row>
    <row r="125" spans="1:15">
      <c r="A125" s="4">
        <v>43092</v>
      </c>
      <c r="B125" s="61">
        <v>347.803</v>
      </c>
      <c r="C125" s="45"/>
      <c r="D125" s="45"/>
      <c r="E125" s="45"/>
      <c r="F125" s="45"/>
      <c r="G125" s="45"/>
      <c r="H125" s="45"/>
      <c r="I125" s="61">
        <v>0</v>
      </c>
      <c r="J125" s="45"/>
      <c r="K125" s="85">
        <v>0</v>
      </c>
      <c r="L125" s="88"/>
      <c r="M125" s="107"/>
      <c r="N125" s="84"/>
      <c r="O125" s="84"/>
    </row>
    <row r="126" spans="1:15">
      <c r="A126" s="4">
        <v>43093</v>
      </c>
      <c r="B126" s="61">
        <v>273.41199999999998</v>
      </c>
      <c r="C126" s="45"/>
      <c r="D126" s="45"/>
      <c r="E126" s="45"/>
      <c r="F126" s="45"/>
      <c r="G126" s="45"/>
      <c r="H126" s="45"/>
      <c r="I126" s="61">
        <v>0</v>
      </c>
      <c r="J126" s="45"/>
      <c r="K126" s="85">
        <v>0</v>
      </c>
      <c r="L126" s="88"/>
      <c r="M126" s="107"/>
      <c r="N126" s="84"/>
      <c r="O126" s="84"/>
    </row>
    <row r="127" spans="1:15">
      <c r="A127" s="4">
        <v>43094</v>
      </c>
      <c r="B127" s="61">
        <v>785.62</v>
      </c>
      <c r="C127" s="20"/>
      <c r="D127" s="20"/>
      <c r="E127" s="20"/>
      <c r="F127" s="20"/>
      <c r="G127" s="20"/>
      <c r="H127" s="20"/>
      <c r="I127" s="61">
        <v>0</v>
      </c>
      <c r="J127" s="45"/>
      <c r="K127" s="85">
        <v>0</v>
      </c>
      <c r="L127" s="88"/>
      <c r="M127" s="107"/>
      <c r="N127" s="84"/>
      <c r="O127" s="84"/>
    </row>
    <row r="128" spans="1:15">
      <c r="A128" s="4">
        <v>43095</v>
      </c>
      <c r="B128" s="61">
        <v>785.62</v>
      </c>
      <c r="C128" s="45"/>
      <c r="D128" s="45"/>
      <c r="E128" s="45"/>
      <c r="F128" s="45"/>
      <c r="G128" s="45"/>
      <c r="H128" s="45"/>
      <c r="I128" s="61">
        <v>0</v>
      </c>
      <c r="J128" s="45"/>
      <c r="K128" s="85">
        <v>90</v>
      </c>
      <c r="L128" s="88"/>
      <c r="M128" s="107"/>
      <c r="N128" s="84"/>
      <c r="O128" s="84"/>
    </row>
    <row r="129" spans="1:15">
      <c r="A129" s="4">
        <v>43096</v>
      </c>
      <c r="B129" s="61">
        <v>718.28700000000003</v>
      </c>
      <c r="C129" s="45"/>
      <c r="D129" s="45"/>
      <c r="E129" s="45"/>
      <c r="F129" s="45"/>
      <c r="G129" s="45"/>
      <c r="H129" s="45"/>
      <c r="I129" s="61">
        <v>0</v>
      </c>
      <c r="J129" s="45"/>
      <c r="K129" s="85">
        <v>6</v>
      </c>
      <c r="L129" s="88"/>
      <c r="M129" s="107"/>
      <c r="N129" s="84"/>
      <c r="O129" s="84"/>
    </row>
    <row r="130" spans="1:15">
      <c r="A130" s="4">
        <v>43097</v>
      </c>
      <c r="B130" s="61">
        <v>479.26400000000001</v>
      </c>
      <c r="C130" s="45"/>
      <c r="D130" s="45"/>
      <c r="E130" s="45"/>
      <c r="F130" s="45"/>
      <c r="G130" s="45"/>
      <c r="H130" s="45"/>
      <c r="I130" s="61">
        <v>0</v>
      </c>
      <c r="J130" s="45"/>
      <c r="K130" s="85">
        <v>7</v>
      </c>
      <c r="L130" s="88"/>
      <c r="M130" s="107"/>
      <c r="N130" s="84"/>
      <c r="O130" s="84"/>
    </row>
    <row r="131" spans="1:15">
      <c r="A131" s="4">
        <v>43098</v>
      </c>
      <c r="B131" s="61">
        <v>394.16899999999998</v>
      </c>
      <c r="C131" s="45"/>
      <c r="D131" s="45"/>
      <c r="E131" s="45"/>
      <c r="F131" s="45"/>
      <c r="G131" s="45"/>
      <c r="H131" s="45"/>
      <c r="I131" s="61">
        <v>0</v>
      </c>
      <c r="J131" s="45"/>
      <c r="K131" s="85">
        <v>0</v>
      </c>
      <c r="L131" s="88"/>
      <c r="M131" s="107"/>
      <c r="N131" s="84"/>
      <c r="O131" s="84"/>
    </row>
    <row r="132" spans="1:15">
      <c r="A132" s="4">
        <v>43099</v>
      </c>
      <c r="B132" s="61">
        <v>389.79899999999998</v>
      </c>
      <c r="C132" s="45"/>
      <c r="D132" s="45"/>
      <c r="E132" s="45"/>
      <c r="F132" s="45"/>
      <c r="G132" s="45"/>
      <c r="H132" s="45"/>
      <c r="I132" s="61">
        <v>0</v>
      </c>
      <c r="J132" s="45"/>
      <c r="K132" s="85">
        <v>0</v>
      </c>
      <c r="L132" s="88"/>
      <c r="M132" s="107"/>
      <c r="N132" s="84"/>
      <c r="O132" s="84"/>
    </row>
    <row r="133" spans="1:15">
      <c r="A133" s="4">
        <v>43100</v>
      </c>
      <c r="B133" s="61">
        <v>463.19450000000001</v>
      </c>
      <c r="C133" s="83"/>
      <c r="D133" s="83"/>
      <c r="E133" s="83"/>
      <c r="F133" s="83"/>
      <c r="G133" s="83"/>
      <c r="H133" s="83"/>
      <c r="I133" s="61">
        <v>0</v>
      </c>
      <c r="J133" s="45"/>
      <c r="K133" s="85">
        <v>0</v>
      </c>
      <c r="L133" s="88"/>
      <c r="M133" s="107"/>
      <c r="N133" s="84"/>
      <c r="O133" s="84"/>
    </row>
    <row r="134" spans="1:15">
      <c r="A134" s="4">
        <v>43101</v>
      </c>
      <c r="B134" s="61">
        <v>463.19450000000001</v>
      </c>
      <c r="I134" s="61">
        <v>0</v>
      </c>
      <c r="K134" s="85">
        <v>21</v>
      </c>
      <c r="L134" s="88"/>
      <c r="M134" s="107"/>
      <c r="N134" s="84"/>
      <c r="O134" s="84"/>
    </row>
    <row r="135" spans="1:15">
      <c r="A135" s="4">
        <v>43102</v>
      </c>
      <c r="B135" s="61">
        <v>359.36900000000003</v>
      </c>
      <c r="C135" s="106">
        <v>22</v>
      </c>
      <c r="D135" s="105">
        <v>649</v>
      </c>
      <c r="E135" s="105">
        <v>1</v>
      </c>
      <c r="F135" s="106">
        <v>71</v>
      </c>
      <c r="G135" s="105">
        <v>7.2</v>
      </c>
      <c r="H135" s="105">
        <v>1.7</v>
      </c>
      <c r="I135" s="61">
        <v>0</v>
      </c>
      <c r="J135" s="37">
        <v>1</v>
      </c>
      <c r="K135" s="85">
        <v>4</v>
      </c>
      <c r="L135" s="88">
        <v>0.35416666666666669</v>
      </c>
      <c r="M135" s="107">
        <v>43109</v>
      </c>
      <c r="N135" s="84">
        <v>43109</v>
      </c>
      <c r="O135" s="84" t="s">
        <v>45</v>
      </c>
    </row>
    <row r="136" spans="1:15">
      <c r="A136" s="4">
        <v>43103</v>
      </c>
      <c r="B136" s="61">
        <v>1042.412</v>
      </c>
      <c r="C136" s="45"/>
      <c r="D136" s="45"/>
      <c r="E136" s="45"/>
      <c r="F136" s="45"/>
      <c r="G136" s="45"/>
      <c r="H136" s="45"/>
      <c r="I136" s="61">
        <v>0</v>
      </c>
      <c r="J136" s="45"/>
      <c r="K136" s="85">
        <v>35</v>
      </c>
      <c r="L136" s="88"/>
      <c r="M136" s="107"/>
      <c r="N136" s="84"/>
      <c r="O136" s="84"/>
    </row>
    <row r="137" spans="1:15">
      <c r="A137" s="4">
        <v>43104</v>
      </c>
      <c r="B137" s="61">
        <v>641.64700000000005</v>
      </c>
      <c r="C137" s="45"/>
      <c r="D137" s="45"/>
      <c r="E137" s="45"/>
      <c r="F137" s="45"/>
      <c r="G137" s="45"/>
      <c r="H137" s="45"/>
      <c r="I137" s="61">
        <v>0</v>
      </c>
      <c r="J137" s="45"/>
      <c r="K137" s="27">
        <v>0</v>
      </c>
      <c r="L137" s="88"/>
      <c r="M137" s="107"/>
      <c r="N137" s="84"/>
      <c r="O137" s="84"/>
    </row>
    <row r="138" spans="1:15">
      <c r="A138" s="4">
        <v>43105</v>
      </c>
      <c r="B138" s="61">
        <v>453.55</v>
      </c>
      <c r="C138" s="45"/>
      <c r="D138" s="45"/>
      <c r="E138" s="45"/>
      <c r="F138" s="45"/>
      <c r="G138" s="45"/>
      <c r="H138" s="45"/>
      <c r="I138" s="61">
        <v>0</v>
      </c>
      <c r="J138" s="45"/>
      <c r="K138" s="27">
        <v>0</v>
      </c>
      <c r="L138" s="88"/>
      <c r="M138" s="107"/>
      <c r="N138" s="84"/>
      <c r="O138" s="84"/>
    </row>
    <row r="139" spans="1:15">
      <c r="A139" s="4">
        <v>43106</v>
      </c>
      <c r="B139" s="61">
        <v>408.91300000000001</v>
      </c>
      <c r="C139" s="45"/>
      <c r="D139" s="45"/>
      <c r="E139" s="45"/>
      <c r="F139" s="45"/>
      <c r="G139" s="45"/>
      <c r="H139" s="45"/>
      <c r="I139" s="61">
        <v>0</v>
      </c>
      <c r="J139" s="45"/>
      <c r="K139" s="27">
        <v>0</v>
      </c>
      <c r="L139" s="88"/>
      <c r="M139" s="107"/>
      <c r="N139" s="84"/>
      <c r="O139" s="84"/>
    </row>
    <row r="140" spans="1:15">
      <c r="A140" s="4">
        <v>43107</v>
      </c>
      <c r="B140" s="61">
        <v>315.03300000000002</v>
      </c>
      <c r="C140" s="45"/>
      <c r="D140" s="45"/>
      <c r="E140" s="45"/>
      <c r="F140" s="45"/>
      <c r="G140" s="45"/>
      <c r="H140" s="45"/>
      <c r="I140" s="61">
        <v>0</v>
      </c>
      <c r="J140" s="45"/>
      <c r="K140" s="27">
        <v>0</v>
      </c>
      <c r="L140" s="88"/>
      <c r="M140" s="107"/>
      <c r="N140" s="84"/>
      <c r="O140" s="84"/>
    </row>
    <row r="141" spans="1:15">
      <c r="A141" s="4">
        <v>43108</v>
      </c>
      <c r="B141" s="61">
        <v>315.03300000000002</v>
      </c>
      <c r="C141" s="20"/>
      <c r="D141" s="20"/>
      <c r="E141" s="20"/>
      <c r="F141" s="20"/>
      <c r="G141" s="20"/>
      <c r="H141" s="20"/>
      <c r="I141" s="61">
        <v>0</v>
      </c>
      <c r="J141" s="45"/>
      <c r="K141" s="27">
        <v>0</v>
      </c>
      <c r="L141" s="88"/>
      <c r="M141" s="107"/>
      <c r="N141" s="84"/>
      <c r="O141" s="84"/>
    </row>
    <row r="142" spans="1:15">
      <c r="A142" s="4">
        <v>43109</v>
      </c>
      <c r="B142" s="61">
        <v>316.79000000000002</v>
      </c>
      <c r="C142" s="45"/>
      <c r="D142" s="45"/>
      <c r="E142" s="45"/>
      <c r="F142" s="45"/>
      <c r="G142" s="45"/>
      <c r="H142" s="45"/>
      <c r="I142" s="61">
        <v>0</v>
      </c>
      <c r="J142" s="45"/>
      <c r="K142" s="27">
        <v>0</v>
      </c>
      <c r="L142" s="88"/>
      <c r="M142" s="107"/>
      <c r="N142" s="84"/>
      <c r="O142" s="84"/>
    </row>
    <row r="143" spans="1:15">
      <c r="A143" s="4">
        <v>43110</v>
      </c>
      <c r="B143" s="61">
        <v>302.37599999999998</v>
      </c>
      <c r="C143" s="45"/>
      <c r="D143" s="45"/>
      <c r="E143" s="45"/>
      <c r="F143" s="45"/>
      <c r="G143" s="45"/>
      <c r="H143" s="45"/>
      <c r="I143" s="61">
        <v>0</v>
      </c>
      <c r="J143" s="45"/>
      <c r="K143" s="27">
        <v>0</v>
      </c>
      <c r="L143" s="88"/>
      <c r="M143" s="107"/>
      <c r="N143" s="84"/>
      <c r="O143" s="84"/>
    </row>
    <row r="144" spans="1:15">
      <c r="A144" s="4">
        <v>43111</v>
      </c>
      <c r="B144" s="61">
        <v>290.238</v>
      </c>
      <c r="C144" s="45"/>
      <c r="D144" s="45"/>
      <c r="E144" s="45"/>
      <c r="F144" s="45"/>
      <c r="G144" s="45"/>
      <c r="H144" s="45"/>
      <c r="I144" s="61">
        <v>0</v>
      </c>
      <c r="J144" s="45"/>
      <c r="K144" s="27">
        <v>0</v>
      </c>
      <c r="L144" s="88"/>
      <c r="M144" s="107"/>
      <c r="N144" s="84"/>
      <c r="O144" s="84"/>
    </row>
    <row r="145" spans="1:15">
      <c r="A145" s="4">
        <v>43112</v>
      </c>
      <c r="B145" s="61">
        <v>323.72699999999998</v>
      </c>
      <c r="C145" s="45"/>
      <c r="D145" s="45"/>
      <c r="E145" s="45"/>
      <c r="F145" s="45"/>
      <c r="G145" s="45"/>
      <c r="H145" s="45"/>
      <c r="I145" s="61">
        <v>0</v>
      </c>
      <c r="J145" s="45"/>
      <c r="K145" s="27">
        <v>0</v>
      </c>
      <c r="L145" s="88"/>
      <c r="M145" s="107"/>
      <c r="N145" s="84"/>
      <c r="O145" s="84"/>
    </row>
    <row r="146" spans="1:15">
      <c r="A146" s="4">
        <v>43113</v>
      </c>
      <c r="B146" s="61">
        <v>285.10300000000001</v>
      </c>
      <c r="C146" s="45"/>
      <c r="D146" s="45"/>
      <c r="E146" s="45"/>
      <c r="F146" s="45"/>
      <c r="G146" s="45"/>
      <c r="H146" s="45"/>
      <c r="I146" s="61">
        <v>0</v>
      </c>
      <c r="J146" s="45"/>
      <c r="K146" s="27">
        <v>0</v>
      </c>
      <c r="L146" s="88"/>
      <c r="M146" s="107"/>
      <c r="N146" s="84"/>
      <c r="O146" s="84"/>
    </row>
    <row r="147" spans="1:15">
      <c r="A147" s="4">
        <v>43114</v>
      </c>
      <c r="B147" s="61">
        <v>256.12900000000002</v>
      </c>
      <c r="C147" s="45"/>
      <c r="D147" s="45"/>
      <c r="E147" s="45"/>
      <c r="F147" s="45"/>
      <c r="G147" s="45"/>
      <c r="H147" s="45"/>
      <c r="I147" s="61">
        <v>0</v>
      </c>
      <c r="J147" s="45"/>
      <c r="K147" s="27">
        <v>0</v>
      </c>
      <c r="L147" s="88"/>
      <c r="M147" s="107"/>
      <c r="N147" s="84"/>
      <c r="O147" s="84"/>
    </row>
    <row r="148" spans="1:15">
      <c r="A148" s="4">
        <v>43115</v>
      </c>
      <c r="B148" s="61">
        <v>256.12900000000002</v>
      </c>
      <c r="C148" s="46"/>
      <c r="D148" s="46"/>
      <c r="E148" s="46"/>
      <c r="F148" s="46"/>
      <c r="G148" s="46"/>
      <c r="H148" s="46"/>
      <c r="I148" s="61">
        <v>0</v>
      </c>
      <c r="J148" s="45"/>
      <c r="K148" s="26">
        <v>0</v>
      </c>
      <c r="L148" s="88"/>
      <c r="M148" s="107"/>
      <c r="N148" s="84"/>
      <c r="O148" s="84"/>
    </row>
    <row r="149" spans="1:15">
      <c r="A149" s="4">
        <v>43116</v>
      </c>
      <c r="B149" s="61">
        <v>254.947</v>
      </c>
      <c r="C149" s="45"/>
      <c r="D149" s="45"/>
      <c r="E149" s="45"/>
      <c r="F149" s="45"/>
      <c r="G149" s="45"/>
      <c r="H149" s="45"/>
      <c r="I149" s="61">
        <v>0</v>
      </c>
      <c r="J149" s="45"/>
      <c r="K149" s="26">
        <v>0</v>
      </c>
      <c r="L149" s="88"/>
      <c r="M149" s="107"/>
      <c r="N149" s="84"/>
      <c r="O149" s="84"/>
    </row>
    <row r="150" spans="1:15">
      <c r="A150" s="4">
        <v>43117</v>
      </c>
      <c r="B150" s="61">
        <v>266.98399999999998</v>
      </c>
      <c r="C150" s="45"/>
      <c r="D150" s="45"/>
      <c r="E150" s="45"/>
      <c r="F150" s="45"/>
      <c r="G150" s="45"/>
      <c r="H150" s="45"/>
      <c r="I150" s="61">
        <v>0</v>
      </c>
      <c r="J150" s="45"/>
      <c r="K150" s="26">
        <v>0</v>
      </c>
      <c r="L150" s="88"/>
      <c r="M150" s="107"/>
      <c r="N150" s="84"/>
      <c r="O150" s="84"/>
    </row>
    <row r="151" spans="1:15">
      <c r="A151" s="4">
        <v>43118</v>
      </c>
      <c r="B151" s="61">
        <v>265.74700000000001</v>
      </c>
      <c r="C151" s="45"/>
      <c r="D151" s="45"/>
      <c r="E151" s="45"/>
      <c r="F151" s="45"/>
      <c r="G151" s="45"/>
      <c r="H151" s="45"/>
      <c r="I151" s="61">
        <v>0</v>
      </c>
      <c r="J151" s="45"/>
      <c r="K151" s="26">
        <v>0</v>
      </c>
      <c r="L151" s="88"/>
      <c r="M151" s="107"/>
      <c r="N151" s="84"/>
      <c r="O151" s="84"/>
    </row>
    <row r="152" spans="1:15">
      <c r="A152" s="4">
        <v>43119</v>
      </c>
      <c r="B152" s="61">
        <v>264.14100000000002</v>
      </c>
      <c r="C152" s="45"/>
      <c r="D152" s="45"/>
      <c r="E152" s="45"/>
      <c r="F152" s="45"/>
      <c r="G152" s="45"/>
      <c r="H152" s="45"/>
      <c r="I152" s="61">
        <v>0</v>
      </c>
      <c r="J152" s="45"/>
      <c r="K152" s="26">
        <v>0</v>
      </c>
      <c r="L152" s="88"/>
      <c r="M152" s="107"/>
      <c r="N152" s="84"/>
      <c r="O152" s="84"/>
    </row>
    <row r="153" spans="1:15">
      <c r="A153" s="4">
        <v>43120</v>
      </c>
      <c r="B153" s="61">
        <v>260.35199999999998</v>
      </c>
      <c r="C153" s="45"/>
      <c r="D153" s="45"/>
      <c r="E153" s="45"/>
      <c r="F153" s="45"/>
      <c r="G153" s="45"/>
      <c r="H153" s="45"/>
      <c r="I153" s="61">
        <v>0</v>
      </c>
      <c r="J153" s="45"/>
      <c r="K153" s="26">
        <v>0</v>
      </c>
      <c r="L153" s="88"/>
      <c r="M153" s="107"/>
      <c r="N153" s="84"/>
      <c r="O153" s="84"/>
    </row>
    <row r="154" spans="1:15">
      <c r="A154" s="4">
        <v>43121</v>
      </c>
      <c r="B154" s="61">
        <v>257.47449999999998</v>
      </c>
      <c r="C154" s="83"/>
      <c r="D154" s="83"/>
      <c r="E154" s="83"/>
      <c r="F154" s="83"/>
      <c r="G154" s="83"/>
      <c r="H154" s="83"/>
      <c r="I154" s="61">
        <v>0</v>
      </c>
      <c r="J154" s="45"/>
      <c r="K154" s="26">
        <v>0</v>
      </c>
      <c r="L154" s="88"/>
      <c r="M154" s="107"/>
      <c r="N154" s="84"/>
      <c r="O154" s="84"/>
    </row>
    <row r="155" spans="1:15">
      <c r="A155" s="4">
        <v>43122</v>
      </c>
      <c r="B155" s="61">
        <v>257.47449999999998</v>
      </c>
      <c r="C155" s="20"/>
      <c r="D155" s="20"/>
      <c r="E155" s="20"/>
      <c r="F155" s="20"/>
      <c r="G155" s="20"/>
      <c r="H155" s="20"/>
      <c r="I155" s="61">
        <v>0</v>
      </c>
      <c r="J155" s="45"/>
      <c r="K155" s="26">
        <v>0</v>
      </c>
      <c r="L155" s="88"/>
      <c r="M155" s="107"/>
      <c r="N155" s="84"/>
      <c r="O155" s="84"/>
    </row>
    <row r="156" spans="1:15">
      <c r="A156" s="4">
        <v>43123</v>
      </c>
      <c r="B156" s="61">
        <v>256.50400000000002</v>
      </c>
      <c r="C156" s="45"/>
      <c r="D156" s="45"/>
      <c r="E156" s="45"/>
      <c r="F156" s="45"/>
      <c r="G156" s="45"/>
      <c r="H156" s="45"/>
      <c r="I156" s="61">
        <v>0</v>
      </c>
      <c r="J156" s="45"/>
      <c r="K156" s="26">
        <v>0</v>
      </c>
      <c r="L156" s="88"/>
      <c r="M156" s="107"/>
      <c r="N156" s="84"/>
      <c r="O156" s="84"/>
    </row>
    <row r="157" spans="1:15">
      <c r="A157" s="4">
        <v>43124</v>
      </c>
      <c r="B157" s="61">
        <v>296.69</v>
      </c>
      <c r="C157" s="45"/>
      <c r="D157" s="45"/>
      <c r="E157" s="45"/>
      <c r="F157" s="45"/>
      <c r="G157" s="45"/>
      <c r="H157" s="45"/>
      <c r="I157" s="61">
        <v>0</v>
      </c>
      <c r="J157" s="45"/>
      <c r="K157" s="26">
        <v>0</v>
      </c>
      <c r="L157" s="88"/>
      <c r="M157" s="107"/>
      <c r="N157" s="84"/>
      <c r="O157" s="84"/>
    </row>
    <row r="158" spans="1:15">
      <c r="A158" s="4">
        <v>43125</v>
      </c>
      <c r="B158" s="61">
        <v>259.053</v>
      </c>
      <c r="C158" s="45"/>
      <c r="D158" s="45"/>
      <c r="E158" s="45"/>
      <c r="F158" s="45"/>
      <c r="G158" s="45"/>
      <c r="H158" s="45"/>
      <c r="I158" s="61">
        <v>0</v>
      </c>
      <c r="J158" s="45"/>
      <c r="K158" s="26">
        <v>0</v>
      </c>
      <c r="L158" s="88"/>
      <c r="M158" s="107"/>
      <c r="N158" s="84"/>
      <c r="O158" s="84"/>
    </row>
    <row r="159" spans="1:15">
      <c r="A159" s="4">
        <v>43126</v>
      </c>
      <c r="B159" s="61">
        <v>250.84200000000001</v>
      </c>
      <c r="C159" s="45"/>
      <c r="D159" s="45"/>
      <c r="E159" s="45"/>
      <c r="F159" s="45"/>
      <c r="G159" s="45"/>
      <c r="H159" s="45"/>
      <c r="I159" s="61">
        <v>0</v>
      </c>
      <c r="J159" s="45"/>
      <c r="K159" s="26">
        <v>0</v>
      </c>
      <c r="L159" s="88"/>
      <c r="M159" s="107"/>
      <c r="N159" s="84"/>
      <c r="O159" s="84"/>
    </row>
    <row r="160" spans="1:15">
      <c r="A160" s="4">
        <v>43127</v>
      </c>
      <c r="B160" s="61">
        <v>252.387</v>
      </c>
      <c r="C160" s="45"/>
      <c r="D160" s="45"/>
      <c r="E160" s="45"/>
      <c r="F160" s="45"/>
      <c r="G160" s="45"/>
      <c r="H160" s="45"/>
      <c r="I160" s="61">
        <v>0</v>
      </c>
      <c r="J160" s="45"/>
      <c r="K160" s="26">
        <v>0</v>
      </c>
      <c r="L160" s="88"/>
      <c r="M160" s="107"/>
      <c r="N160" s="84"/>
      <c r="O160" s="84"/>
    </row>
    <row r="161" spans="1:15">
      <c r="A161" s="4">
        <v>43128</v>
      </c>
      <c r="B161" s="61">
        <v>281.2595</v>
      </c>
      <c r="C161" s="45"/>
      <c r="D161" s="45"/>
      <c r="E161" s="45"/>
      <c r="F161" s="45"/>
      <c r="G161" s="45"/>
      <c r="H161" s="45"/>
      <c r="I161" s="61">
        <v>0</v>
      </c>
      <c r="J161" s="45"/>
      <c r="K161" s="26">
        <v>0</v>
      </c>
      <c r="L161" s="88"/>
      <c r="M161" s="107"/>
      <c r="N161" s="84"/>
      <c r="O161" s="84"/>
    </row>
    <row r="162" spans="1:15">
      <c r="A162" s="4">
        <v>43129</v>
      </c>
      <c r="B162" s="61">
        <v>281.2595</v>
      </c>
      <c r="C162" s="45"/>
      <c r="D162" s="45"/>
      <c r="E162" s="45"/>
      <c r="F162" s="45"/>
      <c r="G162" s="45"/>
      <c r="H162" s="45"/>
      <c r="I162" s="61">
        <v>0</v>
      </c>
      <c r="J162" s="45"/>
      <c r="K162" s="27">
        <v>4</v>
      </c>
      <c r="L162" s="88"/>
      <c r="M162" s="107"/>
      <c r="N162" s="84"/>
      <c r="O162" s="84"/>
    </row>
    <row r="163" spans="1:15">
      <c r="A163" s="4">
        <v>43130</v>
      </c>
      <c r="B163" s="61">
        <v>227.393</v>
      </c>
      <c r="C163" s="45"/>
      <c r="D163" s="45"/>
      <c r="E163" s="45"/>
      <c r="F163" s="45"/>
      <c r="G163" s="45"/>
      <c r="H163" s="45"/>
      <c r="I163" s="61">
        <v>0</v>
      </c>
      <c r="J163" s="45"/>
      <c r="K163" s="27">
        <v>6</v>
      </c>
      <c r="L163" s="88"/>
      <c r="M163" s="107"/>
      <c r="N163" s="84"/>
      <c r="O163" s="84"/>
    </row>
    <row r="164" spans="1:15">
      <c r="A164" s="4">
        <v>43131</v>
      </c>
      <c r="B164" s="61">
        <v>256.733</v>
      </c>
      <c r="C164" s="45"/>
      <c r="D164" s="45"/>
      <c r="E164" s="45"/>
      <c r="F164" s="45"/>
      <c r="G164" s="45"/>
      <c r="H164" s="45"/>
      <c r="I164" s="61">
        <v>0</v>
      </c>
      <c r="J164" s="45"/>
      <c r="K164" s="27">
        <v>0</v>
      </c>
      <c r="L164" s="88"/>
      <c r="M164" s="107"/>
      <c r="N164" s="84"/>
      <c r="O164" s="84"/>
    </row>
    <row r="165" spans="1:15">
      <c r="A165" s="4">
        <v>43132</v>
      </c>
      <c r="B165" s="61">
        <v>340.94400000000002</v>
      </c>
      <c r="C165" s="45"/>
      <c r="D165" s="45"/>
      <c r="E165" s="45"/>
      <c r="F165" s="45"/>
      <c r="G165" s="45"/>
      <c r="H165" s="45"/>
      <c r="I165" s="61">
        <v>0</v>
      </c>
      <c r="J165" s="45"/>
      <c r="K165" s="27">
        <v>21</v>
      </c>
      <c r="L165" s="88"/>
      <c r="M165" s="107"/>
      <c r="N165" s="84"/>
      <c r="O165" s="84"/>
    </row>
    <row r="166" spans="1:15">
      <c r="A166" s="4">
        <v>43133</v>
      </c>
      <c r="B166" s="61">
        <v>329.10500000000002</v>
      </c>
      <c r="C166" s="45"/>
      <c r="D166" s="45"/>
      <c r="E166" s="45"/>
      <c r="F166" s="45"/>
      <c r="G166" s="45"/>
      <c r="H166" s="45"/>
      <c r="I166" s="61">
        <v>0</v>
      </c>
      <c r="J166" s="45"/>
      <c r="K166" s="27">
        <v>11</v>
      </c>
      <c r="L166" s="88"/>
      <c r="M166" s="107"/>
      <c r="N166" s="84"/>
      <c r="O166" s="84"/>
    </row>
    <row r="167" spans="1:15">
      <c r="A167" s="4">
        <v>43134</v>
      </c>
      <c r="B167" s="61">
        <v>316.00700000000001</v>
      </c>
      <c r="C167" s="45"/>
      <c r="D167" s="45"/>
      <c r="E167" s="45"/>
      <c r="F167" s="45"/>
      <c r="G167" s="45"/>
      <c r="H167" s="45"/>
      <c r="I167" s="61">
        <v>0</v>
      </c>
      <c r="J167" s="45"/>
      <c r="K167" s="27">
        <v>9</v>
      </c>
      <c r="L167" s="88"/>
      <c r="M167" s="107"/>
      <c r="N167" s="84"/>
      <c r="O167" s="84"/>
    </row>
    <row r="168" spans="1:15">
      <c r="A168" s="4">
        <v>43135</v>
      </c>
      <c r="B168" s="61">
        <v>418.14100000000002</v>
      </c>
      <c r="C168" s="45"/>
      <c r="D168" s="45"/>
      <c r="E168" s="45"/>
      <c r="F168" s="45"/>
      <c r="G168" s="45"/>
      <c r="H168" s="45"/>
      <c r="I168" s="61">
        <v>0</v>
      </c>
      <c r="J168" s="45"/>
      <c r="K168" s="27">
        <v>0</v>
      </c>
      <c r="L168" s="88"/>
      <c r="M168" s="107"/>
      <c r="N168" s="84"/>
      <c r="O168" s="84"/>
    </row>
    <row r="169" spans="1:15">
      <c r="A169" s="4">
        <v>43136</v>
      </c>
      <c r="B169" s="61">
        <v>418.14100000000002</v>
      </c>
      <c r="C169" s="20"/>
      <c r="D169" s="20"/>
      <c r="E169" s="20"/>
      <c r="F169" s="20"/>
      <c r="G169" s="20"/>
      <c r="H169" s="20"/>
      <c r="I169" s="61">
        <v>0</v>
      </c>
      <c r="J169" s="45"/>
      <c r="K169" s="27">
        <v>21</v>
      </c>
      <c r="L169" s="88"/>
      <c r="M169" s="107"/>
      <c r="N169" s="84"/>
      <c r="O169" s="84"/>
    </row>
    <row r="170" spans="1:15">
      <c r="A170" s="4">
        <v>43137</v>
      </c>
      <c r="B170" s="61">
        <v>311.233</v>
      </c>
      <c r="C170" s="45"/>
      <c r="D170" s="45"/>
      <c r="E170" s="45"/>
      <c r="F170" s="45"/>
      <c r="G170" s="45"/>
      <c r="H170" s="45"/>
      <c r="I170" s="61">
        <v>0</v>
      </c>
      <c r="J170" s="45"/>
      <c r="K170" s="26">
        <v>0</v>
      </c>
      <c r="L170" s="88"/>
      <c r="M170" s="107"/>
      <c r="N170" s="84"/>
      <c r="O170" s="84"/>
    </row>
    <row r="171" spans="1:15">
      <c r="A171" s="4">
        <v>43138</v>
      </c>
      <c r="B171" s="61">
        <v>270.85300000000001</v>
      </c>
      <c r="C171" s="45"/>
      <c r="D171" s="45"/>
      <c r="E171" s="45"/>
      <c r="F171" s="45"/>
      <c r="G171" s="45"/>
      <c r="H171" s="45"/>
      <c r="I171" s="61">
        <v>0</v>
      </c>
      <c r="J171" s="45"/>
      <c r="K171" s="26">
        <v>4</v>
      </c>
      <c r="L171" s="88"/>
      <c r="M171" s="107"/>
      <c r="N171" s="84"/>
      <c r="O171" s="84"/>
    </row>
    <row r="172" spans="1:15">
      <c r="A172" s="4">
        <v>43139</v>
      </c>
      <c r="B172" s="61">
        <v>272.822</v>
      </c>
      <c r="C172" s="45"/>
      <c r="D172" s="45"/>
      <c r="E172" s="45"/>
      <c r="F172" s="45"/>
      <c r="G172" s="45"/>
      <c r="H172" s="45"/>
      <c r="I172" s="61">
        <v>0</v>
      </c>
      <c r="J172" s="45"/>
      <c r="K172" s="26">
        <v>3</v>
      </c>
      <c r="L172" s="88"/>
      <c r="M172" s="107"/>
      <c r="N172" s="84"/>
      <c r="O172" s="84"/>
    </row>
    <row r="173" spans="1:15">
      <c r="A173" s="4">
        <v>43140</v>
      </c>
      <c r="B173" s="61">
        <v>313.99599999999998</v>
      </c>
      <c r="C173" s="45"/>
      <c r="D173" s="45"/>
      <c r="E173" s="45"/>
      <c r="F173" s="45"/>
      <c r="G173" s="45"/>
      <c r="H173" s="45"/>
      <c r="I173" s="61">
        <v>0</v>
      </c>
      <c r="J173" s="45"/>
      <c r="K173" s="26">
        <v>2</v>
      </c>
      <c r="L173" s="88"/>
      <c r="M173" s="107"/>
      <c r="N173" s="84"/>
      <c r="O173" s="84"/>
    </row>
    <row r="174" spans="1:15">
      <c r="A174" s="4">
        <v>43141</v>
      </c>
      <c r="B174" s="61">
        <v>202.334</v>
      </c>
      <c r="C174" s="45"/>
      <c r="D174" s="45"/>
      <c r="E174" s="45"/>
      <c r="F174" s="45"/>
      <c r="G174" s="45"/>
      <c r="H174" s="45"/>
      <c r="I174" s="61">
        <v>0</v>
      </c>
      <c r="J174" s="45"/>
      <c r="K174" s="26">
        <v>0</v>
      </c>
      <c r="L174" s="88"/>
      <c r="M174" s="107"/>
      <c r="N174" s="84"/>
      <c r="O174" s="84"/>
    </row>
    <row r="175" spans="1:15">
      <c r="A175" s="4">
        <v>43142</v>
      </c>
      <c r="B175" s="61">
        <v>261.80500000000001</v>
      </c>
      <c r="C175" s="45"/>
      <c r="D175" s="45"/>
      <c r="E175" s="45"/>
      <c r="F175" s="45"/>
      <c r="G175" s="45"/>
      <c r="H175" s="45"/>
      <c r="I175" s="61">
        <v>0</v>
      </c>
      <c r="J175" s="45"/>
      <c r="K175" s="26">
        <v>0</v>
      </c>
      <c r="L175" s="88"/>
      <c r="M175" s="107"/>
      <c r="N175" s="84"/>
      <c r="O175" s="84"/>
    </row>
    <row r="176" spans="1:15">
      <c r="A176" s="4">
        <v>43143</v>
      </c>
      <c r="B176" s="61">
        <v>261.80500000000001</v>
      </c>
      <c r="C176" s="46"/>
      <c r="D176" s="46"/>
      <c r="E176" s="46"/>
      <c r="F176" s="46"/>
      <c r="G176" s="46"/>
      <c r="H176" s="46"/>
      <c r="I176" s="61">
        <v>0</v>
      </c>
      <c r="J176" s="45"/>
      <c r="K176" s="26">
        <v>0</v>
      </c>
      <c r="L176" s="88"/>
      <c r="M176" s="107"/>
      <c r="N176" s="84"/>
      <c r="O176" s="84"/>
    </row>
    <row r="177" spans="1:15">
      <c r="A177" s="4">
        <v>43144</v>
      </c>
      <c r="B177" s="61">
        <v>0</v>
      </c>
      <c r="C177" s="45"/>
      <c r="D177" s="45"/>
      <c r="E177" s="45"/>
      <c r="F177" s="45"/>
      <c r="G177" s="45"/>
      <c r="H177" s="45"/>
      <c r="I177" s="61">
        <v>0</v>
      </c>
      <c r="J177" s="45"/>
      <c r="K177" s="26">
        <v>0</v>
      </c>
      <c r="L177" s="88"/>
      <c r="M177" s="107"/>
      <c r="N177" s="84"/>
      <c r="O177" s="84"/>
    </row>
    <row r="178" spans="1:15">
      <c r="A178" s="4">
        <v>43145</v>
      </c>
      <c r="B178" s="61">
        <v>506.322</v>
      </c>
      <c r="C178" s="45"/>
      <c r="D178" s="45"/>
      <c r="E178" s="45"/>
      <c r="F178" s="45"/>
      <c r="G178" s="45"/>
      <c r="H178" s="45"/>
      <c r="I178" s="61">
        <v>0</v>
      </c>
      <c r="J178" s="45"/>
      <c r="K178" s="26">
        <v>0</v>
      </c>
      <c r="L178" s="88"/>
      <c r="M178" s="107"/>
      <c r="N178" s="84"/>
      <c r="O178" s="84"/>
    </row>
    <row r="179" spans="1:15">
      <c r="A179" s="4">
        <v>43146</v>
      </c>
      <c r="B179" s="61">
        <v>237.32900000000001</v>
      </c>
      <c r="C179" s="45"/>
      <c r="D179" s="45"/>
      <c r="E179" s="45"/>
      <c r="F179" s="45"/>
      <c r="G179" s="45"/>
      <c r="H179" s="45"/>
      <c r="I179" s="61">
        <v>0</v>
      </c>
      <c r="J179" s="45"/>
      <c r="K179" s="26">
        <v>0</v>
      </c>
      <c r="L179" s="88"/>
      <c r="M179" s="107"/>
      <c r="N179" s="84"/>
      <c r="O179" s="84"/>
    </row>
    <row r="180" spans="1:15">
      <c r="A180" s="4">
        <v>43147</v>
      </c>
      <c r="B180" s="61">
        <v>249.36600000000001</v>
      </c>
      <c r="C180" s="45"/>
      <c r="D180" s="45"/>
      <c r="E180" s="45"/>
      <c r="F180" s="45"/>
      <c r="G180" s="45"/>
      <c r="H180" s="45"/>
      <c r="I180" s="61">
        <v>0</v>
      </c>
      <c r="J180" s="45"/>
      <c r="K180" s="26">
        <v>0</v>
      </c>
      <c r="L180" s="88"/>
      <c r="M180" s="107"/>
      <c r="N180" s="84"/>
      <c r="O180" s="84"/>
    </row>
    <row r="181" spans="1:15">
      <c r="A181" s="4">
        <v>43148</v>
      </c>
      <c r="B181" s="61">
        <v>301.85899999999998</v>
      </c>
      <c r="C181" s="45"/>
      <c r="D181" s="45"/>
      <c r="E181" s="45"/>
      <c r="F181" s="45"/>
      <c r="G181" s="45"/>
      <c r="H181" s="45"/>
      <c r="I181" s="61">
        <v>0</v>
      </c>
      <c r="J181" s="45"/>
      <c r="K181" s="26">
        <v>0</v>
      </c>
      <c r="L181" s="88"/>
      <c r="M181" s="107"/>
      <c r="N181" s="84"/>
      <c r="O181" s="84"/>
    </row>
    <row r="182" spans="1:15">
      <c r="A182" s="4">
        <v>43149</v>
      </c>
      <c r="B182" s="61">
        <v>226.56549999999999</v>
      </c>
      <c r="C182" s="45"/>
      <c r="D182" s="45"/>
      <c r="E182" s="45"/>
      <c r="F182" s="45"/>
      <c r="G182" s="45"/>
      <c r="H182" s="45"/>
      <c r="I182" s="61">
        <v>0</v>
      </c>
      <c r="J182" s="45"/>
      <c r="K182" s="26">
        <v>0</v>
      </c>
      <c r="L182" s="88"/>
      <c r="M182" s="107"/>
      <c r="N182" s="84"/>
      <c r="O182" s="84"/>
    </row>
    <row r="183" spans="1:15">
      <c r="A183" s="4">
        <v>43150</v>
      </c>
      <c r="B183" s="61">
        <v>226.56549999999999</v>
      </c>
      <c r="C183" s="20"/>
      <c r="D183" s="20"/>
      <c r="E183" s="20"/>
      <c r="F183" s="20"/>
      <c r="G183" s="20"/>
      <c r="H183" s="20"/>
      <c r="I183" s="61">
        <v>0</v>
      </c>
      <c r="J183" s="45"/>
      <c r="K183" s="26">
        <v>0</v>
      </c>
      <c r="L183" s="88"/>
      <c r="M183" s="107"/>
      <c r="N183" s="84"/>
      <c r="O183" s="84"/>
    </row>
    <row r="184" spans="1:15">
      <c r="A184" s="4">
        <v>43151</v>
      </c>
      <c r="B184" s="61">
        <v>255.11500000000001</v>
      </c>
      <c r="C184" s="45"/>
      <c r="D184" s="45"/>
      <c r="E184" s="45"/>
      <c r="F184" s="45"/>
      <c r="G184" s="45"/>
      <c r="H184" s="45"/>
      <c r="I184" s="61">
        <v>0</v>
      </c>
      <c r="J184" s="45"/>
      <c r="K184" s="26">
        <v>0</v>
      </c>
      <c r="L184" s="88"/>
      <c r="M184" s="107"/>
      <c r="N184" s="84"/>
      <c r="O184" s="84"/>
    </row>
    <row r="185" spans="1:15">
      <c r="A185" s="4">
        <v>43152</v>
      </c>
      <c r="B185" s="61">
        <v>340.161</v>
      </c>
      <c r="C185" s="45"/>
      <c r="D185" s="45"/>
      <c r="E185" s="45"/>
      <c r="F185" s="45"/>
      <c r="G185" s="45"/>
      <c r="H185" s="45"/>
      <c r="I185" s="61">
        <v>0</v>
      </c>
      <c r="J185" s="45"/>
      <c r="K185" s="26">
        <v>21</v>
      </c>
      <c r="L185" s="88"/>
      <c r="M185" s="107"/>
      <c r="N185" s="84"/>
      <c r="O185" s="84"/>
    </row>
    <row r="186" spans="1:15">
      <c r="A186" s="4">
        <v>43153</v>
      </c>
      <c r="B186" s="61">
        <v>193.268</v>
      </c>
      <c r="C186" s="45"/>
      <c r="D186" s="45"/>
      <c r="E186" s="45"/>
      <c r="F186" s="45"/>
      <c r="G186" s="45"/>
      <c r="H186" s="45"/>
      <c r="I186" s="61">
        <v>0</v>
      </c>
      <c r="J186" s="45"/>
      <c r="K186" s="26">
        <v>0</v>
      </c>
      <c r="L186" s="88"/>
      <c r="M186" s="107"/>
      <c r="N186" s="84"/>
      <c r="O186" s="84"/>
    </row>
    <row r="187" spans="1:15">
      <c r="A187" s="4">
        <v>43154</v>
      </c>
      <c r="B187" s="61">
        <v>368.27499999999998</v>
      </c>
      <c r="C187" s="45"/>
      <c r="D187" s="45"/>
      <c r="E187" s="45"/>
      <c r="F187" s="45"/>
      <c r="G187" s="45"/>
      <c r="H187" s="45"/>
      <c r="I187" s="61">
        <v>0</v>
      </c>
      <c r="J187" s="45"/>
      <c r="K187" s="26">
        <v>16</v>
      </c>
      <c r="L187" s="88"/>
      <c r="M187" s="107"/>
      <c r="N187" s="84"/>
      <c r="O187" s="84"/>
    </row>
    <row r="188" spans="1:15">
      <c r="A188" s="4">
        <v>43155</v>
      </c>
      <c r="B188" s="61">
        <v>456.37599999999998</v>
      </c>
      <c r="C188" s="45"/>
      <c r="D188" s="45"/>
      <c r="E188" s="45"/>
      <c r="F188" s="45"/>
      <c r="G188" s="45"/>
      <c r="H188" s="45"/>
      <c r="I188" s="61">
        <v>0</v>
      </c>
      <c r="J188" s="45"/>
      <c r="K188" s="26">
        <v>30</v>
      </c>
      <c r="L188" s="88"/>
      <c r="M188" s="107"/>
      <c r="N188" s="84"/>
      <c r="O188" s="84"/>
    </row>
    <row r="189" spans="1:15">
      <c r="A189" s="4">
        <v>43156</v>
      </c>
      <c r="B189" s="61">
        <v>510.78449999999998</v>
      </c>
      <c r="C189" s="83"/>
      <c r="D189" s="83"/>
      <c r="E189" s="83"/>
      <c r="F189" s="83"/>
      <c r="G189" s="83"/>
      <c r="H189" s="83"/>
      <c r="I189" s="61">
        <v>0</v>
      </c>
      <c r="J189" s="45"/>
      <c r="K189" s="26">
        <v>0</v>
      </c>
      <c r="L189" s="88"/>
      <c r="M189" s="107"/>
      <c r="N189" s="84"/>
      <c r="O189" s="84"/>
    </row>
    <row r="190" spans="1:15">
      <c r="A190" s="4">
        <v>43157</v>
      </c>
      <c r="B190" s="61">
        <v>510.78449999999998</v>
      </c>
      <c r="C190" s="106">
        <v>27</v>
      </c>
      <c r="D190" s="105">
        <v>1</v>
      </c>
      <c r="E190" s="105">
        <v>1</v>
      </c>
      <c r="F190" s="106">
        <v>124</v>
      </c>
      <c r="G190" s="105">
        <v>10</v>
      </c>
      <c r="H190" s="105">
        <v>1.7</v>
      </c>
      <c r="I190" s="61">
        <v>0</v>
      </c>
      <c r="J190" s="37">
        <v>1</v>
      </c>
      <c r="K190" s="27">
        <v>6</v>
      </c>
      <c r="L190" s="88">
        <v>0.39583333333333331</v>
      </c>
      <c r="M190" s="107">
        <v>43166</v>
      </c>
      <c r="N190" s="84">
        <v>43166</v>
      </c>
      <c r="O190" s="84" t="s">
        <v>46</v>
      </c>
    </row>
    <row r="191" spans="1:15">
      <c r="A191" s="4">
        <v>43158</v>
      </c>
      <c r="B191" s="61">
        <v>844.79100000000005</v>
      </c>
      <c r="C191" s="45"/>
      <c r="D191" s="45"/>
      <c r="E191" s="45"/>
      <c r="F191" s="45"/>
      <c r="G191" s="45"/>
      <c r="H191" s="45"/>
      <c r="I191" s="61">
        <v>0</v>
      </c>
      <c r="J191" s="45"/>
      <c r="K191" s="27">
        <v>40</v>
      </c>
      <c r="L191" s="88"/>
      <c r="M191" s="107"/>
      <c r="N191" s="84"/>
      <c r="O191" s="84"/>
    </row>
    <row r="192" spans="1:15">
      <c r="A192" s="4">
        <v>43159</v>
      </c>
      <c r="B192" s="61">
        <v>453.17500000000001</v>
      </c>
      <c r="C192" s="45"/>
      <c r="D192" s="45"/>
      <c r="E192" s="45"/>
      <c r="F192" s="45"/>
      <c r="G192" s="45"/>
      <c r="H192" s="45"/>
      <c r="I192" s="61">
        <v>0</v>
      </c>
      <c r="J192" s="45"/>
      <c r="K192" s="27">
        <v>0</v>
      </c>
      <c r="L192" s="88"/>
      <c r="M192" s="107"/>
      <c r="N192" s="84"/>
      <c r="O192" s="84"/>
    </row>
    <row r="193" spans="1:15">
      <c r="A193" s="4">
        <v>43160</v>
      </c>
      <c r="B193" s="61">
        <v>0.5</v>
      </c>
      <c r="C193" s="45"/>
      <c r="D193" s="45"/>
      <c r="E193" s="45"/>
      <c r="F193" s="45"/>
      <c r="G193" s="45"/>
      <c r="H193" s="45"/>
      <c r="I193" s="61">
        <v>0</v>
      </c>
      <c r="J193" s="45"/>
      <c r="K193" s="27">
        <v>0</v>
      </c>
      <c r="L193" s="88"/>
      <c r="M193" s="107"/>
      <c r="N193" s="84"/>
      <c r="O193" s="84"/>
    </row>
    <row r="194" spans="1:15">
      <c r="A194" s="4">
        <v>43161</v>
      </c>
      <c r="B194" s="61">
        <v>306.38099999999997</v>
      </c>
      <c r="C194" s="45"/>
      <c r="D194" s="45"/>
      <c r="E194" s="45"/>
      <c r="F194" s="45"/>
      <c r="G194" s="45"/>
      <c r="H194" s="45"/>
      <c r="I194" s="61">
        <v>0</v>
      </c>
      <c r="J194" s="45"/>
      <c r="K194" s="27">
        <v>0</v>
      </c>
      <c r="L194" s="88"/>
      <c r="M194" s="107"/>
      <c r="N194" s="84"/>
      <c r="O194" s="84"/>
    </row>
    <row r="195" spans="1:15">
      <c r="A195" s="4">
        <v>43162</v>
      </c>
      <c r="B195" s="61">
        <v>332.60500000000002</v>
      </c>
      <c r="C195" s="45"/>
      <c r="D195" s="45"/>
      <c r="E195" s="45"/>
      <c r="F195" s="45"/>
      <c r="G195" s="45"/>
      <c r="H195" s="45"/>
      <c r="I195" s="61">
        <v>0</v>
      </c>
      <c r="J195" s="45"/>
      <c r="K195" s="27">
        <v>0</v>
      </c>
      <c r="L195" s="88"/>
      <c r="M195" s="107"/>
      <c r="N195" s="84"/>
      <c r="O195" s="84"/>
    </row>
    <row r="196" spans="1:15">
      <c r="A196" s="4">
        <v>43163</v>
      </c>
      <c r="B196" s="61">
        <v>279.09699999999998</v>
      </c>
      <c r="C196" s="45"/>
      <c r="D196" s="45"/>
      <c r="E196" s="45"/>
      <c r="F196" s="45"/>
      <c r="G196" s="45"/>
      <c r="H196" s="45"/>
      <c r="I196" s="61">
        <v>0</v>
      </c>
      <c r="J196" s="45"/>
      <c r="K196" s="26">
        <v>0</v>
      </c>
      <c r="L196" s="88"/>
      <c r="M196" s="107"/>
      <c r="N196" s="84"/>
      <c r="O196" s="84"/>
    </row>
    <row r="197" spans="1:15">
      <c r="A197" s="4">
        <v>43164</v>
      </c>
      <c r="B197" s="61">
        <v>279.09699999999998</v>
      </c>
      <c r="C197" s="20"/>
      <c r="D197" s="20"/>
      <c r="E197" s="20"/>
      <c r="F197" s="20"/>
      <c r="G197" s="20"/>
      <c r="H197" s="20"/>
      <c r="I197" s="61">
        <v>0</v>
      </c>
      <c r="J197" s="45"/>
      <c r="K197" s="26">
        <v>0</v>
      </c>
      <c r="L197" s="88"/>
      <c r="M197" s="107"/>
      <c r="N197" s="84"/>
      <c r="O197" s="84"/>
    </row>
    <row r="198" spans="1:15">
      <c r="A198" s="4">
        <v>43165</v>
      </c>
      <c r="B198" s="61">
        <v>397.05900000000003</v>
      </c>
      <c r="C198" s="45"/>
      <c r="D198" s="45"/>
      <c r="E198" s="45"/>
      <c r="F198" s="45"/>
      <c r="G198" s="45"/>
      <c r="H198" s="45"/>
      <c r="I198" s="61">
        <v>0</v>
      </c>
      <c r="J198" s="45"/>
      <c r="K198" s="26">
        <v>30</v>
      </c>
      <c r="L198" s="88"/>
      <c r="M198" s="107"/>
      <c r="N198" s="84"/>
      <c r="O198" s="84"/>
    </row>
    <row r="199" spans="1:15">
      <c r="A199" s="4">
        <v>43166</v>
      </c>
      <c r="B199" s="61">
        <v>1438.8620000000001</v>
      </c>
      <c r="C199" s="45"/>
      <c r="D199" s="45"/>
      <c r="E199" s="45"/>
      <c r="F199" s="45"/>
      <c r="G199" s="45"/>
      <c r="H199" s="45"/>
      <c r="I199" s="61">
        <v>0</v>
      </c>
      <c r="J199" s="45"/>
      <c r="K199" s="26">
        <v>64</v>
      </c>
      <c r="L199" s="88"/>
      <c r="M199" s="107"/>
      <c r="N199" s="84"/>
      <c r="O199" s="84"/>
    </row>
    <row r="200" spans="1:15">
      <c r="A200" s="4">
        <v>43167</v>
      </c>
      <c r="B200" s="61">
        <v>1611.0340000000001</v>
      </c>
      <c r="C200" s="45"/>
      <c r="D200" s="45"/>
      <c r="E200" s="45"/>
      <c r="F200" s="45"/>
      <c r="G200" s="45"/>
      <c r="H200" s="45"/>
      <c r="I200" s="61">
        <v>0</v>
      </c>
      <c r="J200" s="45"/>
      <c r="K200" s="26">
        <v>7</v>
      </c>
      <c r="L200" s="88"/>
      <c r="M200" s="107"/>
      <c r="N200" s="84"/>
      <c r="O200" s="84"/>
    </row>
    <row r="201" spans="1:15">
      <c r="A201" s="4">
        <v>43168</v>
      </c>
      <c r="B201" s="61">
        <v>686.49900000000002</v>
      </c>
      <c r="C201" s="45"/>
      <c r="D201" s="45"/>
      <c r="E201" s="45"/>
      <c r="F201" s="45"/>
      <c r="G201" s="45"/>
      <c r="H201" s="45"/>
      <c r="I201" s="61">
        <v>0</v>
      </c>
      <c r="J201" s="45"/>
      <c r="K201" s="26">
        <v>9</v>
      </c>
      <c r="L201" s="88"/>
      <c r="M201" s="107"/>
      <c r="N201" s="84"/>
      <c r="O201" s="84"/>
    </row>
    <row r="202" spans="1:15">
      <c r="A202" s="4">
        <v>43169</v>
      </c>
      <c r="B202" s="61">
        <v>596.41399999999999</v>
      </c>
      <c r="C202" s="45"/>
      <c r="D202" s="45"/>
      <c r="E202" s="45"/>
      <c r="F202" s="45"/>
      <c r="G202" s="45"/>
      <c r="H202" s="45"/>
      <c r="I202" s="61">
        <v>0</v>
      </c>
      <c r="J202" s="45"/>
      <c r="K202" s="27">
        <v>3</v>
      </c>
      <c r="L202" s="88"/>
      <c r="M202" s="107"/>
      <c r="N202" s="84"/>
      <c r="O202" s="84"/>
    </row>
    <row r="203" spans="1:15">
      <c r="A203" s="4">
        <v>43170</v>
      </c>
      <c r="B203" s="61">
        <v>530.25800000000004</v>
      </c>
      <c r="C203" s="45"/>
      <c r="D203" s="45"/>
      <c r="E203" s="45"/>
      <c r="F203" s="45"/>
      <c r="G203" s="45"/>
      <c r="H203" s="45"/>
      <c r="I203" s="61">
        <v>0</v>
      </c>
      <c r="J203" s="45"/>
      <c r="K203" s="27">
        <v>0</v>
      </c>
      <c r="L203" s="88"/>
      <c r="M203" s="107"/>
      <c r="N203" s="84"/>
      <c r="O203" s="84"/>
    </row>
    <row r="204" spans="1:15">
      <c r="A204" s="4">
        <v>43171</v>
      </c>
      <c r="B204" s="61">
        <v>530.25800000000004</v>
      </c>
      <c r="C204" s="46"/>
      <c r="D204" s="46"/>
      <c r="E204" s="46"/>
      <c r="F204" s="46"/>
      <c r="G204" s="46"/>
      <c r="H204" s="46"/>
      <c r="I204" s="61">
        <v>0</v>
      </c>
      <c r="J204" s="45"/>
      <c r="K204" s="27">
        <v>0</v>
      </c>
      <c r="L204" s="88"/>
      <c r="M204" s="107"/>
      <c r="N204" s="84"/>
      <c r="O204" s="84"/>
    </row>
    <row r="205" spans="1:15">
      <c r="A205" s="4">
        <v>43172</v>
      </c>
      <c r="B205" s="61">
        <v>412.29199999999997</v>
      </c>
      <c r="C205" s="45"/>
      <c r="D205" s="45"/>
      <c r="E205" s="45"/>
      <c r="F205" s="45"/>
      <c r="G205" s="45"/>
      <c r="H205" s="45"/>
      <c r="I205" s="61">
        <v>0</v>
      </c>
      <c r="J205" s="45"/>
      <c r="K205" s="27">
        <v>0</v>
      </c>
      <c r="L205" s="88"/>
      <c r="M205" s="107"/>
      <c r="N205" s="84"/>
      <c r="O205" s="84"/>
    </row>
    <row r="206" spans="1:15">
      <c r="A206" s="4">
        <v>43173</v>
      </c>
      <c r="B206" s="61">
        <v>421.18400000000003</v>
      </c>
      <c r="C206" s="45"/>
      <c r="D206" s="45"/>
      <c r="E206" s="45"/>
      <c r="F206" s="45"/>
      <c r="G206" s="45"/>
      <c r="H206" s="45"/>
      <c r="I206" s="61">
        <v>0</v>
      </c>
      <c r="J206" s="45"/>
      <c r="K206" s="27">
        <v>13</v>
      </c>
      <c r="L206" s="88"/>
      <c r="M206" s="107"/>
      <c r="N206" s="84"/>
      <c r="O206" s="84"/>
    </row>
    <row r="207" spans="1:15">
      <c r="A207" s="4">
        <v>43174</v>
      </c>
      <c r="B207" s="61">
        <v>407.78300000000002</v>
      </c>
      <c r="C207" s="45"/>
      <c r="D207" s="45"/>
      <c r="E207" s="45"/>
      <c r="F207" s="45"/>
      <c r="G207" s="45"/>
      <c r="H207" s="45"/>
      <c r="I207" s="61">
        <v>0</v>
      </c>
      <c r="J207" s="45"/>
      <c r="K207" s="27">
        <v>0</v>
      </c>
      <c r="L207" s="88"/>
      <c r="M207" s="107"/>
      <c r="N207" s="84"/>
      <c r="O207" s="84"/>
    </row>
    <row r="208" spans="1:15">
      <c r="A208" s="4">
        <v>43175</v>
      </c>
      <c r="B208" s="61">
        <v>370.86599999999999</v>
      </c>
      <c r="C208" s="45"/>
      <c r="D208" s="45"/>
      <c r="E208" s="45"/>
      <c r="F208" s="45"/>
      <c r="G208" s="45"/>
      <c r="H208" s="45"/>
      <c r="I208" s="61">
        <v>0</v>
      </c>
      <c r="J208" s="45"/>
      <c r="K208" s="27">
        <v>0</v>
      </c>
      <c r="L208" s="88"/>
      <c r="M208" s="107"/>
      <c r="N208" s="84"/>
      <c r="O208" s="84"/>
    </row>
    <row r="209" spans="1:15">
      <c r="A209" s="4">
        <v>43176</v>
      </c>
      <c r="B209" s="61">
        <v>414.32299999999998</v>
      </c>
      <c r="C209" s="45"/>
      <c r="D209" s="45"/>
      <c r="E209" s="45"/>
      <c r="F209" s="45"/>
      <c r="G209" s="45"/>
      <c r="H209" s="45"/>
      <c r="I209" s="61">
        <v>0</v>
      </c>
      <c r="J209" s="45"/>
      <c r="K209" s="26">
        <v>0</v>
      </c>
      <c r="L209" s="88"/>
      <c r="M209" s="107"/>
      <c r="N209" s="84"/>
      <c r="O209" s="84"/>
    </row>
    <row r="210" spans="1:15">
      <c r="A210" s="4">
        <v>43177</v>
      </c>
      <c r="B210" s="61">
        <v>325.69</v>
      </c>
      <c r="C210" s="45"/>
      <c r="D210" s="45"/>
      <c r="E210" s="45"/>
      <c r="F210" s="45"/>
      <c r="G210" s="45"/>
      <c r="H210" s="45"/>
      <c r="I210" s="61">
        <v>0</v>
      </c>
      <c r="J210" s="45"/>
      <c r="K210" s="26">
        <v>0</v>
      </c>
      <c r="L210" s="88"/>
      <c r="M210" s="107"/>
      <c r="N210" s="84"/>
      <c r="O210" s="84"/>
    </row>
    <row r="211" spans="1:15">
      <c r="A211" s="4">
        <v>43178</v>
      </c>
      <c r="B211" s="61">
        <v>325.69</v>
      </c>
      <c r="C211" s="20"/>
      <c r="D211" s="20"/>
      <c r="E211" s="20"/>
      <c r="F211" s="20"/>
      <c r="G211" s="20"/>
      <c r="H211" s="20"/>
      <c r="I211" s="61">
        <v>0</v>
      </c>
      <c r="J211" s="45"/>
      <c r="K211" s="26">
        <v>0</v>
      </c>
      <c r="L211" s="88"/>
      <c r="M211" s="107"/>
      <c r="N211" s="84"/>
      <c r="O211" s="84"/>
    </row>
    <row r="212" spans="1:15">
      <c r="A212" s="4">
        <v>43179</v>
      </c>
      <c r="B212" s="61">
        <v>373.59100000000001</v>
      </c>
      <c r="C212" s="45"/>
      <c r="D212" s="45"/>
      <c r="E212" s="45"/>
      <c r="F212" s="45"/>
      <c r="G212" s="45"/>
      <c r="H212" s="45"/>
      <c r="I212" s="61">
        <v>0</v>
      </c>
      <c r="J212" s="45"/>
      <c r="K212" s="26">
        <v>0</v>
      </c>
      <c r="L212" s="88"/>
      <c r="M212" s="107"/>
      <c r="N212" s="84"/>
      <c r="O212" s="84"/>
    </row>
    <row r="213" spans="1:15">
      <c r="A213" s="4">
        <v>43180</v>
      </c>
      <c r="B213" s="61">
        <v>262.30099999999999</v>
      </c>
      <c r="C213" s="45"/>
      <c r="D213" s="45"/>
      <c r="E213" s="45"/>
      <c r="F213" s="45"/>
      <c r="G213" s="45"/>
      <c r="H213" s="45"/>
      <c r="I213" s="61">
        <v>0</v>
      </c>
      <c r="J213" s="45"/>
      <c r="K213" s="26">
        <v>2</v>
      </c>
      <c r="L213" s="88"/>
      <c r="M213" s="107"/>
      <c r="N213" s="84"/>
      <c r="O213" s="84"/>
    </row>
    <row r="214" spans="1:15">
      <c r="A214" s="4">
        <v>43181</v>
      </c>
      <c r="B214" s="61">
        <v>303.45499999999998</v>
      </c>
      <c r="C214" s="45"/>
      <c r="D214" s="45"/>
      <c r="E214" s="45"/>
      <c r="F214" s="45"/>
      <c r="G214" s="45"/>
      <c r="H214" s="45"/>
      <c r="I214" s="61">
        <v>0</v>
      </c>
      <c r="J214" s="45"/>
      <c r="K214" s="26">
        <v>6</v>
      </c>
      <c r="L214" s="88"/>
      <c r="M214" s="107"/>
      <c r="N214" s="84"/>
      <c r="O214" s="84"/>
    </row>
    <row r="215" spans="1:15">
      <c r="A215" s="4">
        <v>43182</v>
      </c>
      <c r="B215" s="61">
        <v>453.089</v>
      </c>
      <c r="C215" s="45"/>
      <c r="D215" s="45"/>
      <c r="E215" s="45"/>
      <c r="F215" s="45"/>
      <c r="G215" s="45"/>
      <c r="H215" s="45"/>
      <c r="I215" s="61">
        <v>0</v>
      </c>
      <c r="J215" s="45"/>
      <c r="K215" s="27">
        <v>16</v>
      </c>
      <c r="L215" s="88"/>
      <c r="M215" s="107"/>
      <c r="N215" s="84"/>
      <c r="O215" s="84"/>
    </row>
    <row r="216" spans="1:15">
      <c r="A216" s="4">
        <v>43183</v>
      </c>
      <c r="B216" s="61">
        <v>411.71899999999999</v>
      </c>
      <c r="C216" s="45"/>
      <c r="D216" s="45"/>
      <c r="E216" s="45"/>
      <c r="F216" s="45"/>
      <c r="G216" s="45"/>
      <c r="H216" s="45"/>
      <c r="I216" s="61">
        <v>0</v>
      </c>
      <c r="J216" s="45"/>
      <c r="K216" s="26">
        <v>9</v>
      </c>
      <c r="L216" s="88"/>
      <c r="M216" s="107"/>
      <c r="N216" s="84"/>
      <c r="O216" s="84"/>
    </row>
    <row r="217" spans="1:15">
      <c r="A217" s="4">
        <v>43184</v>
      </c>
      <c r="B217" s="61">
        <v>667.57550000000003</v>
      </c>
      <c r="C217" s="83"/>
      <c r="D217" s="83"/>
      <c r="E217" s="83"/>
      <c r="F217" s="83"/>
      <c r="G217" s="83"/>
      <c r="H217" s="83"/>
      <c r="I217" s="61">
        <v>0</v>
      </c>
      <c r="J217" s="45"/>
      <c r="K217" s="27">
        <v>0</v>
      </c>
      <c r="L217" s="88"/>
      <c r="M217" s="107"/>
      <c r="N217" s="84"/>
      <c r="O217" s="84"/>
    </row>
    <row r="218" spans="1:15">
      <c r="A218" s="4">
        <v>43185</v>
      </c>
      <c r="B218" s="61">
        <v>667.57550000000003</v>
      </c>
      <c r="C218" s="106">
        <v>25</v>
      </c>
      <c r="D218" s="105">
        <v>35</v>
      </c>
      <c r="E218" s="105">
        <v>1</v>
      </c>
      <c r="F218" s="105">
        <v>22</v>
      </c>
      <c r="G218" s="105">
        <v>7</v>
      </c>
      <c r="H218" s="105">
        <v>1.7</v>
      </c>
      <c r="I218" s="61">
        <v>0</v>
      </c>
      <c r="J218" s="37">
        <v>1</v>
      </c>
      <c r="K218" s="27">
        <v>8</v>
      </c>
      <c r="L218" s="88">
        <v>0.47916666666666669</v>
      </c>
      <c r="M218" s="107">
        <v>43203</v>
      </c>
      <c r="N218" s="84">
        <v>43203</v>
      </c>
      <c r="O218" s="84" t="s">
        <v>46</v>
      </c>
    </row>
    <row r="219" spans="1:15">
      <c r="A219" s="4">
        <v>43186</v>
      </c>
      <c r="B219" s="61">
        <v>451.83699999999999</v>
      </c>
      <c r="C219" s="45"/>
      <c r="D219" s="45"/>
      <c r="E219" s="45"/>
      <c r="F219" s="45"/>
      <c r="G219" s="45"/>
      <c r="H219" s="45"/>
      <c r="I219" s="61">
        <v>0</v>
      </c>
      <c r="J219" s="45"/>
      <c r="K219" s="27">
        <v>0</v>
      </c>
      <c r="L219" s="88"/>
      <c r="M219" s="94"/>
      <c r="N219" s="84"/>
      <c r="O219" s="84"/>
    </row>
    <row r="220" spans="1:15">
      <c r="A220" s="4">
        <v>43187</v>
      </c>
      <c r="B220" s="61">
        <v>412.82600000000002</v>
      </c>
      <c r="C220" s="45"/>
      <c r="D220" s="45"/>
      <c r="E220" s="45"/>
      <c r="F220" s="45"/>
      <c r="G220" s="45"/>
      <c r="H220" s="45"/>
      <c r="I220" s="61">
        <v>0</v>
      </c>
      <c r="J220" s="45"/>
      <c r="K220" s="27">
        <v>1</v>
      </c>
      <c r="L220" s="88"/>
      <c r="M220" s="94"/>
      <c r="N220" s="84"/>
      <c r="O220" s="84"/>
    </row>
    <row r="221" spans="1:15">
      <c r="A221" s="4">
        <v>43188</v>
      </c>
      <c r="B221" s="61">
        <v>318.38200000000001</v>
      </c>
      <c r="C221" s="45"/>
      <c r="D221" s="45"/>
      <c r="E221" s="45"/>
      <c r="F221" s="45"/>
      <c r="G221" s="45"/>
      <c r="H221" s="45"/>
      <c r="I221" s="61">
        <v>0</v>
      </c>
      <c r="J221" s="45"/>
      <c r="K221" s="27">
        <v>5</v>
      </c>
      <c r="L221" s="88"/>
      <c r="M221" s="94"/>
      <c r="N221" s="84"/>
      <c r="O221" s="84"/>
    </row>
    <row r="222" spans="1:15">
      <c r="A222" s="4">
        <v>43189</v>
      </c>
      <c r="B222" s="61">
        <v>291.10500000000002</v>
      </c>
      <c r="C222" s="45"/>
      <c r="D222" s="45"/>
      <c r="E222" s="45"/>
      <c r="F222" s="45"/>
      <c r="G222" s="45"/>
      <c r="H222" s="45"/>
      <c r="I222" s="61">
        <v>0</v>
      </c>
      <c r="J222" s="45"/>
      <c r="K222" s="27">
        <v>3</v>
      </c>
      <c r="L222" s="88"/>
      <c r="M222" s="94"/>
      <c r="N222" s="84"/>
      <c r="O222" s="84"/>
    </row>
    <row r="223" spans="1:15">
      <c r="A223" s="4">
        <v>43190</v>
      </c>
      <c r="B223" s="61">
        <v>399.88799999999998</v>
      </c>
      <c r="C223" s="45"/>
      <c r="D223" s="45"/>
      <c r="E223" s="45"/>
      <c r="F223" s="45"/>
      <c r="G223" s="45"/>
      <c r="H223" s="45"/>
      <c r="I223" s="61">
        <v>0</v>
      </c>
      <c r="J223" s="45"/>
      <c r="K223" s="27">
        <v>0</v>
      </c>
      <c r="L223" s="88"/>
      <c r="M223" s="94"/>
      <c r="N223" s="84"/>
      <c r="O223" s="84"/>
    </row>
    <row r="224" spans="1:15">
      <c r="A224" s="4">
        <v>43191</v>
      </c>
      <c r="B224" s="61">
        <v>339.28800000000001</v>
      </c>
      <c r="C224" s="45"/>
      <c r="D224" s="45"/>
      <c r="E224" s="45"/>
      <c r="F224" s="45"/>
      <c r="G224" s="45"/>
      <c r="H224" s="45"/>
      <c r="I224" s="61">
        <v>0</v>
      </c>
      <c r="J224" s="45"/>
      <c r="K224" s="26">
        <v>0</v>
      </c>
      <c r="L224" s="88"/>
      <c r="M224" s="94"/>
      <c r="N224" s="84"/>
      <c r="O224" s="84"/>
    </row>
    <row r="225" spans="1:15">
      <c r="A225" s="4">
        <v>43192</v>
      </c>
      <c r="B225" s="61">
        <v>339.28800000000001</v>
      </c>
      <c r="C225" s="20"/>
      <c r="D225" s="20"/>
      <c r="E225" s="20"/>
      <c r="F225" s="20"/>
      <c r="G225" s="20"/>
      <c r="H225" s="20"/>
      <c r="I225" s="61">
        <v>0</v>
      </c>
      <c r="J225" s="45"/>
      <c r="K225" s="26">
        <v>0</v>
      </c>
      <c r="L225" s="88"/>
      <c r="M225" s="94"/>
      <c r="N225" s="84"/>
      <c r="O225" s="84"/>
    </row>
    <row r="226" spans="1:15">
      <c r="A226" s="4">
        <v>43193</v>
      </c>
      <c r="B226" s="61">
        <v>334.10899999999998</v>
      </c>
      <c r="C226" s="45"/>
      <c r="D226" s="45"/>
      <c r="E226" s="45"/>
      <c r="F226" s="45"/>
      <c r="G226" s="45"/>
      <c r="H226" s="45"/>
      <c r="I226" s="61">
        <v>0</v>
      </c>
      <c r="J226" s="45"/>
      <c r="K226" s="26">
        <v>4</v>
      </c>
      <c r="L226" s="88"/>
      <c r="M226" s="94"/>
      <c r="N226" s="84"/>
      <c r="O226" s="84"/>
    </row>
    <row r="227" spans="1:15">
      <c r="A227" s="4">
        <v>43194</v>
      </c>
      <c r="B227" s="61">
        <v>361.17899999999997</v>
      </c>
      <c r="C227" s="45"/>
      <c r="D227" s="45"/>
      <c r="E227" s="45"/>
      <c r="F227" s="45"/>
      <c r="G227" s="45"/>
      <c r="H227" s="45"/>
      <c r="I227" s="61">
        <v>0</v>
      </c>
      <c r="J227" s="45"/>
      <c r="K227" s="26">
        <v>3</v>
      </c>
      <c r="L227" s="88"/>
      <c r="M227" s="94"/>
      <c r="N227" s="84"/>
      <c r="O227" s="84"/>
    </row>
    <row r="228" spans="1:15">
      <c r="A228" s="4">
        <v>43195</v>
      </c>
      <c r="B228" s="61">
        <v>370.35199999999998</v>
      </c>
      <c r="C228" s="45"/>
      <c r="D228" s="45"/>
      <c r="E228" s="45"/>
      <c r="F228" s="45"/>
      <c r="G228" s="45"/>
      <c r="H228" s="45"/>
      <c r="I228" s="61">
        <v>0</v>
      </c>
      <c r="J228" s="45"/>
      <c r="K228" s="26">
        <v>2</v>
      </c>
      <c r="L228" s="88"/>
      <c r="M228" s="94"/>
      <c r="N228" s="84"/>
      <c r="O228" s="84"/>
    </row>
    <row r="229" spans="1:15">
      <c r="A229" s="4">
        <v>43196</v>
      </c>
      <c r="B229" s="61">
        <v>251.113</v>
      </c>
      <c r="C229" s="45"/>
      <c r="D229" s="45"/>
      <c r="E229" s="45"/>
      <c r="F229" s="45"/>
      <c r="G229" s="45"/>
      <c r="H229" s="45"/>
      <c r="I229" s="61">
        <v>0</v>
      </c>
      <c r="J229" s="45"/>
      <c r="K229" s="26">
        <v>4</v>
      </c>
      <c r="L229" s="88"/>
      <c r="M229" s="94"/>
      <c r="N229" s="84"/>
      <c r="O229" s="84"/>
    </row>
    <row r="230" spans="1:15">
      <c r="A230" s="4">
        <v>43197</v>
      </c>
      <c r="B230" s="61">
        <v>262.53899999999999</v>
      </c>
      <c r="C230" s="45"/>
      <c r="D230" s="45"/>
      <c r="E230" s="45"/>
      <c r="F230" s="45"/>
      <c r="G230" s="45"/>
      <c r="H230" s="45"/>
      <c r="I230" s="61">
        <v>0</v>
      </c>
      <c r="J230" s="45"/>
      <c r="K230" s="26">
        <v>0</v>
      </c>
      <c r="L230" s="88"/>
      <c r="M230" s="94"/>
      <c r="N230" s="84"/>
      <c r="O230" s="84"/>
    </row>
    <row r="231" spans="1:15">
      <c r="A231" s="4">
        <v>43198</v>
      </c>
      <c r="B231" s="61">
        <v>310.53750000000002</v>
      </c>
      <c r="C231" s="45"/>
      <c r="D231" s="45"/>
      <c r="E231" s="45"/>
      <c r="F231" s="45"/>
      <c r="G231" s="45"/>
      <c r="H231" s="45"/>
      <c r="I231" s="61">
        <v>0</v>
      </c>
      <c r="J231" s="45"/>
      <c r="K231" s="26">
        <v>0</v>
      </c>
      <c r="L231" s="88"/>
      <c r="M231" s="94"/>
      <c r="N231" s="84"/>
      <c r="O231" s="84"/>
    </row>
    <row r="232" spans="1:15">
      <c r="A232" s="4">
        <v>43199</v>
      </c>
      <c r="B232" s="61">
        <v>310.53750000000002</v>
      </c>
      <c r="C232" s="46"/>
      <c r="D232" s="46"/>
      <c r="E232" s="46"/>
      <c r="F232" s="46"/>
      <c r="G232" s="46"/>
      <c r="H232" s="46"/>
      <c r="I232" s="61">
        <v>0</v>
      </c>
      <c r="J232" s="45"/>
      <c r="K232" s="26">
        <v>0</v>
      </c>
      <c r="L232" s="88"/>
      <c r="M232" s="94"/>
      <c r="N232" s="84"/>
      <c r="O232" s="84"/>
    </row>
    <row r="233" spans="1:15">
      <c r="A233" s="4">
        <v>43200</v>
      </c>
      <c r="B233" s="61">
        <v>290.113</v>
      </c>
      <c r="C233" s="45"/>
      <c r="D233" s="45"/>
      <c r="E233" s="45"/>
      <c r="F233" s="45"/>
      <c r="G233" s="45"/>
      <c r="H233" s="45"/>
      <c r="I233" s="61">
        <v>0</v>
      </c>
      <c r="J233" s="45"/>
      <c r="K233" s="26">
        <v>0</v>
      </c>
      <c r="L233" s="88"/>
      <c r="M233" s="94"/>
      <c r="N233" s="84"/>
      <c r="O233" s="84"/>
    </row>
    <row r="234" spans="1:15">
      <c r="A234" s="4">
        <v>43201</v>
      </c>
      <c r="B234" s="61">
        <v>268.34100000000001</v>
      </c>
      <c r="C234" s="45"/>
      <c r="D234" s="45"/>
      <c r="E234" s="45"/>
      <c r="F234" s="45"/>
      <c r="G234" s="45"/>
      <c r="H234" s="45"/>
      <c r="I234" s="61">
        <v>0</v>
      </c>
      <c r="J234" s="45"/>
      <c r="K234" s="26">
        <v>0</v>
      </c>
      <c r="L234" s="88"/>
      <c r="M234" s="94"/>
      <c r="N234" s="84"/>
      <c r="O234" s="84"/>
    </row>
    <row r="235" spans="1:15">
      <c r="A235" s="4">
        <v>43202</v>
      </c>
      <c r="B235" s="61">
        <v>292.315</v>
      </c>
      <c r="C235" s="45"/>
      <c r="D235" s="45"/>
      <c r="E235" s="45"/>
      <c r="F235" s="45"/>
      <c r="G235" s="45"/>
      <c r="H235" s="45"/>
      <c r="I235" s="61">
        <v>0</v>
      </c>
      <c r="J235" s="45"/>
      <c r="K235" s="26">
        <v>0</v>
      </c>
      <c r="L235" s="88"/>
      <c r="M235" s="94"/>
      <c r="N235" s="84"/>
      <c r="O235" s="84"/>
    </row>
    <row r="236" spans="1:15">
      <c r="A236" s="4">
        <v>43203</v>
      </c>
      <c r="B236" s="61">
        <v>281.916</v>
      </c>
      <c r="C236" s="45"/>
      <c r="D236" s="45"/>
      <c r="E236" s="45"/>
      <c r="F236" s="45"/>
      <c r="G236" s="45"/>
      <c r="H236" s="45"/>
      <c r="I236" s="61">
        <v>0</v>
      </c>
      <c r="J236" s="45"/>
      <c r="K236" s="26">
        <v>0</v>
      </c>
      <c r="L236" s="88"/>
      <c r="M236" s="94"/>
      <c r="N236" s="84"/>
      <c r="O236" s="84"/>
    </row>
    <row r="237" spans="1:15">
      <c r="A237" s="4">
        <v>43204</v>
      </c>
      <c r="B237" s="61">
        <v>295.726</v>
      </c>
      <c r="C237" s="45"/>
      <c r="D237" s="45"/>
      <c r="E237" s="45"/>
      <c r="F237" s="45"/>
      <c r="G237" s="45"/>
      <c r="H237" s="45"/>
      <c r="I237" s="61">
        <v>0</v>
      </c>
      <c r="J237" s="45"/>
      <c r="K237" s="26">
        <v>0</v>
      </c>
      <c r="L237" s="88"/>
      <c r="M237" s="94"/>
      <c r="N237" s="84"/>
      <c r="O237" s="84"/>
    </row>
    <row r="238" spans="1:15">
      <c r="A238" s="4">
        <v>43205</v>
      </c>
      <c r="B238" s="61">
        <v>268.34100000000001</v>
      </c>
      <c r="C238" s="45"/>
      <c r="D238" s="45"/>
      <c r="E238" s="45"/>
      <c r="F238" s="45"/>
      <c r="G238" s="45"/>
      <c r="H238" s="45"/>
      <c r="I238" s="61">
        <v>0</v>
      </c>
      <c r="J238" s="45"/>
      <c r="K238" s="26">
        <v>0</v>
      </c>
      <c r="L238" s="88"/>
      <c r="M238" s="94"/>
      <c r="N238" s="84"/>
      <c r="O238" s="84"/>
    </row>
    <row r="239" spans="1:15">
      <c r="A239" s="4">
        <v>43206</v>
      </c>
      <c r="B239" s="93">
        <v>244.321</v>
      </c>
      <c r="C239" s="20"/>
      <c r="D239" s="20"/>
      <c r="E239" s="20"/>
      <c r="F239" s="20"/>
      <c r="G239" s="20"/>
      <c r="H239" s="20"/>
      <c r="I239" s="61">
        <v>0</v>
      </c>
      <c r="J239" s="45"/>
      <c r="K239" s="26">
        <v>0</v>
      </c>
      <c r="L239" s="88"/>
      <c r="M239" s="94"/>
      <c r="N239" s="84"/>
      <c r="O239" s="84"/>
    </row>
    <row r="240" spans="1:15">
      <c r="A240" s="4">
        <v>43207</v>
      </c>
      <c r="B240" s="61">
        <v>259.63799999999998</v>
      </c>
      <c r="C240" s="45"/>
      <c r="D240" s="45"/>
      <c r="E240" s="45"/>
      <c r="F240" s="45"/>
      <c r="G240" s="45"/>
      <c r="H240" s="45"/>
      <c r="I240" s="61">
        <v>0</v>
      </c>
      <c r="J240" s="45"/>
      <c r="K240" s="26">
        <v>0</v>
      </c>
      <c r="L240" s="88"/>
      <c r="M240" s="94"/>
      <c r="N240" s="84"/>
      <c r="O240" s="84"/>
    </row>
    <row r="241" spans="1:15">
      <c r="A241" s="4">
        <v>43208</v>
      </c>
      <c r="B241" s="61">
        <v>323.17099999999999</v>
      </c>
      <c r="C241" s="45"/>
      <c r="D241" s="45"/>
      <c r="E241" s="45"/>
      <c r="F241" s="45"/>
      <c r="G241" s="45"/>
      <c r="H241" s="45"/>
      <c r="I241" s="61">
        <v>0</v>
      </c>
      <c r="J241" s="45"/>
      <c r="K241" s="26">
        <v>18</v>
      </c>
      <c r="L241" s="88"/>
      <c r="M241" s="94"/>
      <c r="N241" s="84"/>
      <c r="O241" s="84"/>
    </row>
    <row r="242" spans="1:15">
      <c r="A242" s="4">
        <v>43209</v>
      </c>
      <c r="B242" s="61">
        <v>293.84399999999999</v>
      </c>
      <c r="C242" s="106">
        <v>23</v>
      </c>
      <c r="D242" s="105">
        <v>1</v>
      </c>
      <c r="E242" s="105">
        <v>1</v>
      </c>
      <c r="F242" s="106">
        <v>34</v>
      </c>
      <c r="G242" s="105">
        <v>6.7</v>
      </c>
      <c r="H242" s="105">
        <v>2.5</v>
      </c>
      <c r="I242" s="61">
        <v>0</v>
      </c>
      <c r="J242" s="45"/>
      <c r="K242" s="26">
        <v>0</v>
      </c>
      <c r="L242" s="88">
        <v>0.47916666666666669</v>
      </c>
      <c r="M242" s="107">
        <v>43224</v>
      </c>
      <c r="N242" s="84">
        <v>43224</v>
      </c>
      <c r="O242" s="84" t="s">
        <v>45</v>
      </c>
    </row>
    <row r="243" spans="1:15">
      <c r="A243" s="4">
        <v>43210</v>
      </c>
      <c r="B243" s="61">
        <v>330.661</v>
      </c>
      <c r="C243" s="45"/>
      <c r="D243" s="45"/>
      <c r="E243" s="45"/>
      <c r="F243" s="45"/>
      <c r="G243" s="45"/>
      <c r="H243" s="45"/>
      <c r="I243" s="61">
        <v>0</v>
      </c>
      <c r="J243" s="45"/>
      <c r="K243" s="26">
        <v>0</v>
      </c>
      <c r="L243" s="88"/>
      <c r="M243" s="107"/>
      <c r="N243" s="84"/>
      <c r="O243" s="84"/>
    </row>
    <row r="244" spans="1:15">
      <c r="A244" s="4">
        <v>43211</v>
      </c>
      <c r="B244" s="61">
        <v>210.084</v>
      </c>
      <c r="C244" s="45"/>
      <c r="D244" s="45"/>
      <c r="E244" s="45"/>
      <c r="F244" s="45"/>
      <c r="G244" s="45"/>
      <c r="H244" s="45"/>
      <c r="I244" s="61">
        <v>0</v>
      </c>
      <c r="J244" s="45"/>
      <c r="K244" s="26">
        <v>0</v>
      </c>
      <c r="L244" s="88"/>
      <c r="M244" s="107"/>
      <c r="N244" s="84"/>
      <c r="O244" s="84"/>
    </row>
    <row r="245" spans="1:15">
      <c r="A245" s="4">
        <v>43212</v>
      </c>
      <c r="B245" s="61">
        <v>324.52350000000001</v>
      </c>
      <c r="C245" s="83"/>
      <c r="D245" s="83"/>
      <c r="E245" s="83"/>
      <c r="F245" s="83"/>
      <c r="G245" s="83"/>
      <c r="H245" s="83"/>
      <c r="I245" s="61">
        <v>0</v>
      </c>
      <c r="J245" s="45"/>
      <c r="K245" s="26">
        <v>0</v>
      </c>
      <c r="L245" s="88"/>
      <c r="M245" s="107"/>
      <c r="N245" s="84"/>
      <c r="O245" s="84"/>
    </row>
    <row r="246" spans="1:15">
      <c r="A246" s="4">
        <v>43213</v>
      </c>
      <c r="B246" s="61">
        <v>324.52350000000001</v>
      </c>
      <c r="I246" s="61">
        <v>0</v>
      </c>
      <c r="J246" s="37">
        <v>1</v>
      </c>
      <c r="K246" s="27">
        <v>0</v>
      </c>
      <c r="L246" s="88" t="s">
        <v>47</v>
      </c>
      <c r="M246" s="107">
        <v>43224</v>
      </c>
      <c r="N246" s="84">
        <v>43224</v>
      </c>
      <c r="O246" s="84"/>
    </row>
    <row r="247" spans="1:15">
      <c r="A247" s="4">
        <v>43214</v>
      </c>
      <c r="B247" s="61">
        <v>300.697</v>
      </c>
      <c r="C247" s="45"/>
      <c r="D247" s="45"/>
      <c r="E247" s="45"/>
      <c r="F247" s="45"/>
      <c r="G247" s="45"/>
      <c r="H247" s="45"/>
      <c r="I247" s="61">
        <v>0</v>
      </c>
      <c r="J247" s="45"/>
      <c r="K247" s="27">
        <v>0</v>
      </c>
      <c r="L247" s="88"/>
      <c r="M247" s="94"/>
      <c r="N247" s="84"/>
      <c r="O247" s="84"/>
    </row>
    <row r="248" spans="1:15">
      <c r="A248" s="4">
        <v>43215</v>
      </c>
      <c r="B248" s="61">
        <v>490.17500000000001</v>
      </c>
      <c r="C248" s="45"/>
      <c r="D248" s="45"/>
      <c r="E248" s="45"/>
      <c r="F248" s="45"/>
      <c r="G248" s="45"/>
      <c r="H248" s="45"/>
      <c r="I248" s="61">
        <v>0</v>
      </c>
      <c r="J248" s="45"/>
      <c r="K248" s="27">
        <v>21</v>
      </c>
      <c r="L248" s="88"/>
      <c r="M248" s="94"/>
      <c r="N248" s="84"/>
      <c r="O248" s="84"/>
    </row>
    <row r="249" spans="1:15">
      <c r="A249" s="4">
        <v>43216</v>
      </c>
      <c r="B249" s="61">
        <v>403.54199999999997</v>
      </c>
      <c r="C249" s="45"/>
      <c r="D249" s="45"/>
      <c r="E249" s="45"/>
      <c r="F249" s="45"/>
      <c r="G249" s="45"/>
      <c r="H249" s="45"/>
      <c r="I249" s="61">
        <v>0</v>
      </c>
      <c r="J249" s="45"/>
      <c r="K249" s="27">
        <v>5</v>
      </c>
      <c r="L249" s="88"/>
      <c r="M249" s="94"/>
      <c r="N249" s="84"/>
      <c r="O249" s="84"/>
    </row>
    <row r="250" spans="1:15">
      <c r="A250" s="4">
        <v>43217</v>
      </c>
      <c r="B250" s="61">
        <v>348.83600000000001</v>
      </c>
      <c r="C250" s="45"/>
      <c r="D250" s="45"/>
      <c r="E250" s="45"/>
      <c r="F250" s="45"/>
      <c r="G250" s="45"/>
      <c r="H250" s="45"/>
      <c r="I250" s="61">
        <v>0</v>
      </c>
      <c r="J250" s="45"/>
      <c r="K250" s="27">
        <v>0</v>
      </c>
      <c r="L250" s="88"/>
      <c r="M250" s="94"/>
      <c r="N250" s="84"/>
      <c r="O250" s="84"/>
    </row>
    <row r="251" spans="1:15">
      <c r="A251" s="4">
        <v>43218</v>
      </c>
      <c r="B251" s="61">
        <v>330.35300000000001</v>
      </c>
      <c r="C251" s="45"/>
      <c r="D251" s="45"/>
      <c r="E251" s="45"/>
      <c r="F251" s="45"/>
      <c r="G251" s="45"/>
      <c r="H251" s="45"/>
      <c r="I251" s="61">
        <v>0</v>
      </c>
      <c r="J251" s="45"/>
      <c r="K251" s="27">
        <v>15</v>
      </c>
      <c r="L251" s="88"/>
      <c r="M251" s="94"/>
      <c r="N251" s="84"/>
      <c r="O251" s="84"/>
    </row>
    <row r="252" spans="1:15">
      <c r="A252" s="4">
        <v>43219</v>
      </c>
      <c r="B252" s="61">
        <v>300.37099999999998</v>
      </c>
      <c r="C252" s="45"/>
      <c r="D252" s="45"/>
      <c r="E252" s="45"/>
      <c r="F252" s="45"/>
      <c r="G252" s="45"/>
      <c r="H252" s="45"/>
      <c r="I252" s="61">
        <v>0</v>
      </c>
      <c r="J252" s="45"/>
      <c r="K252" s="26">
        <v>0</v>
      </c>
      <c r="L252" s="88"/>
      <c r="M252" s="94"/>
      <c r="N252" s="84"/>
      <c r="O252" s="84"/>
    </row>
    <row r="253" spans="1:15">
      <c r="A253" s="4">
        <v>43220</v>
      </c>
      <c r="B253" s="61">
        <v>300.37099999999998</v>
      </c>
      <c r="C253" s="20"/>
      <c r="D253" s="20"/>
      <c r="E253" s="20"/>
      <c r="F253" s="20"/>
      <c r="G253" s="20"/>
      <c r="H253" s="20"/>
      <c r="I253" s="61">
        <v>0</v>
      </c>
      <c r="J253" s="45"/>
      <c r="K253" s="26">
        <v>5</v>
      </c>
      <c r="L253" s="88"/>
      <c r="M253" s="94"/>
      <c r="N253" s="84"/>
      <c r="O253" s="84"/>
    </row>
    <row r="254" spans="1:15">
      <c r="A254" s="4">
        <v>43221</v>
      </c>
      <c r="B254" s="61">
        <v>324.18599999999998</v>
      </c>
      <c r="C254" s="45"/>
      <c r="D254" s="45"/>
      <c r="E254" s="45"/>
      <c r="F254" s="45"/>
      <c r="G254" s="45"/>
      <c r="H254" s="45"/>
      <c r="I254" s="61">
        <v>0</v>
      </c>
      <c r="J254" s="45"/>
      <c r="K254" s="26">
        <v>2</v>
      </c>
      <c r="L254" s="88"/>
      <c r="M254" s="94"/>
      <c r="N254" s="84"/>
      <c r="O254" s="84"/>
    </row>
    <row r="255" spans="1:15">
      <c r="A255" s="4">
        <v>43222</v>
      </c>
      <c r="B255" s="61">
        <v>303.899</v>
      </c>
      <c r="C255" s="45"/>
      <c r="D255" s="45"/>
      <c r="E255" s="45"/>
      <c r="F255" s="45"/>
      <c r="G255" s="45"/>
      <c r="H255" s="45"/>
      <c r="I255" s="61">
        <v>0</v>
      </c>
      <c r="J255" s="45"/>
      <c r="K255" s="26">
        <v>0</v>
      </c>
      <c r="L255" s="88"/>
      <c r="M255" s="94"/>
      <c r="N255" s="84"/>
      <c r="O255" s="84"/>
    </row>
    <row r="256" spans="1:15">
      <c r="A256" s="4">
        <v>43223</v>
      </c>
      <c r="B256" s="61">
        <v>278.75099999999998</v>
      </c>
      <c r="C256" s="45"/>
      <c r="D256" s="45"/>
      <c r="E256" s="45"/>
      <c r="F256" s="45"/>
      <c r="G256" s="45"/>
      <c r="H256" s="45"/>
      <c r="I256" s="61">
        <v>0</v>
      </c>
      <c r="J256" s="45"/>
      <c r="K256" s="26">
        <v>0</v>
      </c>
      <c r="L256" s="88"/>
      <c r="M256" s="94"/>
      <c r="N256" s="84"/>
      <c r="O256" s="84"/>
    </row>
    <row r="257" spans="1:15">
      <c r="A257" s="4">
        <v>43224</v>
      </c>
      <c r="B257" s="61">
        <v>335.09100000000001</v>
      </c>
      <c r="C257" s="45"/>
      <c r="D257" s="45"/>
      <c r="E257" s="45"/>
      <c r="F257" s="45"/>
      <c r="G257" s="45"/>
      <c r="H257" s="45"/>
      <c r="I257" s="61">
        <v>0</v>
      </c>
      <c r="J257" s="45"/>
      <c r="K257" s="26">
        <v>0</v>
      </c>
      <c r="L257" s="88"/>
      <c r="M257" s="94"/>
      <c r="N257" s="84"/>
      <c r="O257" s="84"/>
    </row>
    <row r="258" spans="1:15">
      <c r="A258" s="4">
        <v>43225</v>
      </c>
      <c r="B258" s="61">
        <v>217.08699999999999</v>
      </c>
      <c r="C258" s="45"/>
      <c r="D258" s="45"/>
      <c r="E258" s="45"/>
      <c r="F258" s="45"/>
      <c r="G258" s="45"/>
      <c r="H258" s="45"/>
      <c r="I258" s="61">
        <v>0</v>
      </c>
      <c r="J258" s="45"/>
      <c r="K258" s="26">
        <v>0</v>
      </c>
      <c r="L258" s="88"/>
      <c r="M258" s="94"/>
      <c r="N258" s="84"/>
      <c r="O258" s="84"/>
    </row>
    <row r="259" spans="1:15">
      <c r="A259" s="4">
        <v>43226</v>
      </c>
      <c r="B259" s="61">
        <v>295.83100000000002</v>
      </c>
      <c r="C259" s="45"/>
      <c r="D259" s="45"/>
      <c r="E259" s="45"/>
      <c r="F259" s="45"/>
      <c r="G259" s="45"/>
      <c r="H259" s="45"/>
      <c r="I259" s="61">
        <v>0</v>
      </c>
      <c r="J259" s="45"/>
      <c r="K259" s="26">
        <v>0</v>
      </c>
      <c r="L259" s="88"/>
      <c r="M259" s="94"/>
      <c r="N259" s="84"/>
      <c r="O259" s="84"/>
    </row>
    <row r="260" spans="1:15">
      <c r="A260" s="4">
        <v>43227</v>
      </c>
      <c r="B260" s="61">
        <v>295.83100000000002</v>
      </c>
      <c r="C260" s="20"/>
      <c r="D260" s="20"/>
      <c r="E260" s="20"/>
      <c r="F260" s="20"/>
      <c r="G260" s="20"/>
      <c r="H260" s="20"/>
      <c r="I260" s="61">
        <v>0</v>
      </c>
      <c r="J260" s="45"/>
      <c r="K260" s="26">
        <v>0</v>
      </c>
      <c r="L260" s="88"/>
      <c r="M260" s="94"/>
      <c r="N260" s="84"/>
      <c r="O260" s="84"/>
    </row>
    <row r="261" spans="1:15">
      <c r="A261" s="4">
        <v>43228</v>
      </c>
      <c r="B261" s="61">
        <v>308.66300000000001</v>
      </c>
      <c r="C261" s="45"/>
      <c r="D261" s="45"/>
      <c r="E261" s="45"/>
      <c r="F261" s="45"/>
      <c r="G261" s="45"/>
      <c r="H261" s="45"/>
      <c r="I261" s="61">
        <v>0</v>
      </c>
      <c r="J261" s="45"/>
      <c r="K261" s="26">
        <v>8</v>
      </c>
      <c r="L261" s="88"/>
      <c r="M261" s="94"/>
      <c r="N261" s="84"/>
      <c r="O261" s="84"/>
    </row>
    <row r="262" spans="1:15">
      <c r="A262" s="4">
        <v>43229</v>
      </c>
      <c r="B262" s="61">
        <v>362.96</v>
      </c>
      <c r="C262" s="45"/>
      <c r="D262" s="45"/>
      <c r="E262" s="45"/>
      <c r="F262" s="45"/>
      <c r="G262" s="45"/>
      <c r="H262" s="45"/>
      <c r="I262" s="61">
        <v>0</v>
      </c>
      <c r="J262" s="45"/>
      <c r="K262" s="26">
        <v>5</v>
      </c>
      <c r="L262" s="88"/>
      <c r="M262" s="94"/>
      <c r="N262" s="84"/>
      <c r="O262" s="84"/>
    </row>
    <row r="263" spans="1:15">
      <c r="A263" s="4">
        <v>43230</v>
      </c>
      <c r="B263" s="61">
        <v>312.36200000000002</v>
      </c>
      <c r="C263" s="45"/>
      <c r="D263" s="45"/>
      <c r="E263" s="45"/>
      <c r="F263" s="45"/>
      <c r="G263" s="45"/>
      <c r="H263" s="45"/>
      <c r="I263" s="61">
        <v>0</v>
      </c>
      <c r="J263" s="45"/>
      <c r="K263" s="27">
        <v>0</v>
      </c>
      <c r="L263" s="88"/>
      <c r="M263" s="94"/>
      <c r="N263" s="84"/>
      <c r="O263" s="84"/>
    </row>
    <row r="264" spans="1:15">
      <c r="A264" s="4">
        <v>43231</v>
      </c>
      <c r="B264" s="61">
        <v>298.40699999999998</v>
      </c>
      <c r="C264" s="45"/>
      <c r="D264" s="45"/>
      <c r="E264" s="45"/>
      <c r="F264" s="45"/>
      <c r="G264" s="45"/>
      <c r="H264" s="45"/>
      <c r="I264" s="61">
        <v>0</v>
      </c>
      <c r="J264" s="45"/>
      <c r="K264" s="27">
        <v>0</v>
      </c>
      <c r="L264" s="88"/>
      <c r="M264" s="94"/>
      <c r="N264" s="84"/>
      <c r="O264" s="84"/>
    </row>
    <row r="265" spans="1:15">
      <c r="A265" s="4">
        <v>43232</v>
      </c>
      <c r="B265" s="61">
        <v>254.24700000000001</v>
      </c>
      <c r="C265" s="45"/>
      <c r="D265" s="45"/>
      <c r="E265" s="45"/>
      <c r="F265" s="45"/>
      <c r="G265" s="45"/>
      <c r="H265" s="45"/>
      <c r="I265" s="61">
        <v>0</v>
      </c>
      <c r="J265" s="45"/>
      <c r="K265" s="27">
        <v>0</v>
      </c>
      <c r="L265" s="88"/>
      <c r="M265" s="94"/>
      <c r="N265" s="84"/>
      <c r="O265" s="84"/>
    </row>
    <row r="266" spans="1:15">
      <c r="A266" s="4">
        <v>43233</v>
      </c>
      <c r="B266" s="61">
        <v>281.60550000000001</v>
      </c>
      <c r="C266" s="45"/>
      <c r="D266" s="45"/>
      <c r="E266" s="45"/>
      <c r="F266" s="45"/>
      <c r="G266" s="45"/>
      <c r="H266" s="45"/>
      <c r="I266" s="61">
        <v>0</v>
      </c>
      <c r="J266" s="45"/>
      <c r="K266" s="26">
        <v>0</v>
      </c>
      <c r="L266" s="88"/>
      <c r="M266" s="94"/>
      <c r="N266" s="84"/>
      <c r="O266" s="84"/>
    </row>
    <row r="267" spans="1:15">
      <c r="A267" s="4">
        <v>43234</v>
      </c>
      <c r="B267" s="61">
        <v>281.60550000000001</v>
      </c>
      <c r="C267" s="20"/>
      <c r="D267" s="20"/>
      <c r="E267" s="20"/>
      <c r="F267" s="20"/>
      <c r="G267" s="20"/>
      <c r="H267" s="20"/>
      <c r="I267" s="61">
        <v>0</v>
      </c>
      <c r="J267" s="45"/>
      <c r="K267" s="26">
        <v>0</v>
      </c>
      <c r="L267" s="88"/>
      <c r="M267" s="94"/>
      <c r="N267" s="84"/>
      <c r="O267" s="84"/>
    </row>
    <row r="268" spans="1:15">
      <c r="A268" s="4">
        <v>43235</v>
      </c>
      <c r="B268" s="61">
        <v>278.00900000000001</v>
      </c>
      <c r="C268" s="45"/>
      <c r="D268" s="45"/>
      <c r="E268" s="45"/>
      <c r="F268" s="45"/>
      <c r="G268" s="45"/>
      <c r="H268" s="45"/>
      <c r="I268" s="61">
        <v>0</v>
      </c>
      <c r="J268" s="45"/>
      <c r="K268" s="26">
        <v>0</v>
      </c>
      <c r="L268" s="88"/>
      <c r="M268" s="94"/>
      <c r="N268" s="84"/>
      <c r="O268" s="84"/>
    </row>
    <row r="269" spans="1:15">
      <c r="A269" s="4">
        <v>43236</v>
      </c>
      <c r="B269" s="61">
        <v>258.88299999999998</v>
      </c>
      <c r="C269" s="45"/>
      <c r="D269" s="45"/>
      <c r="E269" s="45"/>
      <c r="F269" s="45"/>
      <c r="G269" s="45"/>
      <c r="H269" s="45"/>
      <c r="I269" s="61">
        <v>0</v>
      </c>
      <c r="J269" s="45"/>
      <c r="K269" s="27">
        <v>0</v>
      </c>
      <c r="L269" s="88"/>
      <c r="M269" s="94"/>
      <c r="N269" s="84"/>
      <c r="O269" s="84"/>
    </row>
    <row r="270" spans="1:15">
      <c r="A270" s="4">
        <v>43237</v>
      </c>
      <c r="B270" s="61">
        <v>278.089</v>
      </c>
      <c r="C270" s="45"/>
      <c r="D270" s="45"/>
      <c r="E270" s="45"/>
      <c r="F270" s="45"/>
      <c r="G270" s="45"/>
      <c r="H270" s="45"/>
      <c r="I270" s="61">
        <v>0</v>
      </c>
      <c r="J270" s="45"/>
      <c r="K270" s="26">
        <v>0</v>
      </c>
      <c r="L270" s="88"/>
      <c r="M270" s="94"/>
      <c r="N270" s="84"/>
      <c r="O270" s="84"/>
    </row>
    <row r="271" spans="1:15">
      <c r="A271" s="4">
        <v>43238</v>
      </c>
      <c r="B271" s="61">
        <v>293.75599999999997</v>
      </c>
      <c r="C271" s="45"/>
      <c r="D271" s="45"/>
      <c r="E271" s="45"/>
      <c r="F271" s="45"/>
      <c r="G271" s="45"/>
      <c r="H271" s="45"/>
      <c r="I271" s="61">
        <v>0</v>
      </c>
      <c r="J271" s="45"/>
      <c r="K271" s="26">
        <v>2</v>
      </c>
      <c r="L271" s="88"/>
      <c r="M271" s="94"/>
      <c r="N271" s="84"/>
      <c r="O271" s="84"/>
    </row>
    <row r="272" spans="1:15">
      <c r="A272" s="4">
        <v>43239</v>
      </c>
      <c r="B272" s="61">
        <v>204.375</v>
      </c>
      <c r="C272" s="83"/>
      <c r="D272" s="83"/>
      <c r="E272" s="83"/>
      <c r="F272" s="83"/>
      <c r="G272" s="83"/>
      <c r="H272" s="83"/>
      <c r="I272" s="61">
        <v>0</v>
      </c>
      <c r="J272" s="45"/>
      <c r="K272" s="26">
        <v>0</v>
      </c>
      <c r="L272" s="88"/>
      <c r="M272" s="94"/>
      <c r="N272" s="84"/>
      <c r="O272" s="84"/>
    </row>
    <row r="273" spans="1:15">
      <c r="A273" s="4">
        <v>43240</v>
      </c>
      <c r="B273" s="61">
        <v>261.1875</v>
      </c>
      <c r="C273" s="83"/>
      <c r="D273" s="83"/>
      <c r="E273" s="83"/>
      <c r="F273" s="83"/>
      <c r="G273" s="83"/>
      <c r="H273" s="83"/>
      <c r="I273" s="61">
        <v>0</v>
      </c>
      <c r="J273" s="45"/>
      <c r="K273" s="26">
        <v>0</v>
      </c>
      <c r="L273" s="88"/>
      <c r="M273" s="94"/>
      <c r="N273" s="84"/>
      <c r="O273" s="84"/>
    </row>
    <row r="274" spans="1:15">
      <c r="A274" s="4">
        <v>43241</v>
      </c>
      <c r="B274" s="61">
        <v>261.1875</v>
      </c>
      <c r="I274" s="61">
        <v>0</v>
      </c>
      <c r="J274" s="45"/>
      <c r="K274" s="27">
        <v>0</v>
      </c>
      <c r="L274" s="88"/>
      <c r="M274" s="94"/>
      <c r="N274" s="84"/>
      <c r="O274" s="84"/>
    </row>
    <row r="275" spans="1:15">
      <c r="A275" s="4">
        <v>43242</v>
      </c>
      <c r="B275" s="61">
        <v>250.45</v>
      </c>
      <c r="C275" s="105">
        <v>19</v>
      </c>
      <c r="D275" s="105">
        <v>10</v>
      </c>
      <c r="E275" s="105">
        <v>1</v>
      </c>
      <c r="F275" s="105">
        <v>8</v>
      </c>
      <c r="G275" s="105">
        <v>4.5999999999999996</v>
      </c>
      <c r="H275" s="105">
        <v>2.5</v>
      </c>
      <c r="I275" s="61">
        <v>0</v>
      </c>
      <c r="J275" s="37">
        <v>10</v>
      </c>
      <c r="K275" s="27">
        <v>0</v>
      </c>
      <c r="L275" s="88">
        <v>0.4375</v>
      </c>
      <c r="M275" s="94">
        <v>43257</v>
      </c>
      <c r="N275" s="84">
        <v>43257</v>
      </c>
      <c r="O275" s="84"/>
    </row>
    <row r="276" spans="1:15">
      <c r="A276" s="4">
        <v>43243</v>
      </c>
      <c r="B276" s="61">
        <v>242.42400000000001</v>
      </c>
      <c r="C276" s="45"/>
      <c r="D276" s="45"/>
      <c r="E276" s="45"/>
      <c r="F276" s="45"/>
      <c r="G276" s="45"/>
      <c r="H276" s="45"/>
      <c r="I276" s="61">
        <v>0</v>
      </c>
      <c r="J276" s="45"/>
      <c r="K276" s="27">
        <v>0</v>
      </c>
      <c r="L276" s="88"/>
      <c r="M276" s="94"/>
      <c r="N276" s="84"/>
      <c r="O276" s="84"/>
    </row>
    <row r="277" spans="1:15">
      <c r="A277" s="4">
        <v>43244</v>
      </c>
      <c r="B277" s="61">
        <v>259.63</v>
      </c>
      <c r="C277" s="45"/>
      <c r="D277" s="45"/>
      <c r="E277" s="45"/>
      <c r="F277" s="45"/>
      <c r="G277" s="45"/>
      <c r="H277" s="45"/>
      <c r="I277" s="61">
        <v>0</v>
      </c>
      <c r="J277" s="45"/>
      <c r="K277" s="27">
        <v>0</v>
      </c>
      <c r="L277" s="88"/>
      <c r="M277" s="94"/>
      <c r="N277" s="84"/>
      <c r="O277" s="84"/>
    </row>
    <row r="278" spans="1:15">
      <c r="A278" s="4">
        <v>43245</v>
      </c>
      <c r="B278" s="61">
        <v>237.41800000000001</v>
      </c>
      <c r="C278" s="45"/>
      <c r="D278" s="45"/>
      <c r="E278" s="45"/>
      <c r="F278" s="45"/>
      <c r="G278" s="45"/>
      <c r="H278" s="45"/>
      <c r="I278" s="61">
        <v>0</v>
      </c>
      <c r="J278" s="45"/>
      <c r="K278" s="27">
        <v>0</v>
      </c>
      <c r="L278" s="88"/>
      <c r="M278" s="94"/>
      <c r="N278" s="84"/>
      <c r="O278" s="84"/>
    </row>
    <row r="279" spans="1:15">
      <c r="A279" s="4">
        <v>43246</v>
      </c>
      <c r="B279" s="61">
        <v>269.26</v>
      </c>
      <c r="C279" s="45"/>
      <c r="D279" s="45"/>
      <c r="E279" s="45"/>
      <c r="F279" s="45"/>
      <c r="G279" s="45"/>
      <c r="H279" s="45"/>
      <c r="I279" s="61">
        <v>0</v>
      </c>
      <c r="J279" s="45"/>
      <c r="K279" s="27">
        <v>0</v>
      </c>
      <c r="L279" s="88"/>
      <c r="M279" s="94"/>
      <c r="N279" s="84"/>
      <c r="O279" s="84"/>
    </row>
    <row r="280" spans="1:15">
      <c r="A280" s="4">
        <v>43247</v>
      </c>
      <c r="B280" s="61">
        <v>271.39999999999998</v>
      </c>
      <c r="C280" s="45"/>
      <c r="D280" s="45"/>
      <c r="E280" s="45"/>
      <c r="F280" s="45"/>
      <c r="G280" s="45"/>
      <c r="H280" s="45"/>
      <c r="I280" s="61">
        <v>0</v>
      </c>
      <c r="J280" s="45"/>
      <c r="K280" s="26">
        <v>0</v>
      </c>
      <c r="L280" s="88"/>
      <c r="M280" s="94"/>
      <c r="N280" s="84"/>
      <c r="O280" s="84"/>
    </row>
    <row r="281" spans="1:15">
      <c r="A281" s="4">
        <v>43248</v>
      </c>
      <c r="B281" s="61">
        <v>289.72000000000003</v>
      </c>
      <c r="C281" s="20"/>
      <c r="D281" s="20"/>
      <c r="E281" s="20"/>
      <c r="F281" s="20"/>
      <c r="G281" s="20"/>
      <c r="H281" s="20"/>
      <c r="I281" s="61">
        <v>0</v>
      </c>
      <c r="J281" s="45"/>
      <c r="K281" s="26">
        <v>0</v>
      </c>
      <c r="L281" s="88"/>
      <c r="M281" s="94"/>
      <c r="N281" s="84"/>
      <c r="O281" s="84"/>
    </row>
    <row r="282" spans="1:15">
      <c r="A282" s="4">
        <v>43249</v>
      </c>
      <c r="B282" s="61">
        <v>267.32</v>
      </c>
      <c r="C282" s="45"/>
      <c r="D282" s="45"/>
      <c r="E282" s="45"/>
      <c r="F282" s="45"/>
      <c r="G282" s="45"/>
      <c r="H282" s="45"/>
      <c r="I282" s="61">
        <v>0</v>
      </c>
      <c r="J282" s="45"/>
      <c r="K282" s="26">
        <v>0</v>
      </c>
      <c r="L282" s="88"/>
      <c r="M282" s="94"/>
      <c r="N282" s="84"/>
      <c r="O282" s="84"/>
    </row>
    <row r="283" spans="1:15">
      <c r="A283" s="4">
        <v>43250</v>
      </c>
      <c r="B283" s="61">
        <v>267.97000000000003</v>
      </c>
      <c r="C283" s="45"/>
      <c r="D283" s="45"/>
      <c r="E283" s="45"/>
      <c r="F283" s="45"/>
      <c r="G283" s="45"/>
      <c r="H283" s="45"/>
      <c r="I283" s="61">
        <v>0</v>
      </c>
      <c r="J283" s="45"/>
      <c r="K283" s="26">
        <v>0</v>
      </c>
      <c r="L283" s="88"/>
      <c r="M283" s="94"/>
      <c r="N283" s="84"/>
      <c r="O283" s="84"/>
    </row>
    <row r="284" spans="1:15">
      <c r="A284" s="4">
        <v>43251</v>
      </c>
      <c r="B284" s="61">
        <v>254.91</v>
      </c>
      <c r="C284" s="45"/>
      <c r="D284" s="45"/>
      <c r="E284" s="45"/>
      <c r="F284" s="45"/>
      <c r="G284" s="45"/>
      <c r="H284" s="45"/>
      <c r="I284" s="61">
        <v>0</v>
      </c>
      <c r="J284" s="45"/>
      <c r="K284" s="26">
        <v>0</v>
      </c>
      <c r="L284" s="88"/>
      <c r="M284" s="94"/>
      <c r="N284" s="84"/>
      <c r="O284" s="84"/>
    </row>
    <row r="285" spans="1:15">
      <c r="A285" s="4">
        <v>43252</v>
      </c>
      <c r="B285" s="61">
        <v>240.9</v>
      </c>
      <c r="C285" s="45"/>
      <c r="D285" s="45"/>
      <c r="E285" s="45"/>
      <c r="F285" s="45"/>
      <c r="G285" s="45"/>
      <c r="H285" s="45"/>
      <c r="I285" s="61">
        <v>0</v>
      </c>
      <c r="J285" s="45"/>
      <c r="K285" s="26">
        <v>0</v>
      </c>
      <c r="L285" s="88"/>
      <c r="M285" s="94"/>
      <c r="N285" s="84"/>
      <c r="O285" s="84"/>
    </row>
    <row r="286" spans="1:15">
      <c r="A286" s="4">
        <v>43253</v>
      </c>
      <c r="B286" s="61">
        <v>237</v>
      </c>
      <c r="C286" s="45"/>
      <c r="D286" s="45"/>
      <c r="E286" s="45"/>
      <c r="F286" s="45"/>
      <c r="G286" s="45"/>
      <c r="H286" s="45"/>
      <c r="I286" s="61">
        <v>0</v>
      </c>
      <c r="J286" s="45"/>
      <c r="K286" s="26">
        <v>0</v>
      </c>
      <c r="L286" s="88"/>
      <c r="M286" s="94"/>
      <c r="N286" s="84"/>
      <c r="O286" s="84"/>
    </row>
    <row r="287" spans="1:15">
      <c r="A287" s="4">
        <v>43254</v>
      </c>
      <c r="B287" s="61">
        <v>251</v>
      </c>
      <c r="C287" s="45"/>
      <c r="D287" s="45"/>
      <c r="E287" s="45"/>
      <c r="F287" s="45"/>
      <c r="G287" s="45"/>
      <c r="H287" s="45"/>
      <c r="I287" s="61">
        <v>0</v>
      </c>
      <c r="J287" s="45"/>
      <c r="K287" s="26">
        <v>0</v>
      </c>
      <c r="L287" s="88"/>
      <c r="M287" s="94"/>
      <c r="N287" s="84"/>
      <c r="O287" s="84"/>
    </row>
    <row r="288" spans="1:15">
      <c r="A288" s="4">
        <v>43255</v>
      </c>
      <c r="B288" s="61">
        <v>251</v>
      </c>
      <c r="C288" s="20"/>
      <c r="D288" s="20"/>
      <c r="E288" s="20"/>
      <c r="F288" s="20"/>
      <c r="G288" s="20"/>
      <c r="H288" s="20"/>
      <c r="I288" s="61">
        <v>0</v>
      </c>
      <c r="J288" s="45"/>
      <c r="K288" s="26">
        <v>0</v>
      </c>
      <c r="L288" s="88"/>
      <c r="M288" s="94"/>
      <c r="N288" s="84"/>
      <c r="O288" s="84"/>
    </row>
    <row r="289" spans="1:15">
      <c r="A289" s="4">
        <v>43256</v>
      </c>
      <c r="B289" s="61">
        <v>244</v>
      </c>
      <c r="C289" s="45"/>
      <c r="D289" s="45"/>
      <c r="E289" s="45"/>
      <c r="F289" s="45"/>
      <c r="G289" s="45"/>
      <c r="H289" s="45"/>
      <c r="I289" s="61">
        <v>0</v>
      </c>
      <c r="J289" s="45"/>
      <c r="K289" s="26">
        <v>0</v>
      </c>
      <c r="L289" s="88"/>
      <c r="M289" s="94"/>
      <c r="N289" s="84"/>
      <c r="O289" s="84"/>
    </row>
    <row r="290" spans="1:15">
      <c r="A290" s="4">
        <v>43257</v>
      </c>
      <c r="B290" s="61">
        <v>249</v>
      </c>
      <c r="C290" s="45"/>
      <c r="D290" s="45"/>
      <c r="E290" s="45"/>
      <c r="F290" s="45"/>
      <c r="G290" s="45"/>
      <c r="H290" s="45"/>
      <c r="I290" s="61">
        <v>0</v>
      </c>
      <c r="J290" s="45"/>
      <c r="K290" s="26">
        <v>0</v>
      </c>
      <c r="L290" s="88"/>
      <c r="M290" s="94"/>
      <c r="N290" s="84"/>
      <c r="O290" s="84"/>
    </row>
    <row r="291" spans="1:15">
      <c r="A291" s="4">
        <v>43258</v>
      </c>
      <c r="B291" s="61">
        <v>304</v>
      </c>
      <c r="C291" s="45"/>
      <c r="D291" s="45"/>
      <c r="E291" s="45"/>
      <c r="F291" s="45"/>
      <c r="G291" s="45"/>
      <c r="H291" s="45"/>
      <c r="I291" s="61">
        <v>0</v>
      </c>
      <c r="J291" s="45"/>
      <c r="K291" s="26">
        <v>26</v>
      </c>
      <c r="L291" s="88"/>
      <c r="M291" s="94"/>
      <c r="N291" s="84"/>
      <c r="O291" s="84"/>
    </row>
    <row r="292" spans="1:15">
      <c r="A292" s="4">
        <v>43259</v>
      </c>
      <c r="B292" s="61">
        <v>327</v>
      </c>
      <c r="C292" s="45"/>
      <c r="D292" s="45"/>
      <c r="E292" s="45"/>
      <c r="F292" s="45"/>
      <c r="G292" s="45"/>
      <c r="H292" s="45"/>
      <c r="I292" s="61">
        <v>0</v>
      </c>
      <c r="J292" s="45"/>
      <c r="K292" s="26">
        <v>0</v>
      </c>
      <c r="L292" s="88"/>
      <c r="M292" s="94"/>
      <c r="N292" s="84"/>
      <c r="O292" s="84"/>
    </row>
    <row r="293" spans="1:15">
      <c r="A293" s="4">
        <v>43260</v>
      </c>
      <c r="B293" s="61">
        <v>183.01300000000001</v>
      </c>
      <c r="C293" s="45"/>
      <c r="D293" s="45"/>
      <c r="E293" s="45"/>
      <c r="F293" s="45"/>
      <c r="G293" s="45"/>
      <c r="H293" s="45"/>
      <c r="I293" s="61">
        <v>0</v>
      </c>
      <c r="J293" s="45"/>
      <c r="K293" s="26">
        <v>4</v>
      </c>
      <c r="L293" s="88"/>
      <c r="M293" s="94"/>
      <c r="N293" s="84"/>
      <c r="O293" s="84"/>
    </row>
    <row r="294" spans="1:15">
      <c r="A294" s="4">
        <v>43261</v>
      </c>
      <c r="B294" s="61">
        <v>348.06450000000001</v>
      </c>
      <c r="C294" s="45"/>
      <c r="D294" s="45"/>
      <c r="E294" s="45"/>
      <c r="F294" s="45"/>
      <c r="G294" s="45"/>
      <c r="H294" s="45"/>
      <c r="I294" s="61">
        <v>0</v>
      </c>
      <c r="J294" s="45"/>
      <c r="K294" s="26">
        <v>0</v>
      </c>
      <c r="L294" s="88"/>
      <c r="M294" s="94"/>
      <c r="N294" s="84"/>
      <c r="O294" s="84"/>
    </row>
    <row r="295" spans="1:15">
      <c r="A295" s="4">
        <v>43262</v>
      </c>
      <c r="B295" s="61">
        <v>348.06450000000001</v>
      </c>
      <c r="C295" s="20"/>
      <c r="D295" s="20"/>
      <c r="E295" s="20"/>
      <c r="F295" s="20"/>
      <c r="G295" s="20"/>
      <c r="H295" s="20"/>
      <c r="I295" s="61">
        <v>0</v>
      </c>
      <c r="J295" s="45"/>
      <c r="K295" s="26">
        <v>0</v>
      </c>
      <c r="L295" s="88"/>
      <c r="M295" s="94"/>
      <c r="N295" s="84"/>
      <c r="O295" s="84"/>
    </row>
    <row r="296" spans="1:15">
      <c r="A296" s="4">
        <v>43263</v>
      </c>
      <c r="B296" s="61">
        <v>357.64</v>
      </c>
      <c r="C296" s="45"/>
      <c r="D296" s="45"/>
      <c r="E296" s="45"/>
      <c r="F296" s="45"/>
      <c r="G296" s="45"/>
      <c r="H296" s="45"/>
      <c r="I296" s="61">
        <v>0</v>
      </c>
      <c r="J296" s="45"/>
      <c r="K296" s="26">
        <v>6</v>
      </c>
      <c r="L296" s="88"/>
      <c r="M296" s="94"/>
      <c r="N296" s="84"/>
      <c r="O296" s="84"/>
    </row>
    <row r="297" spans="1:15">
      <c r="A297" s="4">
        <v>43264</v>
      </c>
      <c r="B297" s="61">
        <v>289.40100000000001</v>
      </c>
      <c r="C297" s="45"/>
      <c r="D297" s="45"/>
      <c r="E297" s="45"/>
      <c r="F297" s="45"/>
      <c r="G297" s="45"/>
      <c r="H297" s="45"/>
      <c r="I297" s="61">
        <v>0</v>
      </c>
      <c r="J297" s="45"/>
      <c r="K297" s="26">
        <v>0</v>
      </c>
      <c r="L297" s="88"/>
      <c r="M297" s="94"/>
      <c r="N297" s="84"/>
      <c r="O297" s="84"/>
    </row>
    <row r="298" spans="1:15">
      <c r="A298" s="4">
        <v>43265</v>
      </c>
      <c r="B298" s="61">
        <v>270.67</v>
      </c>
      <c r="C298" s="45"/>
      <c r="D298" s="45"/>
      <c r="E298" s="45"/>
      <c r="F298" s="45"/>
      <c r="G298" s="45"/>
      <c r="H298" s="45"/>
      <c r="I298" s="61">
        <v>0</v>
      </c>
      <c r="J298" s="45"/>
      <c r="K298" s="26">
        <v>0</v>
      </c>
      <c r="L298" s="88"/>
      <c r="M298" s="94"/>
      <c r="N298" s="84"/>
      <c r="O298" s="84"/>
    </row>
    <row r="299" spans="1:15">
      <c r="A299" s="4">
        <v>43266</v>
      </c>
      <c r="B299" s="61">
        <v>255.14500000000001</v>
      </c>
      <c r="C299" s="45"/>
      <c r="D299" s="45"/>
      <c r="E299" s="45"/>
      <c r="F299" s="45"/>
      <c r="G299" s="45"/>
      <c r="H299" s="45"/>
      <c r="I299" s="61">
        <v>0</v>
      </c>
      <c r="J299" s="45"/>
      <c r="K299" s="26">
        <v>0</v>
      </c>
      <c r="L299" s="88"/>
      <c r="M299" s="94"/>
      <c r="N299" s="84"/>
      <c r="O299" s="84"/>
    </row>
    <row r="300" spans="1:15">
      <c r="A300" s="4">
        <v>43267</v>
      </c>
      <c r="B300" s="61">
        <v>200.80600000000001</v>
      </c>
      <c r="C300" s="83"/>
      <c r="D300" s="83"/>
      <c r="E300" s="83"/>
      <c r="F300" s="83"/>
      <c r="G300" s="83"/>
      <c r="H300" s="83"/>
      <c r="I300" s="61">
        <v>0</v>
      </c>
      <c r="J300" s="45"/>
      <c r="K300" s="26">
        <v>0</v>
      </c>
      <c r="L300" s="88"/>
      <c r="M300" s="94"/>
      <c r="N300" s="84"/>
      <c r="O300" s="84"/>
    </row>
    <row r="301" spans="1:15">
      <c r="A301" s="4">
        <v>43268</v>
      </c>
      <c r="B301" s="61">
        <v>275.33249999999998</v>
      </c>
      <c r="C301" s="83"/>
      <c r="D301" s="83"/>
      <c r="E301" s="83"/>
      <c r="F301" s="83"/>
      <c r="G301" s="83"/>
      <c r="H301" s="83"/>
      <c r="I301" s="61">
        <v>0</v>
      </c>
      <c r="J301" s="45"/>
      <c r="K301" s="26">
        <v>0</v>
      </c>
      <c r="L301" s="88"/>
      <c r="M301" s="94"/>
      <c r="N301" s="84"/>
      <c r="O301" s="84"/>
    </row>
    <row r="302" spans="1:15">
      <c r="A302" s="4">
        <v>43269</v>
      </c>
      <c r="B302" s="61">
        <v>275.33249999999998</v>
      </c>
      <c r="I302" s="61">
        <v>0</v>
      </c>
      <c r="K302" s="26">
        <v>0</v>
      </c>
      <c r="L302" s="88"/>
      <c r="M302" s="94"/>
      <c r="N302" s="84"/>
      <c r="O302" s="84"/>
    </row>
    <row r="303" spans="1:15">
      <c r="A303" s="4">
        <v>43270</v>
      </c>
      <c r="B303" s="61">
        <v>237.048</v>
      </c>
      <c r="C303" s="45"/>
      <c r="D303" s="45"/>
      <c r="E303" s="45"/>
      <c r="F303" s="45"/>
      <c r="G303" s="45"/>
      <c r="H303" s="45"/>
      <c r="I303" s="61">
        <v>0</v>
      </c>
      <c r="J303" s="45"/>
      <c r="K303" s="26">
        <v>0</v>
      </c>
      <c r="L303" s="88"/>
      <c r="M303" s="94"/>
      <c r="N303" s="84"/>
      <c r="O303" s="84"/>
    </row>
    <row r="304" spans="1:15">
      <c r="A304" s="4">
        <v>43271</v>
      </c>
      <c r="B304" s="61">
        <v>235.631</v>
      </c>
      <c r="C304" s="45"/>
      <c r="D304" s="45"/>
      <c r="E304" s="45"/>
      <c r="F304" s="45"/>
      <c r="G304" s="45"/>
      <c r="H304" s="45"/>
      <c r="I304" s="61">
        <v>0</v>
      </c>
      <c r="J304" s="45"/>
      <c r="K304" s="26">
        <v>0</v>
      </c>
      <c r="L304" s="88"/>
      <c r="M304" s="94"/>
      <c r="N304" s="84"/>
      <c r="O304" s="84"/>
    </row>
    <row r="305" spans="1:15">
      <c r="A305" s="4">
        <v>43272</v>
      </c>
      <c r="B305" s="61">
        <v>270.39299999999997</v>
      </c>
      <c r="C305" s="45"/>
      <c r="D305" s="45"/>
      <c r="E305" s="45"/>
      <c r="F305" s="45"/>
      <c r="G305" s="45"/>
      <c r="H305" s="45"/>
      <c r="I305" s="61">
        <v>0</v>
      </c>
      <c r="J305" s="45"/>
      <c r="K305" s="26">
        <v>0</v>
      </c>
      <c r="L305" s="88"/>
      <c r="M305" s="94"/>
      <c r="N305" s="84"/>
      <c r="O305" s="84"/>
    </row>
    <row r="306" spans="1:15">
      <c r="A306" s="4">
        <v>43273</v>
      </c>
      <c r="B306" s="61">
        <v>228.333</v>
      </c>
      <c r="C306" s="45"/>
      <c r="D306" s="45"/>
      <c r="E306" s="45"/>
      <c r="F306" s="45"/>
      <c r="G306" s="45"/>
      <c r="H306" s="45"/>
      <c r="I306" s="61">
        <v>0</v>
      </c>
      <c r="J306" s="45"/>
      <c r="K306" s="26">
        <v>0</v>
      </c>
      <c r="L306" s="88"/>
      <c r="M306" s="94"/>
      <c r="N306" s="84"/>
      <c r="O306" s="84"/>
    </row>
    <row r="307" spans="1:15">
      <c r="A307" s="4">
        <v>43274</v>
      </c>
      <c r="B307" s="61">
        <v>240.227</v>
      </c>
      <c r="C307" s="45"/>
      <c r="D307" s="45"/>
      <c r="E307" s="45"/>
      <c r="F307" s="45"/>
      <c r="G307" s="45"/>
      <c r="H307" s="45"/>
      <c r="I307" s="61">
        <v>0</v>
      </c>
      <c r="J307" s="45"/>
      <c r="K307" s="26">
        <v>0</v>
      </c>
      <c r="L307" s="88"/>
      <c r="M307" s="94"/>
      <c r="N307" s="84"/>
      <c r="O307" s="84"/>
    </row>
    <row r="308" spans="1:15">
      <c r="A308" s="4">
        <v>43275</v>
      </c>
      <c r="B308" s="61">
        <v>244.25049999999999</v>
      </c>
      <c r="C308" s="45"/>
      <c r="D308" s="45"/>
      <c r="E308" s="45"/>
      <c r="F308" s="45"/>
      <c r="G308" s="45"/>
      <c r="H308" s="45"/>
      <c r="I308" s="61">
        <v>0</v>
      </c>
      <c r="J308" s="45"/>
      <c r="K308" s="26">
        <v>0</v>
      </c>
      <c r="L308" s="88"/>
      <c r="M308" s="94"/>
      <c r="N308" s="84"/>
      <c r="O308" s="84"/>
    </row>
    <row r="309" spans="1:15">
      <c r="A309" s="4">
        <v>43276</v>
      </c>
      <c r="B309" s="61">
        <v>244.25049999999999</v>
      </c>
      <c r="C309" s="20"/>
      <c r="D309" s="20"/>
      <c r="E309" s="20"/>
      <c r="F309" s="20"/>
      <c r="G309" s="20"/>
      <c r="H309" s="20"/>
      <c r="I309" s="61">
        <v>0</v>
      </c>
      <c r="J309" s="45"/>
      <c r="K309" s="26">
        <v>0</v>
      </c>
      <c r="L309" s="88"/>
      <c r="M309" s="94"/>
      <c r="N309" s="84"/>
      <c r="O309" s="84"/>
    </row>
    <row r="310" spans="1:15">
      <c r="A310" s="4">
        <v>43277</v>
      </c>
      <c r="B310" s="61">
        <v>235.68700000000001</v>
      </c>
      <c r="C310" s="105">
        <v>3</v>
      </c>
      <c r="D310" s="105">
        <v>23</v>
      </c>
      <c r="E310" s="105">
        <v>2</v>
      </c>
      <c r="F310" s="105">
        <v>12</v>
      </c>
      <c r="G310" s="105">
        <v>5.9</v>
      </c>
      <c r="H310" s="105">
        <v>3.9</v>
      </c>
      <c r="I310" s="61">
        <v>0</v>
      </c>
      <c r="J310" s="37" t="s">
        <v>37</v>
      </c>
      <c r="K310" s="26">
        <v>0</v>
      </c>
      <c r="L310" s="88">
        <v>0.47916666666666669</v>
      </c>
      <c r="M310" s="94">
        <v>43286</v>
      </c>
      <c r="N310" s="84">
        <v>43286</v>
      </c>
      <c r="O310" s="84"/>
    </row>
    <row r="311" spans="1:15">
      <c r="A311" s="4">
        <v>43278</v>
      </c>
      <c r="B311" s="61">
        <v>226.36199999999999</v>
      </c>
      <c r="C311" s="45"/>
      <c r="D311" s="45"/>
      <c r="E311" s="45"/>
      <c r="F311" s="45"/>
      <c r="G311" s="45"/>
      <c r="H311" s="45"/>
      <c r="I311" s="61">
        <v>0</v>
      </c>
      <c r="J311" s="45"/>
      <c r="K311" s="26">
        <v>0</v>
      </c>
      <c r="L311" s="88"/>
      <c r="M311" s="94"/>
      <c r="N311" s="84"/>
      <c r="O311" s="84"/>
    </row>
    <row r="312" spans="1:15">
      <c r="A312" s="4">
        <v>43279</v>
      </c>
      <c r="B312" s="61">
        <v>245.744</v>
      </c>
      <c r="C312" s="45"/>
      <c r="D312" s="45"/>
      <c r="E312" s="45"/>
      <c r="F312" s="45"/>
      <c r="G312" s="45"/>
      <c r="H312" s="45"/>
      <c r="I312" s="61">
        <v>0</v>
      </c>
      <c r="J312" s="45"/>
      <c r="K312" s="26">
        <v>0</v>
      </c>
      <c r="L312" s="88"/>
      <c r="M312" s="94"/>
      <c r="N312" s="84"/>
      <c r="O312" s="84"/>
    </row>
    <row r="313" spans="1:15">
      <c r="A313" s="4">
        <v>43280</v>
      </c>
      <c r="B313" s="61">
        <v>276.33</v>
      </c>
      <c r="C313" s="45"/>
      <c r="D313" s="45"/>
      <c r="E313" s="45"/>
      <c r="F313" s="45"/>
      <c r="G313" s="45"/>
      <c r="H313" s="45"/>
      <c r="I313" s="61">
        <v>0</v>
      </c>
      <c r="J313" s="45"/>
      <c r="K313" s="26">
        <v>0</v>
      </c>
      <c r="L313" s="88"/>
      <c r="M313" s="94"/>
      <c r="N313" s="84"/>
      <c r="O313" s="84"/>
    </row>
    <row r="314" spans="1:15">
      <c r="A314" s="4">
        <v>43281</v>
      </c>
      <c r="B314" s="61">
        <v>183.02799999999999</v>
      </c>
      <c r="C314" s="45"/>
      <c r="D314" s="45"/>
      <c r="E314" s="45"/>
      <c r="F314" s="45"/>
      <c r="G314" s="45"/>
      <c r="H314" s="45"/>
      <c r="I314" s="61">
        <v>0</v>
      </c>
      <c r="J314" s="45"/>
      <c r="K314" s="26">
        <v>0</v>
      </c>
      <c r="L314" s="88"/>
      <c r="M314" s="94"/>
      <c r="N314" s="84"/>
      <c r="O314" s="84"/>
    </row>
    <row r="315" spans="1:15">
      <c r="A315" s="4">
        <v>43282</v>
      </c>
      <c r="B315" s="61">
        <v>253.89599999999999</v>
      </c>
      <c r="C315" s="45"/>
      <c r="D315" s="45"/>
      <c r="E315" s="45"/>
      <c r="F315" s="45"/>
      <c r="G315" s="45"/>
      <c r="H315" s="45"/>
      <c r="I315" s="61">
        <v>0</v>
      </c>
      <c r="J315" s="45"/>
      <c r="K315" s="26">
        <v>0</v>
      </c>
      <c r="L315" s="88"/>
      <c r="M315" s="94"/>
      <c r="N315" s="84"/>
      <c r="O315" s="84"/>
    </row>
    <row r="316" spans="1:15">
      <c r="A316" s="4">
        <v>43283</v>
      </c>
      <c r="B316" s="61">
        <v>253.89599999999999</v>
      </c>
      <c r="C316" s="20"/>
      <c r="D316" s="20"/>
      <c r="E316" s="20"/>
      <c r="F316" s="20"/>
      <c r="G316" s="20"/>
      <c r="H316" s="20"/>
      <c r="I316" s="61">
        <v>0</v>
      </c>
      <c r="J316" s="20"/>
      <c r="K316" s="26">
        <v>0</v>
      </c>
      <c r="L316" s="88"/>
      <c r="M316" s="94"/>
      <c r="N316" s="84"/>
      <c r="O316" s="84"/>
    </row>
    <row r="317" spans="1:15">
      <c r="A317" s="4">
        <v>43284</v>
      </c>
      <c r="B317" s="61">
        <v>224.946</v>
      </c>
      <c r="C317" s="45"/>
      <c r="D317" s="45"/>
      <c r="E317" s="45"/>
      <c r="F317" s="45"/>
      <c r="G317" s="45"/>
      <c r="H317" s="45"/>
      <c r="I317" s="61">
        <v>0</v>
      </c>
      <c r="J317" s="45"/>
      <c r="K317" s="26">
        <v>0</v>
      </c>
      <c r="L317" s="88"/>
      <c r="M317" s="94"/>
      <c r="N317" s="84"/>
      <c r="O317" s="84"/>
    </row>
    <row r="318" spans="1:15">
      <c r="A318" s="4">
        <v>43285</v>
      </c>
      <c r="B318" s="61">
        <v>289.07799999999997</v>
      </c>
      <c r="C318" s="45"/>
      <c r="D318" s="45"/>
      <c r="E318" s="45"/>
      <c r="F318" s="45"/>
      <c r="G318" s="45"/>
      <c r="H318" s="45"/>
      <c r="I318" s="61">
        <v>0</v>
      </c>
      <c r="J318" s="45"/>
      <c r="K318" s="26">
        <v>8</v>
      </c>
      <c r="L318" s="88"/>
      <c r="M318" s="94"/>
      <c r="N318" s="84"/>
      <c r="O318" s="84"/>
    </row>
    <row r="319" spans="1:15">
      <c r="A319" s="4">
        <v>43286</v>
      </c>
      <c r="B319" s="61">
        <v>307.47500000000002</v>
      </c>
      <c r="C319" s="45"/>
      <c r="D319" s="45"/>
      <c r="E319" s="45"/>
      <c r="F319" s="45"/>
      <c r="G319" s="45"/>
      <c r="H319" s="45"/>
      <c r="I319" s="61">
        <v>0</v>
      </c>
      <c r="J319" s="45"/>
      <c r="K319" s="26">
        <v>10</v>
      </c>
      <c r="L319" s="88"/>
      <c r="M319" s="94"/>
      <c r="N319" s="84"/>
      <c r="O319" s="84"/>
    </row>
    <row r="320" spans="1:15">
      <c r="A320" s="4">
        <v>43287</v>
      </c>
      <c r="B320" s="61">
        <v>293.81900000000002</v>
      </c>
      <c r="C320" s="45"/>
      <c r="D320" s="45"/>
      <c r="E320" s="45"/>
      <c r="F320" s="45"/>
      <c r="G320" s="45"/>
      <c r="H320" s="45"/>
      <c r="I320" s="61">
        <v>0</v>
      </c>
      <c r="J320" s="45"/>
      <c r="K320" s="26">
        <v>3</v>
      </c>
      <c r="L320" s="88"/>
      <c r="M320" s="94"/>
      <c r="N320" s="84"/>
      <c r="O320" s="84"/>
    </row>
    <row r="321" spans="1:15">
      <c r="A321" s="4">
        <v>43288</v>
      </c>
      <c r="B321" s="61">
        <v>274.892</v>
      </c>
      <c r="C321" s="45"/>
      <c r="D321" s="45"/>
      <c r="E321" s="45"/>
      <c r="F321" s="45"/>
      <c r="G321" s="45"/>
      <c r="H321" s="45"/>
      <c r="I321" s="61">
        <v>0</v>
      </c>
      <c r="J321" s="45"/>
      <c r="K321" s="26">
        <v>0</v>
      </c>
      <c r="L321" s="88"/>
      <c r="M321" s="94"/>
      <c r="N321" s="84"/>
      <c r="O321" s="84"/>
    </row>
    <row r="322" spans="1:15">
      <c r="A322" s="4">
        <v>43289</v>
      </c>
      <c r="B322" s="61">
        <v>270.57150000000001</v>
      </c>
      <c r="C322" s="45"/>
      <c r="D322" s="45"/>
      <c r="E322" s="45"/>
      <c r="F322" s="45"/>
      <c r="G322" s="45"/>
      <c r="H322" s="45"/>
      <c r="I322" s="61">
        <v>0</v>
      </c>
      <c r="J322" s="45"/>
      <c r="K322" s="26">
        <v>0</v>
      </c>
      <c r="L322" s="88"/>
      <c r="M322" s="94"/>
      <c r="N322" s="84"/>
      <c r="O322" s="84"/>
    </row>
    <row r="323" spans="1:15">
      <c r="A323" s="4">
        <v>43290</v>
      </c>
      <c r="B323" s="61">
        <v>270.57150000000001</v>
      </c>
      <c r="C323" s="20"/>
      <c r="D323" s="20"/>
      <c r="E323" s="20"/>
      <c r="F323" s="20"/>
      <c r="G323" s="20"/>
      <c r="H323" s="20"/>
      <c r="I323" s="61">
        <v>0</v>
      </c>
      <c r="J323" s="20"/>
      <c r="K323" s="26">
        <v>0</v>
      </c>
      <c r="L323" s="88"/>
      <c r="M323" s="94"/>
      <c r="N323" s="84"/>
      <c r="O323" s="84"/>
    </row>
    <row r="324" spans="1:15">
      <c r="A324" s="4">
        <v>43291</v>
      </c>
      <c r="B324" s="61">
        <v>245.13399999999999</v>
      </c>
      <c r="C324" s="45"/>
      <c r="D324" s="45"/>
      <c r="E324" s="45"/>
      <c r="F324" s="45"/>
      <c r="G324" s="45"/>
      <c r="H324" s="45"/>
      <c r="I324" s="61">
        <v>0</v>
      </c>
      <c r="J324" s="45"/>
      <c r="K324" s="26">
        <v>0</v>
      </c>
      <c r="L324" s="88"/>
      <c r="M324" s="94"/>
      <c r="N324" s="84"/>
      <c r="O324" s="84"/>
    </row>
    <row r="325" spans="1:15">
      <c r="A325" s="4">
        <v>43292</v>
      </c>
      <c r="B325" s="61">
        <v>239.93</v>
      </c>
      <c r="C325" s="45"/>
      <c r="D325" s="45"/>
      <c r="E325" s="45"/>
      <c r="F325" s="45"/>
      <c r="G325" s="45"/>
      <c r="H325" s="45"/>
      <c r="I325" s="61">
        <v>0</v>
      </c>
      <c r="J325" s="45"/>
      <c r="K325" s="26">
        <v>3</v>
      </c>
      <c r="L325" s="88"/>
      <c r="M325" s="94"/>
      <c r="N325" s="84"/>
      <c r="O325" s="84"/>
    </row>
    <row r="326" spans="1:15">
      <c r="A326" s="4">
        <v>43293</v>
      </c>
      <c r="B326" s="61">
        <v>237.488</v>
      </c>
      <c r="C326" s="45"/>
      <c r="D326" s="45"/>
      <c r="E326" s="45"/>
      <c r="F326" s="45"/>
      <c r="G326" s="45"/>
      <c r="H326" s="45"/>
      <c r="I326" s="61">
        <v>0</v>
      </c>
      <c r="J326" s="45"/>
      <c r="K326" s="26">
        <v>2</v>
      </c>
      <c r="L326" s="88"/>
      <c r="M326" s="94"/>
      <c r="N326" s="84"/>
      <c r="O326" s="84"/>
    </row>
    <row r="327" spans="1:15">
      <c r="A327" s="4">
        <v>43294</v>
      </c>
      <c r="B327" s="61">
        <v>292.16000000000003</v>
      </c>
      <c r="C327" s="45"/>
      <c r="D327" s="45"/>
      <c r="E327" s="45"/>
      <c r="F327" s="45"/>
      <c r="G327" s="45"/>
      <c r="H327" s="45"/>
      <c r="I327" s="61">
        <v>0</v>
      </c>
      <c r="J327" s="45"/>
      <c r="K327" s="26">
        <v>1</v>
      </c>
      <c r="L327" s="88"/>
      <c r="M327" s="94"/>
      <c r="N327" s="84"/>
      <c r="O327" s="84"/>
    </row>
    <row r="328" spans="1:15">
      <c r="A328" s="4">
        <v>43295</v>
      </c>
      <c r="B328" s="61">
        <v>177.08199999999999</v>
      </c>
      <c r="C328" s="45"/>
      <c r="D328" s="45"/>
      <c r="E328" s="45"/>
      <c r="F328" s="45"/>
      <c r="G328" s="45"/>
      <c r="H328" s="45"/>
      <c r="I328" s="61">
        <v>0</v>
      </c>
      <c r="J328" s="45"/>
      <c r="K328" s="26">
        <v>0</v>
      </c>
      <c r="L328" s="88"/>
      <c r="M328" s="94"/>
      <c r="N328" s="84"/>
      <c r="O328" s="84"/>
    </row>
    <row r="329" spans="1:15">
      <c r="A329" s="4">
        <v>43296</v>
      </c>
      <c r="B329" s="61">
        <v>246.59049999999999</v>
      </c>
      <c r="C329" s="83"/>
      <c r="D329" s="83"/>
      <c r="E329" s="83"/>
      <c r="F329" s="83"/>
      <c r="G329" s="83"/>
      <c r="H329" s="83"/>
      <c r="I329" s="61">
        <v>0</v>
      </c>
      <c r="J329" s="83"/>
      <c r="K329" s="26">
        <v>0</v>
      </c>
      <c r="L329" s="88"/>
      <c r="M329" s="94"/>
      <c r="N329" s="84"/>
      <c r="O329" s="84"/>
    </row>
    <row r="330" spans="1:15">
      <c r="A330" s="4">
        <v>43297</v>
      </c>
      <c r="B330" s="61">
        <v>246.59049999999999</v>
      </c>
      <c r="I330" s="61">
        <v>0</v>
      </c>
      <c r="K330" s="26">
        <v>0</v>
      </c>
      <c r="L330" s="88"/>
      <c r="M330" s="94"/>
      <c r="N330" s="84"/>
      <c r="O330" s="84"/>
    </row>
    <row r="331" spans="1:15">
      <c r="A331" s="4">
        <v>43298</v>
      </c>
      <c r="B331" s="61">
        <v>238.42400000000001</v>
      </c>
      <c r="C331" s="45"/>
      <c r="D331" s="45"/>
      <c r="E331" s="45"/>
      <c r="F331" s="45"/>
      <c r="G331" s="45"/>
      <c r="H331" s="45"/>
      <c r="I331" s="61">
        <v>0</v>
      </c>
      <c r="J331" s="45"/>
      <c r="K331" s="27">
        <v>0</v>
      </c>
      <c r="L331" s="88"/>
      <c r="M331" s="94"/>
      <c r="N331" s="84"/>
      <c r="O331" s="84"/>
    </row>
    <row r="332" spans="1:15">
      <c r="A332" s="4">
        <v>43299</v>
      </c>
      <c r="B332" s="61">
        <v>237.869</v>
      </c>
      <c r="C332" s="45"/>
      <c r="D332" s="45"/>
      <c r="E332" s="45"/>
      <c r="F332" s="45"/>
      <c r="G332" s="45"/>
      <c r="H332" s="45"/>
      <c r="I332" s="61">
        <v>0</v>
      </c>
      <c r="J332" s="45"/>
      <c r="K332" s="27">
        <v>0</v>
      </c>
      <c r="L332" s="88"/>
      <c r="M332" s="94"/>
      <c r="N332" s="84"/>
      <c r="O332" s="84"/>
    </row>
    <row r="333" spans="1:15">
      <c r="A333" s="4">
        <v>43300</v>
      </c>
      <c r="B333" s="61">
        <v>225.96100000000001</v>
      </c>
      <c r="C333" s="45"/>
      <c r="D333" s="45"/>
      <c r="E333" s="45"/>
      <c r="F333" s="45"/>
      <c r="G333" s="45"/>
      <c r="H333" s="45"/>
      <c r="I333" s="61">
        <v>0</v>
      </c>
      <c r="J333" s="83"/>
      <c r="K333" s="27">
        <v>0</v>
      </c>
      <c r="L333" s="88"/>
      <c r="M333" s="94"/>
      <c r="N333" s="84"/>
      <c r="O333" s="84"/>
    </row>
    <row r="334" spans="1:15">
      <c r="A334" s="4">
        <v>43301</v>
      </c>
      <c r="B334" s="61">
        <v>236.41300000000001</v>
      </c>
      <c r="C334" s="45"/>
      <c r="D334" s="45"/>
      <c r="E334" s="45"/>
      <c r="F334" s="45"/>
      <c r="G334" s="45"/>
      <c r="H334" s="45"/>
      <c r="I334" s="61">
        <v>0</v>
      </c>
      <c r="J334" s="83"/>
      <c r="K334" s="27">
        <v>0</v>
      </c>
      <c r="L334" s="88"/>
      <c r="M334" s="94"/>
      <c r="N334" s="84"/>
      <c r="O334" s="84"/>
    </row>
    <row r="335" spans="1:15">
      <c r="A335" s="4">
        <v>43302</v>
      </c>
      <c r="B335" s="61">
        <v>220.20500000000001</v>
      </c>
      <c r="C335" s="45"/>
      <c r="D335" s="45"/>
      <c r="E335" s="45"/>
      <c r="F335" s="45"/>
      <c r="G335" s="45"/>
      <c r="H335" s="45"/>
      <c r="I335" s="61">
        <v>0</v>
      </c>
      <c r="J335" s="45"/>
      <c r="K335" s="27">
        <v>0</v>
      </c>
      <c r="L335" s="88"/>
      <c r="M335" s="94"/>
      <c r="N335" s="84"/>
      <c r="O335" s="84"/>
    </row>
    <row r="336" spans="1:15">
      <c r="A336" s="4">
        <v>43303</v>
      </c>
      <c r="B336" s="61">
        <v>238.00700000000001</v>
      </c>
      <c r="C336" s="45"/>
      <c r="D336" s="45"/>
      <c r="E336" s="45"/>
      <c r="F336" s="45"/>
      <c r="G336" s="45"/>
      <c r="H336" s="45"/>
      <c r="I336" s="61">
        <v>0</v>
      </c>
      <c r="J336" s="45"/>
      <c r="K336" s="26">
        <v>0</v>
      </c>
      <c r="L336" s="88"/>
      <c r="M336" s="94"/>
      <c r="N336" s="84"/>
      <c r="O336" s="84"/>
    </row>
    <row r="337" spans="1:15">
      <c r="A337" s="4">
        <v>43304</v>
      </c>
      <c r="B337" s="61">
        <v>238.00700000000001</v>
      </c>
      <c r="C337" s="20"/>
      <c r="D337" s="20"/>
      <c r="E337" s="20"/>
      <c r="F337" s="20"/>
      <c r="G337" s="20"/>
      <c r="H337" s="20"/>
      <c r="I337" s="61">
        <v>0</v>
      </c>
      <c r="J337" s="20"/>
      <c r="K337" s="26">
        <v>0</v>
      </c>
      <c r="L337" s="88"/>
      <c r="M337" s="94"/>
      <c r="N337" s="84"/>
      <c r="O337" s="84"/>
    </row>
    <row r="338" spans="1:15">
      <c r="A338" s="4">
        <v>43305</v>
      </c>
      <c r="B338" s="61">
        <v>244.154</v>
      </c>
      <c r="C338" s="105">
        <v>2</v>
      </c>
      <c r="D338" s="105">
        <v>180</v>
      </c>
      <c r="E338" s="105">
        <v>2</v>
      </c>
      <c r="F338" s="105">
        <v>2</v>
      </c>
      <c r="G338" s="105">
        <v>10</v>
      </c>
      <c r="H338" s="105">
        <v>5.3</v>
      </c>
      <c r="I338" s="61">
        <v>0</v>
      </c>
      <c r="J338" s="37">
        <v>0</v>
      </c>
      <c r="K338" s="26">
        <v>0</v>
      </c>
      <c r="L338" s="88">
        <v>0.41666666666666669</v>
      </c>
      <c r="M338" s="94">
        <v>43319</v>
      </c>
      <c r="N338" s="84">
        <v>43319</v>
      </c>
      <c r="O338" s="84"/>
    </row>
    <row r="339" spans="1:15">
      <c r="A339" s="4">
        <v>43306</v>
      </c>
      <c r="B339" s="61">
        <v>228.001</v>
      </c>
      <c r="C339" s="45"/>
      <c r="D339" s="45"/>
      <c r="E339" s="45"/>
      <c r="F339" s="45"/>
      <c r="G339" s="45"/>
      <c r="H339" s="45"/>
      <c r="I339" s="61">
        <v>0</v>
      </c>
      <c r="J339" s="45"/>
      <c r="K339" s="26">
        <v>0</v>
      </c>
      <c r="L339" s="88"/>
      <c r="M339" s="94"/>
      <c r="N339" s="84"/>
      <c r="O339" s="84"/>
    </row>
    <row r="340" spans="1:15">
      <c r="A340" s="4">
        <v>43307</v>
      </c>
      <c r="B340" s="61">
        <v>224.52</v>
      </c>
      <c r="C340" s="45"/>
      <c r="D340" s="45"/>
      <c r="E340" s="45"/>
      <c r="F340" s="45"/>
      <c r="G340" s="45"/>
      <c r="H340" s="45"/>
      <c r="I340" s="61">
        <v>0</v>
      </c>
      <c r="J340" s="45"/>
      <c r="K340" s="26">
        <v>0</v>
      </c>
      <c r="L340" s="88"/>
      <c r="M340" s="94"/>
      <c r="N340" s="84"/>
      <c r="O340" s="84"/>
    </row>
    <row r="341" spans="1:15">
      <c r="A341" s="4">
        <v>43308</v>
      </c>
      <c r="B341" s="61">
        <v>274.77199999999999</v>
      </c>
      <c r="C341" s="45"/>
      <c r="D341" s="45"/>
      <c r="E341" s="45"/>
      <c r="F341" s="45"/>
      <c r="G341" s="45"/>
      <c r="H341" s="45"/>
      <c r="I341" s="61">
        <v>0</v>
      </c>
      <c r="J341" s="45"/>
      <c r="K341" s="26">
        <v>0</v>
      </c>
      <c r="L341" s="88"/>
      <c r="M341" s="94"/>
      <c r="N341" s="84"/>
      <c r="O341" s="84"/>
    </row>
    <row r="342" spans="1:15">
      <c r="A342" s="4">
        <v>43309</v>
      </c>
      <c r="B342" s="61">
        <v>185.11699999999999</v>
      </c>
      <c r="C342" s="45"/>
      <c r="D342" s="45"/>
      <c r="E342" s="45"/>
      <c r="F342" s="45"/>
      <c r="G342" s="45"/>
      <c r="H342" s="45"/>
      <c r="I342" s="61">
        <v>0</v>
      </c>
      <c r="J342" s="45"/>
      <c r="K342" s="26">
        <v>0</v>
      </c>
      <c r="L342" s="88"/>
      <c r="M342" s="94"/>
      <c r="N342" s="84"/>
      <c r="O342" s="84"/>
    </row>
    <row r="343" spans="1:15">
      <c r="A343" s="4">
        <v>43310</v>
      </c>
      <c r="B343" s="61">
        <v>259.75549999999998</v>
      </c>
      <c r="C343" s="45"/>
      <c r="D343" s="45"/>
      <c r="E343" s="45"/>
      <c r="F343" s="45"/>
      <c r="G343" s="45"/>
      <c r="H343" s="45"/>
      <c r="I343" s="61">
        <v>0</v>
      </c>
      <c r="J343" s="45"/>
      <c r="K343" s="26">
        <v>0</v>
      </c>
      <c r="L343" s="88"/>
      <c r="M343" s="94"/>
      <c r="N343" s="84"/>
      <c r="O343" s="84"/>
    </row>
    <row r="344" spans="1:15">
      <c r="A344" s="4">
        <v>43311</v>
      </c>
      <c r="B344" s="61">
        <v>259.75549999999998</v>
      </c>
      <c r="C344" s="20"/>
      <c r="D344" s="20"/>
      <c r="E344" s="20"/>
      <c r="F344" s="20"/>
      <c r="G344" s="20"/>
      <c r="H344" s="20"/>
      <c r="I344" s="61">
        <v>0</v>
      </c>
      <c r="J344" s="20"/>
      <c r="K344" s="26">
        <v>0</v>
      </c>
      <c r="L344" s="88"/>
      <c r="M344" s="94"/>
      <c r="N344" s="84"/>
      <c r="O344" s="84"/>
    </row>
    <row r="345" spans="1:15">
      <c r="A345" s="4">
        <v>43312</v>
      </c>
      <c r="B345" s="61">
        <v>233.04</v>
      </c>
      <c r="C345" s="45"/>
      <c r="D345" s="45"/>
      <c r="E345" s="45"/>
      <c r="F345" s="45"/>
      <c r="G345" s="45"/>
      <c r="H345" s="45"/>
      <c r="I345" s="61">
        <v>0</v>
      </c>
      <c r="J345" s="45"/>
      <c r="K345" s="26">
        <v>0</v>
      </c>
      <c r="L345" s="88"/>
      <c r="M345" s="94"/>
      <c r="N345" s="84"/>
      <c r="O345" s="84"/>
    </row>
    <row r="346" spans="1:15">
      <c r="A346" s="4">
        <v>43313</v>
      </c>
      <c r="B346" s="61">
        <v>219.21</v>
      </c>
      <c r="C346" s="45"/>
      <c r="D346" s="45"/>
      <c r="E346" s="45"/>
      <c r="F346" s="45"/>
      <c r="G346" s="45"/>
      <c r="H346" s="45"/>
      <c r="I346" s="61">
        <v>0</v>
      </c>
      <c r="J346" s="45"/>
      <c r="K346" s="26">
        <v>0</v>
      </c>
      <c r="L346" s="88"/>
      <c r="M346" s="94"/>
      <c r="N346" s="84"/>
      <c r="O346" s="84"/>
    </row>
    <row r="347" spans="1:15">
      <c r="A347" s="4">
        <v>43314</v>
      </c>
      <c r="B347" s="61">
        <v>229.93700000000001</v>
      </c>
      <c r="C347" s="45"/>
      <c r="D347" s="45"/>
      <c r="E347" s="45"/>
      <c r="F347" s="45"/>
      <c r="G347" s="45"/>
      <c r="H347" s="45"/>
      <c r="I347" s="61">
        <v>0</v>
      </c>
      <c r="J347" s="45"/>
      <c r="K347" s="26">
        <v>0</v>
      </c>
      <c r="L347" s="88"/>
      <c r="M347" s="94"/>
      <c r="N347" s="84"/>
      <c r="O347" s="84"/>
    </row>
    <row r="348" spans="1:15">
      <c r="A348" s="4">
        <v>43315</v>
      </c>
      <c r="B348" s="61">
        <v>214.36500000000001</v>
      </c>
      <c r="C348" s="45"/>
      <c r="D348" s="45"/>
      <c r="E348" s="45"/>
      <c r="F348" s="45"/>
      <c r="G348" s="45"/>
      <c r="H348" s="45"/>
      <c r="I348" s="61">
        <v>0</v>
      </c>
      <c r="J348" s="45"/>
      <c r="K348" s="26">
        <v>0</v>
      </c>
      <c r="L348" s="88"/>
      <c r="M348" s="94"/>
      <c r="N348" s="84"/>
      <c r="O348" s="84"/>
    </row>
    <row r="349" spans="1:15">
      <c r="A349" s="4">
        <v>43316</v>
      </c>
      <c r="B349" s="93">
        <v>214.25700000000001</v>
      </c>
      <c r="C349" s="45"/>
      <c r="D349" s="45"/>
      <c r="E349" s="45"/>
      <c r="F349" s="45"/>
      <c r="G349" s="45"/>
      <c r="H349" s="45"/>
      <c r="I349" s="61">
        <v>0</v>
      </c>
      <c r="J349" s="45"/>
      <c r="K349" s="26">
        <v>0</v>
      </c>
      <c r="L349" s="88"/>
      <c r="M349" s="94"/>
      <c r="N349" s="84"/>
      <c r="O349" s="84"/>
    </row>
    <row r="350" spans="1:15">
      <c r="A350" s="4">
        <v>43317</v>
      </c>
      <c r="B350" s="93">
        <v>236.71199999999999</v>
      </c>
      <c r="C350" s="45"/>
      <c r="D350" s="45"/>
      <c r="E350" s="45"/>
      <c r="F350" s="45"/>
      <c r="G350" s="45"/>
      <c r="H350" s="45"/>
      <c r="I350" s="61">
        <v>0</v>
      </c>
      <c r="J350" s="45"/>
      <c r="K350" s="26">
        <v>0</v>
      </c>
      <c r="L350" s="88"/>
      <c r="M350" s="94"/>
      <c r="N350" s="84"/>
      <c r="O350" s="84"/>
    </row>
    <row r="351" spans="1:15">
      <c r="A351" s="4">
        <v>43318</v>
      </c>
      <c r="B351" s="93">
        <v>236.71199999999999</v>
      </c>
      <c r="C351" s="20"/>
      <c r="D351" s="20"/>
      <c r="E351" s="20"/>
      <c r="F351" s="20"/>
      <c r="G351" s="20"/>
      <c r="H351" s="20"/>
      <c r="I351" s="61">
        <v>0</v>
      </c>
      <c r="J351" s="20"/>
      <c r="K351" s="26">
        <v>0</v>
      </c>
      <c r="L351" s="88"/>
      <c r="M351" s="94"/>
      <c r="N351" s="84"/>
      <c r="O351" s="84"/>
    </row>
    <row r="352" spans="1:15">
      <c r="A352" s="4">
        <v>43319</v>
      </c>
      <c r="B352" s="93">
        <v>224.75700000000001</v>
      </c>
      <c r="C352" s="45"/>
      <c r="D352" s="45"/>
      <c r="E352" s="45"/>
      <c r="F352" s="45"/>
      <c r="G352" s="45"/>
      <c r="H352" s="45"/>
      <c r="I352" s="61">
        <v>0</v>
      </c>
      <c r="J352" s="45"/>
      <c r="K352" s="26">
        <v>0</v>
      </c>
      <c r="L352" s="88"/>
      <c r="M352" s="94"/>
      <c r="N352" s="84"/>
      <c r="O352" s="84"/>
    </row>
    <row r="353" spans="1:15">
      <c r="A353" s="4">
        <v>43320</v>
      </c>
      <c r="B353" s="93">
        <v>228.083</v>
      </c>
      <c r="C353" s="45"/>
      <c r="D353" s="45"/>
      <c r="E353" s="45"/>
      <c r="F353" s="45"/>
      <c r="G353" s="45"/>
      <c r="H353" s="45"/>
      <c r="I353" s="61">
        <v>0</v>
      </c>
      <c r="J353" s="45"/>
      <c r="K353" s="26">
        <v>0</v>
      </c>
      <c r="L353" s="88"/>
      <c r="M353" s="94"/>
      <c r="N353" s="84"/>
      <c r="O353" s="84"/>
    </row>
    <row r="354" spans="1:15">
      <c r="A354" s="4">
        <v>43321</v>
      </c>
      <c r="B354" s="93">
        <v>229.86199999999999</v>
      </c>
      <c r="C354" s="45"/>
      <c r="D354" s="45"/>
      <c r="E354" s="45"/>
      <c r="F354" s="45"/>
      <c r="G354" s="45"/>
      <c r="H354" s="45"/>
      <c r="I354" s="61">
        <v>0</v>
      </c>
      <c r="J354" s="45"/>
      <c r="K354" s="26">
        <v>0</v>
      </c>
      <c r="L354" s="88"/>
      <c r="M354" s="94"/>
      <c r="N354" s="84"/>
      <c r="O354" s="84"/>
    </row>
    <row r="355" spans="1:15">
      <c r="A355" s="4">
        <v>43322</v>
      </c>
      <c r="B355" s="93">
        <v>253.756</v>
      </c>
      <c r="C355" s="45"/>
      <c r="D355" s="45"/>
      <c r="E355" s="45"/>
      <c r="F355" s="45"/>
      <c r="G355" s="45"/>
      <c r="H355" s="45"/>
      <c r="I355" s="61">
        <v>0</v>
      </c>
      <c r="J355" s="45"/>
      <c r="K355" s="26">
        <v>0</v>
      </c>
      <c r="L355" s="88"/>
      <c r="M355" s="94"/>
      <c r="N355" s="84"/>
      <c r="O355" s="84"/>
    </row>
    <row r="356" spans="1:15">
      <c r="A356" s="4">
        <v>43323</v>
      </c>
      <c r="B356" s="93">
        <v>152.85900000000001</v>
      </c>
      <c r="C356" s="45"/>
      <c r="D356" s="45"/>
      <c r="E356" s="45"/>
      <c r="F356" s="45"/>
      <c r="G356" s="45"/>
      <c r="H356" s="45"/>
      <c r="I356" s="61">
        <v>0</v>
      </c>
      <c r="J356" s="45"/>
      <c r="K356" s="26">
        <v>0</v>
      </c>
      <c r="L356" s="88"/>
      <c r="M356" s="94"/>
      <c r="N356" s="84"/>
      <c r="O356" s="84"/>
    </row>
    <row r="357" spans="1:15">
      <c r="A357" s="4">
        <v>43324</v>
      </c>
      <c r="B357" s="93">
        <v>237.5745</v>
      </c>
      <c r="C357" s="45"/>
      <c r="D357" s="45"/>
      <c r="E357" s="45"/>
      <c r="F357" s="45"/>
      <c r="G357" s="45"/>
      <c r="H357" s="45"/>
      <c r="I357" s="61">
        <v>0</v>
      </c>
      <c r="J357" s="45"/>
      <c r="K357" s="26">
        <v>0</v>
      </c>
      <c r="L357" s="88"/>
      <c r="M357" s="94"/>
      <c r="N357" s="84"/>
      <c r="O357" s="84"/>
    </row>
    <row r="358" spans="1:15">
      <c r="A358" s="4">
        <v>43325</v>
      </c>
      <c r="B358" s="93">
        <v>237.5745</v>
      </c>
      <c r="I358" s="61">
        <v>0</v>
      </c>
      <c r="K358" s="26">
        <v>0</v>
      </c>
      <c r="L358" s="88"/>
      <c r="M358" s="94"/>
      <c r="N358" s="84"/>
      <c r="O358" s="84"/>
    </row>
    <row r="359" spans="1:15">
      <c r="A359" s="4">
        <v>43326</v>
      </c>
      <c r="B359" s="93">
        <v>201.83</v>
      </c>
      <c r="C359" s="45"/>
      <c r="D359" s="45"/>
      <c r="E359" s="45"/>
      <c r="F359" s="45"/>
      <c r="G359" s="45"/>
      <c r="H359" s="45"/>
      <c r="I359" s="61">
        <v>0</v>
      </c>
      <c r="J359" s="45"/>
      <c r="K359" s="26">
        <v>0</v>
      </c>
      <c r="L359" s="88"/>
      <c r="M359" s="94"/>
      <c r="N359" s="84"/>
      <c r="O359" s="84"/>
    </row>
    <row r="360" spans="1:15">
      <c r="A360" s="4">
        <v>43327</v>
      </c>
      <c r="B360" s="93">
        <v>232.23</v>
      </c>
      <c r="C360" s="45"/>
      <c r="D360" s="45"/>
      <c r="E360" s="45"/>
      <c r="F360" s="45"/>
      <c r="G360" s="45"/>
      <c r="H360" s="45"/>
      <c r="I360" s="61">
        <v>0</v>
      </c>
      <c r="J360" s="45"/>
      <c r="K360" s="26">
        <v>0</v>
      </c>
      <c r="L360" s="88"/>
      <c r="M360" s="94"/>
      <c r="N360" s="84"/>
      <c r="O360" s="84"/>
    </row>
    <row r="361" spans="1:15">
      <c r="A361" s="4">
        <v>43328</v>
      </c>
      <c r="B361" s="93">
        <v>190.90100000000001</v>
      </c>
      <c r="C361" s="45"/>
      <c r="D361" s="45"/>
      <c r="E361" s="45"/>
      <c r="F361" s="45"/>
      <c r="G361" s="45"/>
      <c r="H361" s="45"/>
      <c r="I361" s="61">
        <v>0</v>
      </c>
      <c r="J361" s="83"/>
      <c r="K361" s="26">
        <v>0</v>
      </c>
      <c r="L361" s="88"/>
      <c r="M361" s="94"/>
      <c r="N361" s="84"/>
      <c r="O361" s="84"/>
    </row>
    <row r="362" spans="1:15">
      <c r="A362" s="4">
        <v>43329</v>
      </c>
      <c r="B362" s="93">
        <v>194.702</v>
      </c>
      <c r="C362" s="45"/>
      <c r="D362" s="45"/>
      <c r="E362" s="45"/>
      <c r="F362" s="45"/>
      <c r="G362" s="45"/>
      <c r="H362" s="45"/>
      <c r="I362" s="61">
        <v>0</v>
      </c>
      <c r="J362" s="83"/>
      <c r="K362" s="26">
        <v>0</v>
      </c>
      <c r="L362" s="88"/>
      <c r="M362" s="94"/>
      <c r="N362" s="84"/>
      <c r="O362" s="84"/>
    </row>
    <row r="363" spans="1:15">
      <c r="A363" s="4">
        <v>43330</v>
      </c>
      <c r="B363" s="61">
        <v>208.47725</v>
      </c>
      <c r="C363" s="45"/>
      <c r="D363" s="45"/>
      <c r="E363" s="45"/>
      <c r="F363" s="45"/>
      <c r="G363" s="45"/>
      <c r="H363" s="45"/>
      <c r="I363" s="61">
        <v>0</v>
      </c>
      <c r="J363" s="45"/>
      <c r="K363" s="26">
        <v>0</v>
      </c>
      <c r="L363" s="88"/>
      <c r="M363" s="94"/>
      <c r="N363" s="84"/>
      <c r="O363" s="84"/>
    </row>
    <row r="364" spans="1:15">
      <c r="A364" s="4">
        <v>43331</v>
      </c>
      <c r="B364" s="61">
        <v>208.47725</v>
      </c>
      <c r="C364" s="45"/>
      <c r="D364" s="45"/>
      <c r="E364" s="45"/>
      <c r="F364" s="45"/>
      <c r="G364" s="45"/>
      <c r="H364" s="45"/>
      <c r="I364" s="61">
        <v>0</v>
      </c>
      <c r="J364" s="45"/>
      <c r="K364" s="26">
        <v>0</v>
      </c>
      <c r="L364" s="88"/>
      <c r="M364" s="94"/>
      <c r="N364" s="84"/>
      <c r="O364" s="84"/>
    </row>
    <row r="365" spans="1:15">
      <c r="A365" s="4">
        <v>43332</v>
      </c>
      <c r="B365" s="61">
        <v>215.69049999999999</v>
      </c>
      <c r="C365" s="20"/>
      <c r="D365" s="20"/>
      <c r="E365" s="20"/>
      <c r="F365" s="20"/>
      <c r="G365" s="20"/>
      <c r="H365" s="20"/>
      <c r="I365" s="61">
        <v>0</v>
      </c>
      <c r="J365" s="20"/>
      <c r="K365" s="26">
        <v>0</v>
      </c>
      <c r="L365" s="88"/>
      <c r="M365" s="94"/>
      <c r="N365" s="84"/>
      <c r="O365" s="84"/>
    </row>
    <row r="366" spans="1:15">
      <c r="A366" s="4">
        <v>43333</v>
      </c>
      <c r="B366" s="61">
        <v>220.834</v>
      </c>
      <c r="C366" s="61">
        <v>5</v>
      </c>
      <c r="D366" s="61">
        <v>40</v>
      </c>
      <c r="E366" s="61">
        <v>1</v>
      </c>
      <c r="F366" s="61">
        <v>5</v>
      </c>
      <c r="G366" s="61">
        <v>8.6</v>
      </c>
      <c r="H366" s="61">
        <v>4.2</v>
      </c>
      <c r="I366" s="61">
        <v>0</v>
      </c>
      <c r="J366" s="61">
        <v>0</v>
      </c>
      <c r="K366" s="26">
        <v>0</v>
      </c>
      <c r="L366" s="88">
        <v>0.45833333333333331</v>
      </c>
      <c r="M366" s="94">
        <v>43354</v>
      </c>
      <c r="N366" s="84">
        <v>43354</v>
      </c>
      <c r="O366" s="84"/>
    </row>
    <row r="367" spans="1:15">
      <c r="A367" s="4">
        <v>43334</v>
      </c>
      <c r="B367" s="61">
        <v>207.512</v>
      </c>
      <c r="C367" s="45"/>
      <c r="D367" s="45"/>
      <c r="E367" s="45"/>
      <c r="F367" s="45"/>
      <c r="G367" s="45"/>
      <c r="H367" s="45"/>
      <c r="I367" s="61">
        <v>0</v>
      </c>
      <c r="J367" s="45"/>
      <c r="K367" s="26">
        <v>0</v>
      </c>
      <c r="L367" s="88"/>
      <c r="M367" s="94"/>
      <c r="N367" s="84"/>
      <c r="O367" s="84"/>
    </row>
    <row r="368" spans="1:15">
      <c r="A368" s="4">
        <v>43335</v>
      </c>
      <c r="B368" s="61">
        <v>209.584</v>
      </c>
      <c r="C368" s="45"/>
      <c r="D368" s="45"/>
      <c r="E368" s="45"/>
      <c r="F368" s="45"/>
      <c r="G368" s="45"/>
      <c r="H368" s="45"/>
      <c r="I368" s="61">
        <v>0</v>
      </c>
      <c r="J368" s="45"/>
      <c r="K368" s="26">
        <v>0</v>
      </c>
      <c r="L368" s="88"/>
      <c r="M368" s="94"/>
      <c r="N368" s="84"/>
      <c r="O368" s="84"/>
    </row>
    <row r="369" spans="1:15">
      <c r="A369" s="4">
        <v>43336</v>
      </c>
      <c r="B369" s="61">
        <v>244.41</v>
      </c>
      <c r="C369" s="45"/>
      <c r="D369" s="45"/>
      <c r="E369" s="45"/>
      <c r="F369" s="45"/>
      <c r="G369" s="45"/>
      <c r="H369" s="45"/>
      <c r="I369" s="61">
        <v>0</v>
      </c>
      <c r="J369" s="45"/>
      <c r="K369" s="26">
        <v>0</v>
      </c>
      <c r="L369" s="88"/>
      <c r="M369" s="94"/>
      <c r="N369" s="84"/>
      <c r="O369" s="84"/>
    </row>
    <row r="370" spans="1:15">
      <c r="A370" s="4">
        <v>43337</v>
      </c>
      <c r="B370" s="61">
        <v>208.16249999999999</v>
      </c>
      <c r="C370" s="45"/>
      <c r="D370" s="45"/>
      <c r="E370" s="45"/>
      <c r="F370" s="45"/>
      <c r="G370" s="45"/>
      <c r="H370" s="45"/>
      <c r="I370" s="61">
        <v>0</v>
      </c>
      <c r="J370" s="45"/>
      <c r="K370" s="26">
        <v>0</v>
      </c>
      <c r="L370" s="88"/>
      <c r="M370" s="94"/>
      <c r="N370" s="84"/>
      <c r="O370" s="84"/>
    </row>
    <row r="371" spans="1:15">
      <c r="A371" s="4">
        <v>43338</v>
      </c>
      <c r="B371" s="61">
        <v>208.16249999999999</v>
      </c>
      <c r="C371" s="45"/>
      <c r="D371" s="45"/>
      <c r="E371" s="45"/>
      <c r="F371" s="45"/>
      <c r="G371" s="45"/>
      <c r="H371" s="45"/>
      <c r="I371" s="61">
        <v>0</v>
      </c>
      <c r="J371" s="45"/>
      <c r="K371" s="26">
        <v>0</v>
      </c>
      <c r="L371" s="88"/>
      <c r="M371" s="94"/>
      <c r="N371" s="84"/>
      <c r="O371" s="84"/>
    </row>
    <row r="372" spans="1:15">
      <c r="A372" s="4">
        <v>43339</v>
      </c>
      <c r="B372" s="61">
        <v>250.86199999999999</v>
      </c>
      <c r="C372" s="20"/>
      <c r="D372" s="20"/>
      <c r="E372" s="20"/>
      <c r="F372" s="20"/>
      <c r="G372" s="20"/>
      <c r="H372" s="20"/>
      <c r="I372" s="61">
        <v>0</v>
      </c>
      <c r="J372" s="46"/>
      <c r="K372" s="26">
        <v>15</v>
      </c>
      <c r="L372" s="88"/>
      <c r="M372" s="94"/>
      <c r="N372" s="84"/>
      <c r="O372" s="84"/>
    </row>
    <row r="373" spans="1:15">
      <c r="A373" s="4">
        <v>43340</v>
      </c>
      <c r="B373" s="61">
        <v>247.2</v>
      </c>
      <c r="C373" s="45"/>
      <c r="D373" s="45"/>
      <c r="E373" s="45"/>
      <c r="F373" s="45"/>
      <c r="G373" s="45"/>
      <c r="H373" s="45"/>
      <c r="I373" s="61">
        <v>0</v>
      </c>
      <c r="J373" s="45"/>
      <c r="K373" s="26">
        <v>5</v>
      </c>
      <c r="L373" s="88"/>
      <c r="M373" s="94"/>
      <c r="N373" s="84"/>
      <c r="O373" s="84"/>
    </row>
    <row r="374" spans="1:15">
      <c r="A374" s="4">
        <v>43341</v>
      </c>
      <c r="B374" s="61">
        <v>233.166</v>
      </c>
      <c r="C374" s="45"/>
      <c r="D374" s="45"/>
      <c r="E374" s="45"/>
      <c r="F374" s="45"/>
      <c r="G374" s="45"/>
      <c r="H374" s="45"/>
      <c r="I374" s="61">
        <v>0</v>
      </c>
      <c r="J374" s="45"/>
      <c r="K374" s="26">
        <v>0</v>
      </c>
      <c r="L374" s="88"/>
      <c r="M374" s="94"/>
      <c r="N374" s="84"/>
      <c r="O374" s="84"/>
    </row>
    <row r="375" spans="1:15">
      <c r="A375" s="4">
        <v>43342</v>
      </c>
      <c r="B375" s="61">
        <v>222.172</v>
      </c>
      <c r="C375" s="45"/>
      <c r="D375" s="45"/>
      <c r="E375" s="45"/>
      <c r="F375" s="45"/>
      <c r="G375" s="45"/>
      <c r="H375" s="45"/>
      <c r="I375" s="61">
        <v>0</v>
      </c>
      <c r="J375" s="45"/>
      <c r="K375" s="26">
        <v>0</v>
      </c>
      <c r="L375" s="88"/>
      <c r="M375" s="94"/>
      <c r="N375" s="84"/>
      <c r="O375" s="84"/>
    </row>
    <row r="376" spans="1:15">
      <c r="A376" s="4">
        <v>43343</v>
      </c>
      <c r="B376" s="61">
        <v>208.70099999999999</v>
      </c>
      <c r="C376" s="45"/>
      <c r="D376" s="45"/>
      <c r="E376" s="45"/>
      <c r="F376" s="45"/>
      <c r="G376" s="45"/>
      <c r="H376" s="45"/>
      <c r="I376" s="61">
        <v>0</v>
      </c>
      <c r="J376" s="45"/>
      <c r="K376" s="26">
        <v>0</v>
      </c>
      <c r="L376" s="88"/>
      <c r="M376" s="97"/>
      <c r="N376" s="102"/>
      <c r="O376" s="102"/>
    </row>
    <row r="377" spans="1:15" ht="15.75" thickBot="1">
      <c r="A377" s="64"/>
      <c r="B377" s="65"/>
      <c r="C377" s="65"/>
      <c r="D377" s="65"/>
      <c r="E377" s="65"/>
      <c r="F377" s="65"/>
      <c r="G377" s="65"/>
      <c r="H377" s="65"/>
      <c r="I377" s="65"/>
      <c r="J377" s="65"/>
      <c r="K377" s="66"/>
      <c r="L377" s="88"/>
    </row>
    <row r="378" spans="1:15">
      <c r="A378" s="21" t="s">
        <v>8</v>
      </c>
      <c r="B378" s="29">
        <f>MIN(B12:B376)</f>
        <v>0</v>
      </c>
      <c r="C378" s="32">
        <f>MIN(C12:C376)</f>
        <v>2</v>
      </c>
      <c r="D378" s="32">
        <f t="shared" ref="D378:G378" si="0">MIN(D12:D376)</f>
        <v>1</v>
      </c>
      <c r="E378" s="32">
        <f t="shared" si="0"/>
        <v>1</v>
      </c>
      <c r="F378" s="32">
        <f t="shared" si="0"/>
        <v>2</v>
      </c>
      <c r="G378" s="32">
        <f t="shared" si="0"/>
        <v>4.0999999999999996</v>
      </c>
      <c r="H378" s="32">
        <f>MIN(H12:H376)</f>
        <v>1.6</v>
      </c>
      <c r="I378" s="32">
        <f t="shared" ref="I378:J378" si="1">MIN(I12:I376)</f>
        <v>0</v>
      </c>
      <c r="J378" s="32">
        <f t="shared" si="1"/>
        <v>0</v>
      </c>
      <c r="K378" s="29">
        <f>MIN(K12:K376)</f>
        <v>0</v>
      </c>
      <c r="L378" s="88"/>
    </row>
    <row r="379" spans="1:15">
      <c r="A379" s="22" t="s">
        <v>9</v>
      </c>
      <c r="B379" s="30">
        <f>AVERAGE(B12:B376)</f>
        <v>312.07637990867602</v>
      </c>
      <c r="C379" s="40">
        <f>AVERAGE(C12:C376)</f>
        <v>13</v>
      </c>
      <c r="D379" s="40">
        <f t="shared" ref="D379:G379" si="2">AVERAGE(D12:D376)</f>
        <v>98.833333333333329</v>
      </c>
      <c r="E379" s="40">
        <f t="shared" si="2"/>
        <v>1.1666666666666667</v>
      </c>
      <c r="F379" s="40">
        <f t="shared" si="2"/>
        <v>31.833333333333332</v>
      </c>
      <c r="G379" s="40">
        <f t="shared" si="2"/>
        <v>6.6999999999999993</v>
      </c>
      <c r="H379" s="40">
        <f>AVERAGE(H12:H376)</f>
        <v>2.9416666666666664</v>
      </c>
      <c r="I379" s="40">
        <f t="shared" ref="I379:J379" si="3">AVERAGE(I12:I376)</f>
        <v>3.8925619834710745</v>
      </c>
      <c r="J379" s="40">
        <f t="shared" si="3"/>
        <v>19.818181818181817</v>
      </c>
      <c r="K379" s="30">
        <f>AVERAGE(K12:K376)</f>
        <v>2.7753424657534245</v>
      </c>
      <c r="L379" s="89"/>
    </row>
    <row r="380" spans="1:15" ht="15.75" thickBot="1">
      <c r="A380" s="23" t="s">
        <v>10</v>
      </c>
      <c r="B380" s="31">
        <f>MAX(B12:B376)</f>
        <v>1611.0340000000001</v>
      </c>
      <c r="C380" s="33">
        <f>MAX(C12:C376)</f>
        <v>27</v>
      </c>
      <c r="D380" s="33">
        <f t="shared" ref="D380:G380" si="4">MAX(D12:D376)</f>
        <v>649</v>
      </c>
      <c r="E380" s="33">
        <f t="shared" si="4"/>
        <v>2</v>
      </c>
      <c r="F380" s="33">
        <f t="shared" si="4"/>
        <v>124</v>
      </c>
      <c r="G380" s="33">
        <f t="shared" si="4"/>
        <v>10</v>
      </c>
      <c r="H380" s="33">
        <f>MAX(H12:H376)</f>
        <v>5.3</v>
      </c>
      <c r="I380" s="33">
        <f t="shared" ref="I380:J380" si="5">MAX(I12:I376)</f>
        <v>425</v>
      </c>
      <c r="J380" s="33">
        <f t="shared" si="5"/>
        <v>201</v>
      </c>
      <c r="K380" s="31">
        <f>MAX(K12:K376)</f>
        <v>90</v>
      </c>
      <c r="L380" s="90"/>
    </row>
    <row r="381" spans="1:15">
      <c r="A381" s="108" t="s">
        <v>48</v>
      </c>
      <c r="B381" s="86">
        <f>SUM(B12:B376)</f>
        <v>113907.87866666674</v>
      </c>
      <c r="C381" s="17"/>
      <c r="D381" s="18"/>
      <c r="E381" s="17"/>
      <c r="F381" s="17"/>
      <c r="G381" s="17"/>
      <c r="H381" s="17"/>
      <c r="I381" s="24">
        <f>SUM(I$12:I$376)</f>
        <v>1413</v>
      </c>
      <c r="J381" s="57"/>
      <c r="K381" s="58">
        <f>SUM(K$12:K$376)</f>
        <v>1013</v>
      </c>
      <c r="L381" s="90"/>
    </row>
    <row r="382" spans="1:15">
      <c r="A382" s="19" t="s">
        <v>11</v>
      </c>
      <c r="C382" s="109">
        <f>COUNT(C12:C376)</f>
        <v>12</v>
      </c>
      <c r="D382" s="18"/>
      <c r="E382" s="17"/>
      <c r="F382" s="17"/>
      <c r="G382" s="17"/>
      <c r="H382" s="17"/>
      <c r="I382" s="20"/>
      <c r="J382" s="20"/>
      <c r="L382" s="90"/>
    </row>
    <row r="383" spans="1:15" ht="15.75" thickBot="1">
      <c r="L383" s="91"/>
    </row>
    <row r="384" spans="1:15" ht="15.75" thickBot="1">
      <c r="A384" s="110" t="s">
        <v>49</v>
      </c>
      <c r="B384" s="111">
        <f>COUNTIF(B12:B376,"&gt;1296")</f>
        <v>2</v>
      </c>
      <c r="C384" s="111">
        <f>COUNTIF(C12:C376,"&gt;20")</f>
        <v>4</v>
      </c>
      <c r="D384" s="112"/>
      <c r="E384" s="111">
        <f>COUNTIF(E12:E376,"&gt;10")</f>
        <v>0</v>
      </c>
      <c r="F384" s="111">
        <f>COUNTIF(F12:F376,"&gt;30")</f>
        <v>5</v>
      </c>
      <c r="G384" s="112"/>
      <c r="H384" s="112"/>
      <c r="I384" s="112"/>
      <c r="J384" s="113">
        <f>COUNTIF(J12:J376,"&gt;2000")</f>
        <v>0</v>
      </c>
    </row>
  </sheetData>
  <protectedRanges>
    <protectedRange sqref="J12:J14 C12:H14" name="Range1_1_1"/>
    <protectedRange sqref="K12:K376" name="Range1_3_1"/>
    <protectedRange sqref="J80:J84 J16:J19 J72:J75 C177:H188 C65:H75 C205:H216 C93:H103 C15:H19 C37:H48 C121:H132 C149:H153 C339:H357 J317:J322 J345:J350 J352:J357 J65:J70 J58:J63 J373:J376 J324:J328 C23:H35 C51:H63 C79:H91 C108:H119 C191:H203 C219:H231 C247:H271 J331:J332 J335:J336 J359:J360 J363:J364 J303:J315 J24:J56 C136:H147 J86:J106 C105:H105 J108:J133 C155:H175 C233:H241 C243:H244 C276:H299 C303:H309 C311:H328 J135:J301 C359:H365 C331:H337 J339:J343 J367:J371 C367:H377" name="Range1_2_1"/>
    <protectedRange sqref="B12:B376 C22:H22 C50:H50 C78:H78 C135:H135 C190:H190 C218:H218 C242:H242 C275:H275 C310:H310 C338:H338 C106:H106 C366:H366 J366 I12:I376" name="Range1_4_1_1_1"/>
    <protectedRange sqref="L13:L378" name="Range1_4"/>
  </protectedRanges>
  <mergeCells count="14">
    <mergeCell ref="O7:O9"/>
    <mergeCell ref="A1:O1"/>
    <mergeCell ref="A2:O2"/>
    <mergeCell ref="A3:O3"/>
    <mergeCell ref="A4:O4"/>
    <mergeCell ref="A5:O5"/>
    <mergeCell ref="A6:O6"/>
    <mergeCell ref="A7:A9"/>
    <mergeCell ref="B7:B8"/>
    <mergeCell ref="C7:H7"/>
    <mergeCell ref="I7:I8"/>
    <mergeCell ref="M7:M9"/>
    <mergeCell ref="L7:L9"/>
    <mergeCell ref="N7:N9"/>
  </mergeCells>
  <hyperlinks>
    <hyperlink ref="A3" r:id="rId1" xr:uid="{00000000-0004-0000-0600-000000000000}"/>
  </hyperlinks>
  <pageMargins left="0.7" right="0.7" top="0.75" bottom="0.75" header="0.3" footer="0.3"/>
  <pageSetup paperSize="9" orientation="portrait" r:id="rId2"/>
  <ignoredErrors>
    <ignoredError sqref="J378:J380 J38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84"/>
  <sheetViews>
    <sheetView zoomScale="85" zoomScaleNormal="85" workbookViewId="0">
      <pane xSplit="1" ySplit="11" topLeftCell="B282" activePane="bottomRight" state="frozen"/>
      <selection pane="topRight" activeCell="B1" sqref="B1"/>
      <selection pane="bottomLeft" activeCell="A12" sqref="A12"/>
      <selection pane="bottomRight" activeCell="N362" sqref="N362"/>
    </sheetView>
  </sheetViews>
  <sheetFormatPr defaultRowHeight="15"/>
  <cols>
    <col min="1" max="1" width="28.28515625" customWidth="1"/>
    <col min="2" max="2" width="16.7109375" customWidth="1"/>
    <col min="4" max="4" width="11.140625" customWidth="1"/>
    <col min="6" max="6" width="14" customWidth="1"/>
    <col min="7" max="7" width="12.7109375" customWidth="1"/>
    <col min="8" max="8" width="14" customWidth="1"/>
    <col min="9" max="9" width="14.28515625" customWidth="1"/>
    <col min="10" max="10" width="14" customWidth="1"/>
    <col min="12" max="12" width="13" style="92" customWidth="1"/>
    <col min="13" max="13" width="12.7109375" style="98" customWidth="1"/>
    <col min="14" max="14" width="12.7109375" style="101" customWidth="1"/>
    <col min="15" max="15" width="35.5703125" style="101" bestFit="1" customWidth="1"/>
  </cols>
  <sheetData>
    <row r="1" spans="1:21" ht="21">
      <c r="A1" s="333" t="s">
        <v>33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1"/>
      <c r="Q1" s="1"/>
      <c r="R1" s="1"/>
      <c r="S1" s="1"/>
      <c r="T1" s="1"/>
      <c r="U1" s="1"/>
    </row>
    <row r="2" spans="1:21" ht="18.75">
      <c r="A2" s="334" t="s">
        <v>32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75"/>
      <c r="Q2" s="75"/>
      <c r="R2" s="75"/>
      <c r="S2" s="75"/>
      <c r="T2" s="75"/>
      <c r="U2" s="75"/>
    </row>
    <row r="3" spans="1:21" ht="18.75">
      <c r="A3" s="335" t="s">
        <v>34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77"/>
      <c r="Q3" s="77"/>
      <c r="R3" s="77"/>
      <c r="S3" s="77"/>
      <c r="T3" s="77"/>
      <c r="U3" s="77"/>
    </row>
    <row r="4" spans="1:21" ht="18.75">
      <c r="A4" s="350"/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77"/>
      <c r="Q4" s="77"/>
      <c r="R4" s="77"/>
      <c r="S4" s="77"/>
      <c r="T4" s="77"/>
      <c r="U4" s="77"/>
    </row>
    <row r="5" spans="1:21" ht="18.75">
      <c r="A5" s="351" t="s">
        <v>50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77"/>
      <c r="Q5" s="77"/>
      <c r="R5" s="77"/>
      <c r="S5" s="77"/>
      <c r="T5" s="77"/>
      <c r="U5" s="77"/>
    </row>
    <row r="6" spans="1:21" ht="18.75">
      <c r="A6" s="342" t="s">
        <v>17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78"/>
      <c r="Q6" s="78"/>
      <c r="R6" s="78"/>
      <c r="S6" s="78"/>
      <c r="T6" s="78"/>
      <c r="U6" s="78"/>
    </row>
    <row r="7" spans="1:21" ht="63.75">
      <c r="A7" s="343" t="s">
        <v>1</v>
      </c>
      <c r="B7" s="346" t="s">
        <v>19</v>
      </c>
      <c r="C7" s="348" t="s">
        <v>21</v>
      </c>
      <c r="D7" s="348"/>
      <c r="E7" s="348"/>
      <c r="F7" s="348"/>
      <c r="G7" s="348"/>
      <c r="H7" s="348"/>
      <c r="I7" s="339" t="s">
        <v>22</v>
      </c>
      <c r="J7" s="38" t="s">
        <v>23</v>
      </c>
      <c r="K7" s="25"/>
      <c r="L7" s="361" t="s">
        <v>40</v>
      </c>
      <c r="M7" s="358" t="s">
        <v>35</v>
      </c>
      <c r="N7" s="364" t="s">
        <v>25</v>
      </c>
      <c r="O7" s="346" t="s">
        <v>41</v>
      </c>
    </row>
    <row r="8" spans="1:21" ht="25.5">
      <c r="A8" s="344"/>
      <c r="B8" s="347"/>
      <c r="C8" s="6" t="s">
        <v>3</v>
      </c>
      <c r="D8" s="115" t="s">
        <v>2</v>
      </c>
      <c r="E8" s="115" t="s">
        <v>15</v>
      </c>
      <c r="F8" s="115" t="s">
        <v>20</v>
      </c>
      <c r="G8" s="115" t="s">
        <v>30</v>
      </c>
      <c r="H8" s="115" t="s">
        <v>31</v>
      </c>
      <c r="I8" s="339"/>
      <c r="J8" s="115" t="s">
        <v>2</v>
      </c>
      <c r="K8" s="114" t="s">
        <v>12</v>
      </c>
      <c r="L8" s="362"/>
      <c r="M8" s="359"/>
      <c r="N8" s="365"/>
      <c r="O8" s="356"/>
    </row>
    <row r="9" spans="1:21">
      <c r="A9" s="345"/>
      <c r="B9" s="8" t="s">
        <v>14</v>
      </c>
      <c r="C9" s="10" t="s">
        <v>4</v>
      </c>
      <c r="D9" s="9" t="s">
        <v>5</v>
      </c>
      <c r="E9" s="9" t="s">
        <v>4</v>
      </c>
      <c r="F9" s="10" t="s">
        <v>4</v>
      </c>
      <c r="G9" s="10" t="s">
        <v>4</v>
      </c>
      <c r="H9" s="10" t="s">
        <v>4</v>
      </c>
      <c r="I9" s="9" t="s">
        <v>14</v>
      </c>
      <c r="J9" s="9" t="s">
        <v>5</v>
      </c>
      <c r="K9" s="9" t="s">
        <v>13</v>
      </c>
      <c r="L9" s="363"/>
      <c r="M9" s="360"/>
      <c r="N9" s="366"/>
      <c r="O9" s="357"/>
    </row>
    <row r="10" spans="1:21">
      <c r="A10" s="11" t="s">
        <v>6</v>
      </c>
      <c r="B10" s="14">
        <v>1296</v>
      </c>
      <c r="C10" s="43">
        <v>20</v>
      </c>
      <c r="D10" s="39" t="s">
        <v>0</v>
      </c>
      <c r="E10" s="13">
        <v>10</v>
      </c>
      <c r="F10" s="13">
        <v>30</v>
      </c>
      <c r="G10" s="28" t="s">
        <v>0</v>
      </c>
      <c r="H10" s="28" t="s">
        <v>0</v>
      </c>
      <c r="I10" s="36" t="s">
        <v>0</v>
      </c>
      <c r="J10" s="41">
        <v>2000</v>
      </c>
      <c r="K10" s="36" t="s">
        <v>0</v>
      </c>
      <c r="L10" s="87"/>
      <c r="M10" s="95"/>
      <c r="N10" s="99"/>
      <c r="O10" s="99"/>
    </row>
    <row r="11" spans="1:21">
      <c r="A11" s="11" t="s">
        <v>7</v>
      </c>
      <c r="B11" s="12" t="s">
        <v>0</v>
      </c>
      <c r="C11" s="14" t="s">
        <v>0</v>
      </c>
      <c r="D11" s="28" t="s">
        <v>0</v>
      </c>
      <c r="E11" s="28" t="s">
        <v>0</v>
      </c>
      <c r="F11" s="28" t="s">
        <v>0</v>
      </c>
      <c r="G11" s="28" t="s">
        <v>0</v>
      </c>
      <c r="H11" s="28" t="s">
        <v>0</v>
      </c>
      <c r="I11" s="14" t="s">
        <v>0</v>
      </c>
      <c r="J11" s="28">
        <v>1000</v>
      </c>
      <c r="K11" s="35" t="s">
        <v>0</v>
      </c>
      <c r="L11" s="87"/>
      <c r="M11" s="96"/>
      <c r="N11" s="100"/>
      <c r="O11" s="100"/>
    </row>
    <row r="12" spans="1:21">
      <c r="A12" s="4">
        <v>43344</v>
      </c>
      <c r="B12" s="61">
        <v>227.14699999999999</v>
      </c>
      <c r="C12" s="20"/>
      <c r="D12" s="44"/>
      <c r="E12" s="20"/>
      <c r="F12" s="20"/>
      <c r="G12" s="20"/>
      <c r="H12" s="20"/>
      <c r="I12" s="61">
        <v>0</v>
      </c>
      <c r="J12" s="20">
        <v>0</v>
      </c>
      <c r="K12" s="26">
        <v>0</v>
      </c>
      <c r="L12" s="88"/>
      <c r="M12" s="107"/>
      <c r="N12" s="84"/>
      <c r="O12" s="84"/>
    </row>
    <row r="13" spans="1:21">
      <c r="A13" s="4">
        <v>43345</v>
      </c>
      <c r="B13" s="61">
        <v>234.07300000000001</v>
      </c>
      <c r="C13" s="20"/>
      <c r="D13" s="44"/>
      <c r="E13" s="20"/>
      <c r="F13" s="20"/>
      <c r="G13" s="20"/>
      <c r="H13" s="20"/>
      <c r="I13" s="61">
        <v>0</v>
      </c>
      <c r="J13" s="20">
        <v>0</v>
      </c>
      <c r="K13" s="26">
        <v>0</v>
      </c>
      <c r="L13" s="88"/>
      <c r="M13" s="107"/>
      <c r="N13" s="84"/>
      <c r="O13" s="84"/>
    </row>
    <row r="14" spans="1:21">
      <c r="A14" s="4">
        <v>43346</v>
      </c>
      <c r="B14" s="61">
        <v>234.07300000000001</v>
      </c>
      <c r="C14" s="20"/>
      <c r="D14" s="44"/>
      <c r="E14" s="20"/>
      <c r="F14" s="20"/>
      <c r="G14" s="20"/>
      <c r="H14" s="20"/>
      <c r="I14" s="61">
        <v>0</v>
      </c>
      <c r="J14" s="20">
        <v>0</v>
      </c>
      <c r="K14" s="26">
        <v>10</v>
      </c>
      <c r="L14" s="88"/>
      <c r="M14" s="107"/>
      <c r="N14" s="84"/>
      <c r="O14" s="84"/>
    </row>
    <row r="15" spans="1:21">
      <c r="A15" s="4">
        <v>43347</v>
      </c>
      <c r="B15" s="61">
        <v>264.572</v>
      </c>
      <c r="C15" s="20"/>
      <c r="D15" s="20"/>
      <c r="E15" s="20"/>
      <c r="F15" s="20"/>
      <c r="G15" s="20"/>
      <c r="H15" s="20"/>
      <c r="I15" s="61">
        <v>0</v>
      </c>
      <c r="J15" s="20">
        <v>0</v>
      </c>
      <c r="K15" s="26">
        <v>17</v>
      </c>
      <c r="L15" s="88"/>
      <c r="M15" s="107"/>
      <c r="N15" s="84"/>
      <c r="O15" s="84"/>
    </row>
    <row r="16" spans="1:21">
      <c r="A16" s="4">
        <v>43348</v>
      </c>
      <c r="B16" s="61">
        <v>334.81900000000002</v>
      </c>
      <c r="C16" s="45"/>
      <c r="D16" s="45"/>
      <c r="E16" s="45"/>
      <c r="F16" s="45"/>
      <c r="G16" s="45"/>
      <c r="H16" s="45"/>
      <c r="I16" s="61">
        <v>0</v>
      </c>
      <c r="J16" s="20">
        <v>0</v>
      </c>
      <c r="K16" s="26">
        <v>14</v>
      </c>
      <c r="L16" s="88"/>
      <c r="M16" s="107"/>
      <c r="N16" s="84"/>
      <c r="O16" s="84"/>
    </row>
    <row r="17" spans="1:15">
      <c r="A17" s="4">
        <v>43349</v>
      </c>
      <c r="B17" s="61">
        <v>299.61700000000002</v>
      </c>
      <c r="C17" s="45"/>
      <c r="D17" s="45"/>
      <c r="E17" s="45"/>
      <c r="F17" s="45"/>
      <c r="G17" s="45"/>
      <c r="H17" s="45"/>
      <c r="I17" s="61">
        <v>0</v>
      </c>
      <c r="J17" s="20">
        <v>0</v>
      </c>
      <c r="K17" s="26">
        <v>8</v>
      </c>
      <c r="L17" s="88"/>
      <c r="M17" s="107"/>
      <c r="N17" s="84"/>
      <c r="O17" s="84"/>
    </row>
    <row r="18" spans="1:15">
      <c r="A18" s="4">
        <v>43350</v>
      </c>
      <c r="B18" s="61">
        <v>291.41199999999998</v>
      </c>
      <c r="C18" s="45"/>
      <c r="D18" s="45"/>
      <c r="E18" s="45"/>
      <c r="F18" s="45"/>
      <c r="G18" s="45"/>
      <c r="H18" s="45"/>
      <c r="I18" s="61">
        <v>0</v>
      </c>
      <c r="J18" s="20">
        <v>0</v>
      </c>
      <c r="K18" s="26">
        <v>0</v>
      </c>
      <c r="L18" s="88"/>
      <c r="M18" s="107"/>
      <c r="N18" s="84"/>
      <c r="O18" s="84"/>
    </row>
    <row r="19" spans="1:15">
      <c r="A19" s="4">
        <v>43351</v>
      </c>
      <c r="B19" s="61">
        <v>177.828</v>
      </c>
      <c r="C19" s="45"/>
      <c r="D19" s="45"/>
      <c r="E19" s="45"/>
      <c r="F19" s="45"/>
      <c r="G19" s="45"/>
      <c r="H19" s="45"/>
      <c r="I19" s="61">
        <v>0</v>
      </c>
      <c r="J19" s="20">
        <v>0</v>
      </c>
      <c r="K19" s="26">
        <v>0</v>
      </c>
      <c r="L19" s="88"/>
      <c r="M19" s="107"/>
      <c r="N19" s="84"/>
      <c r="O19" s="84"/>
    </row>
    <row r="20" spans="1:15">
      <c r="A20" s="4">
        <v>43352</v>
      </c>
      <c r="B20" s="61">
        <v>242.17349999999999</v>
      </c>
      <c r="C20" s="83"/>
      <c r="D20" s="83"/>
      <c r="E20" s="83"/>
      <c r="F20" s="83"/>
      <c r="G20" s="83"/>
      <c r="H20" s="83"/>
      <c r="I20" s="61">
        <v>0</v>
      </c>
      <c r="J20" s="20">
        <v>0</v>
      </c>
      <c r="K20" s="26">
        <v>0</v>
      </c>
      <c r="L20" s="88"/>
      <c r="M20" s="107"/>
      <c r="N20" s="84"/>
      <c r="O20" s="84"/>
    </row>
    <row r="21" spans="1:15">
      <c r="A21" s="4">
        <v>43353</v>
      </c>
      <c r="B21" s="61">
        <v>242.17349999999999</v>
      </c>
      <c r="C21" s="83"/>
      <c r="D21" s="83"/>
      <c r="E21" s="83"/>
      <c r="F21" s="83"/>
      <c r="G21" s="83"/>
      <c r="H21" s="83"/>
      <c r="I21" s="61">
        <v>0</v>
      </c>
      <c r="J21" s="20">
        <v>0</v>
      </c>
      <c r="K21" s="26">
        <v>0</v>
      </c>
      <c r="L21" s="88"/>
      <c r="M21" s="107"/>
      <c r="N21" s="84"/>
      <c r="O21" s="84"/>
    </row>
    <row r="22" spans="1:15">
      <c r="A22" s="4">
        <v>43354</v>
      </c>
      <c r="B22" s="93">
        <v>243.17400000000001</v>
      </c>
      <c r="I22" s="61">
        <v>0</v>
      </c>
      <c r="J22" s="20">
        <v>0</v>
      </c>
      <c r="K22" s="26">
        <v>0</v>
      </c>
      <c r="L22" s="88"/>
      <c r="M22" s="107"/>
      <c r="N22" s="84"/>
      <c r="O22" s="84"/>
    </row>
    <row r="23" spans="1:15">
      <c r="A23" s="4">
        <v>43355</v>
      </c>
      <c r="B23" s="93">
        <v>214.22900000000001</v>
      </c>
      <c r="C23" s="45"/>
      <c r="D23" s="45"/>
      <c r="E23" s="45"/>
      <c r="F23" s="45"/>
      <c r="G23" s="45"/>
      <c r="H23" s="45"/>
      <c r="I23" s="61">
        <v>0</v>
      </c>
      <c r="J23" s="20">
        <v>0</v>
      </c>
      <c r="K23" s="26">
        <v>0</v>
      </c>
      <c r="L23" s="88"/>
      <c r="M23" s="107"/>
      <c r="N23" s="84"/>
      <c r="O23" s="84"/>
    </row>
    <row r="24" spans="1:15">
      <c r="A24" s="4">
        <v>43356</v>
      </c>
      <c r="B24" s="93">
        <v>218.113</v>
      </c>
      <c r="C24" s="45"/>
      <c r="D24" s="45"/>
      <c r="E24" s="45"/>
      <c r="F24" s="45"/>
      <c r="G24" s="45"/>
      <c r="H24" s="45"/>
      <c r="I24" s="61">
        <v>0</v>
      </c>
      <c r="J24" s="20">
        <v>0</v>
      </c>
      <c r="K24" s="26">
        <v>0</v>
      </c>
      <c r="L24" s="88"/>
      <c r="M24" s="107"/>
      <c r="N24" s="84"/>
      <c r="O24" s="84"/>
    </row>
    <row r="25" spans="1:15">
      <c r="A25" s="4">
        <v>43357</v>
      </c>
      <c r="B25" s="93">
        <v>208.874</v>
      </c>
      <c r="C25" s="45"/>
      <c r="D25" s="45"/>
      <c r="E25" s="45"/>
      <c r="F25" s="45"/>
      <c r="G25" s="45"/>
      <c r="H25" s="45"/>
      <c r="I25" s="61">
        <v>0</v>
      </c>
      <c r="J25" s="20">
        <v>0</v>
      </c>
      <c r="K25" s="26">
        <v>0</v>
      </c>
      <c r="L25" s="88"/>
      <c r="M25" s="107"/>
      <c r="N25" s="84"/>
      <c r="O25" s="84"/>
    </row>
    <row r="26" spans="1:15">
      <c r="A26" s="4">
        <v>43358</v>
      </c>
      <c r="B26" s="93">
        <v>217.12899999999999</v>
      </c>
      <c r="C26" s="45"/>
      <c r="D26" s="45"/>
      <c r="E26" s="45"/>
      <c r="F26" s="45"/>
      <c r="G26" s="45"/>
      <c r="H26" s="45"/>
      <c r="I26" s="61">
        <v>0</v>
      </c>
      <c r="J26" s="20">
        <v>0</v>
      </c>
      <c r="K26" s="26">
        <v>0</v>
      </c>
      <c r="L26" s="88"/>
      <c r="M26" s="107"/>
      <c r="N26" s="84"/>
      <c r="O26" s="84"/>
    </row>
    <row r="27" spans="1:15">
      <c r="A27" s="4">
        <v>43359</v>
      </c>
      <c r="B27" s="93">
        <v>221.04300000000001</v>
      </c>
      <c r="C27" s="45"/>
      <c r="D27" s="45"/>
      <c r="E27" s="45"/>
      <c r="F27" s="45"/>
      <c r="G27" s="45"/>
      <c r="H27" s="45"/>
      <c r="I27" s="61">
        <v>0</v>
      </c>
      <c r="J27" s="20">
        <v>0</v>
      </c>
      <c r="K27" s="26">
        <v>0</v>
      </c>
      <c r="L27" s="88"/>
      <c r="M27" s="107"/>
      <c r="N27" s="84"/>
      <c r="O27" s="84"/>
    </row>
    <row r="28" spans="1:15">
      <c r="A28" s="4">
        <v>43360</v>
      </c>
      <c r="B28" s="93">
        <v>221.04300000000001</v>
      </c>
      <c r="C28" s="45"/>
      <c r="D28" s="45"/>
      <c r="E28" s="45"/>
      <c r="F28" s="45"/>
      <c r="G28" s="45"/>
      <c r="H28" s="45"/>
      <c r="I28" s="61">
        <v>0</v>
      </c>
      <c r="J28" s="20">
        <v>0</v>
      </c>
      <c r="K28" s="26">
        <v>0</v>
      </c>
      <c r="L28" s="88"/>
      <c r="M28" s="107"/>
      <c r="N28" s="84"/>
      <c r="O28" s="84"/>
    </row>
    <row r="29" spans="1:15">
      <c r="A29" s="4">
        <v>43361</v>
      </c>
      <c r="B29" s="93">
        <v>214.559</v>
      </c>
      <c r="C29" s="20"/>
      <c r="D29" s="20"/>
      <c r="E29" s="20"/>
      <c r="F29" s="20"/>
      <c r="G29" s="20"/>
      <c r="H29" s="20"/>
      <c r="I29" s="61">
        <v>0</v>
      </c>
      <c r="J29" s="20">
        <v>0</v>
      </c>
      <c r="K29" s="26">
        <v>0</v>
      </c>
      <c r="L29" s="88"/>
      <c r="M29" s="107"/>
      <c r="N29" s="84"/>
      <c r="O29" s="84"/>
    </row>
    <row r="30" spans="1:15">
      <c r="A30" s="4">
        <v>43362</v>
      </c>
      <c r="B30" s="93">
        <v>213.636</v>
      </c>
      <c r="C30" s="45"/>
      <c r="D30" s="45"/>
      <c r="E30" s="45"/>
      <c r="F30" s="45"/>
      <c r="G30" s="45"/>
      <c r="H30" s="45"/>
      <c r="I30" s="61">
        <v>0</v>
      </c>
      <c r="J30" s="20">
        <v>0</v>
      </c>
      <c r="K30" s="26">
        <v>0</v>
      </c>
      <c r="L30" s="88"/>
      <c r="M30" s="107"/>
      <c r="N30" s="84"/>
      <c r="O30" s="84"/>
    </row>
    <row r="31" spans="1:15">
      <c r="A31" s="4">
        <v>43363</v>
      </c>
      <c r="B31" s="93">
        <v>225</v>
      </c>
      <c r="C31" s="45"/>
      <c r="D31" s="45"/>
      <c r="E31" s="45"/>
      <c r="F31" s="45"/>
      <c r="G31" s="45"/>
      <c r="H31" s="45"/>
      <c r="I31" s="61">
        <v>0</v>
      </c>
      <c r="J31" s="20">
        <v>0</v>
      </c>
      <c r="K31" s="26">
        <v>0</v>
      </c>
      <c r="L31" s="88"/>
      <c r="M31" s="107"/>
      <c r="N31" s="84"/>
      <c r="O31" s="84"/>
    </row>
    <row r="32" spans="1:15">
      <c r="A32" s="4">
        <v>43364</v>
      </c>
      <c r="B32" s="93">
        <v>263</v>
      </c>
      <c r="C32" s="45"/>
      <c r="D32" s="45"/>
      <c r="E32" s="45"/>
      <c r="F32" s="45"/>
      <c r="G32" s="45"/>
      <c r="H32" s="45"/>
      <c r="I32" s="61">
        <v>0</v>
      </c>
      <c r="J32" s="20">
        <v>0</v>
      </c>
      <c r="K32" s="26">
        <v>2</v>
      </c>
      <c r="L32" s="88"/>
      <c r="M32" s="107"/>
      <c r="N32" s="84"/>
      <c r="O32" s="84"/>
    </row>
    <row r="33" spans="1:15">
      <c r="A33" s="4">
        <v>43365</v>
      </c>
      <c r="B33" s="93">
        <v>166</v>
      </c>
      <c r="C33" s="45"/>
      <c r="D33" s="45"/>
      <c r="E33" s="45"/>
      <c r="F33" s="45"/>
      <c r="G33" s="45"/>
      <c r="H33" s="45"/>
      <c r="I33" s="61">
        <v>0</v>
      </c>
      <c r="J33" s="20">
        <v>0</v>
      </c>
      <c r="K33" s="26">
        <v>0</v>
      </c>
      <c r="L33" s="88"/>
      <c r="M33" s="107"/>
      <c r="N33" s="84"/>
      <c r="O33" s="84"/>
    </row>
    <row r="34" spans="1:15">
      <c r="A34" s="4">
        <v>43366</v>
      </c>
      <c r="B34" s="93">
        <v>234.5</v>
      </c>
      <c r="C34" s="45"/>
      <c r="D34" s="45"/>
      <c r="E34" s="45"/>
      <c r="F34" s="45"/>
      <c r="G34" s="45"/>
      <c r="H34" s="45"/>
      <c r="I34" s="61">
        <v>0</v>
      </c>
      <c r="J34" s="20">
        <v>0</v>
      </c>
      <c r="K34" s="26">
        <v>0</v>
      </c>
      <c r="L34" s="88"/>
      <c r="M34" s="107"/>
      <c r="N34" s="84"/>
      <c r="O34" s="84"/>
    </row>
    <row r="35" spans="1:15">
      <c r="A35" s="4">
        <v>43367</v>
      </c>
      <c r="B35" s="93">
        <v>234.5</v>
      </c>
      <c r="C35" s="45"/>
      <c r="D35" s="45"/>
      <c r="E35" s="45"/>
      <c r="F35" s="45"/>
      <c r="G35" s="45"/>
      <c r="H35" s="45"/>
      <c r="I35" s="61">
        <v>0</v>
      </c>
      <c r="J35" s="20">
        <v>0</v>
      </c>
      <c r="K35" s="26">
        <v>0</v>
      </c>
      <c r="L35" s="88"/>
      <c r="M35" s="107"/>
      <c r="N35" s="84"/>
      <c r="O35" s="84"/>
    </row>
    <row r="36" spans="1:15">
      <c r="A36" s="4">
        <v>43368</v>
      </c>
      <c r="B36" s="93">
        <v>218</v>
      </c>
      <c r="C36" s="103">
        <v>12</v>
      </c>
      <c r="D36" s="105">
        <v>60</v>
      </c>
      <c r="E36" s="105">
        <v>2</v>
      </c>
      <c r="F36" s="105">
        <v>16</v>
      </c>
      <c r="G36" s="105">
        <v>5.8</v>
      </c>
      <c r="H36" s="104">
        <v>4</v>
      </c>
      <c r="I36" s="61">
        <v>111</v>
      </c>
      <c r="J36" s="37">
        <v>90</v>
      </c>
      <c r="K36" s="26">
        <v>0</v>
      </c>
      <c r="L36" s="88">
        <v>0.375</v>
      </c>
      <c r="M36" s="107">
        <v>43381</v>
      </c>
      <c r="N36" s="84">
        <v>43381</v>
      </c>
      <c r="O36" s="84"/>
    </row>
    <row r="37" spans="1:15">
      <c r="A37" s="4">
        <v>43369</v>
      </c>
      <c r="B37" s="93">
        <v>224</v>
      </c>
      <c r="C37" s="45"/>
      <c r="D37" s="45"/>
      <c r="E37" s="45"/>
      <c r="F37" s="45"/>
      <c r="G37" s="45"/>
      <c r="H37" s="45"/>
      <c r="I37" s="61">
        <v>0</v>
      </c>
      <c r="J37" s="20">
        <v>0</v>
      </c>
      <c r="K37" s="26">
        <v>0</v>
      </c>
      <c r="L37" s="88"/>
      <c r="M37" s="107"/>
      <c r="N37" s="84"/>
      <c r="O37" s="84"/>
    </row>
    <row r="38" spans="1:15">
      <c r="A38" s="4">
        <v>43370</v>
      </c>
      <c r="B38" s="93">
        <v>250</v>
      </c>
      <c r="C38" s="45"/>
      <c r="D38" s="45"/>
      <c r="E38" s="45"/>
      <c r="F38" s="45"/>
      <c r="G38" s="45"/>
      <c r="H38" s="45"/>
      <c r="I38" s="61">
        <v>0</v>
      </c>
      <c r="J38" s="20">
        <v>0</v>
      </c>
      <c r="K38" s="26">
        <v>0</v>
      </c>
      <c r="L38" s="88"/>
      <c r="M38" s="107"/>
      <c r="N38" s="84"/>
      <c r="O38" s="84"/>
    </row>
    <row r="39" spans="1:15">
      <c r="A39" s="4">
        <v>43371</v>
      </c>
      <c r="B39" s="93">
        <v>204</v>
      </c>
      <c r="C39" s="45"/>
      <c r="D39" s="45"/>
      <c r="E39" s="45"/>
      <c r="F39" s="45"/>
      <c r="G39" s="45"/>
      <c r="H39" s="45"/>
      <c r="I39" s="61">
        <v>0</v>
      </c>
      <c r="J39" s="20">
        <v>0</v>
      </c>
      <c r="K39" s="26">
        <v>0</v>
      </c>
      <c r="L39" s="88"/>
      <c r="M39" s="107"/>
      <c r="N39" s="84"/>
      <c r="O39" s="84"/>
    </row>
    <row r="40" spans="1:15">
      <c r="A40" s="4">
        <v>43372</v>
      </c>
      <c r="B40" s="93">
        <v>226</v>
      </c>
      <c r="C40" s="45"/>
      <c r="D40" s="45"/>
      <c r="E40" s="45"/>
      <c r="F40" s="45"/>
      <c r="G40" s="45"/>
      <c r="H40" s="45"/>
      <c r="I40" s="61">
        <v>0</v>
      </c>
      <c r="J40" s="20">
        <v>0</v>
      </c>
      <c r="K40" s="26">
        <v>0</v>
      </c>
      <c r="L40" s="88"/>
      <c r="M40" s="107"/>
      <c r="N40" s="84"/>
      <c r="O40" s="84"/>
    </row>
    <row r="41" spans="1:15">
      <c r="A41" s="4">
        <v>43373</v>
      </c>
      <c r="B41" s="93">
        <v>217</v>
      </c>
      <c r="C41" s="45"/>
      <c r="D41" s="45"/>
      <c r="E41" s="45"/>
      <c r="F41" s="45"/>
      <c r="G41" s="45"/>
      <c r="H41" s="45"/>
      <c r="I41" s="61">
        <v>0</v>
      </c>
      <c r="J41" s="20">
        <v>0</v>
      </c>
      <c r="K41" s="26">
        <v>0</v>
      </c>
      <c r="L41" s="88"/>
      <c r="M41" s="107"/>
      <c r="N41" s="84"/>
      <c r="O41" s="84"/>
    </row>
    <row r="42" spans="1:15">
      <c r="A42" s="4">
        <v>43374</v>
      </c>
      <c r="B42" s="93">
        <v>217</v>
      </c>
      <c r="C42" s="45"/>
      <c r="D42" s="45"/>
      <c r="E42" s="45"/>
      <c r="F42" s="45"/>
      <c r="G42" s="45"/>
      <c r="H42" s="45"/>
      <c r="I42" s="61">
        <v>0</v>
      </c>
      <c r="J42" s="20">
        <v>0</v>
      </c>
      <c r="K42" s="26">
        <v>0</v>
      </c>
      <c r="L42" s="88"/>
      <c r="M42" s="107"/>
      <c r="N42" s="84"/>
      <c r="O42" s="84"/>
    </row>
    <row r="43" spans="1:15">
      <c r="A43" s="4">
        <v>43375</v>
      </c>
      <c r="B43" s="93">
        <v>247</v>
      </c>
      <c r="C43" s="20"/>
      <c r="D43" s="20"/>
      <c r="E43" s="20"/>
      <c r="F43" s="20"/>
      <c r="G43" s="20"/>
      <c r="H43" s="20"/>
      <c r="I43" s="61">
        <v>0</v>
      </c>
      <c r="J43" s="20">
        <v>0</v>
      </c>
      <c r="K43" s="26">
        <v>0</v>
      </c>
      <c r="L43" s="88"/>
      <c r="M43" s="107"/>
      <c r="N43" s="84"/>
      <c r="O43" s="84"/>
    </row>
    <row r="44" spans="1:15">
      <c r="A44" s="4">
        <v>43376</v>
      </c>
      <c r="B44" s="93">
        <v>226</v>
      </c>
      <c r="C44" s="45"/>
      <c r="D44" s="45"/>
      <c r="E44" s="45"/>
      <c r="F44" s="45"/>
      <c r="G44" s="45"/>
      <c r="H44" s="45"/>
      <c r="I44" s="61">
        <v>0</v>
      </c>
      <c r="J44" s="20">
        <v>0</v>
      </c>
      <c r="K44" s="26">
        <v>0</v>
      </c>
      <c r="L44" s="88"/>
      <c r="M44" s="107"/>
      <c r="N44" s="84"/>
      <c r="O44" s="84"/>
    </row>
    <row r="45" spans="1:15">
      <c r="A45" s="4">
        <v>43377</v>
      </c>
      <c r="B45" s="93">
        <v>251</v>
      </c>
      <c r="C45" s="45"/>
      <c r="D45" s="45"/>
      <c r="E45" s="45"/>
      <c r="F45" s="45"/>
      <c r="G45" s="45"/>
      <c r="H45" s="45"/>
      <c r="I45" s="61">
        <v>0</v>
      </c>
      <c r="J45" s="20">
        <v>0</v>
      </c>
      <c r="K45" s="26">
        <v>0</v>
      </c>
      <c r="L45" s="88"/>
      <c r="M45" s="107"/>
      <c r="N45" s="84"/>
      <c r="O45" s="84"/>
    </row>
    <row r="46" spans="1:15">
      <c r="A46" s="4">
        <v>43378</v>
      </c>
      <c r="B46" s="93">
        <v>200</v>
      </c>
      <c r="C46" s="45"/>
      <c r="D46" s="45"/>
      <c r="E46" s="45"/>
      <c r="F46" s="45"/>
      <c r="G46" s="45"/>
      <c r="H46" s="45"/>
      <c r="I46" s="61">
        <v>0</v>
      </c>
      <c r="J46" s="20">
        <v>0</v>
      </c>
      <c r="K46" s="26">
        <v>0</v>
      </c>
      <c r="L46" s="88"/>
      <c r="M46" s="107"/>
      <c r="N46" s="84"/>
      <c r="O46" s="84"/>
    </row>
    <row r="47" spans="1:15">
      <c r="A47" s="4">
        <v>43379</v>
      </c>
      <c r="B47" s="93">
        <v>167</v>
      </c>
      <c r="C47" s="45"/>
      <c r="D47" s="45"/>
      <c r="E47" s="45"/>
      <c r="F47" s="45"/>
      <c r="G47" s="45"/>
      <c r="H47" s="45"/>
      <c r="I47" s="61">
        <v>0</v>
      </c>
      <c r="J47" s="20">
        <v>0</v>
      </c>
      <c r="K47" s="26">
        <v>0</v>
      </c>
      <c r="L47" s="88"/>
      <c r="M47" s="107"/>
      <c r="N47" s="84"/>
      <c r="O47" s="84"/>
    </row>
    <row r="48" spans="1:15">
      <c r="A48" s="4">
        <v>43380</v>
      </c>
      <c r="B48" s="93">
        <v>224</v>
      </c>
      <c r="C48" s="45"/>
      <c r="D48" s="45"/>
      <c r="E48" s="45"/>
      <c r="F48" s="45"/>
      <c r="G48" s="45"/>
      <c r="H48" s="45"/>
      <c r="I48" s="61">
        <v>0</v>
      </c>
      <c r="J48" s="20">
        <v>0</v>
      </c>
      <c r="K48" s="26">
        <v>0</v>
      </c>
      <c r="L48" s="88"/>
      <c r="M48" s="107"/>
      <c r="N48" s="84"/>
      <c r="O48" s="84"/>
    </row>
    <row r="49" spans="1:15">
      <c r="A49" s="4">
        <v>43381</v>
      </c>
      <c r="B49" s="93">
        <v>224</v>
      </c>
      <c r="C49" s="83"/>
      <c r="D49" s="83"/>
      <c r="E49" s="83"/>
      <c r="F49" s="83"/>
      <c r="G49" s="83"/>
      <c r="H49" s="83"/>
      <c r="I49" s="61">
        <v>0</v>
      </c>
      <c r="J49" s="20">
        <v>0</v>
      </c>
      <c r="K49" s="26">
        <v>0</v>
      </c>
      <c r="L49" s="88"/>
      <c r="M49" s="107"/>
      <c r="N49" s="84"/>
      <c r="O49" s="84"/>
    </row>
    <row r="50" spans="1:15">
      <c r="A50" s="4">
        <v>43382</v>
      </c>
      <c r="B50" s="61">
        <v>218</v>
      </c>
      <c r="I50" s="61">
        <v>0</v>
      </c>
      <c r="J50" s="20">
        <v>0</v>
      </c>
      <c r="K50" s="26">
        <v>0</v>
      </c>
      <c r="L50" s="88"/>
      <c r="M50" s="107"/>
      <c r="N50" s="84"/>
      <c r="O50" s="84"/>
    </row>
    <row r="51" spans="1:15">
      <c r="A51" s="4">
        <v>43383</v>
      </c>
      <c r="B51" s="61">
        <v>207</v>
      </c>
      <c r="C51" s="45"/>
      <c r="D51" s="45"/>
      <c r="E51" s="45"/>
      <c r="F51" s="45"/>
      <c r="G51" s="45"/>
      <c r="H51" s="45"/>
      <c r="I51" s="61">
        <v>0</v>
      </c>
      <c r="J51" s="20">
        <v>0</v>
      </c>
      <c r="K51" s="26">
        <v>0</v>
      </c>
      <c r="L51" s="88"/>
      <c r="M51" s="107"/>
      <c r="N51" s="84"/>
      <c r="O51" s="84"/>
    </row>
    <row r="52" spans="1:15">
      <c r="A52" s="4">
        <v>43384</v>
      </c>
      <c r="B52" s="61">
        <v>282</v>
      </c>
      <c r="C52" s="45"/>
      <c r="D52" s="45"/>
      <c r="E52" s="45"/>
      <c r="F52" s="45"/>
      <c r="G52" s="45"/>
      <c r="H52" s="45"/>
      <c r="I52" s="61">
        <v>0</v>
      </c>
      <c r="J52" s="20">
        <v>0</v>
      </c>
      <c r="K52" s="26">
        <v>22</v>
      </c>
      <c r="L52" s="88"/>
      <c r="M52" s="107"/>
      <c r="N52" s="84"/>
      <c r="O52" s="84"/>
    </row>
    <row r="53" spans="1:15">
      <c r="A53" s="4">
        <v>43385</v>
      </c>
      <c r="B53" s="61">
        <v>429</v>
      </c>
      <c r="C53" s="45"/>
      <c r="D53" s="45"/>
      <c r="E53" s="45"/>
      <c r="F53" s="45"/>
      <c r="G53" s="45"/>
      <c r="H53" s="45"/>
      <c r="I53" s="61">
        <v>0</v>
      </c>
      <c r="J53" s="20">
        <v>0</v>
      </c>
      <c r="K53" s="26">
        <v>30</v>
      </c>
      <c r="L53" s="88"/>
      <c r="M53" s="107"/>
      <c r="N53" s="84"/>
      <c r="O53" s="84"/>
    </row>
    <row r="54" spans="1:15">
      <c r="A54" s="4">
        <v>43386</v>
      </c>
      <c r="B54" s="61">
        <v>409</v>
      </c>
      <c r="C54" s="45"/>
      <c r="D54" s="45"/>
      <c r="E54" s="45"/>
      <c r="F54" s="45"/>
      <c r="G54" s="45"/>
      <c r="H54" s="45"/>
      <c r="I54" s="61">
        <v>0</v>
      </c>
      <c r="J54" s="20">
        <v>0</v>
      </c>
      <c r="K54" s="26">
        <v>0</v>
      </c>
      <c r="L54" s="88"/>
      <c r="M54" s="107"/>
      <c r="N54" s="84"/>
      <c r="O54" s="84"/>
    </row>
    <row r="55" spans="1:15">
      <c r="A55" s="4">
        <v>43387</v>
      </c>
      <c r="B55" s="61">
        <v>976.5</v>
      </c>
      <c r="C55" s="45"/>
      <c r="D55" s="45"/>
      <c r="E55" s="45"/>
      <c r="F55" s="45"/>
      <c r="G55" s="45"/>
      <c r="H55" s="45"/>
      <c r="I55" s="61">
        <v>0</v>
      </c>
      <c r="J55" s="20">
        <v>0</v>
      </c>
      <c r="K55" s="26">
        <v>0</v>
      </c>
      <c r="L55" s="88"/>
      <c r="M55" s="107"/>
      <c r="N55" s="84"/>
      <c r="O55" s="84"/>
    </row>
    <row r="56" spans="1:15">
      <c r="A56" s="4">
        <v>43388</v>
      </c>
      <c r="B56" s="61">
        <v>976.5</v>
      </c>
      <c r="C56" s="45"/>
      <c r="D56" s="45"/>
      <c r="E56" s="45"/>
      <c r="F56" s="45"/>
      <c r="G56" s="45"/>
      <c r="H56" s="45"/>
      <c r="I56" s="61">
        <v>0</v>
      </c>
      <c r="J56" s="20">
        <v>0</v>
      </c>
      <c r="K56" s="26">
        <v>68</v>
      </c>
      <c r="L56" s="88"/>
      <c r="M56" s="107"/>
      <c r="N56" s="84"/>
      <c r="O56" s="84"/>
    </row>
    <row r="57" spans="1:15">
      <c r="A57" s="4">
        <v>43389</v>
      </c>
      <c r="B57" s="116">
        <v>1397</v>
      </c>
      <c r="C57" s="20"/>
      <c r="D57" s="20"/>
      <c r="E57" s="20"/>
      <c r="F57" s="20"/>
      <c r="G57" s="20"/>
      <c r="H57" s="20"/>
      <c r="I57" s="61">
        <v>0</v>
      </c>
      <c r="J57" s="20">
        <v>0</v>
      </c>
      <c r="K57" s="26">
        <v>15</v>
      </c>
      <c r="L57" s="88"/>
      <c r="M57" s="107"/>
      <c r="N57" s="84"/>
      <c r="O57" s="84"/>
    </row>
    <row r="58" spans="1:15">
      <c r="A58" s="4">
        <v>43390</v>
      </c>
      <c r="B58" s="61">
        <v>1102</v>
      </c>
      <c r="C58" s="45"/>
      <c r="D58" s="45"/>
      <c r="E58" s="45"/>
      <c r="F58" s="45"/>
      <c r="G58" s="45"/>
      <c r="H58" s="45"/>
      <c r="I58" s="61">
        <v>0</v>
      </c>
      <c r="J58" s="20">
        <v>0</v>
      </c>
      <c r="K58" s="26">
        <v>37</v>
      </c>
      <c r="L58" s="88"/>
      <c r="M58" s="107"/>
      <c r="N58" s="84"/>
      <c r="O58" s="84"/>
    </row>
    <row r="59" spans="1:15">
      <c r="A59" s="4">
        <v>43391</v>
      </c>
      <c r="B59" s="116">
        <v>1481</v>
      </c>
      <c r="C59" s="45"/>
      <c r="D59" s="45"/>
      <c r="E59" s="45"/>
      <c r="F59" s="45"/>
      <c r="G59" s="45"/>
      <c r="H59" s="45"/>
      <c r="I59" s="61">
        <v>0</v>
      </c>
      <c r="J59" s="20">
        <v>0</v>
      </c>
      <c r="K59" s="26">
        <v>8</v>
      </c>
      <c r="L59" s="88"/>
      <c r="M59" s="107"/>
      <c r="N59" s="84"/>
      <c r="O59" s="84"/>
    </row>
    <row r="60" spans="1:15">
      <c r="A60" s="4">
        <v>43392</v>
      </c>
      <c r="B60" s="61">
        <v>725</v>
      </c>
      <c r="C60" s="45"/>
      <c r="D60" s="45"/>
      <c r="E60" s="45"/>
      <c r="F60" s="45"/>
      <c r="G60" s="45"/>
      <c r="H60" s="45"/>
      <c r="I60" s="61">
        <v>0</v>
      </c>
      <c r="J60" s="20">
        <v>0</v>
      </c>
      <c r="K60" s="26">
        <v>2</v>
      </c>
      <c r="L60" s="88"/>
      <c r="M60" s="107"/>
      <c r="N60" s="84"/>
      <c r="O60" s="84"/>
    </row>
    <row r="61" spans="1:15">
      <c r="A61" s="4">
        <v>43393</v>
      </c>
      <c r="B61" s="61">
        <v>540</v>
      </c>
      <c r="C61" s="45"/>
      <c r="D61" s="45"/>
      <c r="E61" s="45"/>
      <c r="F61" s="45"/>
      <c r="G61" s="45"/>
      <c r="H61" s="45"/>
      <c r="I61" s="61">
        <v>0</v>
      </c>
      <c r="J61" s="20">
        <v>0</v>
      </c>
      <c r="K61" s="26">
        <v>0</v>
      </c>
      <c r="L61" s="88"/>
      <c r="M61" s="107"/>
      <c r="N61" s="84"/>
      <c r="O61" s="84"/>
    </row>
    <row r="62" spans="1:15">
      <c r="A62" s="4">
        <v>43394</v>
      </c>
      <c r="B62" s="61">
        <v>467</v>
      </c>
      <c r="C62" s="45"/>
      <c r="D62" s="45"/>
      <c r="E62" s="45"/>
      <c r="F62" s="45"/>
      <c r="G62" s="45"/>
      <c r="H62" s="45"/>
      <c r="I62" s="61">
        <v>0</v>
      </c>
      <c r="J62" s="20">
        <v>0</v>
      </c>
      <c r="K62" s="26">
        <v>0</v>
      </c>
      <c r="L62" s="88"/>
      <c r="M62" s="107"/>
      <c r="N62" s="84"/>
      <c r="O62" s="84"/>
    </row>
    <row r="63" spans="1:15">
      <c r="A63" s="4">
        <v>43395</v>
      </c>
      <c r="B63" s="61">
        <v>436</v>
      </c>
      <c r="C63" s="45"/>
      <c r="D63" s="45"/>
      <c r="E63" s="45"/>
      <c r="F63" s="45"/>
      <c r="G63" s="45"/>
      <c r="H63" s="45"/>
      <c r="I63" s="61">
        <v>0</v>
      </c>
      <c r="J63" s="20">
        <v>0</v>
      </c>
      <c r="K63" s="26">
        <v>8</v>
      </c>
      <c r="L63" s="88"/>
      <c r="M63" s="107"/>
      <c r="N63" s="84"/>
      <c r="O63" s="84"/>
    </row>
    <row r="64" spans="1:15">
      <c r="A64" s="4">
        <v>43396</v>
      </c>
      <c r="B64" s="61">
        <v>430</v>
      </c>
      <c r="C64" s="105">
        <v>6</v>
      </c>
      <c r="D64" s="105" t="s">
        <v>51</v>
      </c>
      <c r="E64" s="105">
        <v>2</v>
      </c>
      <c r="F64" s="105">
        <v>11</v>
      </c>
      <c r="G64" s="105">
        <v>7.2</v>
      </c>
      <c r="H64" s="105">
        <v>5.2</v>
      </c>
      <c r="I64" s="61">
        <v>82</v>
      </c>
      <c r="J64" s="37">
        <v>70</v>
      </c>
      <c r="K64" s="26">
        <v>0</v>
      </c>
      <c r="L64" s="88">
        <v>0.41666666666666669</v>
      </c>
      <c r="M64" s="107">
        <v>43410</v>
      </c>
      <c r="N64" s="84">
        <v>43410</v>
      </c>
      <c r="O64" s="84"/>
    </row>
    <row r="65" spans="1:15">
      <c r="A65" s="4">
        <v>43397</v>
      </c>
      <c r="B65" s="61">
        <v>371</v>
      </c>
      <c r="C65" s="45"/>
      <c r="D65" s="45"/>
      <c r="E65" s="45"/>
      <c r="F65" s="45"/>
      <c r="G65" s="45"/>
      <c r="H65" s="45"/>
      <c r="I65" s="61">
        <v>0</v>
      </c>
      <c r="J65" s="20">
        <v>0</v>
      </c>
      <c r="K65" s="26">
        <v>0</v>
      </c>
      <c r="L65" s="88"/>
      <c r="M65" s="107"/>
      <c r="N65" s="84"/>
      <c r="O65" s="84"/>
    </row>
    <row r="66" spans="1:15">
      <c r="A66" s="4">
        <v>43398</v>
      </c>
      <c r="B66" s="61">
        <v>350</v>
      </c>
      <c r="C66" s="45"/>
      <c r="D66" s="45"/>
      <c r="E66" s="45"/>
      <c r="F66" s="45"/>
      <c r="G66" s="45"/>
      <c r="H66" s="45"/>
      <c r="I66" s="61">
        <v>0</v>
      </c>
      <c r="J66" s="20">
        <v>0</v>
      </c>
      <c r="K66" s="26">
        <v>0</v>
      </c>
      <c r="L66" s="88"/>
      <c r="M66" s="107"/>
      <c r="N66" s="84"/>
      <c r="O66" s="84"/>
    </row>
    <row r="67" spans="1:15">
      <c r="A67" s="4">
        <v>43399</v>
      </c>
      <c r="B67" s="61">
        <v>344</v>
      </c>
      <c r="C67" s="45"/>
      <c r="D67" s="45"/>
      <c r="E67" s="45"/>
      <c r="F67" s="45"/>
      <c r="G67" s="45"/>
      <c r="H67" s="45"/>
      <c r="I67" s="61">
        <v>0</v>
      </c>
      <c r="J67" s="20">
        <v>0</v>
      </c>
      <c r="K67" s="26">
        <v>4</v>
      </c>
      <c r="L67" s="88"/>
      <c r="M67" s="107"/>
      <c r="N67" s="84"/>
      <c r="O67" s="84"/>
    </row>
    <row r="68" spans="1:15">
      <c r="A68" s="4">
        <v>43400</v>
      </c>
      <c r="B68" s="61">
        <v>363</v>
      </c>
      <c r="C68" s="45"/>
      <c r="D68" s="45"/>
      <c r="E68" s="45"/>
      <c r="F68" s="45"/>
      <c r="G68" s="45"/>
      <c r="H68" s="45"/>
      <c r="I68" s="61">
        <v>0</v>
      </c>
      <c r="J68" s="20">
        <v>0</v>
      </c>
      <c r="K68" s="26">
        <v>0</v>
      </c>
      <c r="L68" s="88"/>
      <c r="M68" s="107"/>
      <c r="N68" s="84"/>
      <c r="O68" s="84"/>
    </row>
    <row r="69" spans="1:15">
      <c r="A69" s="4">
        <v>43401</v>
      </c>
      <c r="B69" s="61">
        <v>333</v>
      </c>
      <c r="C69" s="45"/>
      <c r="D69" s="45"/>
      <c r="E69" s="45"/>
      <c r="F69" s="45"/>
      <c r="G69" s="45"/>
      <c r="H69" s="45"/>
      <c r="I69" s="61">
        <v>0</v>
      </c>
      <c r="J69" s="20">
        <v>0</v>
      </c>
      <c r="K69" s="26">
        <v>0</v>
      </c>
      <c r="L69" s="88"/>
      <c r="M69" s="107"/>
      <c r="N69" s="84"/>
      <c r="O69" s="84"/>
    </row>
    <row r="70" spans="1:15">
      <c r="A70" s="4">
        <v>43402</v>
      </c>
      <c r="B70" s="61">
        <v>322</v>
      </c>
      <c r="C70" s="45"/>
      <c r="D70" s="45"/>
      <c r="E70" s="45"/>
      <c r="F70" s="45"/>
      <c r="G70" s="45"/>
      <c r="H70" s="45"/>
      <c r="I70" s="61">
        <v>0</v>
      </c>
      <c r="J70" s="20">
        <v>0</v>
      </c>
      <c r="K70" s="26">
        <v>3</v>
      </c>
      <c r="L70" s="88"/>
      <c r="M70" s="107"/>
      <c r="N70" s="84"/>
      <c r="O70" s="84"/>
    </row>
    <row r="71" spans="1:15">
      <c r="A71" s="4">
        <v>43403</v>
      </c>
      <c r="B71" s="61">
        <v>318</v>
      </c>
      <c r="C71" s="20"/>
      <c r="D71" s="20"/>
      <c r="E71" s="20"/>
      <c r="F71" s="20"/>
      <c r="G71" s="20"/>
      <c r="H71" s="20"/>
      <c r="I71" s="61">
        <v>0</v>
      </c>
      <c r="J71" s="20">
        <v>0</v>
      </c>
      <c r="K71" s="26">
        <v>0</v>
      </c>
      <c r="L71" s="88"/>
      <c r="M71" s="107"/>
      <c r="N71" s="84"/>
      <c r="O71" s="84"/>
    </row>
    <row r="72" spans="1:15">
      <c r="A72" s="4">
        <v>43404</v>
      </c>
      <c r="B72" s="61">
        <v>300</v>
      </c>
      <c r="C72" s="45"/>
      <c r="D72" s="45"/>
      <c r="E72" s="45"/>
      <c r="F72" s="45"/>
      <c r="G72" s="45"/>
      <c r="H72" s="45"/>
      <c r="I72" s="61">
        <v>0</v>
      </c>
      <c r="J72" s="20">
        <v>0</v>
      </c>
      <c r="K72" s="26">
        <v>0</v>
      </c>
      <c r="L72" s="88"/>
      <c r="M72" s="107"/>
      <c r="N72" s="84"/>
      <c r="O72" s="84"/>
    </row>
    <row r="73" spans="1:15">
      <c r="A73" s="4">
        <v>43405</v>
      </c>
      <c r="B73" s="61">
        <v>290</v>
      </c>
      <c r="C73" s="45"/>
      <c r="D73" s="45"/>
      <c r="E73" s="45"/>
      <c r="F73" s="45"/>
      <c r="G73" s="45"/>
      <c r="H73" s="45"/>
      <c r="I73" s="61">
        <v>0</v>
      </c>
      <c r="J73" s="20">
        <v>0</v>
      </c>
      <c r="K73" s="26">
        <v>0</v>
      </c>
      <c r="L73" s="88"/>
      <c r="M73" s="107"/>
      <c r="N73" s="84"/>
      <c r="O73" s="84"/>
    </row>
    <row r="74" spans="1:15">
      <c r="A74" s="4">
        <v>43406</v>
      </c>
      <c r="B74" s="61">
        <v>306</v>
      </c>
      <c r="C74" s="45"/>
      <c r="D74" s="45"/>
      <c r="E74" s="45"/>
      <c r="F74" s="45"/>
      <c r="G74" s="45"/>
      <c r="H74" s="45"/>
      <c r="I74" s="61">
        <v>0</v>
      </c>
      <c r="J74" s="20">
        <v>0</v>
      </c>
      <c r="K74" s="26">
        <v>0</v>
      </c>
      <c r="L74" s="88"/>
      <c r="M74" s="107"/>
      <c r="N74" s="84"/>
      <c r="O74" s="84"/>
    </row>
    <row r="75" spans="1:15">
      <c r="A75" s="4">
        <v>43407</v>
      </c>
      <c r="B75" s="61">
        <v>288</v>
      </c>
      <c r="C75" s="45"/>
      <c r="D75" s="45"/>
      <c r="E75" s="45"/>
      <c r="F75" s="45"/>
      <c r="G75" s="45"/>
      <c r="H75" s="45"/>
      <c r="I75" s="61">
        <v>0</v>
      </c>
      <c r="J75" s="20">
        <v>0</v>
      </c>
      <c r="K75" s="26">
        <v>0</v>
      </c>
      <c r="L75" s="88"/>
      <c r="M75" s="107"/>
      <c r="N75" s="84"/>
      <c r="O75" s="84"/>
    </row>
    <row r="76" spans="1:15">
      <c r="A76" s="4">
        <v>43408</v>
      </c>
      <c r="B76" s="61">
        <v>287</v>
      </c>
      <c r="C76" s="83"/>
      <c r="D76" s="83"/>
      <c r="E76" s="83"/>
      <c r="F76" s="83"/>
      <c r="G76" s="83"/>
      <c r="H76" s="83"/>
      <c r="I76" s="61">
        <v>0</v>
      </c>
      <c r="J76" s="20">
        <v>0</v>
      </c>
      <c r="K76" s="26">
        <v>0</v>
      </c>
      <c r="L76" s="88"/>
      <c r="M76" s="107"/>
      <c r="N76" s="84"/>
      <c r="O76" s="84"/>
    </row>
    <row r="77" spans="1:15">
      <c r="A77" s="4">
        <v>43409</v>
      </c>
      <c r="B77" s="61">
        <v>271</v>
      </c>
      <c r="C77" s="83"/>
      <c r="D77" s="83"/>
      <c r="E77" s="83"/>
      <c r="F77" s="83"/>
      <c r="G77" s="83"/>
      <c r="H77" s="83"/>
      <c r="I77" s="61">
        <v>0</v>
      </c>
      <c r="J77" s="20">
        <v>0</v>
      </c>
      <c r="K77" s="26">
        <v>0</v>
      </c>
      <c r="L77" s="88"/>
      <c r="M77" s="107"/>
      <c r="N77" s="84"/>
      <c r="O77" s="84"/>
    </row>
    <row r="78" spans="1:15">
      <c r="A78" s="4">
        <v>43410</v>
      </c>
      <c r="B78" s="61">
        <v>284</v>
      </c>
      <c r="I78" s="61">
        <v>0</v>
      </c>
      <c r="J78" s="20">
        <v>0</v>
      </c>
      <c r="K78" s="26">
        <v>0</v>
      </c>
      <c r="L78" s="88"/>
      <c r="M78" s="107"/>
      <c r="N78" s="84"/>
      <c r="O78" s="84"/>
    </row>
    <row r="79" spans="1:15">
      <c r="A79" s="4">
        <v>43411</v>
      </c>
      <c r="B79" s="61">
        <v>298</v>
      </c>
      <c r="C79" s="45"/>
      <c r="D79" s="45"/>
      <c r="E79" s="45"/>
      <c r="F79" s="45"/>
      <c r="G79" s="45"/>
      <c r="H79" s="45"/>
      <c r="I79" s="61">
        <v>0</v>
      </c>
      <c r="J79" s="20">
        <v>0</v>
      </c>
      <c r="K79" s="26">
        <v>0</v>
      </c>
      <c r="L79" s="88"/>
      <c r="M79" s="107"/>
      <c r="N79" s="84"/>
      <c r="O79" s="84"/>
    </row>
    <row r="80" spans="1:15">
      <c r="A80" s="4">
        <v>43412</v>
      </c>
      <c r="B80" s="61">
        <v>267</v>
      </c>
      <c r="C80" s="45"/>
      <c r="D80" s="45"/>
      <c r="E80" s="45"/>
      <c r="F80" s="45"/>
      <c r="G80" s="45"/>
      <c r="H80" s="45"/>
      <c r="I80" s="61">
        <v>0</v>
      </c>
      <c r="J80" s="20">
        <v>0</v>
      </c>
      <c r="K80" s="26">
        <v>0</v>
      </c>
      <c r="L80" s="88"/>
      <c r="M80" s="107"/>
      <c r="N80" s="84"/>
      <c r="O80" s="84"/>
    </row>
    <row r="81" spans="1:15">
      <c r="A81" s="4">
        <v>43413</v>
      </c>
      <c r="B81" s="61">
        <v>286</v>
      </c>
      <c r="C81" s="45"/>
      <c r="D81" s="45"/>
      <c r="E81" s="45"/>
      <c r="F81" s="45"/>
      <c r="G81" s="45"/>
      <c r="H81" s="45"/>
      <c r="I81" s="61">
        <v>0</v>
      </c>
      <c r="J81" s="20">
        <v>0</v>
      </c>
      <c r="K81" s="26">
        <v>0</v>
      </c>
      <c r="L81" s="88"/>
      <c r="M81" s="107"/>
      <c r="N81" s="84"/>
      <c r="O81" s="84"/>
    </row>
    <row r="82" spans="1:15">
      <c r="A82" s="4">
        <v>43414</v>
      </c>
      <c r="B82" s="61">
        <v>289</v>
      </c>
      <c r="C82" s="45"/>
      <c r="D82" s="45"/>
      <c r="E82" s="45"/>
      <c r="F82" s="45"/>
      <c r="G82" s="45"/>
      <c r="H82" s="45"/>
      <c r="I82" s="61">
        <v>0</v>
      </c>
      <c r="J82" s="20">
        <v>0</v>
      </c>
      <c r="K82" s="26">
        <v>0</v>
      </c>
      <c r="L82" s="88"/>
      <c r="M82" s="107"/>
      <c r="N82" s="84"/>
      <c r="O82" s="84"/>
    </row>
    <row r="83" spans="1:15">
      <c r="A83" s="4">
        <v>43415</v>
      </c>
      <c r="B83" s="61">
        <v>307</v>
      </c>
      <c r="C83" s="45"/>
      <c r="D83" s="45"/>
      <c r="E83" s="45"/>
      <c r="F83" s="45"/>
      <c r="G83" s="45"/>
      <c r="H83" s="45"/>
      <c r="I83" s="61">
        <v>0</v>
      </c>
      <c r="J83" s="20">
        <v>0</v>
      </c>
      <c r="K83" s="26">
        <v>0</v>
      </c>
      <c r="L83" s="88"/>
      <c r="M83" s="107"/>
      <c r="N83" s="84"/>
      <c r="O83" s="84"/>
    </row>
    <row r="84" spans="1:15">
      <c r="A84" s="4">
        <v>43416</v>
      </c>
      <c r="B84" s="61">
        <v>283</v>
      </c>
      <c r="C84" s="45"/>
      <c r="D84" s="45"/>
      <c r="E84" s="45"/>
      <c r="F84" s="45"/>
      <c r="G84" s="45"/>
      <c r="H84" s="45"/>
      <c r="I84" s="61">
        <v>0</v>
      </c>
      <c r="J84" s="20">
        <v>0</v>
      </c>
      <c r="K84" s="26">
        <v>8</v>
      </c>
      <c r="L84" s="88"/>
      <c r="M84" s="107"/>
      <c r="N84" s="84"/>
      <c r="O84" s="84"/>
    </row>
    <row r="85" spans="1:15">
      <c r="A85" s="4">
        <v>43417</v>
      </c>
      <c r="B85" s="61">
        <v>258</v>
      </c>
      <c r="C85" s="20"/>
      <c r="D85" s="20"/>
      <c r="E85" s="20"/>
      <c r="F85" s="20"/>
      <c r="G85" s="20"/>
      <c r="H85" s="20"/>
      <c r="I85" s="61">
        <v>0</v>
      </c>
      <c r="J85" s="20">
        <v>0</v>
      </c>
      <c r="K85" s="26">
        <v>0</v>
      </c>
      <c r="L85" s="88"/>
      <c r="M85" s="107"/>
      <c r="N85" s="84"/>
      <c r="O85" s="84"/>
    </row>
    <row r="86" spans="1:15">
      <c r="A86" s="4">
        <v>43418</v>
      </c>
      <c r="B86" s="61">
        <v>285</v>
      </c>
      <c r="C86" s="45"/>
      <c r="D86" s="45"/>
      <c r="E86" s="45"/>
      <c r="F86" s="45"/>
      <c r="G86" s="45"/>
      <c r="H86" s="45"/>
      <c r="I86" s="61">
        <v>0</v>
      </c>
      <c r="J86" s="20">
        <v>0</v>
      </c>
      <c r="K86" s="26">
        <v>0</v>
      </c>
      <c r="L86" s="88"/>
      <c r="M86" s="107"/>
      <c r="N86" s="84"/>
      <c r="O86" s="84"/>
    </row>
    <row r="87" spans="1:15">
      <c r="A87" s="4">
        <v>43419</v>
      </c>
      <c r="B87" s="61">
        <v>330</v>
      </c>
      <c r="C87" s="45"/>
      <c r="D87" s="45"/>
      <c r="E87" s="45"/>
      <c r="F87" s="45"/>
      <c r="G87" s="45"/>
      <c r="H87" s="45"/>
      <c r="I87" s="61">
        <v>0</v>
      </c>
      <c r="J87" s="20">
        <v>0</v>
      </c>
      <c r="K87" s="26">
        <v>0</v>
      </c>
      <c r="L87" s="88"/>
      <c r="M87" s="107"/>
      <c r="N87" s="84"/>
      <c r="O87" s="84"/>
    </row>
    <row r="88" spans="1:15">
      <c r="A88" s="4">
        <v>43420</v>
      </c>
      <c r="B88" s="61">
        <v>344</v>
      </c>
      <c r="C88" s="45"/>
      <c r="D88" s="45"/>
      <c r="E88" s="45"/>
      <c r="F88" s="45"/>
      <c r="G88" s="45"/>
      <c r="H88" s="45"/>
      <c r="I88" s="61">
        <v>0</v>
      </c>
      <c r="J88" s="20">
        <v>0</v>
      </c>
      <c r="K88" s="26">
        <v>9</v>
      </c>
      <c r="L88" s="88"/>
      <c r="M88" s="107"/>
      <c r="N88" s="84"/>
      <c r="O88" s="84"/>
    </row>
    <row r="89" spans="1:15">
      <c r="A89" s="4">
        <v>43421</v>
      </c>
      <c r="B89" s="61">
        <v>443</v>
      </c>
      <c r="C89" s="45"/>
      <c r="D89" s="45"/>
      <c r="E89" s="45"/>
      <c r="F89" s="45"/>
      <c r="G89" s="45"/>
      <c r="H89" s="45"/>
      <c r="I89" s="61">
        <v>0</v>
      </c>
      <c r="J89" s="20">
        <v>0</v>
      </c>
      <c r="K89" s="26">
        <v>0</v>
      </c>
      <c r="L89" s="88"/>
      <c r="M89" s="107"/>
      <c r="N89" s="84"/>
      <c r="O89" s="84"/>
    </row>
    <row r="90" spans="1:15">
      <c r="A90" s="4">
        <v>43422</v>
      </c>
      <c r="B90" s="61">
        <v>419</v>
      </c>
      <c r="C90" s="45"/>
      <c r="D90" s="45"/>
      <c r="E90" s="45"/>
      <c r="F90" s="45"/>
      <c r="G90" s="45"/>
      <c r="H90" s="45"/>
      <c r="I90" s="61">
        <v>0</v>
      </c>
      <c r="J90" s="20">
        <v>0</v>
      </c>
      <c r="K90" s="26">
        <v>0</v>
      </c>
      <c r="L90" s="88"/>
      <c r="M90" s="107"/>
      <c r="N90" s="84"/>
      <c r="O90" s="84"/>
    </row>
    <row r="91" spans="1:15">
      <c r="A91" s="4">
        <v>43423</v>
      </c>
      <c r="B91" s="61">
        <v>381</v>
      </c>
      <c r="C91" s="45"/>
      <c r="D91" s="45"/>
      <c r="E91" s="45"/>
      <c r="F91" s="45"/>
      <c r="G91" s="45"/>
      <c r="H91" s="45"/>
      <c r="I91" s="61">
        <v>0</v>
      </c>
      <c r="J91" s="20">
        <v>0</v>
      </c>
      <c r="K91" s="26">
        <v>23</v>
      </c>
      <c r="L91" s="88"/>
      <c r="M91" s="107"/>
      <c r="N91" s="84"/>
      <c r="O91" s="84"/>
    </row>
    <row r="92" spans="1:15">
      <c r="A92" s="4">
        <v>43424</v>
      </c>
      <c r="B92" s="61">
        <v>356</v>
      </c>
      <c r="C92" s="105">
        <v>17</v>
      </c>
      <c r="D92" s="105" t="s">
        <v>51</v>
      </c>
      <c r="E92" s="105">
        <v>2</v>
      </c>
      <c r="F92" s="105">
        <v>61</v>
      </c>
      <c r="G92" s="105">
        <v>9.1</v>
      </c>
      <c r="H92" s="105">
        <v>1.9</v>
      </c>
      <c r="I92" s="61">
        <v>394</v>
      </c>
      <c r="J92" s="37">
        <v>10</v>
      </c>
      <c r="K92" s="26">
        <v>0</v>
      </c>
      <c r="L92" s="88">
        <v>0.41666666666666669</v>
      </c>
      <c r="M92" s="107">
        <v>43432</v>
      </c>
      <c r="N92" s="84">
        <v>43432</v>
      </c>
      <c r="O92" s="84"/>
    </row>
    <row r="93" spans="1:15">
      <c r="A93" s="4">
        <v>43425</v>
      </c>
      <c r="B93" s="61">
        <v>353</v>
      </c>
      <c r="C93" s="45"/>
      <c r="D93" s="45"/>
      <c r="E93" s="45"/>
      <c r="F93" s="45"/>
      <c r="G93" s="45"/>
      <c r="H93" s="45"/>
      <c r="I93" s="61">
        <v>0</v>
      </c>
      <c r="J93" s="20">
        <v>0</v>
      </c>
      <c r="K93" s="26">
        <v>0</v>
      </c>
      <c r="L93" s="88"/>
      <c r="M93" s="107"/>
      <c r="N93" s="84"/>
      <c r="O93" s="84"/>
    </row>
    <row r="94" spans="1:15">
      <c r="A94" s="4">
        <v>43426</v>
      </c>
      <c r="B94" s="61">
        <v>407</v>
      </c>
      <c r="C94" s="45"/>
      <c r="D94" s="45"/>
      <c r="E94" s="45"/>
      <c r="F94" s="45"/>
      <c r="G94" s="45"/>
      <c r="H94" s="45"/>
      <c r="I94" s="61">
        <v>0</v>
      </c>
      <c r="J94" s="20">
        <v>0</v>
      </c>
      <c r="K94" s="26">
        <v>9</v>
      </c>
      <c r="L94" s="88"/>
      <c r="M94" s="107"/>
      <c r="N94" s="84"/>
      <c r="O94" s="84"/>
    </row>
    <row r="95" spans="1:15">
      <c r="A95" s="4">
        <v>43427</v>
      </c>
      <c r="B95" s="61">
        <v>330</v>
      </c>
      <c r="C95" s="45"/>
      <c r="D95" s="45"/>
      <c r="E95" s="45"/>
      <c r="F95" s="45"/>
      <c r="G95" s="45"/>
      <c r="H95" s="45"/>
      <c r="I95" s="61">
        <v>0</v>
      </c>
      <c r="J95" s="20">
        <v>0</v>
      </c>
      <c r="K95" s="26">
        <v>9</v>
      </c>
      <c r="L95" s="88"/>
      <c r="M95" s="107"/>
      <c r="N95" s="84"/>
      <c r="O95" s="84"/>
    </row>
    <row r="96" spans="1:15">
      <c r="A96" s="4">
        <v>43428</v>
      </c>
      <c r="B96" s="61">
        <v>292</v>
      </c>
      <c r="C96" s="45"/>
      <c r="D96" s="45"/>
      <c r="E96" s="45"/>
      <c r="F96" s="45"/>
      <c r="G96" s="45"/>
      <c r="H96" s="45"/>
      <c r="I96" s="61">
        <v>0</v>
      </c>
      <c r="J96" s="20">
        <v>0</v>
      </c>
      <c r="K96" s="26">
        <v>0</v>
      </c>
      <c r="L96" s="88"/>
      <c r="M96" s="107"/>
      <c r="N96" s="84"/>
      <c r="O96" s="84"/>
    </row>
    <row r="97" spans="1:15">
      <c r="A97" s="4">
        <v>43429</v>
      </c>
      <c r="B97" s="61">
        <v>310</v>
      </c>
      <c r="C97" s="45"/>
      <c r="D97" s="45"/>
      <c r="E97" s="45"/>
      <c r="F97" s="45"/>
      <c r="G97" s="45"/>
      <c r="H97" s="45"/>
      <c r="I97" s="61">
        <v>0</v>
      </c>
      <c r="J97" s="20">
        <v>0</v>
      </c>
      <c r="K97" s="26">
        <v>0</v>
      </c>
      <c r="L97" s="88"/>
      <c r="M97" s="107"/>
      <c r="N97" s="84"/>
      <c r="O97" s="84"/>
    </row>
    <row r="98" spans="1:15">
      <c r="A98" s="4">
        <v>43430</v>
      </c>
      <c r="B98" s="61">
        <v>295</v>
      </c>
      <c r="C98" s="45"/>
      <c r="D98" s="45"/>
      <c r="E98" s="45"/>
      <c r="F98" s="45"/>
      <c r="G98" s="45"/>
      <c r="H98" s="45"/>
      <c r="I98" s="61">
        <v>0</v>
      </c>
      <c r="J98" s="20">
        <v>0</v>
      </c>
      <c r="K98" s="26">
        <v>0</v>
      </c>
      <c r="L98" s="88"/>
      <c r="M98" s="107"/>
      <c r="N98" s="84"/>
      <c r="O98" s="84"/>
    </row>
    <row r="99" spans="1:15">
      <c r="A99" s="4">
        <v>43431</v>
      </c>
      <c r="B99" s="61">
        <v>347</v>
      </c>
      <c r="C99" s="20"/>
      <c r="D99" s="20"/>
      <c r="E99" s="20"/>
      <c r="F99" s="20"/>
      <c r="G99" s="20"/>
      <c r="H99" s="20"/>
      <c r="I99" s="61">
        <v>0</v>
      </c>
      <c r="J99" s="20">
        <v>0</v>
      </c>
      <c r="K99" s="26">
        <v>0</v>
      </c>
      <c r="L99" s="88"/>
      <c r="M99" s="107"/>
      <c r="N99" s="84"/>
      <c r="O99" s="84"/>
    </row>
    <row r="100" spans="1:15">
      <c r="A100" s="4">
        <v>43432</v>
      </c>
      <c r="B100" s="61">
        <v>388</v>
      </c>
      <c r="C100" s="45"/>
      <c r="D100" s="45"/>
      <c r="E100" s="45"/>
      <c r="F100" s="45"/>
      <c r="G100" s="45"/>
      <c r="H100" s="45"/>
      <c r="I100" s="61">
        <v>0</v>
      </c>
      <c r="J100" s="20">
        <v>0</v>
      </c>
      <c r="K100" s="26">
        <v>0</v>
      </c>
      <c r="L100" s="88"/>
      <c r="M100" s="107"/>
      <c r="N100" s="84"/>
      <c r="O100" s="84"/>
    </row>
    <row r="101" spans="1:15">
      <c r="A101" s="4">
        <v>43433</v>
      </c>
      <c r="B101" s="61">
        <v>363</v>
      </c>
      <c r="C101" s="45"/>
      <c r="D101" s="45"/>
      <c r="E101" s="45"/>
      <c r="F101" s="45"/>
      <c r="G101" s="45"/>
      <c r="H101" s="45"/>
      <c r="I101" s="61">
        <v>0</v>
      </c>
      <c r="J101" s="20">
        <v>0</v>
      </c>
      <c r="K101" s="26">
        <v>0</v>
      </c>
      <c r="L101" s="88"/>
      <c r="M101" s="107"/>
      <c r="N101" s="84"/>
      <c r="O101" s="84"/>
    </row>
    <row r="102" spans="1:15">
      <c r="A102" s="4">
        <v>43434</v>
      </c>
      <c r="B102" s="61">
        <v>350</v>
      </c>
      <c r="C102" s="45"/>
      <c r="D102" s="45"/>
      <c r="E102" s="45"/>
      <c r="F102" s="45"/>
      <c r="G102" s="45"/>
      <c r="H102" s="45"/>
      <c r="I102" s="61">
        <v>0</v>
      </c>
      <c r="J102" s="20">
        <v>0</v>
      </c>
      <c r="K102" s="26">
        <v>0</v>
      </c>
      <c r="L102" s="88"/>
      <c r="M102" s="107"/>
      <c r="N102" s="84"/>
      <c r="O102" s="84"/>
    </row>
    <row r="103" spans="1:15">
      <c r="A103" s="4">
        <v>43435</v>
      </c>
      <c r="B103" s="61">
        <v>356</v>
      </c>
      <c r="C103" s="45"/>
      <c r="D103" s="45"/>
      <c r="E103" s="45"/>
      <c r="F103" s="45"/>
      <c r="G103" s="45"/>
      <c r="H103" s="45"/>
      <c r="I103" s="61">
        <v>0</v>
      </c>
      <c r="J103" s="20">
        <v>0</v>
      </c>
      <c r="K103" s="26">
        <v>0</v>
      </c>
      <c r="L103" s="88"/>
      <c r="M103" s="107"/>
      <c r="N103" s="84"/>
      <c r="O103" s="84"/>
    </row>
    <row r="104" spans="1:15">
      <c r="A104" s="4">
        <v>43436</v>
      </c>
      <c r="B104" s="61">
        <v>359</v>
      </c>
      <c r="C104" s="83"/>
      <c r="D104" s="83"/>
      <c r="E104" s="83"/>
      <c r="F104" s="83"/>
      <c r="G104" s="83"/>
      <c r="H104" s="83"/>
      <c r="I104" s="61">
        <v>0</v>
      </c>
      <c r="J104" s="20">
        <v>0</v>
      </c>
      <c r="K104" s="26">
        <v>0</v>
      </c>
      <c r="L104" s="88"/>
      <c r="M104" s="107"/>
      <c r="N104" s="84"/>
      <c r="O104" s="84"/>
    </row>
    <row r="105" spans="1:15">
      <c r="A105" s="4">
        <v>43437</v>
      </c>
      <c r="B105" s="61">
        <v>326</v>
      </c>
      <c r="C105" s="45"/>
      <c r="D105" s="45"/>
      <c r="E105" s="45"/>
      <c r="F105" s="45"/>
      <c r="G105" s="45"/>
      <c r="H105" s="45"/>
      <c r="I105" s="61">
        <v>0</v>
      </c>
      <c r="J105" s="20">
        <v>0</v>
      </c>
      <c r="K105" s="26">
        <v>0</v>
      </c>
      <c r="L105" s="88"/>
      <c r="M105" s="107"/>
      <c r="N105" s="84"/>
      <c r="O105" s="84"/>
    </row>
    <row r="106" spans="1:15">
      <c r="A106" s="4">
        <v>43438</v>
      </c>
      <c r="B106" s="61">
        <v>332</v>
      </c>
      <c r="C106" s="45"/>
      <c r="D106" s="45"/>
      <c r="E106" s="45"/>
      <c r="F106" s="45"/>
      <c r="G106" s="45"/>
      <c r="H106" s="45"/>
      <c r="I106" s="61">
        <v>0</v>
      </c>
      <c r="J106" s="20">
        <v>0</v>
      </c>
      <c r="K106" s="26">
        <v>0</v>
      </c>
      <c r="L106" s="88"/>
      <c r="M106" s="107"/>
      <c r="N106" s="84"/>
      <c r="O106" s="84"/>
    </row>
    <row r="107" spans="1:15">
      <c r="A107" s="4">
        <v>43439</v>
      </c>
      <c r="B107" s="61">
        <v>318</v>
      </c>
      <c r="I107" s="61">
        <v>0</v>
      </c>
      <c r="J107" s="20">
        <v>0</v>
      </c>
      <c r="K107" s="26">
        <v>0</v>
      </c>
      <c r="L107" s="88"/>
      <c r="M107" s="107"/>
      <c r="O107" s="84"/>
    </row>
    <row r="108" spans="1:15">
      <c r="A108" s="4">
        <v>43440</v>
      </c>
      <c r="B108" s="61">
        <v>295</v>
      </c>
      <c r="C108" s="45"/>
      <c r="D108" s="45"/>
      <c r="E108" s="45"/>
      <c r="F108" s="45"/>
      <c r="G108" s="45"/>
      <c r="H108" s="45"/>
      <c r="I108" s="61">
        <v>0</v>
      </c>
      <c r="J108" s="20">
        <v>0</v>
      </c>
      <c r="K108" s="26">
        <v>0</v>
      </c>
      <c r="L108" s="88"/>
      <c r="M108" s="107"/>
      <c r="N108" s="84"/>
      <c r="O108" s="84"/>
    </row>
    <row r="109" spans="1:15">
      <c r="A109" s="4">
        <v>43441</v>
      </c>
      <c r="B109" s="61">
        <v>295</v>
      </c>
      <c r="C109" s="45"/>
      <c r="D109" s="45"/>
      <c r="E109" s="45"/>
      <c r="F109" s="45"/>
      <c r="G109" s="45"/>
      <c r="H109" s="45"/>
      <c r="I109" s="61">
        <v>0</v>
      </c>
      <c r="J109" s="20">
        <v>0</v>
      </c>
      <c r="K109" s="26">
        <v>0</v>
      </c>
      <c r="L109" s="88"/>
      <c r="M109" s="107"/>
      <c r="N109" s="84"/>
      <c r="O109" s="84"/>
    </row>
    <row r="110" spans="1:15">
      <c r="A110" s="4">
        <v>43442</v>
      </c>
      <c r="B110" s="61">
        <v>286</v>
      </c>
      <c r="C110" s="45"/>
      <c r="D110" s="45"/>
      <c r="E110" s="45"/>
      <c r="F110" s="45"/>
      <c r="G110" s="45"/>
      <c r="H110" s="45"/>
      <c r="I110" s="61">
        <v>0</v>
      </c>
      <c r="J110" s="20">
        <v>0</v>
      </c>
      <c r="K110" s="26">
        <v>0</v>
      </c>
      <c r="L110" s="88"/>
      <c r="M110" s="107"/>
      <c r="N110" s="84"/>
      <c r="O110" s="84"/>
    </row>
    <row r="111" spans="1:15">
      <c r="A111" s="4">
        <v>43443</v>
      </c>
      <c r="B111" s="61">
        <v>364</v>
      </c>
      <c r="C111" s="45"/>
      <c r="D111" s="45"/>
      <c r="E111" s="45"/>
      <c r="F111" s="45"/>
      <c r="G111" s="45"/>
      <c r="H111" s="45"/>
      <c r="I111" s="61">
        <v>0</v>
      </c>
      <c r="J111" s="20">
        <v>0</v>
      </c>
      <c r="K111" s="26">
        <v>0</v>
      </c>
      <c r="L111" s="88"/>
      <c r="M111" s="107"/>
      <c r="N111" s="84"/>
      <c r="O111" s="84"/>
    </row>
    <row r="112" spans="1:15">
      <c r="A112" s="4">
        <v>43444</v>
      </c>
      <c r="B112" s="61">
        <v>336</v>
      </c>
      <c r="C112" s="45"/>
      <c r="D112" s="45"/>
      <c r="E112" s="45"/>
      <c r="F112" s="45"/>
      <c r="G112" s="45"/>
      <c r="H112" s="45"/>
      <c r="I112" s="61">
        <v>0</v>
      </c>
      <c r="J112" s="20">
        <v>0</v>
      </c>
      <c r="K112" s="26">
        <v>0</v>
      </c>
      <c r="L112" s="88"/>
      <c r="M112" s="107"/>
      <c r="N112" s="84"/>
      <c r="O112" s="84"/>
    </row>
    <row r="113" spans="1:15">
      <c r="A113" s="4">
        <v>43445</v>
      </c>
      <c r="B113" s="61">
        <v>318</v>
      </c>
      <c r="C113" s="20"/>
      <c r="D113" s="20"/>
      <c r="E113" s="20"/>
      <c r="F113" s="20"/>
      <c r="G113" s="20"/>
      <c r="H113" s="20"/>
      <c r="I113" s="61">
        <v>0</v>
      </c>
      <c r="J113" s="20">
        <v>0</v>
      </c>
      <c r="K113" s="26">
        <v>0</v>
      </c>
      <c r="L113" s="88"/>
      <c r="M113" s="107"/>
      <c r="N113" s="84"/>
      <c r="O113" s="84"/>
    </row>
    <row r="114" spans="1:15">
      <c r="A114" s="4">
        <v>43446</v>
      </c>
      <c r="B114" s="61">
        <v>315</v>
      </c>
      <c r="C114" s="45"/>
      <c r="D114" s="45"/>
      <c r="E114" s="45"/>
      <c r="F114" s="45"/>
      <c r="G114" s="45"/>
      <c r="H114" s="45"/>
      <c r="I114" s="61">
        <v>0</v>
      </c>
      <c r="J114" s="20">
        <v>0</v>
      </c>
      <c r="K114" s="26">
        <v>0</v>
      </c>
      <c r="L114" s="88"/>
      <c r="M114" s="107"/>
      <c r="N114" s="84"/>
      <c r="O114" s="84"/>
    </row>
    <row r="115" spans="1:15">
      <c r="A115" s="4">
        <v>43447</v>
      </c>
      <c r="B115" s="61">
        <v>320</v>
      </c>
      <c r="C115" s="45"/>
      <c r="D115" s="45"/>
      <c r="E115" s="45"/>
      <c r="F115" s="45"/>
      <c r="G115" s="45"/>
      <c r="H115" s="45"/>
      <c r="I115" s="61">
        <v>0</v>
      </c>
      <c r="J115" s="20">
        <v>0</v>
      </c>
      <c r="K115" s="27">
        <v>3</v>
      </c>
      <c r="L115" s="88"/>
      <c r="M115" s="107"/>
      <c r="N115" s="84"/>
      <c r="O115" s="84"/>
    </row>
    <row r="116" spans="1:15">
      <c r="A116" s="4">
        <v>43448</v>
      </c>
      <c r="B116" s="61">
        <v>316</v>
      </c>
      <c r="C116" s="45"/>
      <c r="D116" s="45"/>
      <c r="E116" s="45"/>
      <c r="F116" s="45"/>
      <c r="G116" s="45"/>
      <c r="H116" s="45"/>
      <c r="I116" s="61">
        <v>0</v>
      </c>
      <c r="J116" s="20">
        <v>0</v>
      </c>
      <c r="K116" s="27">
        <v>0</v>
      </c>
      <c r="L116" s="88"/>
      <c r="M116" s="107"/>
      <c r="N116" s="84"/>
      <c r="O116" s="84"/>
    </row>
    <row r="117" spans="1:15">
      <c r="A117" s="4">
        <v>43449</v>
      </c>
      <c r="B117" s="61">
        <v>318</v>
      </c>
      <c r="C117" s="45"/>
      <c r="D117" s="45"/>
      <c r="E117" s="45"/>
      <c r="F117" s="45"/>
      <c r="G117" s="45"/>
      <c r="H117" s="45"/>
      <c r="I117" s="61">
        <v>0</v>
      </c>
      <c r="J117" s="20">
        <v>0</v>
      </c>
      <c r="K117" s="27">
        <v>4</v>
      </c>
      <c r="L117" s="88"/>
      <c r="M117" s="107"/>
      <c r="N117" s="84"/>
      <c r="O117" s="84"/>
    </row>
    <row r="118" spans="1:15">
      <c r="A118" s="4">
        <v>43450</v>
      </c>
      <c r="B118" s="61">
        <v>292</v>
      </c>
      <c r="C118" s="45"/>
      <c r="D118" s="45"/>
      <c r="E118" s="45"/>
      <c r="F118" s="45"/>
      <c r="G118" s="45"/>
      <c r="H118" s="45"/>
      <c r="I118" s="61">
        <v>0</v>
      </c>
      <c r="J118" s="20">
        <v>0</v>
      </c>
      <c r="K118" s="27">
        <v>0</v>
      </c>
      <c r="L118" s="88"/>
      <c r="M118" s="107"/>
      <c r="N118" s="84"/>
      <c r="O118" s="84"/>
    </row>
    <row r="119" spans="1:15">
      <c r="A119" s="4">
        <v>43451</v>
      </c>
      <c r="B119" s="61">
        <v>277</v>
      </c>
      <c r="C119" s="45"/>
      <c r="D119" s="45"/>
      <c r="E119" s="45"/>
      <c r="F119" s="45"/>
      <c r="G119" s="45"/>
      <c r="H119" s="45"/>
      <c r="I119" s="61">
        <v>0</v>
      </c>
      <c r="J119" s="20">
        <v>0</v>
      </c>
      <c r="K119" s="27">
        <v>5</v>
      </c>
      <c r="L119" s="88"/>
      <c r="M119" s="107"/>
      <c r="N119" s="84"/>
      <c r="O119" s="84"/>
    </row>
    <row r="120" spans="1:15">
      <c r="A120" s="4">
        <v>43452</v>
      </c>
      <c r="B120" s="61">
        <v>263</v>
      </c>
      <c r="C120" s="46"/>
      <c r="D120" s="46"/>
      <c r="E120" s="46"/>
      <c r="F120" s="46"/>
      <c r="G120" s="46"/>
      <c r="H120" s="46"/>
      <c r="I120" s="61">
        <v>0</v>
      </c>
      <c r="J120" s="20">
        <v>0</v>
      </c>
      <c r="K120" s="27">
        <v>15</v>
      </c>
      <c r="L120" s="88"/>
      <c r="M120" s="107"/>
      <c r="N120" s="84"/>
      <c r="O120" s="84"/>
    </row>
    <row r="121" spans="1:15">
      <c r="A121" s="4">
        <v>43453</v>
      </c>
      <c r="B121" s="61">
        <v>270</v>
      </c>
      <c r="C121" s="45"/>
      <c r="D121" s="45"/>
      <c r="E121" s="45"/>
      <c r="F121" s="45"/>
      <c r="G121" s="45"/>
      <c r="H121" s="45"/>
      <c r="I121" s="61">
        <v>0</v>
      </c>
      <c r="J121" s="20">
        <v>0</v>
      </c>
      <c r="K121" s="27">
        <v>7</v>
      </c>
      <c r="L121" s="88"/>
      <c r="M121" s="107"/>
      <c r="N121" s="84"/>
      <c r="O121" s="84"/>
    </row>
    <row r="122" spans="1:15">
      <c r="A122" s="4">
        <v>43454</v>
      </c>
      <c r="B122" s="61">
        <v>297</v>
      </c>
      <c r="C122" s="45"/>
      <c r="D122" s="45"/>
      <c r="E122" s="45"/>
      <c r="F122" s="45"/>
      <c r="G122" s="45"/>
      <c r="H122" s="45"/>
      <c r="I122" s="61">
        <v>0</v>
      </c>
      <c r="J122" s="20">
        <v>0</v>
      </c>
      <c r="K122" s="27">
        <v>6</v>
      </c>
      <c r="L122" s="88"/>
      <c r="M122" s="107"/>
      <c r="N122" s="84"/>
      <c r="O122" s="84"/>
    </row>
    <row r="123" spans="1:15">
      <c r="A123" s="4">
        <v>43455</v>
      </c>
      <c r="B123" s="61">
        <v>301</v>
      </c>
      <c r="C123" s="45"/>
      <c r="D123" s="45"/>
      <c r="E123" s="45"/>
      <c r="F123" s="45"/>
      <c r="G123" s="45"/>
      <c r="H123" s="45"/>
      <c r="I123" s="61">
        <v>0</v>
      </c>
      <c r="J123" s="20">
        <v>0</v>
      </c>
      <c r="K123" s="27">
        <v>15</v>
      </c>
      <c r="L123" s="88"/>
      <c r="M123" s="107"/>
      <c r="N123" s="84"/>
      <c r="O123" s="84"/>
    </row>
    <row r="124" spans="1:15">
      <c r="A124" s="4">
        <v>43456</v>
      </c>
      <c r="B124" s="61">
        <v>428</v>
      </c>
      <c r="C124" s="45"/>
      <c r="D124" s="45"/>
      <c r="E124" s="45"/>
      <c r="F124" s="45"/>
      <c r="G124" s="45"/>
      <c r="H124" s="45"/>
      <c r="I124" s="61">
        <v>0</v>
      </c>
      <c r="J124" s="20">
        <v>0</v>
      </c>
      <c r="K124" s="85">
        <v>0</v>
      </c>
      <c r="L124" s="88"/>
      <c r="M124" s="107"/>
      <c r="N124" s="84"/>
      <c r="O124" s="84"/>
    </row>
    <row r="125" spans="1:15">
      <c r="A125" s="4">
        <v>43457</v>
      </c>
      <c r="B125" s="61">
        <v>297</v>
      </c>
      <c r="C125" s="45"/>
      <c r="D125" s="45"/>
      <c r="E125" s="45"/>
      <c r="F125" s="45"/>
      <c r="G125" s="45"/>
      <c r="H125" s="45"/>
      <c r="I125" s="61">
        <v>0</v>
      </c>
      <c r="J125" s="20">
        <v>0</v>
      </c>
      <c r="K125" s="85">
        <v>0</v>
      </c>
      <c r="L125" s="88"/>
      <c r="M125" s="107"/>
      <c r="N125" s="84"/>
      <c r="O125" s="84"/>
    </row>
    <row r="126" spans="1:15">
      <c r="A126" s="4">
        <v>43458</v>
      </c>
      <c r="B126" s="61">
        <v>280</v>
      </c>
      <c r="C126" s="61">
        <v>17</v>
      </c>
      <c r="D126" s="61" t="s">
        <v>51</v>
      </c>
      <c r="E126" s="61">
        <v>2</v>
      </c>
      <c r="F126" s="61">
        <v>23</v>
      </c>
      <c r="G126" s="61">
        <v>5</v>
      </c>
      <c r="H126" s="105">
        <v>1.8</v>
      </c>
      <c r="I126" s="61">
        <v>40</v>
      </c>
      <c r="J126" s="37">
        <v>10</v>
      </c>
      <c r="K126" s="85">
        <v>0</v>
      </c>
      <c r="L126" s="88">
        <v>0.4375</v>
      </c>
      <c r="M126" s="107">
        <v>43475</v>
      </c>
      <c r="N126" s="84">
        <v>43475</v>
      </c>
      <c r="O126" s="84"/>
    </row>
    <row r="127" spans="1:15">
      <c r="A127" s="4">
        <v>43459</v>
      </c>
      <c r="B127" s="61">
        <v>258</v>
      </c>
      <c r="C127" s="20"/>
      <c r="D127" s="20"/>
      <c r="E127" s="20"/>
      <c r="F127" s="20"/>
      <c r="G127" s="20"/>
      <c r="H127" s="20"/>
      <c r="I127" s="61">
        <v>0</v>
      </c>
      <c r="J127" s="20">
        <v>0</v>
      </c>
      <c r="K127" s="85">
        <v>0</v>
      </c>
      <c r="L127" s="88"/>
      <c r="M127" s="107"/>
      <c r="N127" s="84"/>
      <c r="O127" s="84"/>
    </row>
    <row r="128" spans="1:15">
      <c r="A128" s="4">
        <v>43460</v>
      </c>
      <c r="B128" s="61">
        <v>278</v>
      </c>
      <c r="C128" s="45"/>
      <c r="D128" s="45"/>
      <c r="E128" s="45"/>
      <c r="F128" s="45"/>
      <c r="G128" s="45"/>
      <c r="H128" s="45"/>
      <c r="I128" s="61">
        <v>0</v>
      </c>
      <c r="J128" s="20">
        <v>0</v>
      </c>
      <c r="K128" s="85">
        <v>0</v>
      </c>
      <c r="L128" s="88"/>
      <c r="M128" s="107"/>
      <c r="N128" s="84"/>
      <c r="O128" s="84"/>
    </row>
    <row r="129" spans="1:15">
      <c r="A129" s="4">
        <v>43461</v>
      </c>
      <c r="B129" s="61">
        <v>273</v>
      </c>
      <c r="C129" s="45"/>
      <c r="D129" s="45"/>
      <c r="E129" s="45"/>
      <c r="F129" s="45"/>
      <c r="G129" s="45"/>
      <c r="H129" s="45"/>
      <c r="I129" s="61">
        <v>0</v>
      </c>
      <c r="J129" s="20">
        <v>0</v>
      </c>
      <c r="K129" s="85">
        <v>0</v>
      </c>
      <c r="L129" s="88"/>
      <c r="M129" s="107"/>
      <c r="N129" s="84"/>
      <c r="O129" s="84"/>
    </row>
    <row r="130" spans="1:15">
      <c r="A130" s="4">
        <v>43462</v>
      </c>
      <c r="B130" s="61">
        <v>263</v>
      </c>
      <c r="C130" s="45"/>
      <c r="D130" s="45"/>
      <c r="E130" s="45"/>
      <c r="F130" s="45"/>
      <c r="G130" s="45"/>
      <c r="H130" s="45"/>
      <c r="I130" s="61">
        <v>0</v>
      </c>
      <c r="J130" s="20">
        <v>0</v>
      </c>
      <c r="K130" s="85">
        <v>0</v>
      </c>
      <c r="L130" s="88"/>
      <c r="M130" s="107"/>
      <c r="N130" s="84"/>
      <c r="O130" s="84"/>
    </row>
    <row r="131" spans="1:15">
      <c r="A131" s="4">
        <v>43463</v>
      </c>
      <c r="B131" s="61">
        <v>251</v>
      </c>
      <c r="C131" s="45"/>
      <c r="D131" s="45"/>
      <c r="E131" s="45"/>
      <c r="F131" s="45"/>
      <c r="G131" s="45"/>
      <c r="H131" s="45"/>
      <c r="I131" s="61">
        <v>0</v>
      </c>
      <c r="J131" s="20">
        <v>0</v>
      </c>
      <c r="K131" s="85">
        <v>0</v>
      </c>
      <c r="L131" s="88"/>
      <c r="M131" s="107"/>
      <c r="N131" s="84"/>
      <c r="O131" s="84"/>
    </row>
    <row r="132" spans="1:15">
      <c r="A132" s="4">
        <v>43464</v>
      </c>
      <c r="B132" s="61">
        <v>262</v>
      </c>
      <c r="C132" s="45"/>
      <c r="D132" s="45"/>
      <c r="E132" s="45"/>
      <c r="F132" s="45"/>
      <c r="G132" s="45"/>
      <c r="H132" s="45"/>
      <c r="I132" s="61">
        <v>0</v>
      </c>
      <c r="J132" s="20">
        <v>0</v>
      </c>
      <c r="K132" s="85">
        <v>0</v>
      </c>
      <c r="L132" s="88"/>
      <c r="M132" s="107"/>
      <c r="N132" s="84"/>
      <c r="O132" s="84"/>
    </row>
    <row r="133" spans="1:15">
      <c r="A133" s="4">
        <v>43465</v>
      </c>
      <c r="B133" s="61">
        <v>269</v>
      </c>
      <c r="C133" s="83"/>
      <c r="D133" s="83"/>
      <c r="E133" s="83"/>
      <c r="F133" s="83"/>
      <c r="G133" s="83"/>
      <c r="H133" s="83"/>
      <c r="I133" s="61">
        <v>0</v>
      </c>
      <c r="J133" s="20">
        <v>0</v>
      </c>
      <c r="K133" s="85">
        <v>0</v>
      </c>
      <c r="L133" s="88"/>
      <c r="M133" s="107"/>
      <c r="N133" s="84"/>
      <c r="O133" s="84"/>
    </row>
    <row r="134" spans="1:15">
      <c r="A134" s="4">
        <v>43466</v>
      </c>
      <c r="B134" s="61">
        <v>263</v>
      </c>
      <c r="I134" s="61">
        <v>0</v>
      </c>
      <c r="J134" s="20">
        <v>0</v>
      </c>
      <c r="K134" s="85">
        <v>0</v>
      </c>
      <c r="L134" s="88"/>
      <c r="M134" s="107"/>
      <c r="N134" s="84"/>
      <c r="O134" s="84"/>
    </row>
    <row r="135" spans="1:15">
      <c r="A135" s="4">
        <v>43467</v>
      </c>
      <c r="B135" s="61">
        <v>264</v>
      </c>
      <c r="I135" s="61">
        <v>0</v>
      </c>
      <c r="J135" s="20">
        <v>0</v>
      </c>
      <c r="K135" s="85">
        <v>0</v>
      </c>
      <c r="L135" s="88"/>
      <c r="M135" s="107"/>
      <c r="N135" s="84"/>
      <c r="O135" s="84"/>
    </row>
    <row r="136" spans="1:15">
      <c r="A136" s="4">
        <v>43468</v>
      </c>
      <c r="B136" s="61">
        <v>263</v>
      </c>
      <c r="C136" s="45"/>
      <c r="D136" s="45"/>
      <c r="E136" s="45"/>
      <c r="F136" s="45"/>
      <c r="G136" s="45"/>
      <c r="H136" s="45"/>
      <c r="I136" s="61">
        <v>0</v>
      </c>
      <c r="J136" s="20">
        <v>0</v>
      </c>
      <c r="K136" s="85">
        <v>0</v>
      </c>
      <c r="L136" s="88"/>
      <c r="M136" s="107"/>
      <c r="N136" s="84"/>
      <c r="O136" s="84"/>
    </row>
    <row r="137" spans="1:15">
      <c r="A137" s="4">
        <v>43469</v>
      </c>
      <c r="B137" s="61">
        <v>255</v>
      </c>
      <c r="C137" s="45"/>
      <c r="D137" s="45"/>
      <c r="E137" s="45"/>
      <c r="F137" s="45"/>
      <c r="G137" s="45"/>
      <c r="H137" s="45"/>
      <c r="I137" s="61">
        <v>0</v>
      </c>
      <c r="J137" s="20">
        <v>0</v>
      </c>
      <c r="K137" s="85">
        <v>0</v>
      </c>
      <c r="L137" s="88"/>
      <c r="M137" s="107"/>
      <c r="N137" s="84"/>
      <c r="O137" s="84"/>
    </row>
    <row r="138" spans="1:15">
      <c r="A138" s="4">
        <v>43470</v>
      </c>
      <c r="B138" s="61">
        <v>253</v>
      </c>
      <c r="C138" s="45"/>
      <c r="D138" s="45"/>
      <c r="E138" s="45"/>
      <c r="F138" s="45"/>
      <c r="G138" s="45"/>
      <c r="H138" s="45"/>
      <c r="I138" s="61">
        <v>0</v>
      </c>
      <c r="J138" s="20">
        <v>0</v>
      </c>
      <c r="K138" s="85">
        <v>0</v>
      </c>
      <c r="L138" s="88"/>
      <c r="M138" s="107"/>
      <c r="N138" s="84"/>
      <c r="O138" s="84"/>
    </row>
    <row r="139" spans="1:15">
      <c r="A139" s="4">
        <v>43471</v>
      </c>
      <c r="B139" s="61">
        <v>258</v>
      </c>
      <c r="C139" s="45"/>
      <c r="D139" s="45"/>
      <c r="E139" s="45"/>
      <c r="F139" s="45"/>
      <c r="G139" s="45"/>
      <c r="H139" s="45"/>
      <c r="I139" s="61">
        <v>0</v>
      </c>
      <c r="J139" s="20">
        <v>0</v>
      </c>
      <c r="K139" s="85">
        <v>0</v>
      </c>
      <c r="L139" s="88"/>
      <c r="M139" s="107"/>
      <c r="N139" s="84"/>
      <c r="O139" s="84"/>
    </row>
    <row r="140" spans="1:15">
      <c r="A140" s="4">
        <v>43472</v>
      </c>
      <c r="B140" s="61">
        <v>247</v>
      </c>
      <c r="C140" s="45"/>
      <c r="D140" s="45"/>
      <c r="E140" s="45"/>
      <c r="F140" s="45"/>
      <c r="G140" s="45"/>
      <c r="H140" s="45"/>
      <c r="I140" s="61">
        <v>0</v>
      </c>
      <c r="J140" s="20">
        <v>0</v>
      </c>
      <c r="K140" s="85">
        <v>0</v>
      </c>
      <c r="L140" s="88"/>
      <c r="M140" s="107"/>
      <c r="N140" s="84"/>
      <c r="O140" s="84"/>
    </row>
    <row r="141" spans="1:15">
      <c r="A141" s="4">
        <v>43473</v>
      </c>
      <c r="B141" s="61">
        <v>241</v>
      </c>
      <c r="C141" s="20"/>
      <c r="D141" s="20"/>
      <c r="E141" s="20"/>
      <c r="F141" s="20"/>
      <c r="G141" s="20"/>
      <c r="H141" s="20"/>
      <c r="I141" s="61">
        <v>0</v>
      </c>
      <c r="J141" s="20">
        <v>0</v>
      </c>
      <c r="K141" s="85">
        <v>0</v>
      </c>
      <c r="L141" s="88"/>
      <c r="M141" s="107"/>
      <c r="N141" s="84"/>
      <c r="O141" s="84"/>
    </row>
    <row r="142" spans="1:15">
      <c r="A142" s="4">
        <v>43474</v>
      </c>
      <c r="B142" s="61">
        <v>241</v>
      </c>
      <c r="C142" s="45"/>
      <c r="D142" s="45"/>
      <c r="E142" s="45"/>
      <c r="F142" s="45"/>
      <c r="G142" s="45"/>
      <c r="H142" s="45"/>
      <c r="I142" s="61">
        <v>0</v>
      </c>
      <c r="J142" s="20">
        <v>0</v>
      </c>
      <c r="K142" s="85">
        <v>0</v>
      </c>
      <c r="L142" s="88"/>
      <c r="M142" s="107"/>
      <c r="N142" s="84"/>
      <c r="O142" s="84"/>
    </row>
    <row r="143" spans="1:15">
      <c r="A143" s="4">
        <v>43475</v>
      </c>
      <c r="B143" s="61">
        <v>228</v>
      </c>
      <c r="C143" s="45"/>
      <c r="D143" s="45"/>
      <c r="E143" s="45"/>
      <c r="F143" s="45"/>
      <c r="G143" s="45"/>
      <c r="H143" s="45"/>
      <c r="I143" s="61">
        <v>0</v>
      </c>
      <c r="J143" s="20">
        <v>0</v>
      </c>
      <c r="K143" s="85">
        <v>0</v>
      </c>
      <c r="L143" s="88"/>
      <c r="M143" s="107"/>
      <c r="N143" s="84"/>
      <c r="O143" s="84"/>
    </row>
    <row r="144" spans="1:15">
      <c r="A144" s="4">
        <v>43476</v>
      </c>
      <c r="B144" s="61">
        <v>226</v>
      </c>
      <c r="C144" s="45"/>
      <c r="D144" s="45"/>
      <c r="E144" s="45"/>
      <c r="F144" s="45"/>
      <c r="G144" s="45"/>
      <c r="H144" s="45"/>
      <c r="I144" s="61">
        <v>0</v>
      </c>
      <c r="J144" s="20">
        <v>0</v>
      </c>
      <c r="K144" s="85">
        <v>0</v>
      </c>
      <c r="L144" s="88"/>
      <c r="M144" s="107"/>
      <c r="N144" s="84"/>
      <c r="O144" s="84"/>
    </row>
    <row r="145" spans="1:15">
      <c r="A145" s="4">
        <v>43477</v>
      </c>
      <c r="B145" s="61">
        <v>231</v>
      </c>
      <c r="C145" s="45"/>
      <c r="D145" s="45"/>
      <c r="E145" s="45"/>
      <c r="F145" s="45"/>
      <c r="G145" s="45"/>
      <c r="H145" s="45"/>
      <c r="I145" s="61">
        <v>0</v>
      </c>
      <c r="J145" s="20">
        <v>0</v>
      </c>
      <c r="K145" s="85">
        <v>0</v>
      </c>
      <c r="L145" s="88"/>
      <c r="M145" s="107"/>
      <c r="N145" s="84"/>
      <c r="O145" s="84"/>
    </row>
    <row r="146" spans="1:15">
      <c r="A146" s="4">
        <v>43478</v>
      </c>
      <c r="B146" s="61">
        <v>222</v>
      </c>
      <c r="C146" s="45"/>
      <c r="D146" s="45"/>
      <c r="E146" s="45"/>
      <c r="F146" s="45"/>
      <c r="G146" s="45"/>
      <c r="H146" s="45"/>
      <c r="I146" s="61">
        <v>0</v>
      </c>
      <c r="J146" s="20">
        <v>0</v>
      </c>
      <c r="K146" s="85">
        <v>0</v>
      </c>
      <c r="L146" s="88"/>
      <c r="M146" s="107"/>
      <c r="N146" s="84"/>
      <c r="O146" s="84"/>
    </row>
    <row r="147" spans="1:15">
      <c r="A147" s="4">
        <v>43479</v>
      </c>
      <c r="B147" s="61">
        <v>225</v>
      </c>
      <c r="C147" s="45"/>
      <c r="D147" s="45"/>
      <c r="E147" s="45"/>
      <c r="F147" s="45"/>
      <c r="G147" s="45"/>
      <c r="H147" s="45"/>
      <c r="I147" s="61">
        <v>0</v>
      </c>
      <c r="J147" s="20">
        <v>0</v>
      </c>
      <c r="K147" s="85">
        <v>0</v>
      </c>
      <c r="L147" s="88"/>
      <c r="M147" s="107"/>
      <c r="N147" s="84"/>
      <c r="O147" s="84"/>
    </row>
    <row r="148" spans="1:15">
      <c r="A148" s="4">
        <v>43480</v>
      </c>
      <c r="B148" s="93">
        <v>212</v>
      </c>
      <c r="C148" s="46"/>
      <c r="D148" s="46"/>
      <c r="E148" s="46"/>
      <c r="F148" s="46"/>
      <c r="G148" s="46"/>
      <c r="H148" s="46"/>
      <c r="I148" s="61">
        <v>0</v>
      </c>
      <c r="J148" s="20">
        <v>0</v>
      </c>
      <c r="K148" s="85">
        <v>0</v>
      </c>
      <c r="L148" s="88"/>
      <c r="M148" s="107"/>
      <c r="N148" s="84"/>
      <c r="O148" s="84"/>
    </row>
    <row r="149" spans="1:15">
      <c r="A149" s="4">
        <v>43481</v>
      </c>
      <c r="B149" s="93">
        <v>208</v>
      </c>
      <c r="C149" s="45"/>
      <c r="D149" s="45"/>
      <c r="E149" s="45"/>
      <c r="F149" s="45"/>
      <c r="G149" s="45"/>
      <c r="H149" s="45"/>
      <c r="I149" s="61">
        <v>0</v>
      </c>
      <c r="J149" s="20">
        <v>0</v>
      </c>
      <c r="K149" s="85">
        <v>0</v>
      </c>
      <c r="L149" s="88"/>
      <c r="M149" s="107"/>
      <c r="N149" s="84"/>
      <c r="O149" s="84"/>
    </row>
    <row r="150" spans="1:15">
      <c r="A150" s="4">
        <v>43482</v>
      </c>
      <c r="B150" s="93">
        <v>210</v>
      </c>
      <c r="C150" s="45"/>
      <c r="D150" s="45"/>
      <c r="E150" s="45"/>
      <c r="F150" s="45"/>
      <c r="G150" s="45"/>
      <c r="H150" s="45"/>
      <c r="I150" s="61">
        <v>0</v>
      </c>
      <c r="J150" s="20">
        <v>0</v>
      </c>
      <c r="K150" s="85">
        <v>0</v>
      </c>
      <c r="L150" s="88"/>
      <c r="M150" s="107"/>
      <c r="N150" s="84"/>
      <c r="O150" s="84"/>
    </row>
    <row r="151" spans="1:15">
      <c r="A151" s="4">
        <v>43483</v>
      </c>
      <c r="B151" s="93">
        <v>248</v>
      </c>
      <c r="C151" s="45"/>
      <c r="D151" s="45"/>
      <c r="E151" s="45"/>
      <c r="F151" s="45"/>
      <c r="G151" s="45"/>
      <c r="H151" s="45"/>
      <c r="I151" s="61">
        <v>0</v>
      </c>
      <c r="J151" s="20">
        <v>0</v>
      </c>
      <c r="K151" s="85">
        <v>0</v>
      </c>
      <c r="L151" s="88"/>
      <c r="M151" s="107"/>
      <c r="N151" s="84"/>
      <c r="O151" s="84"/>
    </row>
    <row r="152" spans="1:15">
      <c r="A152" s="4">
        <v>43484</v>
      </c>
      <c r="B152" s="93">
        <v>230</v>
      </c>
      <c r="C152" s="45"/>
      <c r="D152" s="45"/>
      <c r="E152" s="45"/>
      <c r="F152" s="45"/>
      <c r="G152" s="45"/>
      <c r="H152" s="45"/>
      <c r="I152" s="61">
        <v>0</v>
      </c>
      <c r="J152" s="20">
        <v>0</v>
      </c>
      <c r="K152" s="85">
        <v>0</v>
      </c>
      <c r="L152" s="88"/>
      <c r="M152" s="107"/>
      <c r="N152" s="84"/>
      <c r="O152" s="84"/>
    </row>
    <row r="153" spans="1:15">
      <c r="A153" s="4">
        <v>43485</v>
      </c>
      <c r="B153" s="61">
        <v>226</v>
      </c>
      <c r="C153" s="45"/>
      <c r="D153" s="45"/>
      <c r="E153" s="45"/>
      <c r="F153" s="45"/>
      <c r="G153" s="45"/>
      <c r="H153" s="45"/>
      <c r="I153" s="61">
        <v>0</v>
      </c>
      <c r="J153" s="20">
        <v>0</v>
      </c>
      <c r="K153" s="85">
        <v>0</v>
      </c>
      <c r="L153" s="88"/>
      <c r="M153" s="107"/>
      <c r="N153" s="84"/>
      <c r="O153" s="84"/>
    </row>
    <row r="154" spans="1:15">
      <c r="A154" s="4">
        <v>43486</v>
      </c>
      <c r="B154" s="61">
        <v>217</v>
      </c>
      <c r="C154" s="367" t="s">
        <v>52</v>
      </c>
      <c r="D154" s="368"/>
      <c r="E154" s="368"/>
      <c r="F154" s="368"/>
      <c r="G154" s="368"/>
      <c r="H154" s="369"/>
      <c r="I154" s="61">
        <v>0</v>
      </c>
      <c r="J154" s="20">
        <v>0</v>
      </c>
      <c r="K154" s="85">
        <v>0</v>
      </c>
      <c r="L154" s="88"/>
      <c r="M154" s="107"/>
      <c r="N154" s="84"/>
      <c r="O154" s="84"/>
    </row>
    <row r="155" spans="1:15">
      <c r="A155" s="4">
        <v>43487</v>
      </c>
      <c r="B155" s="61">
        <v>241</v>
      </c>
      <c r="C155" s="20"/>
      <c r="D155" s="20"/>
      <c r="E155" s="20"/>
      <c r="F155" s="20"/>
      <c r="G155" s="20"/>
      <c r="H155" s="20"/>
      <c r="I155" s="61">
        <v>0</v>
      </c>
      <c r="J155" s="20">
        <v>0</v>
      </c>
      <c r="K155" s="85">
        <v>0</v>
      </c>
      <c r="L155" s="88"/>
      <c r="M155" s="107"/>
      <c r="N155" s="84"/>
      <c r="O155" s="84"/>
    </row>
    <row r="156" spans="1:15">
      <c r="A156" s="4">
        <v>43488</v>
      </c>
      <c r="B156" s="61">
        <v>212</v>
      </c>
      <c r="C156" s="45"/>
      <c r="D156" s="45"/>
      <c r="E156" s="45"/>
      <c r="F156" s="45"/>
      <c r="G156" s="45"/>
      <c r="H156" s="45"/>
      <c r="I156" s="61">
        <v>0</v>
      </c>
      <c r="J156" s="20">
        <v>0</v>
      </c>
      <c r="K156" s="26">
        <v>10</v>
      </c>
      <c r="L156" s="88"/>
      <c r="M156" s="107"/>
      <c r="N156" s="84"/>
      <c r="O156" s="84"/>
    </row>
    <row r="157" spans="1:15">
      <c r="A157" s="4">
        <v>43489</v>
      </c>
      <c r="B157" s="61">
        <v>251</v>
      </c>
      <c r="C157" s="45"/>
      <c r="D157" s="45"/>
      <c r="E157" s="45"/>
      <c r="F157" s="45"/>
      <c r="G157" s="45"/>
      <c r="H157" s="45"/>
      <c r="I157" s="61">
        <v>0</v>
      </c>
      <c r="J157" s="20">
        <v>0</v>
      </c>
      <c r="K157" s="26">
        <v>0</v>
      </c>
      <c r="L157" s="88"/>
      <c r="M157" s="107"/>
      <c r="N157" s="84"/>
      <c r="O157" s="84"/>
    </row>
    <row r="158" spans="1:15">
      <c r="A158" s="4">
        <v>43490</v>
      </c>
      <c r="B158" s="61">
        <v>203</v>
      </c>
      <c r="C158" s="45"/>
      <c r="D158" s="45"/>
      <c r="E158" s="45"/>
      <c r="F158" s="45"/>
      <c r="G158" s="45"/>
      <c r="H158" s="45"/>
      <c r="I158" s="61">
        <v>0</v>
      </c>
      <c r="J158" s="20">
        <v>0</v>
      </c>
      <c r="K158" s="26">
        <v>0</v>
      </c>
      <c r="L158" s="88"/>
      <c r="M158" s="107"/>
      <c r="N158" s="84"/>
      <c r="O158" s="84"/>
    </row>
    <row r="159" spans="1:15">
      <c r="A159" s="4">
        <v>43491</v>
      </c>
      <c r="B159" s="61">
        <v>226</v>
      </c>
      <c r="C159" s="45"/>
      <c r="D159" s="45"/>
      <c r="E159" s="45"/>
      <c r="F159" s="45"/>
      <c r="G159" s="45"/>
      <c r="H159" s="45"/>
      <c r="I159" s="61">
        <v>0</v>
      </c>
      <c r="J159" s="20">
        <v>0</v>
      </c>
      <c r="K159" s="26">
        <v>0</v>
      </c>
      <c r="L159" s="88"/>
      <c r="M159" s="107"/>
      <c r="N159" s="84"/>
      <c r="O159" s="84"/>
    </row>
    <row r="160" spans="1:15">
      <c r="A160" s="4">
        <v>43492</v>
      </c>
      <c r="B160" s="61">
        <v>206</v>
      </c>
      <c r="C160" s="45"/>
      <c r="D160" s="45"/>
      <c r="E160" s="45"/>
      <c r="F160" s="45"/>
      <c r="G160" s="45"/>
      <c r="H160" s="45"/>
      <c r="I160" s="61">
        <v>0</v>
      </c>
      <c r="J160" s="20">
        <v>0</v>
      </c>
      <c r="K160" s="26">
        <v>0</v>
      </c>
      <c r="L160" s="88"/>
      <c r="M160" s="107"/>
      <c r="N160" s="84"/>
      <c r="O160" s="84"/>
    </row>
    <row r="161" spans="1:15">
      <c r="A161" s="4">
        <v>43493</v>
      </c>
      <c r="B161" s="61">
        <v>219</v>
      </c>
      <c r="C161" s="45"/>
      <c r="D161" s="45"/>
      <c r="E161" s="45"/>
      <c r="F161" s="45"/>
      <c r="G161" s="45"/>
      <c r="H161" s="45"/>
      <c r="I161" s="61">
        <v>0</v>
      </c>
      <c r="J161" s="20">
        <v>0</v>
      </c>
      <c r="K161" s="26">
        <v>0</v>
      </c>
      <c r="L161" s="88"/>
      <c r="M161" s="107"/>
      <c r="N161" s="84"/>
      <c r="O161" s="84"/>
    </row>
    <row r="162" spans="1:15">
      <c r="A162" s="4">
        <v>43494</v>
      </c>
      <c r="B162" s="61">
        <v>212</v>
      </c>
      <c r="C162" s="45"/>
      <c r="D162" s="45"/>
      <c r="E162" s="45"/>
      <c r="F162" s="45"/>
      <c r="G162" s="45"/>
      <c r="H162" s="45"/>
      <c r="I162" s="61">
        <v>0</v>
      </c>
      <c r="J162" s="20">
        <v>0</v>
      </c>
      <c r="K162" s="26">
        <v>0</v>
      </c>
      <c r="L162" s="88"/>
      <c r="M162" s="107"/>
      <c r="N162" s="84"/>
      <c r="O162" s="84"/>
    </row>
    <row r="163" spans="1:15">
      <c r="A163" s="4">
        <v>43495</v>
      </c>
      <c r="B163" s="61">
        <v>201</v>
      </c>
      <c r="C163" s="45"/>
      <c r="D163" s="45"/>
      <c r="E163" s="45"/>
      <c r="F163" s="45"/>
      <c r="G163" s="45"/>
      <c r="H163" s="45"/>
      <c r="I163" s="61">
        <v>0</v>
      </c>
      <c r="J163" s="20">
        <v>0</v>
      </c>
      <c r="K163" s="26">
        <v>0</v>
      </c>
      <c r="L163" s="88"/>
      <c r="M163" s="107"/>
      <c r="N163" s="84"/>
      <c r="O163" s="84"/>
    </row>
    <row r="164" spans="1:15">
      <c r="A164" s="4">
        <v>43496</v>
      </c>
      <c r="B164" s="61">
        <v>202</v>
      </c>
      <c r="C164" s="45"/>
      <c r="D164" s="45"/>
      <c r="E164" s="45"/>
      <c r="F164" s="45"/>
      <c r="G164" s="45"/>
      <c r="H164" s="45"/>
      <c r="I164" s="61">
        <v>0</v>
      </c>
      <c r="J164" s="20">
        <v>0</v>
      </c>
      <c r="K164" s="26">
        <v>0</v>
      </c>
      <c r="L164" s="88"/>
      <c r="M164" s="107"/>
      <c r="N164" s="84"/>
      <c r="O164" s="84"/>
    </row>
    <row r="165" spans="1:15">
      <c r="A165" s="4">
        <v>43497</v>
      </c>
      <c r="B165" s="61">
        <v>215</v>
      </c>
      <c r="C165" s="45"/>
      <c r="D165" s="45"/>
      <c r="E165" s="45"/>
      <c r="F165" s="45"/>
      <c r="G165" s="45"/>
      <c r="H165" s="45"/>
      <c r="I165" s="61">
        <v>0</v>
      </c>
      <c r="J165" s="20">
        <v>0</v>
      </c>
      <c r="K165" s="26">
        <v>0</v>
      </c>
      <c r="L165" s="88"/>
      <c r="M165" s="107"/>
      <c r="N165" s="84"/>
      <c r="O165" s="84"/>
    </row>
    <row r="166" spans="1:15">
      <c r="A166" s="4">
        <v>43498</v>
      </c>
      <c r="B166" s="61">
        <v>233</v>
      </c>
      <c r="C166" s="45"/>
      <c r="D166" s="45"/>
      <c r="E166" s="45"/>
      <c r="F166" s="45"/>
      <c r="G166" s="45"/>
      <c r="H166" s="45"/>
      <c r="I166" s="61">
        <v>0</v>
      </c>
      <c r="J166" s="20">
        <v>0</v>
      </c>
      <c r="K166" s="26">
        <v>0</v>
      </c>
      <c r="L166" s="88"/>
      <c r="M166" s="107"/>
      <c r="N166" s="84"/>
      <c r="O166" s="84"/>
    </row>
    <row r="167" spans="1:15">
      <c r="A167" s="4">
        <v>43499</v>
      </c>
      <c r="B167" s="61">
        <v>230</v>
      </c>
      <c r="C167" s="45"/>
      <c r="D167" s="45"/>
      <c r="E167" s="45"/>
      <c r="F167" s="45"/>
      <c r="G167" s="45"/>
      <c r="H167" s="45"/>
      <c r="I167" s="61">
        <v>0</v>
      </c>
      <c r="J167" s="20">
        <v>0</v>
      </c>
      <c r="K167" s="26">
        <v>0</v>
      </c>
      <c r="L167" s="88"/>
      <c r="M167" s="107"/>
      <c r="N167" s="84"/>
      <c r="O167" s="84"/>
    </row>
    <row r="168" spans="1:15">
      <c r="A168" s="4">
        <v>43500</v>
      </c>
      <c r="B168" s="61">
        <v>218</v>
      </c>
      <c r="C168" s="45"/>
      <c r="D168" s="45"/>
      <c r="E168" s="45"/>
      <c r="F168" s="45"/>
      <c r="G168" s="45"/>
      <c r="H168" s="45"/>
      <c r="I168" s="61">
        <v>0</v>
      </c>
      <c r="J168" s="20">
        <v>0</v>
      </c>
      <c r="K168" s="26">
        <v>0</v>
      </c>
      <c r="L168" s="88"/>
      <c r="M168" s="107"/>
      <c r="N168" s="84"/>
      <c r="O168" s="84"/>
    </row>
    <row r="169" spans="1:15">
      <c r="A169" s="4">
        <v>43501</v>
      </c>
      <c r="B169" s="61">
        <v>204</v>
      </c>
      <c r="C169" s="20"/>
      <c r="D169" s="20"/>
      <c r="E169" s="20"/>
      <c r="F169" s="20"/>
      <c r="G169" s="20"/>
      <c r="H169" s="20"/>
      <c r="I169" s="61">
        <v>0</v>
      </c>
      <c r="J169" s="20">
        <v>0</v>
      </c>
      <c r="K169" s="26">
        <v>0</v>
      </c>
      <c r="L169" s="88"/>
      <c r="M169" s="107"/>
      <c r="N169" s="84"/>
      <c r="O169" s="84"/>
    </row>
    <row r="170" spans="1:15">
      <c r="A170" s="4">
        <v>43502</v>
      </c>
      <c r="B170" s="61">
        <v>217</v>
      </c>
      <c r="C170" s="45"/>
      <c r="D170" s="45"/>
      <c r="E170" s="45"/>
      <c r="F170" s="45"/>
      <c r="G170" s="45"/>
      <c r="H170" s="45"/>
      <c r="I170" s="61">
        <v>0</v>
      </c>
      <c r="J170" s="20">
        <v>0</v>
      </c>
      <c r="K170" s="85">
        <v>8</v>
      </c>
      <c r="L170" s="88"/>
      <c r="M170" s="107"/>
      <c r="N170" s="84"/>
      <c r="O170" s="84"/>
    </row>
    <row r="171" spans="1:15">
      <c r="A171" s="4">
        <v>43503</v>
      </c>
      <c r="B171" s="61">
        <v>215</v>
      </c>
      <c r="C171" s="45"/>
      <c r="D171" s="45"/>
      <c r="E171" s="45"/>
      <c r="F171" s="45"/>
      <c r="G171" s="45"/>
      <c r="H171" s="45"/>
      <c r="I171" s="61">
        <v>0</v>
      </c>
      <c r="J171" s="20">
        <v>0</v>
      </c>
      <c r="K171" s="85">
        <v>4</v>
      </c>
      <c r="L171" s="88"/>
      <c r="M171" s="107"/>
      <c r="N171" s="84"/>
      <c r="O171" s="84"/>
    </row>
    <row r="172" spans="1:15">
      <c r="A172" s="4">
        <v>43504</v>
      </c>
      <c r="B172" s="61">
        <v>215</v>
      </c>
      <c r="C172" s="45"/>
      <c r="D172" s="45"/>
      <c r="E172" s="45"/>
      <c r="F172" s="45"/>
      <c r="G172" s="45"/>
      <c r="H172" s="45"/>
      <c r="I172" s="61">
        <v>0</v>
      </c>
      <c r="J172" s="20">
        <v>0</v>
      </c>
      <c r="K172" s="26">
        <v>0</v>
      </c>
      <c r="L172" s="88"/>
      <c r="M172" s="107"/>
      <c r="N172" s="84"/>
      <c r="O172" s="84"/>
    </row>
    <row r="173" spans="1:15">
      <c r="A173" s="4">
        <v>43505</v>
      </c>
      <c r="B173" s="61">
        <v>251</v>
      </c>
      <c r="C173" s="45"/>
      <c r="D173" s="45"/>
      <c r="E173" s="45"/>
      <c r="F173" s="45"/>
      <c r="G173" s="45"/>
      <c r="H173" s="45"/>
      <c r="I173" s="61">
        <v>0</v>
      </c>
      <c r="J173" s="20">
        <v>0</v>
      </c>
      <c r="K173" s="26">
        <v>0</v>
      </c>
      <c r="L173" s="88"/>
      <c r="M173" s="107"/>
      <c r="N173" s="84"/>
      <c r="O173" s="84"/>
    </row>
    <row r="174" spans="1:15">
      <c r="A174" s="4">
        <v>43506</v>
      </c>
      <c r="B174" s="61">
        <v>273</v>
      </c>
      <c r="C174" s="45"/>
      <c r="D174" s="45"/>
      <c r="E174" s="45"/>
      <c r="F174" s="45"/>
      <c r="G174" s="45"/>
      <c r="H174" s="45"/>
      <c r="I174" s="61">
        <v>0</v>
      </c>
      <c r="J174" s="20">
        <v>0</v>
      </c>
      <c r="K174" s="26">
        <v>0</v>
      </c>
      <c r="L174" s="88"/>
      <c r="M174" s="107"/>
      <c r="N174" s="84"/>
      <c r="O174" s="84"/>
    </row>
    <row r="175" spans="1:15">
      <c r="A175" s="4">
        <v>43507</v>
      </c>
      <c r="B175" s="61">
        <v>249</v>
      </c>
      <c r="C175" s="45"/>
      <c r="D175" s="45"/>
      <c r="E175" s="45"/>
      <c r="F175" s="45"/>
      <c r="G175" s="45"/>
      <c r="H175" s="45"/>
      <c r="I175" s="61">
        <v>0</v>
      </c>
      <c r="J175" s="20">
        <v>0</v>
      </c>
      <c r="K175" s="26">
        <v>0</v>
      </c>
      <c r="L175" s="88"/>
      <c r="M175" s="107"/>
      <c r="N175" s="84"/>
      <c r="O175" s="84"/>
    </row>
    <row r="176" spans="1:15">
      <c r="A176" s="4">
        <v>43508</v>
      </c>
      <c r="B176" s="61">
        <v>233</v>
      </c>
      <c r="C176" s="46"/>
      <c r="D176" s="46"/>
      <c r="E176" s="46"/>
      <c r="F176" s="46"/>
      <c r="G176" s="46"/>
      <c r="H176" s="46"/>
      <c r="I176" s="61">
        <v>0</v>
      </c>
      <c r="J176" s="20">
        <v>0</v>
      </c>
      <c r="K176" s="26">
        <v>0</v>
      </c>
      <c r="L176" s="88"/>
      <c r="M176" s="107"/>
      <c r="N176" s="84"/>
      <c r="O176" s="84"/>
    </row>
    <row r="177" spans="1:15">
      <c r="A177" s="4">
        <v>43509</v>
      </c>
      <c r="B177" s="61">
        <v>239</v>
      </c>
      <c r="C177" s="45"/>
      <c r="D177" s="45"/>
      <c r="E177" s="45"/>
      <c r="F177" s="45"/>
      <c r="G177" s="45"/>
      <c r="H177" s="45"/>
      <c r="I177" s="61">
        <v>0</v>
      </c>
      <c r="J177" s="20">
        <v>0</v>
      </c>
      <c r="K177" s="26">
        <v>0</v>
      </c>
      <c r="L177" s="88"/>
      <c r="M177" s="107"/>
      <c r="N177" s="84"/>
      <c r="O177" s="84"/>
    </row>
    <row r="178" spans="1:15">
      <c r="A178" s="4">
        <v>43510</v>
      </c>
      <c r="B178" s="61">
        <v>226</v>
      </c>
      <c r="C178" s="45"/>
      <c r="D178" s="45"/>
      <c r="E178" s="45"/>
      <c r="F178" s="45"/>
      <c r="G178" s="45"/>
      <c r="H178" s="45"/>
      <c r="I178" s="61">
        <v>0</v>
      </c>
      <c r="J178" s="20">
        <v>0</v>
      </c>
      <c r="K178" s="26">
        <v>0</v>
      </c>
      <c r="L178" s="88"/>
      <c r="M178" s="107"/>
      <c r="N178" s="84"/>
      <c r="O178" s="84"/>
    </row>
    <row r="179" spans="1:15">
      <c r="A179" s="4">
        <v>43511</v>
      </c>
      <c r="B179" s="61">
        <v>251</v>
      </c>
      <c r="C179" s="45"/>
      <c r="D179" s="45"/>
      <c r="E179" s="45"/>
      <c r="F179" s="45"/>
      <c r="G179" s="45"/>
      <c r="H179" s="45"/>
      <c r="I179" s="61">
        <v>0</v>
      </c>
      <c r="J179" s="20">
        <v>0</v>
      </c>
      <c r="K179" s="26">
        <v>0</v>
      </c>
      <c r="L179" s="88"/>
      <c r="M179" s="107"/>
      <c r="N179" s="84"/>
      <c r="O179" s="84"/>
    </row>
    <row r="180" spans="1:15">
      <c r="A180" s="4">
        <v>43512</v>
      </c>
      <c r="B180" s="61">
        <v>228</v>
      </c>
      <c r="C180" s="45"/>
      <c r="D180" s="45"/>
      <c r="E180" s="45"/>
      <c r="F180" s="45"/>
      <c r="G180" s="45"/>
      <c r="H180" s="45"/>
      <c r="I180" s="61">
        <v>0</v>
      </c>
      <c r="J180" s="20">
        <v>0</v>
      </c>
      <c r="K180" s="26">
        <v>0</v>
      </c>
      <c r="L180" s="88"/>
      <c r="M180" s="107"/>
      <c r="N180" s="84"/>
      <c r="O180" s="84"/>
    </row>
    <row r="181" spans="1:15">
      <c r="A181" s="4">
        <v>43513</v>
      </c>
      <c r="B181" s="61">
        <v>234</v>
      </c>
      <c r="C181" s="45"/>
      <c r="D181" s="45"/>
      <c r="E181" s="45"/>
      <c r="F181" s="45"/>
      <c r="G181" s="45"/>
      <c r="H181" s="45"/>
      <c r="I181" s="61">
        <v>0</v>
      </c>
      <c r="J181" s="20">
        <v>0</v>
      </c>
      <c r="K181" s="26">
        <v>0</v>
      </c>
      <c r="L181" s="88"/>
      <c r="M181" s="107"/>
      <c r="N181" s="84"/>
      <c r="O181" s="84"/>
    </row>
    <row r="182" spans="1:15">
      <c r="A182" s="4">
        <v>43514</v>
      </c>
      <c r="B182" s="61">
        <v>233</v>
      </c>
      <c r="C182" s="45"/>
      <c r="D182" s="45"/>
      <c r="E182" s="45"/>
      <c r="F182" s="45"/>
      <c r="G182" s="45"/>
      <c r="H182" s="45"/>
      <c r="I182" s="61">
        <v>0</v>
      </c>
      <c r="J182" s="20">
        <v>0</v>
      </c>
      <c r="K182" s="26">
        <v>0</v>
      </c>
      <c r="L182" s="88"/>
      <c r="M182" s="107"/>
      <c r="N182" s="84"/>
      <c r="O182" s="84"/>
    </row>
    <row r="183" spans="1:15">
      <c r="A183" s="4">
        <v>43515</v>
      </c>
      <c r="B183" s="61">
        <v>220</v>
      </c>
      <c r="C183" s="367" t="s">
        <v>52</v>
      </c>
      <c r="D183" s="368"/>
      <c r="E183" s="368"/>
      <c r="F183" s="368"/>
      <c r="G183" s="368"/>
      <c r="H183" s="369"/>
      <c r="I183" s="61">
        <v>0</v>
      </c>
      <c r="J183" s="20">
        <v>0</v>
      </c>
      <c r="K183" s="26">
        <v>0</v>
      </c>
      <c r="L183" s="88"/>
      <c r="M183" s="107"/>
      <c r="N183" s="84"/>
      <c r="O183" s="84"/>
    </row>
    <row r="184" spans="1:15">
      <c r="A184" s="4">
        <v>43516</v>
      </c>
      <c r="B184" s="61">
        <v>235</v>
      </c>
      <c r="C184" s="45"/>
      <c r="D184" s="45"/>
      <c r="E184" s="45"/>
      <c r="F184" s="45"/>
      <c r="G184" s="45"/>
      <c r="H184" s="45"/>
      <c r="I184" s="61">
        <v>0</v>
      </c>
      <c r="J184" s="20">
        <v>0</v>
      </c>
      <c r="K184" s="26">
        <v>0</v>
      </c>
      <c r="L184" s="88"/>
      <c r="M184" s="107"/>
      <c r="N184" s="84"/>
      <c r="O184" s="84"/>
    </row>
    <row r="185" spans="1:15">
      <c r="A185" s="4">
        <v>43517</v>
      </c>
      <c r="B185" s="61">
        <v>251</v>
      </c>
      <c r="C185" s="45"/>
      <c r="D185" s="45"/>
      <c r="E185" s="45"/>
      <c r="F185" s="45"/>
      <c r="G185" s="45"/>
      <c r="H185" s="45"/>
      <c r="I185" s="61">
        <v>0</v>
      </c>
      <c r="J185" s="20">
        <v>0</v>
      </c>
      <c r="K185" s="26">
        <v>0</v>
      </c>
      <c r="L185" s="88"/>
      <c r="M185" s="107"/>
      <c r="N185" s="84"/>
      <c r="O185" s="84"/>
    </row>
    <row r="186" spans="1:15">
      <c r="A186" s="4">
        <v>43518</v>
      </c>
      <c r="B186" s="61">
        <v>220</v>
      </c>
      <c r="C186" s="45"/>
      <c r="D186" s="45"/>
      <c r="E186" s="45"/>
      <c r="F186" s="45"/>
      <c r="G186" s="45"/>
      <c r="H186" s="45"/>
      <c r="I186" s="61">
        <v>0</v>
      </c>
      <c r="J186" s="20">
        <v>0</v>
      </c>
      <c r="K186" s="26">
        <v>25</v>
      </c>
      <c r="L186" s="88"/>
      <c r="M186" s="107"/>
      <c r="N186" s="84"/>
      <c r="O186" s="84"/>
    </row>
    <row r="187" spans="1:15">
      <c r="A187" s="4">
        <v>43519</v>
      </c>
      <c r="B187" s="61">
        <v>234</v>
      </c>
      <c r="C187" s="45"/>
      <c r="D187" s="45"/>
      <c r="E187" s="45"/>
      <c r="F187" s="45"/>
      <c r="G187" s="45"/>
      <c r="H187" s="45"/>
      <c r="I187" s="61">
        <v>0</v>
      </c>
      <c r="J187" s="20">
        <v>0</v>
      </c>
      <c r="K187" s="26">
        <v>3</v>
      </c>
      <c r="L187" s="88"/>
      <c r="M187" s="107"/>
      <c r="N187" s="84"/>
      <c r="O187" s="84"/>
    </row>
    <row r="188" spans="1:15">
      <c r="A188" s="4">
        <v>43520</v>
      </c>
      <c r="B188" s="61">
        <v>247</v>
      </c>
      <c r="C188" s="45"/>
      <c r="D188" s="45"/>
      <c r="E188" s="45"/>
      <c r="F188" s="45"/>
      <c r="G188" s="45"/>
      <c r="H188" s="45"/>
      <c r="I188" s="61">
        <v>0</v>
      </c>
      <c r="J188" s="20">
        <v>0</v>
      </c>
      <c r="K188" s="26">
        <v>0</v>
      </c>
      <c r="L188" s="88"/>
      <c r="M188" s="107"/>
      <c r="N188" s="84"/>
      <c r="O188" s="84"/>
    </row>
    <row r="189" spans="1:15">
      <c r="A189" s="4">
        <v>43521</v>
      </c>
      <c r="B189" s="61">
        <v>249</v>
      </c>
      <c r="C189" s="83"/>
      <c r="D189" s="83"/>
      <c r="E189" s="83"/>
      <c r="F189" s="83"/>
      <c r="G189" s="83"/>
      <c r="H189" s="83"/>
      <c r="I189" s="61">
        <v>0</v>
      </c>
      <c r="J189" s="20">
        <v>0</v>
      </c>
      <c r="K189" s="26">
        <v>6</v>
      </c>
      <c r="L189" s="88"/>
      <c r="M189" s="107"/>
      <c r="N189" s="84"/>
      <c r="O189" s="84"/>
    </row>
    <row r="190" spans="1:15">
      <c r="A190" s="4">
        <v>43522</v>
      </c>
      <c r="B190" s="61">
        <v>226</v>
      </c>
      <c r="C190" s="83"/>
      <c r="D190" s="83"/>
      <c r="E190" s="83"/>
      <c r="F190" s="83"/>
      <c r="G190" s="83"/>
      <c r="H190" s="83"/>
      <c r="I190" s="61">
        <v>0</v>
      </c>
      <c r="J190" s="20">
        <v>0</v>
      </c>
      <c r="K190" s="27">
        <v>5</v>
      </c>
      <c r="L190" s="88"/>
      <c r="M190" s="107"/>
      <c r="N190" s="84"/>
      <c r="O190" s="84"/>
    </row>
    <row r="191" spans="1:15">
      <c r="A191" s="4">
        <v>43523</v>
      </c>
      <c r="B191" s="61">
        <v>222</v>
      </c>
      <c r="C191" s="45"/>
      <c r="D191" s="45"/>
      <c r="E191" s="45"/>
      <c r="F191" s="45"/>
      <c r="G191" s="45"/>
      <c r="H191" s="45"/>
      <c r="I191" s="61">
        <v>0</v>
      </c>
      <c r="J191" s="20">
        <v>0</v>
      </c>
      <c r="K191" s="27">
        <v>0</v>
      </c>
      <c r="L191" s="88"/>
      <c r="M191" s="107"/>
      <c r="N191" s="84"/>
      <c r="O191" s="84"/>
    </row>
    <row r="192" spans="1:15">
      <c r="A192" s="4">
        <v>43524</v>
      </c>
      <c r="B192" s="61">
        <v>209</v>
      </c>
      <c r="C192" s="45"/>
      <c r="D192" s="45"/>
      <c r="E192" s="45"/>
      <c r="F192" s="45"/>
      <c r="G192" s="45"/>
      <c r="H192" s="45"/>
      <c r="I192" s="61">
        <v>0</v>
      </c>
      <c r="J192" s="20">
        <v>0</v>
      </c>
      <c r="K192" s="27">
        <v>0</v>
      </c>
      <c r="L192" s="88"/>
      <c r="M192" s="107"/>
      <c r="N192" s="84"/>
      <c r="O192" s="84"/>
    </row>
    <row r="193" spans="1:15">
      <c r="A193" s="4">
        <v>43525</v>
      </c>
      <c r="B193" s="61">
        <v>207</v>
      </c>
      <c r="C193" s="45"/>
      <c r="D193" s="45"/>
      <c r="E193" s="45"/>
      <c r="F193" s="45"/>
      <c r="G193" s="45"/>
      <c r="H193" s="45"/>
      <c r="I193" s="61">
        <v>0</v>
      </c>
      <c r="J193" s="20">
        <v>0</v>
      </c>
      <c r="K193" s="27">
        <v>0</v>
      </c>
      <c r="L193" s="88"/>
      <c r="M193" s="107"/>
      <c r="N193" s="84"/>
      <c r="O193" s="84"/>
    </row>
    <row r="194" spans="1:15">
      <c r="A194" s="4">
        <v>43526</v>
      </c>
      <c r="B194" s="61">
        <v>220</v>
      </c>
      <c r="C194" s="45"/>
      <c r="D194" s="45"/>
      <c r="E194" s="45"/>
      <c r="F194" s="45"/>
      <c r="G194" s="45"/>
      <c r="H194" s="45"/>
      <c r="I194" s="61">
        <v>0</v>
      </c>
      <c r="J194" s="20">
        <v>0</v>
      </c>
      <c r="K194" s="27">
        <v>2</v>
      </c>
      <c r="L194" s="88"/>
      <c r="M194" s="107"/>
      <c r="N194" s="84"/>
      <c r="O194" s="84"/>
    </row>
    <row r="195" spans="1:15">
      <c r="A195" s="4">
        <v>43527</v>
      </c>
      <c r="B195" s="61">
        <v>260</v>
      </c>
      <c r="C195" s="45"/>
      <c r="D195" s="45"/>
      <c r="E195" s="45"/>
      <c r="F195" s="45"/>
      <c r="G195" s="45"/>
      <c r="H195" s="45"/>
      <c r="I195" s="61">
        <v>0</v>
      </c>
      <c r="J195" s="20">
        <v>0</v>
      </c>
      <c r="K195" s="27">
        <v>0</v>
      </c>
      <c r="L195" s="88"/>
      <c r="M195" s="107"/>
      <c r="N195" s="84"/>
      <c r="O195" s="84"/>
    </row>
    <row r="196" spans="1:15">
      <c r="A196" s="4">
        <v>43528</v>
      </c>
      <c r="B196" s="61">
        <v>221</v>
      </c>
      <c r="C196" s="45"/>
      <c r="D196" s="45"/>
      <c r="E196" s="45"/>
      <c r="F196" s="45"/>
      <c r="G196" s="45"/>
      <c r="H196" s="45"/>
      <c r="I196" s="61">
        <v>0</v>
      </c>
      <c r="J196" s="20">
        <v>0</v>
      </c>
      <c r="K196" s="26">
        <v>0</v>
      </c>
      <c r="L196" s="88"/>
      <c r="M196" s="107"/>
      <c r="N196" s="84"/>
      <c r="O196" s="84"/>
    </row>
    <row r="197" spans="1:15">
      <c r="A197" s="4">
        <v>43529</v>
      </c>
      <c r="B197" s="61">
        <v>218</v>
      </c>
      <c r="C197" s="20"/>
      <c r="D197" s="20"/>
      <c r="E197" s="20"/>
      <c r="F197" s="20"/>
      <c r="G197" s="20"/>
      <c r="H197" s="20"/>
      <c r="I197" s="61">
        <v>0</v>
      </c>
      <c r="J197" s="20">
        <v>0</v>
      </c>
      <c r="K197" s="26">
        <v>0</v>
      </c>
      <c r="L197" s="88"/>
      <c r="M197" s="107"/>
      <c r="N197" s="84"/>
      <c r="O197" s="84"/>
    </row>
    <row r="198" spans="1:15">
      <c r="A198" s="4">
        <v>43530</v>
      </c>
      <c r="B198" s="61">
        <v>212</v>
      </c>
      <c r="C198" s="45"/>
      <c r="D198" s="45"/>
      <c r="E198" s="45"/>
      <c r="F198" s="45"/>
      <c r="G198" s="45"/>
      <c r="H198" s="45"/>
      <c r="I198" s="61">
        <v>0</v>
      </c>
      <c r="J198" s="20">
        <v>0</v>
      </c>
      <c r="K198" s="26">
        <v>0</v>
      </c>
      <c r="L198" s="88"/>
      <c r="M198" s="107"/>
      <c r="N198" s="84"/>
      <c r="O198" s="84"/>
    </row>
    <row r="199" spans="1:15">
      <c r="A199" s="4">
        <v>43531</v>
      </c>
      <c r="B199" s="61">
        <v>290</v>
      </c>
      <c r="C199" s="45"/>
      <c r="D199" s="45"/>
      <c r="E199" s="45"/>
      <c r="F199" s="45"/>
      <c r="G199" s="45"/>
      <c r="H199" s="45"/>
      <c r="I199" s="61">
        <v>0</v>
      </c>
      <c r="J199" s="20">
        <v>0</v>
      </c>
      <c r="K199" s="26">
        <v>0</v>
      </c>
      <c r="L199" s="88"/>
      <c r="M199" s="107"/>
      <c r="N199" s="84"/>
      <c r="O199" s="84"/>
    </row>
    <row r="200" spans="1:15">
      <c r="A200" s="4">
        <v>43532</v>
      </c>
      <c r="B200" s="61">
        <v>303</v>
      </c>
      <c r="C200" s="45"/>
      <c r="D200" s="45"/>
      <c r="E200" s="45"/>
      <c r="F200" s="45"/>
      <c r="G200" s="45"/>
      <c r="H200" s="45"/>
      <c r="I200" s="61">
        <v>0</v>
      </c>
      <c r="J200" s="20">
        <v>0</v>
      </c>
      <c r="K200" s="26">
        <v>26</v>
      </c>
      <c r="L200" s="88"/>
      <c r="M200" s="107"/>
      <c r="N200" s="84"/>
      <c r="O200" s="84"/>
    </row>
    <row r="201" spans="1:15">
      <c r="A201" s="4">
        <v>43533</v>
      </c>
      <c r="B201" s="61">
        <v>265</v>
      </c>
      <c r="C201" s="45"/>
      <c r="D201" s="45"/>
      <c r="E201" s="45"/>
      <c r="F201" s="45"/>
      <c r="G201" s="45"/>
      <c r="H201" s="45"/>
      <c r="I201" s="61">
        <v>0</v>
      </c>
      <c r="J201" s="20">
        <v>0</v>
      </c>
      <c r="K201" s="26">
        <v>0</v>
      </c>
      <c r="L201" s="88"/>
      <c r="M201" s="107"/>
      <c r="N201" s="84"/>
      <c r="O201" s="84"/>
    </row>
    <row r="202" spans="1:15">
      <c r="A202" s="4">
        <v>43534</v>
      </c>
      <c r="B202" s="61">
        <v>231</v>
      </c>
      <c r="C202" s="45"/>
      <c r="D202" s="45"/>
      <c r="E202" s="45"/>
      <c r="F202" s="45"/>
      <c r="G202" s="45"/>
      <c r="H202" s="45"/>
      <c r="I202" s="61">
        <v>0</v>
      </c>
      <c r="J202" s="20">
        <v>0</v>
      </c>
      <c r="K202" s="27">
        <v>0</v>
      </c>
      <c r="L202" s="88"/>
      <c r="M202" s="107"/>
      <c r="N202" s="84"/>
      <c r="O202" s="84"/>
    </row>
    <row r="203" spans="1:15">
      <c r="A203" s="4">
        <v>43535</v>
      </c>
      <c r="B203" s="61">
        <v>227</v>
      </c>
      <c r="C203" s="45"/>
      <c r="D203" s="45"/>
      <c r="E203" s="45"/>
      <c r="F203" s="45"/>
      <c r="G203" s="45"/>
      <c r="H203" s="45"/>
      <c r="I203" s="61">
        <v>0</v>
      </c>
      <c r="J203" s="20">
        <v>0</v>
      </c>
      <c r="K203" s="27">
        <v>0</v>
      </c>
      <c r="L203" s="88"/>
      <c r="M203" s="107"/>
      <c r="N203" s="84"/>
      <c r="O203" s="84"/>
    </row>
    <row r="204" spans="1:15">
      <c r="A204" s="4">
        <v>43536</v>
      </c>
      <c r="B204" s="61">
        <v>222</v>
      </c>
      <c r="C204" s="46"/>
      <c r="D204" s="46"/>
      <c r="E204" s="46"/>
      <c r="F204" s="46"/>
      <c r="G204" s="46"/>
      <c r="H204" s="46"/>
      <c r="I204" s="61">
        <v>0</v>
      </c>
      <c r="J204" s="20">
        <v>0</v>
      </c>
      <c r="K204" s="27">
        <v>0</v>
      </c>
      <c r="L204" s="88"/>
      <c r="M204" s="107"/>
      <c r="N204" s="84"/>
      <c r="O204" s="84"/>
    </row>
    <row r="205" spans="1:15">
      <c r="A205" s="4">
        <v>43537</v>
      </c>
      <c r="B205" s="93">
        <v>207</v>
      </c>
      <c r="C205" s="45"/>
      <c r="D205" s="45"/>
      <c r="E205" s="45"/>
      <c r="F205" s="45"/>
      <c r="G205" s="45"/>
      <c r="H205" s="45"/>
      <c r="I205" s="61">
        <v>0</v>
      </c>
      <c r="J205" s="20">
        <v>0</v>
      </c>
      <c r="K205" s="27">
        <v>0</v>
      </c>
      <c r="L205" s="88"/>
      <c r="M205" s="107"/>
      <c r="N205" s="84"/>
      <c r="O205" s="84"/>
    </row>
    <row r="206" spans="1:15">
      <c r="A206" s="4">
        <v>43538</v>
      </c>
      <c r="B206" s="93">
        <v>205</v>
      </c>
      <c r="C206" s="45"/>
      <c r="D206" s="45"/>
      <c r="E206" s="45"/>
      <c r="F206" s="45"/>
      <c r="G206" s="45"/>
      <c r="H206" s="45"/>
      <c r="I206" s="61">
        <v>0</v>
      </c>
      <c r="J206" s="20">
        <v>0</v>
      </c>
      <c r="K206" s="27">
        <v>0</v>
      </c>
      <c r="L206" s="88"/>
      <c r="M206" s="107"/>
      <c r="N206" s="84"/>
      <c r="O206" s="84"/>
    </row>
    <row r="207" spans="1:15">
      <c r="A207" s="4">
        <v>43539</v>
      </c>
      <c r="B207" s="93">
        <v>338</v>
      </c>
      <c r="C207" s="45"/>
      <c r="D207" s="45"/>
      <c r="E207" s="45"/>
      <c r="F207" s="45"/>
      <c r="G207" s="45"/>
      <c r="H207" s="45"/>
      <c r="I207" s="61">
        <v>0</v>
      </c>
      <c r="J207" s="20">
        <v>0</v>
      </c>
      <c r="K207" s="27">
        <v>3</v>
      </c>
      <c r="L207" s="88"/>
      <c r="M207" s="107"/>
      <c r="N207" s="84"/>
      <c r="O207" s="84"/>
    </row>
    <row r="208" spans="1:15">
      <c r="A208" s="4">
        <v>43540</v>
      </c>
      <c r="B208" s="93">
        <v>382</v>
      </c>
      <c r="C208" s="45"/>
      <c r="D208" s="45"/>
      <c r="E208" s="45"/>
      <c r="F208" s="45"/>
      <c r="G208" s="45"/>
      <c r="H208" s="45"/>
      <c r="I208" s="61">
        <v>0</v>
      </c>
      <c r="J208" s="20">
        <v>0</v>
      </c>
      <c r="K208" s="27">
        <v>45</v>
      </c>
      <c r="L208" s="88"/>
      <c r="M208" s="107"/>
      <c r="N208" s="84"/>
      <c r="O208" s="84"/>
    </row>
    <row r="209" spans="1:15">
      <c r="A209" s="4">
        <v>43541</v>
      </c>
      <c r="B209" s="93">
        <v>361</v>
      </c>
      <c r="C209" s="45"/>
      <c r="D209" s="45"/>
      <c r="E209" s="45"/>
      <c r="F209" s="45"/>
      <c r="G209" s="45"/>
      <c r="H209" s="45"/>
      <c r="I209" s="61">
        <v>0</v>
      </c>
      <c r="J209" s="20">
        <v>0</v>
      </c>
      <c r="K209" s="27">
        <v>0</v>
      </c>
      <c r="L209" s="88"/>
      <c r="M209" s="107"/>
      <c r="N209" s="84"/>
      <c r="O209" s="84"/>
    </row>
    <row r="210" spans="1:15">
      <c r="A210" s="4">
        <v>43542</v>
      </c>
      <c r="B210" s="93">
        <v>328</v>
      </c>
      <c r="C210" s="45"/>
      <c r="D210" s="45"/>
      <c r="E210" s="45"/>
      <c r="F210" s="45"/>
      <c r="G210" s="45"/>
      <c r="H210" s="45"/>
      <c r="I210" s="118">
        <v>0</v>
      </c>
      <c r="J210" s="20">
        <v>0</v>
      </c>
      <c r="K210" s="27">
        <v>24</v>
      </c>
      <c r="L210" s="88"/>
      <c r="M210" s="107"/>
      <c r="N210" s="84"/>
      <c r="O210" s="84"/>
    </row>
    <row r="211" spans="1:15">
      <c r="A211" s="4">
        <v>43543</v>
      </c>
      <c r="B211" s="93">
        <v>238</v>
      </c>
      <c r="C211" s="37">
        <v>14</v>
      </c>
      <c r="D211" s="37">
        <v>31</v>
      </c>
      <c r="E211" s="37">
        <v>2</v>
      </c>
      <c r="F211" s="37">
        <v>36</v>
      </c>
      <c r="G211" s="37">
        <v>5.3</v>
      </c>
      <c r="H211" s="37">
        <v>2.1</v>
      </c>
      <c r="I211" s="63">
        <v>0</v>
      </c>
      <c r="J211" s="37">
        <v>0</v>
      </c>
      <c r="K211" s="117">
        <v>0</v>
      </c>
      <c r="L211" s="88">
        <v>0.375</v>
      </c>
      <c r="M211" s="107">
        <v>43552</v>
      </c>
      <c r="N211" s="84">
        <v>43552</v>
      </c>
      <c r="O211" s="84"/>
    </row>
    <row r="212" spans="1:15">
      <c r="A212" s="4">
        <v>43544</v>
      </c>
      <c r="B212" s="93">
        <v>230</v>
      </c>
      <c r="C212" s="45"/>
      <c r="D212" s="45"/>
      <c r="E212" s="45"/>
      <c r="F212" s="45"/>
      <c r="G212" s="45"/>
      <c r="H212" s="45"/>
      <c r="I212" s="119">
        <v>0</v>
      </c>
      <c r="J212" s="20">
        <v>0</v>
      </c>
      <c r="K212" s="27">
        <v>0</v>
      </c>
      <c r="L212" s="88"/>
      <c r="M212" s="107"/>
      <c r="N212" s="84"/>
      <c r="O212" s="84"/>
    </row>
    <row r="213" spans="1:15">
      <c r="A213" s="4">
        <v>43545</v>
      </c>
      <c r="B213" s="93">
        <v>214</v>
      </c>
      <c r="C213" s="45"/>
      <c r="D213" s="45"/>
      <c r="E213" s="45"/>
      <c r="F213" s="45"/>
      <c r="G213" s="45"/>
      <c r="H213" s="45"/>
      <c r="I213" s="61">
        <v>0</v>
      </c>
      <c r="J213" s="20">
        <v>0</v>
      </c>
      <c r="K213" s="27">
        <v>0</v>
      </c>
      <c r="L213" s="88"/>
      <c r="M213" s="107"/>
      <c r="N213" s="84"/>
      <c r="O213" s="84"/>
    </row>
    <row r="214" spans="1:15">
      <c r="A214" s="4">
        <v>43546</v>
      </c>
      <c r="B214" s="93">
        <v>202</v>
      </c>
      <c r="C214" s="45"/>
      <c r="D214" s="45"/>
      <c r="E214" s="45"/>
      <c r="F214" s="45"/>
      <c r="G214" s="45"/>
      <c r="H214" s="45"/>
      <c r="I214" s="61">
        <v>0</v>
      </c>
      <c r="J214" s="20">
        <v>0</v>
      </c>
      <c r="K214" s="27">
        <v>0</v>
      </c>
      <c r="L214" s="88"/>
      <c r="M214" s="107"/>
      <c r="N214" s="84"/>
      <c r="O214" s="84"/>
    </row>
    <row r="215" spans="1:15">
      <c r="A215" s="4">
        <v>43547</v>
      </c>
      <c r="B215" s="93">
        <v>234</v>
      </c>
      <c r="C215" s="45"/>
      <c r="D215" s="45"/>
      <c r="E215" s="45"/>
      <c r="F215" s="45"/>
      <c r="G215" s="45"/>
      <c r="H215" s="45"/>
      <c r="I215" s="61">
        <v>0</v>
      </c>
      <c r="J215" s="20">
        <v>0</v>
      </c>
      <c r="K215" s="27">
        <v>0</v>
      </c>
      <c r="L215" s="88"/>
      <c r="M215" s="107"/>
      <c r="N215" s="84"/>
      <c r="O215" s="84"/>
    </row>
    <row r="216" spans="1:15">
      <c r="A216" s="4">
        <v>43548</v>
      </c>
      <c r="B216" s="93">
        <v>238</v>
      </c>
      <c r="C216" s="45"/>
      <c r="D216" s="45"/>
      <c r="E216" s="45"/>
      <c r="F216" s="45"/>
      <c r="G216" s="45"/>
      <c r="H216" s="45"/>
      <c r="I216" s="61">
        <v>0</v>
      </c>
      <c r="J216" s="20">
        <v>0</v>
      </c>
      <c r="K216" s="27">
        <v>0</v>
      </c>
      <c r="L216" s="88"/>
      <c r="M216" s="107"/>
      <c r="N216" s="84"/>
      <c r="O216" s="84"/>
    </row>
    <row r="217" spans="1:15">
      <c r="A217" s="4">
        <v>43549</v>
      </c>
      <c r="B217" s="93">
        <v>200</v>
      </c>
      <c r="C217" s="83"/>
      <c r="D217" s="83"/>
      <c r="E217" s="83"/>
      <c r="F217" s="83"/>
      <c r="G217" s="83"/>
      <c r="H217" s="83"/>
      <c r="I217" s="61">
        <v>0</v>
      </c>
      <c r="J217" s="20">
        <v>0</v>
      </c>
      <c r="K217" s="27">
        <v>0</v>
      </c>
      <c r="L217" s="88"/>
      <c r="M217" s="107"/>
      <c r="N217" s="84"/>
      <c r="O217" s="84"/>
    </row>
    <row r="218" spans="1:15">
      <c r="A218" s="4">
        <v>43550</v>
      </c>
      <c r="B218" s="93">
        <v>198</v>
      </c>
      <c r="C218" s="83"/>
      <c r="D218" s="83"/>
      <c r="E218" s="83"/>
      <c r="F218" s="83"/>
      <c r="G218" s="83"/>
      <c r="H218" s="83"/>
      <c r="I218" s="61">
        <v>0</v>
      </c>
      <c r="J218" s="20">
        <v>0</v>
      </c>
      <c r="K218" s="27">
        <v>0</v>
      </c>
      <c r="L218" s="88"/>
      <c r="M218" s="107"/>
      <c r="N218" s="84"/>
      <c r="O218" s="84"/>
    </row>
    <row r="219" spans="1:15">
      <c r="A219" s="4">
        <v>43551</v>
      </c>
      <c r="B219" s="61">
        <v>306</v>
      </c>
      <c r="C219" s="45"/>
      <c r="D219" s="45"/>
      <c r="E219" s="45"/>
      <c r="F219" s="45"/>
      <c r="G219" s="45"/>
      <c r="H219" s="45"/>
      <c r="I219" s="61">
        <v>0</v>
      </c>
      <c r="J219" s="20">
        <v>0</v>
      </c>
      <c r="K219" s="27">
        <v>8</v>
      </c>
      <c r="L219" s="88"/>
      <c r="M219" s="94"/>
      <c r="N219" s="84"/>
      <c r="O219" s="84"/>
    </row>
    <row r="220" spans="1:15">
      <c r="A220" s="4">
        <v>43552</v>
      </c>
      <c r="B220" s="61">
        <v>254</v>
      </c>
      <c r="C220" s="45"/>
      <c r="D220" s="45"/>
      <c r="E220" s="45"/>
      <c r="F220" s="45"/>
      <c r="G220" s="45"/>
      <c r="H220" s="45"/>
      <c r="I220" s="61">
        <v>0</v>
      </c>
      <c r="J220" s="20">
        <v>0</v>
      </c>
      <c r="K220" s="27">
        <v>8</v>
      </c>
      <c r="L220" s="88"/>
      <c r="M220" s="94"/>
      <c r="N220" s="84"/>
      <c r="O220" s="84"/>
    </row>
    <row r="221" spans="1:15">
      <c r="A221" s="4">
        <v>43553</v>
      </c>
      <c r="B221" s="61">
        <v>207</v>
      </c>
      <c r="C221" s="45"/>
      <c r="D221" s="45"/>
      <c r="E221" s="45"/>
      <c r="F221" s="45"/>
      <c r="G221" s="45"/>
      <c r="H221" s="45"/>
      <c r="I221" s="61">
        <v>0</v>
      </c>
      <c r="J221" s="20">
        <v>0</v>
      </c>
      <c r="K221" s="27">
        <v>2</v>
      </c>
      <c r="L221" s="88"/>
      <c r="M221" s="94"/>
      <c r="N221" s="84"/>
      <c r="O221" s="84"/>
    </row>
    <row r="222" spans="1:15">
      <c r="A222" s="4">
        <v>43554</v>
      </c>
      <c r="B222" s="61">
        <v>214</v>
      </c>
      <c r="C222" s="45"/>
      <c r="D222" s="45"/>
      <c r="E222" s="45"/>
      <c r="F222" s="45"/>
      <c r="G222" s="45"/>
      <c r="H222" s="45"/>
      <c r="I222" s="61">
        <v>0</v>
      </c>
      <c r="J222" s="20">
        <v>0</v>
      </c>
      <c r="K222" s="27">
        <v>3</v>
      </c>
      <c r="L222" s="88"/>
      <c r="M222" s="94"/>
      <c r="N222" s="84"/>
      <c r="O222" s="84"/>
    </row>
    <row r="223" spans="1:15">
      <c r="A223" s="4">
        <v>43555</v>
      </c>
      <c r="B223" s="61">
        <v>222</v>
      </c>
      <c r="C223" s="45"/>
      <c r="D223" s="45"/>
      <c r="E223" s="45"/>
      <c r="F223" s="45"/>
      <c r="G223" s="45"/>
      <c r="H223" s="45"/>
      <c r="I223" s="61">
        <v>0</v>
      </c>
      <c r="J223" s="20">
        <v>0</v>
      </c>
      <c r="K223" s="27">
        <v>0</v>
      </c>
      <c r="L223" s="88"/>
      <c r="M223" s="94"/>
      <c r="N223" s="84"/>
      <c r="O223" s="84"/>
    </row>
    <row r="224" spans="1:15">
      <c r="A224" s="4">
        <v>43556</v>
      </c>
      <c r="B224" s="61">
        <v>206</v>
      </c>
      <c r="C224" s="45"/>
      <c r="D224" s="45"/>
      <c r="E224" s="45"/>
      <c r="F224" s="45"/>
      <c r="G224" s="45"/>
      <c r="H224" s="45"/>
      <c r="I224" s="61">
        <v>0</v>
      </c>
      <c r="J224" s="20">
        <v>0</v>
      </c>
      <c r="K224" s="26">
        <v>0</v>
      </c>
      <c r="L224" s="88"/>
      <c r="M224" s="94"/>
      <c r="N224" s="84"/>
      <c r="O224" s="84"/>
    </row>
    <row r="225" spans="1:15">
      <c r="A225" s="4">
        <v>43557</v>
      </c>
      <c r="B225" s="61">
        <v>826</v>
      </c>
      <c r="C225" s="20"/>
      <c r="D225" s="20"/>
      <c r="E225" s="20"/>
      <c r="F225" s="20"/>
      <c r="G225" s="20"/>
      <c r="H225" s="20"/>
      <c r="I225" s="61">
        <v>0</v>
      </c>
      <c r="J225" s="20">
        <v>0</v>
      </c>
      <c r="K225" s="26">
        <v>0</v>
      </c>
      <c r="L225" s="88"/>
      <c r="M225" s="94"/>
      <c r="N225" s="84"/>
      <c r="O225" s="84"/>
    </row>
    <row r="226" spans="1:15">
      <c r="A226" s="4">
        <v>43558</v>
      </c>
      <c r="B226" s="61">
        <v>452</v>
      </c>
      <c r="C226" s="45"/>
      <c r="D226" s="45"/>
      <c r="E226" s="45"/>
      <c r="F226" s="45"/>
      <c r="G226" s="45"/>
      <c r="H226" s="45"/>
      <c r="I226" s="61">
        <v>0</v>
      </c>
      <c r="J226" s="20">
        <v>0</v>
      </c>
      <c r="K226" s="26">
        <v>70</v>
      </c>
      <c r="L226" s="88"/>
      <c r="M226" s="94"/>
      <c r="N226" s="84"/>
      <c r="O226" s="84"/>
    </row>
    <row r="227" spans="1:15">
      <c r="A227" s="4">
        <v>43559</v>
      </c>
      <c r="B227" s="61">
        <v>295</v>
      </c>
      <c r="C227" s="45"/>
      <c r="D227" s="45"/>
      <c r="E227" s="45"/>
      <c r="F227" s="45"/>
      <c r="G227" s="45"/>
      <c r="H227" s="45"/>
      <c r="I227" s="61">
        <v>0</v>
      </c>
      <c r="J227" s="20">
        <v>0</v>
      </c>
      <c r="K227" s="26">
        <v>0</v>
      </c>
      <c r="L227" s="88"/>
      <c r="M227" s="94"/>
      <c r="N227" s="84"/>
      <c r="O227" s="84"/>
    </row>
    <row r="228" spans="1:15">
      <c r="A228" s="4">
        <v>43560</v>
      </c>
      <c r="B228" s="61">
        <v>256</v>
      </c>
      <c r="C228" s="45"/>
      <c r="D228" s="45"/>
      <c r="E228" s="45"/>
      <c r="F228" s="45"/>
      <c r="G228" s="45"/>
      <c r="H228" s="45"/>
      <c r="I228" s="61">
        <v>0</v>
      </c>
      <c r="J228" s="20">
        <v>0</v>
      </c>
      <c r="K228" s="26">
        <v>0</v>
      </c>
      <c r="L228" s="88"/>
      <c r="M228" s="94"/>
      <c r="N228" s="84"/>
      <c r="O228" s="84"/>
    </row>
    <row r="229" spans="1:15">
      <c r="A229" s="4">
        <v>43561</v>
      </c>
      <c r="B229" s="61">
        <v>267</v>
      </c>
      <c r="C229" s="45"/>
      <c r="D229" s="45"/>
      <c r="E229" s="45"/>
      <c r="F229" s="45"/>
      <c r="G229" s="45"/>
      <c r="H229" s="45"/>
      <c r="I229" s="61">
        <v>0</v>
      </c>
      <c r="J229" s="20">
        <v>0</v>
      </c>
      <c r="K229" s="26">
        <v>0</v>
      </c>
      <c r="L229" s="88"/>
      <c r="M229" s="94"/>
      <c r="N229" s="84"/>
      <c r="O229" s="84"/>
    </row>
    <row r="230" spans="1:15">
      <c r="A230" s="4">
        <v>43562</v>
      </c>
      <c r="B230" s="61">
        <v>249</v>
      </c>
      <c r="C230" s="45"/>
      <c r="D230" s="45"/>
      <c r="E230" s="45"/>
      <c r="F230" s="45"/>
      <c r="G230" s="45"/>
      <c r="H230" s="45"/>
      <c r="I230" s="61">
        <v>0</v>
      </c>
      <c r="J230" s="20">
        <v>0</v>
      </c>
      <c r="K230" s="26">
        <v>0</v>
      </c>
      <c r="L230" s="88"/>
      <c r="M230" s="94"/>
      <c r="N230" s="84"/>
      <c r="O230" s="84"/>
    </row>
    <row r="231" spans="1:15">
      <c r="A231" s="4">
        <v>43563</v>
      </c>
      <c r="B231" s="61">
        <v>232</v>
      </c>
      <c r="C231" s="45"/>
      <c r="D231" s="45"/>
      <c r="E231" s="45"/>
      <c r="F231" s="45"/>
      <c r="G231" s="45"/>
      <c r="H231" s="45"/>
      <c r="I231" s="61">
        <v>0</v>
      </c>
      <c r="J231" s="20">
        <v>0</v>
      </c>
      <c r="K231" s="26">
        <v>0</v>
      </c>
      <c r="L231" s="88"/>
      <c r="M231" s="94"/>
      <c r="N231" s="84"/>
      <c r="O231" s="84"/>
    </row>
    <row r="232" spans="1:15">
      <c r="A232" s="4">
        <v>43564</v>
      </c>
      <c r="B232" s="61">
        <v>224</v>
      </c>
      <c r="C232" s="46"/>
      <c r="D232" s="46"/>
      <c r="E232" s="46"/>
      <c r="F232" s="46"/>
      <c r="G232" s="46"/>
      <c r="H232" s="46"/>
      <c r="I232" s="61">
        <v>0</v>
      </c>
      <c r="J232" s="20">
        <v>0</v>
      </c>
      <c r="K232" s="26">
        <v>0</v>
      </c>
      <c r="L232" s="88"/>
      <c r="M232" s="94"/>
      <c r="N232" s="84"/>
      <c r="O232" s="84"/>
    </row>
    <row r="233" spans="1:15">
      <c r="A233" s="4">
        <v>43565</v>
      </c>
      <c r="B233" s="61">
        <v>228</v>
      </c>
      <c r="C233" s="45"/>
      <c r="D233" s="45"/>
      <c r="E233" s="45"/>
      <c r="F233" s="45"/>
      <c r="G233" s="45"/>
      <c r="H233" s="45"/>
      <c r="I233" s="61">
        <v>0</v>
      </c>
      <c r="J233" s="20">
        <v>0</v>
      </c>
      <c r="K233" s="26">
        <v>0</v>
      </c>
      <c r="L233" s="88"/>
      <c r="M233" s="94"/>
      <c r="N233" s="84"/>
      <c r="O233" s="84"/>
    </row>
    <row r="234" spans="1:15">
      <c r="A234" s="4">
        <v>43566</v>
      </c>
      <c r="B234" s="61">
        <v>249</v>
      </c>
      <c r="C234" s="45"/>
      <c r="D234" s="45"/>
      <c r="E234" s="45"/>
      <c r="F234" s="45"/>
      <c r="G234" s="45"/>
      <c r="H234" s="45"/>
      <c r="I234" s="61">
        <v>0</v>
      </c>
      <c r="J234" s="20">
        <v>0</v>
      </c>
      <c r="K234" s="26">
        <v>3</v>
      </c>
      <c r="L234" s="88"/>
      <c r="M234" s="94"/>
      <c r="N234" s="84"/>
      <c r="O234" s="84"/>
    </row>
    <row r="235" spans="1:15">
      <c r="A235" s="4">
        <v>43567</v>
      </c>
      <c r="B235" s="61">
        <v>281</v>
      </c>
      <c r="C235" s="45"/>
      <c r="D235" s="45"/>
      <c r="E235" s="45"/>
      <c r="F235" s="45"/>
      <c r="G235" s="45"/>
      <c r="H235" s="45"/>
      <c r="I235" s="61">
        <v>0</v>
      </c>
      <c r="J235" s="20">
        <v>0</v>
      </c>
      <c r="K235" s="26">
        <v>2</v>
      </c>
      <c r="L235" s="88"/>
      <c r="M235" s="94"/>
      <c r="N235" s="84"/>
      <c r="O235" s="84"/>
    </row>
    <row r="236" spans="1:15">
      <c r="A236" s="4">
        <v>43568</v>
      </c>
      <c r="B236" s="61">
        <v>238</v>
      </c>
      <c r="C236" s="45"/>
      <c r="D236" s="45"/>
      <c r="E236" s="45"/>
      <c r="F236" s="45"/>
      <c r="G236" s="45"/>
      <c r="H236" s="45"/>
      <c r="I236" s="61">
        <v>0</v>
      </c>
      <c r="J236" s="20">
        <v>0</v>
      </c>
      <c r="K236" s="26">
        <v>5</v>
      </c>
      <c r="L236" s="88"/>
      <c r="M236" s="94"/>
      <c r="N236" s="84"/>
      <c r="O236" s="84"/>
    </row>
    <row r="237" spans="1:15">
      <c r="A237" s="4">
        <v>43569</v>
      </c>
      <c r="B237" s="61">
        <v>230</v>
      </c>
      <c r="C237" s="45"/>
      <c r="D237" s="45"/>
      <c r="E237" s="45"/>
      <c r="F237" s="45"/>
      <c r="G237" s="45"/>
      <c r="H237" s="45"/>
      <c r="I237" s="61">
        <v>0</v>
      </c>
      <c r="J237" s="20">
        <v>0</v>
      </c>
      <c r="K237" s="26">
        <v>0</v>
      </c>
      <c r="L237" s="88"/>
      <c r="M237" s="94"/>
      <c r="N237" s="84"/>
      <c r="O237" s="84"/>
    </row>
    <row r="238" spans="1:15">
      <c r="A238" s="4">
        <v>43570</v>
      </c>
      <c r="B238" s="61">
        <v>265</v>
      </c>
      <c r="C238" s="45"/>
      <c r="D238" s="45"/>
      <c r="E238" s="45"/>
      <c r="F238" s="45"/>
      <c r="G238" s="45"/>
      <c r="H238" s="45"/>
      <c r="I238" s="61">
        <v>0</v>
      </c>
      <c r="J238" s="20">
        <v>0</v>
      </c>
      <c r="K238" s="26">
        <v>2</v>
      </c>
      <c r="L238" s="88"/>
      <c r="M238" s="94"/>
      <c r="N238" s="84"/>
      <c r="O238" s="84"/>
    </row>
    <row r="239" spans="1:15">
      <c r="A239" s="4">
        <v>43571</v>
      </c>
      <c r="B239" s="93">
        <v>325</v>
      </c>
      <c r="C239" s="20"/>
      <c r="D239" s="20"/>
      <c r="E239" s="20"/>
      <c r="F239" s="20"/>
      <c r="G239" s="20"/>
      <c r="H239" s="20"/>
      <c r="I239" s="118">
        <v>0</v>
      </c>
      <c r="J239" s="20">
        <v>0</v>
      </c>
      <c r="K239" s="121">
        <v>8</v>
      </c>
      <c r="L239" s="88"/>
      <c r="M239" s="94"/>
      <c r="N239" s="84"/>
      <c r="O239" s="84"/>
    </row>
    <row r="240" spans="1:15">
      <c r="A240" s="4">
        <v>43572</v>
      </c>
      <c r="B240" s="61">
        <v>308</v>
      </c>
      <c r="C240" s="123">
        <v>16</v>
      </c>
      <c r="D240" s="37" t="s">
        <v>37</v>
      </c>
      <c r="E240" s="37">
        <v>2</v>
      </c>
      <c r="F240" s="37">
        <v>20</v>
      </c>
      <c r="G240" s="37">
        <v>7.3</v>
      </c>
      <c r="H240" s="37">
        <v>1.6</v>
      </c>
      <c r="I240" s="63">
        <v>0</v>
      </c>
      <c r="J240" s="37">
        <v>0</v>
      </c>
      <c r="K240" s="120">
        <v>5</v>
      </c>
      <c r="L240" s="88">
        <v>0.41666666666666669</v>
      </c>
      <c r="M240" s="94">
        <v>43585</v>
      </c>
      <c r="N240" s="84">
        <v>43585</v>
      </c>
      <c r="O240" s="84"/>
    </row>
    <row r="241" spans="1:15">
      <c r="A241" s="4">
        <v>43573</v>
      </c>
      <c r="B241" s="61">
        <v>301</v>
      </c>
      <c r="C241" s="45"/>
      <c r="D241" s="45"/>
      <c r="E241" s="45"/>
      <c r="F241" s="45"/>
      <c r="G241" s="45"/>
      <c r="H241" s="45"/>
      <c r="I241" s="63">
        <v>0</v>
      </c>
      <c r="J241" s="40">
        <v>0</v>
      </c>
      <c r="K241" s="122">
        <v>3</v>
      </c>
      <c r="L241" s="88"/>
      <c r="M241" s="94"/>
      <c r="N241" s="84"/>
      <c r="O241" s="84"/>
    </row>
    <row r="242" spans="1:15">
      <c r="A242" s="4">
        <v>43574</v>
      </c>
      <c r="B242" s="61">
        <v>301</v>
      </c>
      <c r="C242" s="45"/>
      <c r="D242" s="45"/>
      <c r="E242" s="45"/>
      <c r="F242" s="45"/>
      <c r="G242" s="45"/>
      <c r="H242" s="45"/>
      <c r="I242" s="63">
        <v>0</v>
      </c>
      <c r="J242" s="40">
        <v>0</v>
      </c>
      <c r="K242" s="26">
        <v>0</v>
      </c>
      <c r="L242" s="88"/>
      <c r="M242" s="107"/>
      <c r="N242" s="84"/>
      <c r="O242" s="84"/>
    </row>
    <row r="243" spans="1:15">
      <c r="A243" s="4">
        <v>43575</v>
      </c>
      <c r="B243" s="61">
        <v>434</v>
      </c>
      <c r="C243" s="45"/>
      <c r="D243" s="45"/>
      <c r="E243" s="45"/>
      <c r="F243" s="45"/>
      <c r="G243" s="45"/>
      <c r="H243" s="45"/>
      <c r="I243" s="63">
        <v>0</v>
      </c>
      <c r="J243" s="40">
        <v>0</v>
      </c>
      <c r="K243" s="26">
        <v>0</v>
      </c>
      <c r="L243" s="88"/>
      <c r="M243" s="107"/>
      <c r="N243" s="84"/>
      <c r="O243" s="84"/>
    </row>
    <row r="244" spans="1:15">
      <c r="A244" s="4">
        <v>43576</v>
      </c>
      <c r="B244" s="61">
        <v>470</v>
      </c>
      <c r="C244" s="45"/>
      <c r="D244" s="45"/>
      <c r="E244" s="45"/>
      <c r="F244" s="45"/>
      <c r="G244" s="45"/>
      <c r="H244" s="45"/>
      <c r="I244" s="63">
        <v>0</v>
      </c>
      <c r="J244" s="40">
        <v>0</v>
      </c>
      <c r="K244" s="26">
        <v>0</v>
      </c>
      <c r="L244" s="88"/>
      <c r="M244" s="107"/>
      <c r="N244" s="84"/>
      <c r="O244" s="84"/>
    </row>
    <row r="245" spans="1:15">
      <c r="A245" s="4">
        <v>43577</v>
      </c>
      <c r="B245" s="61">
        <v>398</v>
      </c>
      <c r="C245" s="83"/>
      <c r="D245" s="83"/>
      <c r="E245" s="83"/>
      <c r="F245" s="83"/>
      <c r="G245" s="83"/>
      <c r="H245" s="83"/>
      <c r="I245" s="63">
        <v>0</v>
      </c>
      <c r="J245" s="40">
        <v>0</v>
      </c>
      <c r="K245" s="26">
        <v>0</v>
      </c>
      <c r="L245" s="88"/>
      <c r="M245" s="107"/>
      <c r="N245" s="84"/>
      <c r="O245" s="84"/>
    </row>
    <row r="246" spans="1:15">
      <c r="A246" s="4">
        <v>43578</v>
      </c>
      <c r="B246" s="61">
        <v>305</v>
      </c>
      <c r="I246" s="63">
        <v>0</v>
      </c>
      <c r="J246" s="40">
        <v>0</v>
      </c>
      <c r="K246" s="26">
        <v>0</v>
      </c>
      <c r="L246" s="88"/>
      <c r="M246" s="107"/>
      <c r="N246" s="84"/>
      <c r="O246" s="84"/>
    </row>
    <row r="247" spans="1:15">
      <c r="A247" s="4">
        <v>43579</v>
      </c>
      <c r="B247" s="61">
        <v>334</v>
      </c>
      <c r="C247" s="45"/>
      <c r="D247" s="45"/>
      <c r="E247" s="45"/>
      <c r="F247" s="45"/>
      <c r="G247" s="45"/>
      <c r="H247" s="45"/>
      <c r="I247" s="63">
        <v>0</v>
      </c>
      <c r="J247" s="40">
        <v>0</v>
      </c>
      <c r="K247" s="26">
        <v>0</v>
      </c>
      <c r="L247" s="88"/>
      <c r="M247" s="94"/>
      <c r="N247" s="84"/>
      <c r="O247" s="84"/>
    </row>
    <row r="248" spans="1:15">
      <c r="A248" s="4">
        <v>43580</v>
      </c>
      <c r="B248" s="61">
        <v>369</v>
      </c>
      <c r="C248" s="45"/>
      <c r="D248" s="45"/>
      <c r="E248" s="45"/>
      <c r="F248" s="45"/>
      <c r="G248" s="45"/>
      <c r="H248" s="45"/>
      <c r="I248" s="63">
        <v>0</v>
      </c>
      <c r="J248" s="40">
        <v>0</v>
      </c>
      <c r="K248" s="26">
        <v>0</v>
      </c>
      <c r="L248" s="88"/>
      <c r="M248" s="94"/>
      <c r="N248" s="84"/>
      <c r="O248" s="84"/>
    </row>
    <row r="249" spans="1:15">
      <c r="A249" s="4">
        <v>43581</v>
      </c>
      <c r="B249" s="61">
        <v>330</v>
      </c>
      <c r="C249" s="45"/>
      <c r="D249" s="45"/>
      <c r="E249" s="45"/>
      <c r="F249" s="45"/>
      <c r="G249" s="45"/>
      <c r="H249" s="45"/>
      <c r="I249" s="63">
        <v>0</v>
      </c>
      <c r="J249" s="40">
        <v>0</v>
      </c>
      <c r="K249" s="26">
        <v>0</v>
      </c>
      <c r="L249" s="88"/>
      <c r="M249" s="94"/>
      <c r="N249" s="84"/>
      <c r="O249" s="84"/>
    </row>
    <row r="250" spans="1:15">
      <c r="A250" s="4">
        <v>43582</v>
      </c>
      <c r="B250" s="61">
        <v>259</v>
      </c>
      <c r="C250" s="45"/>
      <c r="D250" s="45"/>
      <c r="E250" s="45"/>
      <c r="F250" s="45"/>
      <c r="G250" s="45"/>
      <c r="H250" s="45"/>
      <c r="I250" s="63">
        <v>0</v>
      </c>
      <c r="J250" s="40">
        <v>0</v>
      </c>
      <c r="K250" s="26">
        <v>0</v>
      </c>
      <c r="L250" s="88"/>
      <c r="M250" s="94"/>
      <c r="N250" s="84"/>
      <c r="O250" s="84"/>
    </row>
    <row r="251" spans="1:15">
      <c r="A251" s="4">
        <v>43583</v>
      </c>
      <c r="B251" s="61">
        <v>319</v>
      </c>
      <c r="C251" s="45"/>
      <c r="D251" s="45"/>
      <c r="E251" s="45"/>
      <c r="F251" s="45"/>
      <c r="G251" s="45"/>
      <c r="H251" s="45"/>
      <c r="I251" s="63">
        <v>0</v>
      </c>
      <c r="J251" s="40">
        <v>0</v>
      </c>
      <c r="K251" s="26">
        <v>0</v>
      </c>
      <c r="L251" s="88"/>
      <c r="M251" s="94"/>
      <c r="N251" s="84"/>
      <c r="O251" s="84"/>
    </row>
    <row r="252" spans="1:15">
      <c r="A252" s="4">
        <v>43584</v>
      </c>
      <c r="B252" s="61">
        <v>279</v>
      </c>
      <c r="C252" s="45"/>
      <c r="D252" s="45"/>
      <c r="E252" s="45"/>
      <c r="F252" s="45"/>
      <c r="G252" s="45"/>
      <c r="H252" s="45"/>
      <c r="I252" s="63">
        <v>0</v>
      </c>
      <c r="J252" s="40">
        <v>0</v>
      </c>
      <c r="K252" s="26">
        <v>0</v>
      </c>
      <c r="L252" s="88"/>
      <c r="M252" s="94"/>
      <c r="N252" s="84"/>
      <c r="O252" s="84"/>
    </row>
    <row r="253" spans="1:15">
      <c r="A253" s="4">
        <v>43585</v>
      </c>
      <c r="B253" s="61">
        <v>285</v>
      </c>
      <c r="C253" s="20"/>
      <c r="D253" s="20"/>
      <c r="E253" s="20"/>
      <c r="F253" s="20"/>
      <c r="G253" s="20"/>
      <c r="H253" s="20"/>
      <c r="I253" s="63">
        <v>0</v>
      </c>
      <c r="J253" s="40">
        <v>0</v>
      </c>
      <c r="K253" s="26">
        <v>0</v>
      </c>
      <c r="L253" s="88"/>
      <c r="M253" s="94"/>
      <c r="N253" s="84"/>
      <c r="O253" s="84"/>
    </row>
    <row r="254" spans="1:15">
      <c r="A254" s="4">
        <v>43586</v>
      </c>
      <c r="B254" s="61">
        <v>285</v>
      </c>
      <c r="C254" s="45"/>
      <c r="D254" s="45"/>
      <c r="E254" s="45"/>
      <c r="F254" s="45"/>
      <c r="G254" s="45"/>
      <c r="H254" s="45"/>
      <c r="I254" s="63">
        <v>0</v>
      </c>
      <c r="J254" s="40">
        <v>0</v>
      </c>
      <c r="K254" s="26">
        <v>3</v>
      </c>
      <c r="L254" s="88"/>
      <c r="M254" s="94"/>
      <c r="N254" s="84"/>
      <c r="O254" s="84"/>
    </row>
    <row r="255" spans="1:15">
      <c r="A255" s="4">
        <v>43587</v>
      </c>
      <c r="B255" s="61">
        <v>291</v>
      </c>
      <c r="C255" s="45"/>
      <c r="D255" s="45"/>
      <c r="E255" s="45"/>
      <c r="F255" s="45"/>
      <c r="G255" s="45"/>
      <c r="H255" s="45"/>
      <c r="I255" s="63">
        <v>0</v>
      </c>
      <c r="J255" s="40">
        <v>0</v>
      </c>
      <c r="K255" s="26">
        <v>8</v>
      </c>
      <c r="L255" s="88"/>
      <c r="M255" s="94"/>
      <c r="N255" s="84"/>
      <c r="O255" s="84"/>
    </row>
    <row r="256" spans="1:15">
      <c r="A256" s="4">
        <v>43588</v>
      </c>
      <c r="B256" s="61">
        <v>255</v>
      </c>
      <c r="C256" s="45"/>
      <c r="D256" s="45"/>
      <c r="E256" s="45"/>
      <c r="F256" s="45"/>
      <c r="G256" s="45"/>
      <c r="H256" s="45"/>
      <c r="I256" s="63">
        <v>0</v>
      </c>
      <c r="J256" s="40">
        <v>0</v>
      </c>
      <c r="K256" s="26">
        <v>0</v>
      </c>
      <c r="L256" s="88"/>
      <c r="M256" s="94"/>
      <c r="N256" s="84"/>
      <c r="O256" s="84"/>
    </row>
    <row r="257" spans="1:15">
      <c r="A257" s="4">
        <v>43589</v>
      </c>
      <c r="B257" s="61">
        <v>237</v>
      </c>
      <c r="C257" s="45"/>
      <c r="D257" s="45"/>
      <c r="E257" s="45"/>
      <c r="F257" s="45"/>
      <c r="G257" s="45"/>
      <c r="H257" s="45"/>
      <c r="I257" s="63">
        <v>0</v>
      </c>
      <c r="J257" s="40">
        <v>0</v>
      </c>
      <c r="K257" s="26">
        <v>0</v>
      </c>
      <c r="L257" s="88"/>
      <c r="M257" s="94"/>
      <c r="N257" s="84"/>
      <c r="O257" s="84"/>
    </row>
    <row r="258" spans="1:15">
      <c r="A258" s="4">
        <v>43590</v>
      </c>
      <c r="B258" s="61">
        <v>256</v>
      </c>
      <c r="C258" s="45"/>
      <c r="D258" s="45"/>
      <c r="E258" s="45"/>
      <c r="F258" s="45"/>
      <c r="G258" s="45"/>
      <c r="H258" s="45"/>
      <c r="I258" s="63">
        <v>0</v>
      </c>
      <c r="J258" s="40">
        <v>0</v>
      </c>
      <c r="K258" s="26">
        <v>0</v>
      </c>
      <c r="L258" s="88"/>
      <c r="M258" s="94"/>
      <c r="N258" s="84"/>
      <c r="O258" s="84"/>
    </row>
    <row r="259" spans="1:15">
      <c r="A259" s="4">
        <v>43591</v>
      </c>
      <c r="B259" s="61">
        <v>226</v>
      </c>
      <c r="C259" s="45"/>
      <c r="D259" s="45"/>
      <c r="E259" s="45"/>
      <c r="F259" s="45"/>
      <c r="G259" s="45"/>
      <c r="H259" s="45"/>
      <c r="I259" s="63">
        <v>0</v>
      </c>
      <c r="J259" s="40">
        <v>0</v>
      </c>
      <c r="K259" s="26">
        <v>3</v>
      </c>
      <c r="L259" s="88"/>
      <c r="M259" s="94"/>
      <c r="N259" s="84"/>
      <c r="O259" s="84"/>
    </row>
    <row r="260" spans="1:15">
      <c r="A260" s="4">
        <v>43592</v>
      </c>
      <c r="B260" s="61">
        <v>213</v>
      </c>
      <c r="C260" s="20"/>
      <c r="D260" s="20"/>
      <c r="E260" s="20"/>
      <c r="F260" s="20"/>
      <c r="G260" s="20"/>
      <c r="H260" s="20"/>
      <c r="I260" s="63">
        <v>0</v>
      </c>
      <c r="J260" s="40">
        <v>0</v>
      </c>
      <c r="K260" s="26">
        <v>0</v>
      </c>
      <c r="L260" s="88"/>
      <c r="M260" s="94"/>
      <c r="N260" s="84"/>
      <c r="O260" s="84"/>
    </row>
    <row r="261" spans="1:15">
      <c r="A261" s="4">
        <v>43593</v>
      </c>
      <c r="B261" s="61">
        <v>214</v>
      </c>
      <c r="C261" s="45"/>
      <c r="D261" s="45"/>
      <c r="E261" s="45"/>
      <c r="F261" s="45"/>
      <c r="G261" s="45"/>
      <c r="H261" s="45"/>
      <c r="I261" s="63">
        <v>0</v>
      </c>
      <c r="J261" s="40">
        <v>0</v>
      </c>
      <c r="K261" s="26">
        <v>0</v>
      </c>
      <c r="L261" s="88"/>
      <c r="M261" s="94"/>
      <c r="N261" s="84"/>
      <c r="O261" s="84"/>
    </row>
    <row r="262" spans="1:15">
      <c r="A262" s="4">
        <v>43594</v>
      </c>
      <c r="B262" s="61">
        <v>225</v>
      </c>
      <c r="C262" s="45"/>
      <c r="D262" s="45"/>
      <c r="E262" s="45"/>
      <c r="F262" s="45"/>
      <c r="G262" s="45"/>
      <c r="H262" s="45"/>
      <c r="I262" s="63">
        <v>0</v>
      </c>
      <c r="J262" s="40">
        <v>0</v>
      </c>
      <c r="K262" s="26">
        <v>0</v>
      </c>
      <c r="L262" s="88"/>
      <c r="M262" s="94"/>
      <c r="N262" s="84"/>
      <c r="O262" s="84"/>
    </row>
    <row r="263" spans="1:15">
      <c r="A263" s="4">
        <v>43595</v>
      </c>
      <c r="B263" s="61">
        <v>216</v>
      </c>
      <c r="C263" s="45"/>
      <c r="D263" s="45"/>
      <c r="E263" s="45"/>
      <c r="F263" s="45"/>
      <c r="G263" s="45"/>
      <c r="H263" s="45"/>
      <c r="I263" s="63">
        <v>0</v>
      </c>
      <c r="J263" s="40">
        <v>0</v>
      </c>
      <c r="K263" s="26">
        <v>0</v>
      </c>
      <c r="L263" s="88"/>
      <c r="M263" s="94"/>
      <c r="N263" s="84"/>
      <c r="O263" s="84"/>
    </row>
    <row r="264" spans="1:15">
      <c r="A264" s="4">
        <v>43596</v>
      </c>
      <c r="B264" s="61">
        <v>230</v>
      </c>
      <c r="C264" s="45"/>
      <c r="D264" s="45"/>
      <c r="E264" s="45"/>
      <c r="F264" s="45"/>
      <c r="G264" s="45"/>
      <c r="H264" s="45"/>
      <c r="I264" s="63">
        <v>0</v>
      </c>
      <c r="J264" s="40">
        <v>0</v>
      </c>
      <c r="K264" s="26">
        <v>0</v>
      </c>
      <c r="L264" s="88"/>
      <c r="M264" s="94"/>
      <c r="N264" s="84"/>
      <c r="O264" s="84"/>
    </row>
    <row r="265" spans="1:15">
      <c r="A265" s="4">
        <v>43597</v>
      </c>
      <c r="B265" s="61">
        <v>216</v>
      </c>
      <c r="C265" s="45"/>
      <c r="D265" s="45"/>
      <c r="E265" s="45"/>
      <c r="F265" s="45"/>
      <c r="G265" s="45"/>
      <c r="H265" s="45"/>
      <c r="I265" s="63">
        <v>0</v>
      </c>
      <c r="J265" s="40">
        <v>0</v>
      </c>
      <c r="K265" s="26">
        <v>0</v>
      </c>
      <c r="L265" s="88"/>
      <c r="M265" s="94"/>
      <c r="N265" s="84"/>
      <c r="O265" s="84"/>
    </row>
    <row r="266" spans="1:15">
      <c r="A266" s="4">
        <v>43598</v>
      </c>
      <c r="B266" s="61">
        <v>228</v>
      </c>
      <c r="C266" s="45"/>
      <c r="D266" s="45"/>
      <c r="E266" s="45"/>
      <c r="F266" s="45"/>
      <c r="G266" s="45"/>
      <c r="H266" s="45"/>
      <c r="I266" s="63">
        <v>0</v>
      </c>
      <c r="J266" s="40">
        <v>0</v>
      </c>
      <c r="K266" s="85">
        <v>5</v>
      </c>
      <c r="L266" s="88"/>
      <c r="M266" s="94"/>
      <c r="N266" s="84"/>
      <c r="O266" s="84"/>
    </row>
    <row r="267" spans="1:15">
      <c r="A267" s="4">
        <v>43599</v>
      </c>
      <c r="B267" s="61">
        <v>228</v>
      </c>
      <c r="C267" s="123">
        <v>10</v>
      </c>
      <c r="D267" s="37" t="s">
        <v>51</v>
      </c>
      <c r="E267" s="37">
        <v>3</v>
      </c>
      <c r="F267" s="37">
        <v>26</v>
      </c>
      <c r="G267" s="37">
        <v>5.2</v>
      </c>
      <c r="H267" s="37">
        <v>1.6</v>
      </c>
      <c r="I267" s="63">
        <v>0</v>
      </c>
      <c r="J267" s="37">
        <v>0</v>
      </c>
      <c r="K267" s="124">
        <v>8</v>
      </c>
      <c r="L267" s="88">
        <v>0.4375</v>
      </c>
      <c r="M267" s="94">
        <v>43606</v>
      </c>
      <c r="N267" s="84">
        <v>43606</v>
      </c>
      <c r="O267" s="84"/>
    </row>
    <row r="268" spans="1:15">
      <c r="A268" s="4">
        <v>43600</v>
      </c>
      <c r="B268" s="61">
        <v>212</v>
      </c>
      <c r="C268" s="45"/>
      <c r="D268" s="45"/>
      <c r="E268" s="45"/>
      <c r="F268" s="45"/>
      <c r="G268" s="45"/>
      <c r="H268" s="45"/>
      <c r="I268" s="63">
        <v>0</v>
      </c>
      <c r="J268" s="40">
        <v>0</v>
      </c>
      <c r="K268" s="26">
        <v>1</v>
      </c>
      <c r="L268" s="88"/>
      <c r="M268" s="94"/>
      <c r="N268" s="84"/>
      <c r="O268" s="84"/>
    </row>
    <row r="269" spans="1:15">
      <c r="A269" s="4">
        <v>43601</v>
      </c>
      <c r="B269" s="61">
        <v>209</v>
      </c>
      <c r="C269" s="45"/>
      <c r="D269" s="45"/>
      <c r="E269" s="45"/>
      <c r="F269" s="45"/>
      <c r="G269" s="45"/>
      <c r="H269" s="45"/>
      <c r="I269" s="63">
        <v>0</v>
      </c>
      <c r="J269" s="40">
        <v>0</v>
      </c>
      <c r="K269" s="26">
        <v>0</v>
      </c>
      <c r="L269" s="88"/>
      <c r="M269" s="94"/>
      <c r="N269" s="84"/>
      <c r="O269" s="84"/>
    </row>
    <row r="270" spans="1:15">
      <c r="A270" s="4">
        <v>43602</v>
      </c>
      <c r="B270" s="61">
        <v>213</v>
      </c>
      <c r="C270" s="45"/>
      <c r="D270" s="45"/>
      <c r="E270" s="45"/>
      <c r="F270" s="45"/>
      <c r="G270" s="45"/>
      <c r="H270" s="45"/>
      <c r="I270" s="63">
        <v>0</v>
      </c>
      <c r="J270" s="40">
        <v>0</v>
      </c>
      <c r="K270" s="26">
        <v>0</v>
      </c>
      <c r="L270" s="88"/>
      <c r="M270" s="94"/>
      <c r="N270" s="84"/>
      <c r="O270" s="84"/>
    </row>
    <row r="271" spans="1:15">
      <c r="A271" s="4">
        <v>43603</v>
      </c>
      <c r="B271" s="61">
        <v>257</v>
      </c>
      <c r="C271" s="45"/>
      <c r="D271" s="45"/>
      <c r="E271" s="45"/>
      <c r="F271" s="45"/>
      <c r="G271" s="45"/>
      <c r="H271" s="45"/>
      <c r="I271" s="63">
        <v>0</v>
      </c>
      <c r="J271" s="40">
        <v>0</v>
      </c>
      <c r="K271" s="26">
        <v>0</v>
      </c>
      <c r="L271" s="88"/>
      <c r="M271" s="94"/>
      <c r="N271" s="84"/>
      <c r="O271" s="84"/>
    </row>
    <row r="272" spans="1:15">
      <c r="A272" s="4">
        <v>43604</v>
      </c>
      <c r="B272" s="61">
        <v>237</v>
      </c>
      <c r="C272" s="83"/>
      <c r="D272" s="83"/>
      <c r="E272" s="83"/>
      <c r="F272" s="83"/>
      <c r="G272" s="83"/>
      <c r="H272" s="83"/>
      <c r="I272" s="63">
        <v>0</v>
      </c>
      <c r="J272" s="40">
        <v>0</v>
      </c>
      <c r="K272" s="26">
        <v>0</v>
      </c>
      <c r="L272" s="88"/>
      <c r="M272" s="94"/>
      <c r="N272" s="84"/>
      <c r="O272" s="84"/>
    </row>
    <row r="273" spans="1:15">
      <c r="A273" s="4">
        <v>43605</v>
      </c>
      <c r="B273" s="61">
        <v>262</v>
      </c>
      <c r="C273" s="83"/>
      <c r="D273" s="83"/>
      <c r="E273" s="83"/>
      <c r="F273" s="83"/>
      <c r="G273" s="83"/>
      <c r="H273" s="83"/>
      <c r="I273" s="63">
        <v>0</v>
      </c>
      <c r="J273" s="40">
        <v>0</v>
      </c>
      <c r="K273" s="26">
        <v>0</v>
      </c>
      <c r="L273" s="88"/>
      <c r="M273" s="94"/>
      <c r="N273" s="84"/>
      <c r="O273" s="84"/>
    </row>
    <row r="274" spans="1:15">
      <c r="A274" s="4">
        <v>43606</v>
      </c>
      <c r="B274" s="61">
        <v>265</v>
      </c>
      <c r="I274" s="63">
        <v>0</v>
      </c>
      <c r="J274" s="40">
        <v>0</v>
      </c>
      <c r="K274" s="26">
        <v>0</v>
      </c>
      <c r="L274" s="88"/>
      <c r="M274" s="94"/>
      <c r="N274" s="84"/>
      <c r="O274" s="84"/>
    </row>
    <row r="275" spans="1:15">
      <c r="A275" s="4">
        <v>43607</v>
      </c>
      <c r="B275" s="61">
        <v>295</v>
      </c>
      <c r="I275" s="63">
        <v>0</v>
      </c>
      <c r="J275" s="40">
        <v>0</v>
      </c>
      <c r="K275" s="26">
        <v>0</v>
      </c>
      <c r="L275" s="88"/>
      <c r="M275" s="94"/>
      <c r="N275" s="84"/>
      <c r="O275" s="84"/>
    </row>
    <row r="276" spans="1:15">
      <c r="A276" s="4">
        <v>43608</v>
      </c>
      <c r="B276" s="61">
        <v>264</v>
      </c>
      <c r="C276" s="45"/>
      <c r="D276" s="45"/>
      <c r="E276" s="45"/>
      <c r="F276" s="45"/>
      <c r="G276" s="45"/>
      <c r="H276" s="45"/>
      <c r="I276" s="63">
        <v>0</v>
      </c>
      <c r="J276" s="40">
        <v>0</v>
      </c>
      <c r="K276" s="26">
        <v>0</v>
      </c>
      <c r="L276" s="88"/>
      <c r="M276" s="94"/>
      <c r="N276" s="84"/>
      <c r="O276" s="84"/>
    </row>
    <row r="277" spans="1:15">
      <c r="A277" s="4">
        <v>43609</v>
      </c>
      <c r="B277" s="61">
        <v>275</v>
      </c>
      <c r="C277" s="45"/>
      <c r="D277" s="45"/>
      <c r="E277" s="45"/>
      <c r="F277" s="45"/>
      <c r="G277" s="45"/>
      <c r="H277" s="45"/>
      <c r="I277" s="63">
        <v>0</v>
      </c>
      <c r="J277" s="40">
        <v>0</v>
      </c>
      <c r="K277" s="26">
        <v>8</v>
      </c>
      <c r="L277" s="88"/>
      <c r="M277" s="94"/>
      <c r="N277" s="84"/>
      <c r="O277" s="84"/>
    </row>
    <row r="278" spans="1:15">
      <c r="A278" s="4">
        <v>43610</v>
      </c>
      <c r="B278" s="61">
        <v>260</v>
      </c>
      <c r="C278" s="45"/>
      <c r="D278" s="45"/>
      <c r="E278" s="45"/>
      <c r="F278" s="45"/>
      <c r="G278" s="45"/>
      <c r="H278" s="45"/>
      <c r="I278" s="63">
        <v>0</v>
      </c>
      <c r="J278" s="40">
        <v>0</v>
      </c>
      <c r="K278" s="26">
        <v>0</v>
      </c>
      <c r="L278" s="88"/>
      <c r="M278" s="94"/>
      <c r="N278" s="84"/>
      <c r="O278" s="84"/>
    </row>
    <row r="279" spans="1:15">
      <c r="A279" s="4">
        <v>43611</v>
      </c>
      <c r="B279" s="61">
        <v>324</v>
      </c>
      <c r="C279" s="45"/>
      <c r="D279" s="45"/>
      <c r="E279" s="45"/>
      <c r="F279" s="45"/>
      <c r="G279" s="45"/>
      <c r="H279" s="45"/>
      <c r="I279" s="63">
        <v>0</v>
      </c>
      <c r="J279" s="40">
        <v>0</v>
      </c>
      <c r="K279" s="26">
        <v>0</v>
      </c>
      <c r="L279" s="88"/>
      <c r="M279" s="94"/>
      <c r="N279" s="84"/>
      <c r="O279" s="84"/>
    </row>
    <row r="280" spans="1:15">
      <c r="A280" s="4">
        <v>43612</v>
      </c>
      <c r="B280" s="61">
        <v>293</v>
      </c>
      <c r="C280" s="45"/>
      <c r="D280" s="45"/>
      <c r="E280" s="45"/>
      <c r="F280" s="45"/>
      <c r="G280" s="45"/>
      <c r="H280" s="45"/>
      <c r="I280" s="63">
        <v>0</v>
      </c>
      <c r="J280" s="40">
        <v>0</v>
      </c>
      <c r="K280" s="26">
        <v>0</v>
      </c>
      <c r="L280" s="88"/>
      <c r="M280" s="94"/>
      <c r="N280" s="84"/>
      <c r="O280" s="84"/>
    </row>
    <row r="281" spans="1:15">
      <c r="A281" s="4">
        <v>43613</v>
      </c>
      <c r="B281" s="61">
        <v>273</v>
      </c>
      <c r="C281" s="20"/>
      <c r="D281" s="20"/>
      <c r="E281" s="20"/>
      <c r="F281" s="20"/>
      <c r="G281" s="20"/>
      <c r="H281" s="20"/>
      <c r="I281" s="63">
        <v>0</v>
      </c>
      <c r="J281" s="40">
        <v>0</v>
      </c>
      <c r="K281" s="26">
        <v>0</v>
      </c>
      <c r="L281" s="88"/>
      <c r="M281" s="94"/>
      <c r="N281" s="84"/>
      <c r="O281" s="84"/>
    </row>
    <row r="282" spans="1:15">
      <c r="A282" s="4">
        <v>43614</v>
      </c>
      <c r="B282" s="61">
        <v>266</v>
      </c>
      <c r="C282" s="45"/>
      <c r="D282" s="45"/>
      <c r="E282" s="45"/>
      <c r="F282" s="45"/>
      <c r="G282" s="45"/>
      <c r="H282" s="45"/>
      <c r="I282" s="63">
        <v>0</v>
      </c>
      <c r="J282" s="40">
        <v>0</v>
      </c>
      <c r="K282" s="26">
        <v>0</v>
      </c>
      <c r="L282" s="88"/>
      <c r="M282" s="94"/>
      <c r="N282" s="84"/>
      <c r="O282" s="84"/>
    </row>
    <row r="283" spans="1:15">
      <c r="A283" s="4">
        <v>43615</v>
      </c>
      <c r="B283" s="61">
        <v>259</v>
      </c>
      <c r="C283" s="45"/>
      <c r="D283" s="45"/>
      <c r="E283" s="45"/>
      <c r="F283" s="45"/>
      <c r="G283" s="45"/>
      <c r="H283" s="45"/>
      <c r="I283" s="63">
        <v>0</v>
      </c>
      <c r="J283" s="40">
        <v>0</v>
      </c>
      <c r="K283" s="26">
        <v>0</v>
      </c>
      <c r="L283" s="88"/>
      <c r="M283" s="94"/>
      <c r="N283" s="84"/>
      <c r="O283" s="84"/>
    </row>
    <row r="284" spans="1:15">
      <c r="A284" s="4">
        <v>43616</v>
      </c>
      <c r="B284" s="61">
        <v>269</v>
      </c>
      <c r="C284" s="45"/>
      <c r="D284" s="45"/>
      <c r="E284" s="45"/>
      <c r="F284" s="45"/>
      <c r="G284" s="45"/>
      <c r="H284" s="45"/>
      <c r="I284" s="63">
        <v>0</v>
      </c>
      <c r="J284" s="40">
        <v>0</v>
      </c>
      <c r="K284" s="26">
        <v>0</v>
      </c>
      <c r="L284" s="88"/>
      <c r="M284" s="94"/>
      <c r="N284" s="84"/>
      <c r="O284" s="84"/>
    </row>
    <row r="285" spans="1:15">
      <c r="A285" s="4">
        <v>43617</v>
      </c>
      <c r="B285" s="61">
        <v>281</v>
      </c>
      <c r="C285" s="45"/>
      <c r="D285" s="45"/>
      <c r="E285" s="45"/>
      <c r="F285" s="45"/>
      <c r="G285" s="45"/>
      <c r="H285" s="45"/>
      <c r="I285" s="63">
        <v>0</v>
      </c>
      <c r="J285" s="40">
        <v>0</v>
      </c>
      <c r="K285" s="26">
        <v>0</v>
      </c>
      <c r="L285" s="88"/>
      <c r="M285" s="94"/>
      <c r="N285" s="84"/>
      <c r="O285" s="84"/>
    </row>
    <row r="286" spans="1:15">
      <c r="A286" s="4">
        <v>43618</v>
      </c>
      <c r="B286" s="61">
        <v>311</v>
      </c>
      <c r="C286" s="45"/>
      <c r="D286" s="45"/>
      <c r="E286" s="45"/>
      <c r="F286" s="45"/>
      <c r="G286" s="45"/>
      <c r="H286" s="45"/>
      <c r="I286" s="63">
        <v>0</v>
      </c>
      <c r="J286" s="40">
        <v>0</v>
      </c>
      <c r="K286" s="26">
        <v>0</v>
      </c>
      <c r="L286" s="88"/>
      <c r="M286" s="94"/>
      <c r="N286" s="84"/>
      <c r="O286" s="84"/>
    </row>
    <row r="287" spans="1:15">
      <c r="A287" s="4">
        <v>43619</v>
      </c>
      <c r="B287" s="61">
        <v>291</v>
      </c>
      <c r="C287" s="45"/>
      <c r="D287" s="45"/>
      <c r="E287" s="45"/>
      <c r="F287" s="45"/>
      <c r="G287" s="45"/>
      <c r="H287" s="45"/>
      <c r="I287" s="63">
        <v>0</v>
      </c>
      <c r="J287" s="40">
        <v>0</v>
      </c>
      <c r="K287" s="26">
        <v>12</v>
      </c>
      <c r="L287" s="88"/>
      <c r="M287" s="94"/>
      <c r="N287" s="84"/>
      <c r="O287" s="84"/>
    </row>
    <row r="288" spans="1:15">
      <c r="A288" s="4">
        <v>43620</v>
      </c>
      <c r="B288" s="61">
        <v>258</v>
      </c>
      <c r="C288" s="20"/>
      <c r="D288" s="20"/>
      <c r="E288" s="20"/>
      <c r="F288" s="20"/>
      <c r="G288" s="20"/>
      <c r="H288" s="20"/>
      <c r="I288" s="63">
        <v>0</v>
      </c>
      <c r="J288" s="40">
        <v>0</v>
      </c>
      <c r="K288" s="26">
        <v>0</v>
      </c>
      <c r="L288" s="88"/>
      <c r="M288" s="94"/>
      <c r="N288" s="84"/>
      <c r="O288" s="84"/>
    </row>
    <row r="289" spans="1:15">
      <c r="A289" s="4">
        <v>43621</v>
      </c>
      <c r="B289" s="61">
        <v>240</v>
      </c>
      <c r="C289" s="45"/>
      <c r="D289" s="45"/>
      <c r="E289" s="45"/>
      <c r="F289" s="45"/>
      <c r="G289" s="45"/>
      <c r="H289" s="45"/>
      <c r="I289" s="63">
        <v>0</v>
      </c>
      <c r="J289" s="40">
        <v>0</v>
      </c>
      <c r="K289" s="26">
        <v>0</v>
      </c>
      <c r="L289" s="88"/>
      <c r="M289" s="94"/>
      <c r="N289" s="84"/>
      <c r="O289" s="84"/>
    </row>
    <row r="290" spans="1:15">
      <c r="A290" s="4">
        <v>43622</v>
      </c>
      <c r="B290" s="61">
        <v>248</v>
      </c>
      <c r="C290" s="45"/>
      <c r="D290" s="45"/>
      <c r="E290" s="45"/>
      <c r="F290" s="45"/>
      <c r="G290" s="45"/>
      <c r="H290" s="45"/>
      <c r="I290" s="63">
        <v>0</v>
      </c>
      <c r="J290" s="40">
        <v>0</v>
      </c>
      <c r="K290" s="26">
        <v>0</v>
      </c>
      <c r="L290" s="88"/>
      <c r="M290" s="94"/>
      <c r="N290" s="84"/>
      <c r="O290" s="84"/>
    </row>
    <row r="291" spans="1:15">
      <c r="A291" s="4">
        <v>43623</v>
      </c>
      <c r="B291" s="61">
        <v>235</v>
      </c>
      <c r="C291" s="45"/>
      <c r="D291" s="45"/>
      <c r="E291" s="45"/>
      <c r="F291" s="45"/>
      <c r="G291" s="45"/>
      <c r="H291" s="45"/>
      <c r="I291" s="63">
        <v>0</v>
      </c>
      <c r="J291" s="40">
        <v>0</v>
      </c>
      <c r="K291" s="26">
        <v>0</v>
      </c>
      <c r="L291" s="88"/>
      <c r="M291" s="94"/>
      <c r="N291" s="84"/>
      <c r="O291" s="84"/>
    </row>
    <row r="292" spans="1:15">
      <c r="A292" s="4">
        <v>43624</v>
      </c>
      <c r="B292" s="61">
        <v>211</v>
      </c>
      <c r="C292" s="45"/>
      <c r="D292" s="45"/>
      <c r="E292" s="45"/>
      <c r="F292" s="45"/>
      <c r="G292" s="45"/>
      <c r="H292" s="45"/>
      <c r="I292" s="63">
        <v>0</v>
      </c>
      <c r="J292" s="40">
        <v>0</v>
      </c>
      <c r="K292" s="26">
        <v>2</v>
      </c>
      <c r="L292" s="88"/>
      <c r="M292" s="94"/>
      <c r="N292" s="84"/>
      <c r="O292" s="84"/>
    </row>
    <row r="293" spans="1:15">
      <c r="A293" s="4">
        <v>43625</v>
      </c>
      <c r="B293" s="61">
        <v>223</v>
      </c>
      <c r="C293" s="45"/>
      <c r="D293" s="45"/>
      <c r="E293" s="45"/>
      <c r="F293" s="45"/>
      <c r="G293" s="45"/>
      <c r="H293" s="45"/>
      <c r="I293" s="63">
        <v>0</v>
      </c>
      <c r="J293" s="40">
        <v>0</v>
      </c>
      <c r="K293" s="26">
        <v>3</v>
      </c>
      <c r="L293" s="88"/>
      <c r="M293" s="94"/>
      <c r="N293" s="84"/>
      <c r="O293" s="84"/>
    </row>
    <row r="294" spans="1:15">
      <c r="A294" s="4">
        <v>43626</v>
      </c>
      <c r="B294" s="61">
        <v>233</v>
      </c>
      <c r="C294" s="45"/>
      <c r="D294" s="45"/>
      <c r="E294" s="45"/>
      <c r="F294" s="45"/>
      <c r="G294" s="45"/>
      <c r="H294" s="45"/>
      <c r="I294" s="63">
        <v>0</v>
      </c>
      <c r="J294" s="40">
        <v>0</v>
      </c>
      <c r="K294" s="26">
        <v>0</v>
      </c>
      <c r="L294" s="88"/>
      <c r="M294" s="94"/>
      <c r="N294" s="84"/>
      <c r="O294" s="84"/>
    </row>
    <row r="295" spans="1:15">
      <c r="A295" s="4">
        <v>43627</v>
      </c>
      <c r="B295" s="61">
        <v>245</v>
      </c>
      <c r="C295" s="123">
        <v>10</v>
      </c>
      <c r="D295" s="37">
        <v>70</v>
      </c>
      <c r="E295" s="37">
        <v>2</v>
      </c>
      <c r="F295" s="37">
        <v>38</v>
      </c>
      <c r="G295" s="37">
        <v>7.3</v>
      </c>
      <c r="H295" s="37">
        <v>3.4</v>
      </c>
      <c r="I295" s="63">
        <v>0</v>
      </c>
      <c r="J295" s="37" t="s">
        <v>37</v>
      </c>
      <c r="K295" s="124">
        <v>0</v>
      </c>
      <c r="L295" s="88">
        <v>0.41666666666666669</v>
      </c>
      <c r="M295" s="94">
        <v>43634</v>
      </c>
      <c r="N295" s="84">
        <v>43634</v>
      </c>
      <c r="O295" s="84"/>
    </row>
    <row r="296" spans="1:15">
      <c r="A296" s="4">
        <v>43628</v>
      </c>
      <c r="B296" s="61">
        <v>239</v>
      </c>
      <c r="C296" s="45"/>
      <c r="D296" s="45"/>
      <c r="E296" s="45"/>
      <c r="F296" s="45"/>
      <c r="G296" s="45"/>
      <c r="H296" s="45"/>
      <c r="I296" s="63">
        <v>0</v>
      </c>
      <c r="J296" s="40">
        <v>0</v>
      </c>
      <c r="K296" s="26">
        <v>0</v>
      </c>
      <c r="L296" s="88"/>
      <c r="M296" s="94"/>
      <c r="N296" s="84"/>
      <c r="O296" s="84"/>
    </row>
    <row r="297" spans="1:15">
      <c r="A297" s="4">
        <v>43629</v>
      </c>
      <c r="B297" s="93">
        <v>224</v>
      </c>
      <c r="C297" s="45"/>
      <c r="D297" s="45"/>
      <c r="E297" s="45"/>
      <c r="F297" s="45"/>
      <c r="G297" s="45"/>
      <c r="H297" s="45"/>
      <c r="I297" s="63">
        <v>0</v>
      </c>
      <c r="J297" s="40">
        <v>0</v>
      </c>
      <c r="K297" s="26">
        <v>0</v>
      </c>
      <c r="L297" s="88"/>
      <c r="M297" s="94"/>
      <c r="N297" s="84"/>
      <c r="O297" s="84"/>
    </row>
    <row r="298" spans="1:15">
      <c r="A298" s="4">
        <v>43630</v>
      </c>
      <c r="B298" s="93">
        <v>213</v>
      </c>
      <c r="C298" s="45"/>
      <c r="D298" s="45"/>
      <c r="E298" s="45"/>
      <c r="F298" s="45"/>
      <c r="G298" s="45"/>
      <c r="H298" s="45"/>
      <c r="I298" s="63">
        <v>0</v>
      </c>
      <c r="J298" s="40">
        <v>0</v>
      </c>
      <c r="K298" s="26">
        <v>0</v>
      </c>
      <c r="L298" s="88"/>
      <c r="M298" s="94"/>
      <c r="N298" s="84"/>
      <c r="O298" s="84"/>
    </row>
    <row r="299" spans="1:15">
      <c r="A299" s="4">
        <v>43631</v>
      </c>
      <c r="B299" s="93">
        <v>271</v>
      </c>
      <c r="C299" s="45"/>
      <c r="D299" s="45"/>
      <c r="E299" s="45"/>
      <c r="F299" s="45"/>
      <c r="G299" s="45"/>
      <c r="H299" s="45"/>
      <c r="I299" s="63">
        <v>0</v>
      </c>
      <c r="J299" s="40">
        <v>0</v>
      </c>
      <c r="K299" s="26">
        <v>0</v>
      </c>
      <c r="L299" s="88"/>
      <c r="M299" s="94"/>
      <c r="N299" s="84"/>
      <c r="O299" s="84"/>
    </row>
    <row r="300" spans="1:15">
      <c r="A300" s="4">
        <v>43632</v>
      </c>
      <c r="B300" s="93">
        <v>272</v>
      </c>
      <c r="C300" s="83"/>
      <c r="D300" s="83"/>
      <c r="E300" s="83"/>
      <c r="F300" s="83"/>
      <c r="G300" s="83"/>
      <c r="H300" s="83"/>
      <c r="I300" s="63">
        <v>0</v>
      </c>
      <c r="J300" s="40">
        <v>0</v>
      </c>
      <c r="K300" s="26">
        <v>0</v>
      </c>
      <c r="L300" s="88"/>
      <c r="M300" s="94"/>
      <c r="N300" s="84"/>
      <c r="O300" s="84"/>
    </row>
    <row r="301" spans="1:15">
      <c r="A301" s="4">
        <v>43633</v>
      </c>
      <c r="B301" s="93">
        <v>249</v>
      </c>
      <c r="C301" s="83"/>
      <c r="D301" s="83"/>
      <c r="E301" s="83"/>
      <c r="F301" s="83"/>
      <c r="G301" s="83"/>
      <c r="H301" s="83"/>
      <c r="I301" s="63">
        <v>0</v>
      </c>
      <c r="J301" s="40">
        <v>0</v>
      </c>
      <c r="K301" s="26">
        <v>13</v>
      </c>
      <c r="L301" s="88"/>
      <c r="M301" s="94"/>
      <c r="N301" s="84"/>
      <c r="O301" s="84"/>
    </row>
    <row r="302" spans="1:15">
      <c r="A302" s="4">
        <v>43634</v>
      </c>
      <c r="B302" s="93">
        <v>218</v>
      </c>
      <c r="I302" s="63">
        <v>0</v>
      </c>
      <c r="J302" s="40">
        <v>0</v>
      </c>
      <c r="K302" s="26">
        <v>0</v>
      </c>
      <c r="L302" s="88"/>
      <c r="M302" s="94"/>
      <c r="N302" s="84"/>
      <c r="O302" s="84"/>
    </row>
    <row r="303" spans="1:15">
      <c r="A303" s="4">
        <v>43635</v>
      </c>
      <c r="B303" s="93">
        <v>217</v>
      </c>
      <c r="C303" s="45"/>
      <c r="D303" s="45"/>
      <c r="E303" s="45"/>
      <c r="F303" s="45"/>
      <c r="G303" s="45"/>
      <c r="H303" s="45"/>
      <c r="I303" s="63">
        <v>0</v>
      </c>
      <c r="J303" s="40">
        <v>0</v>
      </c>
      <c r="K303" s="26">
        <v>0</v>
      </c>
      <c r="L303" s="88"/>
      <c r="M303" s="94"/>
      <c r="N303" s="84"/>
      <c r="O303" s="84"/>
    </row>
    <row r="304" spans="1:15">
      <c r="A304" s="4">
        <v>43636</v>
      </c>
      <c r="B304" s="93">
        <v>210</v>
      </c>
      <c r="C304" s="45"/>
      <c r="D304" s="45"/>
      <c r="E304" s="45"/>
      <c r="F304" s="45"/>
      <c r="G304" s="45"/>
      <c r="H304" s="45"/>
      <c r="I304" s="63">
        <v>0</v>
      </c>
      <c r="J304" s="40">
        <v>0</v>
      </c>
      <c r="K304" s="26">
        <v>0</v>
      </c>
      <c r="L304" s="88"/>
      <c r="M304" s="94"/>
      <c r="N304" s="84"/>
      <c r="O304" s="84"/>
    </row>
    <row r="305" spans="1:15">
      <c r="A305" s="4">
        <v>43637</v>
      </c>
      <c r="B305" s="93">
        <v>212</v>
      </c>
      <c r="C305" s="45"/>
      <c r="D305" s="45"/>
      <c r="E305" s="45"/>
      <c r="F305" s="45"/>
      <c r="G305" s="45"/>
      <c r="H305" s="45"/>
      <c r="I305" s="63">
        <v>0</v>
      </c>
      <c r="J305" s="40">
        <v>0</v>
      </c>
      <c r="K305" s="26">
        <v>0</v>
      </c>
      <c r="L305" s="88"/>
      <c r="M305" s="94"/>
      <c r="N305" s="84"/>
      <c r="O305" s="84"/>
    </row>
    <row r="306" spans="1:15">
      <c r="A306" s="4">
        <v>43638</v>
      </c>
      <c r="B306" s="93">
        <v>215</v>
      </c>
      <c r="C306" s="45"/>
      <c r="D306" s="45"/>
      <c r="E306" s="45"/>
      <c r="F306" s="45"/>
      <c r="G306" s="45"/>
      <c r="H306" s="45"/>
      <c r="I306" s="63">
        <v>0</v>
      </c>
      <c r="J306" s="40">
        <v>0</v>
      </c>
      <c r="K306" s="26">
        <v>0</v>
      </c>
      <c r="L306" s="88"/>
      <c r="M306" s="94"/>
      <c r="N306" s="84"/>
      <c r="O306" s="84"/>
    </row>
    <row r="307" spans="1:15">
      <c r="A307" s="4">
        <v>43639</v>
      </c>
      <c r="B307" s="93">
        <v>216</v>
      </c>
      <c r="C307" s="45"/>
      <c r="D307" s="45"/>
      <c r="E307" s="45"/>
      <c r="F307" s="45"/>
      <c r="G307" s="45"/>
      <c r="H307" s="45"/>
      <c r="I307" s="63">
        <v>0</v>
      </c>
      <c r="J307" s="40">
        <v>0</v>
      </c>
      <c r="K307" s="26">
        <v>0</v>
      </c>
      <c r="L307" s="88"/>
      <c r="M307" s="94"/>
      <c r="N307" s="84"/>
      <c r="O307" s="84"/>
    </row>
    <row r="308" spans="1:15">
      <c r="A308" s="4">
        <v>43640</v>
      </c>
      <c r="B308" s="93">
        <v>688</v>
      </c>
      <c r="C308" s="45"/>
      <c r="D308" s="45"/>
      <c r="E308" s="45"/>
      <c r="F308" s="45"/>
      <c r="G308" s="45"/>
      <c r="H308" s="45"/>
      <c r="I308" s="63">
        <v>0</v>
      </c>
      <c r="J308" s="40">
        <v>0</v>
      </c>
      <c r="K308" s="26">
        <v>0</v>
      </c>
      <c r="L308" s="88"/>
      <c r="M308" s="94"/>
      <c r="N308" s="84"/>
      <c r="O308" s="84"/>
    </row>
    <row r="309" spans="1:15">
      <c r="A309" s="4">
        <v>43641</v>
      </c>
      <c r="B309" s="69">
        <v>1454</v>
      </c>
      <c r="C309" s="20"/>
      <c r="D309" s="20"/>
      <c r="E309" s="20"/>
      <c r="F309" s="20"/>
      <c r="G309" s="20"/>
      <c r="H309" s="20"/>
      <c r="I309" s="63">
        <v>0</v>
      </c>
      <c r="J309" s="40">
        <v>0</v>
      </c>
      <c r="K309" s="26">
        <v>65</v>
      </c>
      <c r="L309" s="88"/>
      <c r="M309" s="94"/>
      <c r="N309" s="84"/>
      <c r="O309" s="84" t="s">
        <v>53</v>
      </c>
    </row>
    <row r="310" spans="1:15">
      <c r="A310" s="4">
        <v>43642</v>
      </c>
      <c r="B310" s="93">
        <v>802</v>
      </c>
      <c r="C310" s="20"/>
      <c r="D310" s="20"/>
      <c r="E310" s="20"/>
      <c r="F310" s="20"/>
      <c r="G310" s="20"/>
      <c r="H310" s="20"/>
      <c r="I310" s="63">
        <v>0</v>
      </c>
      <c r="J310" s="40">
        <v>0</v>
      </c>
      <c r="K310" s="26">
        <v>26</v>
      </c>
      <c r="L310" s="88"/>
      <c r="M310" s="94"/>
      <c r="N310" s="84"/>
      <c r="O310" s="84"/>
    </row>
    <row r="311" spans="1:15">
      <c r="A311" s="4">
        <v>43643</v>
      </c>
      <c r="B311" s="93">
        <v>854</v>
      </c>
      <c r="C311" s="45"/>
      <c r="D311" s="45"/>
      <c r="E311" s="45"/>
      <c r="F311" s="45"/>
      <c r="G311" s="45"/>
      <c r="H311" s="45"/>
      <c r="I311" s="63">
        <v>0</v>
      </c>
      <c r="J311" s="40">
        <v>0</v>
      </c>
      <c r="K311" s="26">
        <v>18</v>
      </c>
      <c r="L311" s="88"/>
      <c r="M311" s="94"/>
      <c r="N311" s="84"/>
      <c r="O311" s="84"/>
    </row>
    <row r="312" spans="1:15">
      <c r="A312" s="4">
        <v>43644</v>
      </c>
      <c r="B312" s="93">
        <v>893</v>
      </c>
      <c r="C312" s="45"/>
      <c r="D312" s="45"/>
      <c r="E312" s="45"/>
      <c r="F312" s="45"/>
      <c r="G312" s="45"/>
      <c r="H312" s="45"/>
      <c r="I312" s="63">
        <v>0</v>
      </c>
      <c r="J312" s="40">
        <v>0</v>
      </c>
      <c r="K312" s="26">
        <v>10</v>
      </c>
      <c r="L312" s="88"/>
      <c r="M312" s="94"/>
      <c r="N312" s="84"/>
      <c r="O312" s="84"/>
    </row>
    <row r="313" spans="1:15">
      <c r="A313" s="4">
        <v>43645</v>
      </c>
      <c r="B313" s="93">
        <v>723</v>
      </c>
      <c r="C313" s="45"/>
      <c r="D313" s="45"/>
      <c r="E313" s="45"/>
      <c r="F313" s="45"/>
      <c r="G313" s="45"/>
      <c r="H313" s="45"/>
      <c r="I313" s="63">
        <v>0</v>
      </c>
      <c r="J313" s="40">
        <v>0</v>
      </c>
      <c r="K313" s="26">
        <v>5</v>
      </c>
      <c r="L313" s="88"/>
      <c r="M313" s="94"/>
      <c r="N313" s="84"/>
      <c r="O313" s="84"/>
    </row>
    <row r="314" spans="1:15">
      <c r="A314" s="4">
        <v>43646</v>
      </c>
      <c r="B314" s="93">
        <v>522</v>
      </c>
      <c r="C314" s="45"/>
      <c r="D314" s="45"/>
      <c r="E314" s="45"/>
      <c r="F314" s="45"/>
      <c r="G314" s="45"/>
      <c r="H314" s="45"/>
      <c r="I314" s="63">
        <v>0</v>
      </c>
      <c r="J314" s="40">
        <v>0</v>
      </c>
      <c r="K314" s="26">
        <v>0</v>
      </c>
      <c r="L314" s="88"/>
      <c r="M314" s="94"/>
      <c r="N314" s="84"/>
      <c r="O314" s="84"/>
    </row>
    <row r="315" spans="1:15">
      <c r="A315" s="4">
        <v>43647</v>
      </c>
      <c r="B315" s="93">
        <v>414</v>
      </c>
      <c r="C315" s="45"/>
      <c r="D315" s="45"/>
      <c r="E315" s="45"/>
      <c r="F315" s="45"/>
      <c r="G315" s="45"/>
      <c r="H315" s="45"/>
      <c r="I315" s="63">
        <v>0</v>
      </c>
      <c r="J315" s="40">
        <v>0</v>
      </c>
      <c r="K315" s="26">
        <v>0</v>
      </c>
      <c r="L315" s="88"/>
      <c r="M315" s="94"/>
      <c r="N315" s="84"/>
      <c r="O315" s="84"/>
    </row>
    <row r="316" spans="1:15">
      <c r="A316" s="4">
        <v>43648</v>
      </c>
      <c r="B316" s="93">
        <v>374</v>
      </c>
      <c r="C316" s="20"/>
      <c r="D316" s="20"/>
      <c r="E316" s="20"/>
      <c r="F316" s="20"/>
      <c r="G316" s="20"/>
      <c r="H316" s="20"/>
      <c r="I316" s="63">
        <v>0</v>
      </c>
      <c r="J316" s="40">
        <v>0</v>
      </c>
      <c r="K316" s="26">
        <v>0</v>
      </c>
      <c r="L316" s="88"/>
      <c r="M316" s="94"/>
      <c r="N316" s="84"/>
      <c r="O316" s="84"/>
    </row>
    <row r="317" spans="1:15">
      <c r="A317" s="4">
        <v>43649</v>
      </c>
      <c r="B317" s="93">
        <v>337</v>
      </c>
      <c r="C317" s="45"/>
      <c r="D317" s="45"/>
      <c r="E317" s="45"/>
      <c r="F317" s="45"/>
      <c r="G317" s="45"/>
      <c r="H317" s="45"/>
      <c r="I317" s="63">
        <v>0</v>
      </c>
      <c r="J317" s="40">
        <v>0</v>
      </c>
      <c r="K317" s="26">
        <v>34</v>
      </c>
      <c r="L317" s="88"/>
      <c r="M317" s="94"/>
      <c r="N317" s="84"/>
      <c r="O317" s="84"/>
    </row>
    <row r="318" spans="1:15">
      <c r="A318" s="4">
        <v>43650</v>
      </c>
      <c r="B318" s="93">
        <v>790</v>
      </c>
      <c r="C318" s="45"/>
      <c r="D318" s="45"/>
      <c r="E318" s="45"/>
      <c r="F318" s="45"/>
      <c r="G318" s="45"/>
      <c r="H318" s="45"/>
      <c r="I318" s="63">
        <v>0</v>
      </c>
      <c r="J318" s="40">
        <v>0</v>
      </c>
      <c r="K318" s="26">
        <v>0</v>
      </c>
      <c r="L318" s="88"/>
      <c r="M318" s="94"/>
      <c r="N318" s="84"/>
      <c r="O318" s="84"/>
    </row>
    <row r="319" spans="1:15">
      <c r="A319" s="4">
        <v>43651</v>
      </c>
      <c r="B319" s="93">
        <v>893</v>
      </c>
      <c r="C319" s="45"/>
      <c r="D319" s="45"/>
      <c r="E319" s="45"/>
      <c r="F319" s="45"/>
      <c r="G319" s="45"/>
      <c r="H319" s="45"/>
      <c r="I319" s="63">
        <v>0</v>
      </c>
      <c r="J319" s="40">
        <v>0</v>
      </c>
      <c r="K319" s="26">
        <v>15</v>
      </c>
      <c r="L319" s="88"/>
      <c r="M319" s="94"/>
      <c r="N319" s="84"/>
      <c r="O319" s="84"/>
    </row>
    <row r="320" spans="1:15">
      <c r="A320" s="4">
        <v>43652</v>
      </c>
      <c r="B320" s="93">
        <v>854</v>
      </c>
      <c r="C320" s="45"/>
      <c r="D320" s="45"/>
      <c r="E320" s="45"/>
      <c r="F320" s="45"/>
      <c r="G320" s="45"/>
      <c r="H320" s="45"/>
      <c r="I320" s="63">
        <v>0</v>
      </c>
      <c r="J320" s="40">
        <v>0</v>
      </c>
      <c r="K320" s="26">
        <v>0</v>
      </c>
      <c r="L320" s="88"/>
      <c r="M320" s="94"/>
      <c r="N320" s="84"/>
      <c r="O320" s="84"/>
    </row>
    <row r="321" spans="1:15">
      <c r="A321" s="4">
        <v>43653</v>
      </c>
      <c r="B321" s="93">
        <v>748</v>
      </c>
      <c r="C321" s="45"/>
      <c r="D321" s="45"/>
      <c r="E321" s="45"/>
      <c r="F321" s="45"/>
      <c r="G321" s="45"/>
      <c r="H321" s="45"/>
      <c r="I321" s="63">
        <v>0</v>
      </c>
      <c r="J321" s="40">
        <v>0</v>
      </c>
      <c r="K321" s="26">
        <v>0</v>
      </c>
      <c r="L321" s="88"/>
      <c r="M321" s="94"/>
      <c r="N321" s="84"/>
      <c r="O321" s="84"/>
    </row>
    <row r="322" spans="1:15">
      <c r="A322" s="4">
        <v>43654</v>
      </c>
      <c r="B322" s="93">
        <v>720</v>
      </c>
      <c r="C322" s="45"/>
      <c r="D322" s="45"/>
      <c r="E322" s="45"/>
      <c r="F322" s="45"/>
      <c r="G322" s="45"/>
      <c r="H322" s="45"/>
      <c r="I322" s="63">
        <v>0</v>
      </c>
      <c r="J322" s="40">
        <v>0</v>
      </c>
      <c r="K322" s="26">
        <v>11</v>
      </c>
      <c r="L322" s="88"/>
      <c r="M322" s="94"/>
      <c r="N322" s="84"/>
      <c r="O322" s="84"/>
    </row>
    <row r="323" spans="1:15">
      <c r="A323" s="4">
        <v>43655</v>
      </c>
      <c r="B323" s="93">
        <v>540</v>
      </c>
      <c r="C323" s="123">
        <v>2</v>
      </c>
      <c r="D323" s="37">
        <v>70</v>
      </c>
      <c r="E323" s="37">
        <v>2</v>
      </c>
      <c r="F323" s="37">
        <v>5</v>
      </c>
      <c r="G323" s="37">
        <v>7</v>
      </c>
      <c r="H323" s="37">
        <v>4.8</v>
      </c>
      <c r="I323" s="63">
        <v>0</v>
      </c>
      <c r="J323" s="40">
        <v>0</v>
      </c>
      <c r="K323" s="26">
        <v>0</v>
      </c>
      <c r="L323" s="88">
        <v>0.39583333333333331</v>
      </c>
      <c r="M323" s="94">
        <v>43668</v>
      </c>
      <c r="N323" s="84">
        <v>43670</v>
      </c>
      <c r="O323" s="84"/>
    </row>
    <row r="324" spans="1:15">
      <c r="A324" s="4">
        <v>43656</v>
      </c>
      <c r="B324" s="61">
        <v>438</v>
      </c>
      <c r="C324" s="45"/>
      <c r="D324" s="45"/>
      <c r="E324" s="45"/>
      <c r="F324" s="45"/>
      <c r="G324" s="45"/>
      <c r="H324" s="45"/>
      <c r="I324" s="63">
        <v>0</v>
      </c>
      <c r="J324" s="40">
        <v>0</v>
      </c>
      <c r="K324" s="26">
        <v>0</v>
      </c>
      <c r="L324" s="88"/>
      <c r="M324" s="94"/>
      <c r="N324" s="84"/>
      <c r="O324" s="84"/>
    </row>
    <row r="325" spans="1:15">
      <c r="A325" s="4">
        <v>43657</v>
      </c>
      <c r="B325" s="61">
        <v>378</v>
      </c>
      <c r="C325" s="45"/>
      <c r="D325" s="45"/>
      <c r="E325" s="45"/>
      <c r="F325" s="45"/>
      <c r="G325" s="45"/>
      <c r="H325" s="45"/>
      <c r="I325" s="63">
        <v>0</v>
      </c>
      <c r="J325" s="40">
        <v>0</v>
      </c>
      <c r="K325" s="26">
        <v>0</v>
      </c>
      <c r="L325" s="88"/>
      <c r="M325" s="94"/>
      <c r="N325" s="84"/>
      <c r="O325" s="84"/>
    </row>
    <row r="326" spans="1:15">
      <c r="A326" s="4">
        <v>43658</v>
      </c>
      <c r="B326" s="61">
        <v>347</v>
      </c>
      <c r="C326" s="45"/>
      <c r="D326" s="45"/>
      <c r="E326" s="45"/>
      <c r="F326" s="45"/>
      <c r="G326" s="45"/>
      <c r="H326" s="45"/>
      <c r="I326" s="63">
        <v>0</v>
      </c>
      <c r="J326" s="40">
        <v>0</v>
      </c>
      <c r="K326" s="26">
        <v>0</v>
      </c>
      <c r="L326" s="88"/>
      <c r="M326" s="94"/>
      <c r="N326" s="84"/>
      <c r="O326" s="84"/>
    </row>
    <row r="327" spans="1:15">
      <c r="A327" s="4">
        <v>43659</v>
      </c>
      <c r="B327" s="61">
        <v>329</v>
      </c>
      <c r="C327" s="45"/>
      <c r="D327" s="45"/>
      <c r="E327" s="45"/>
      <c r="F327" s="45"/>
      <c r="G327" s="45"/>
      <c r="H327" s="45"/>
      <c r="I327" s="63">
        <v>0</v>
      </c>
      <c r="J327" s="40">
        <v>0</v>
      </c>
      <c r="K327" s="26">
        <v>0</v>
      </c>
      <c r="L327" s="88"/>
      <c r="M327" s="94"/>
      <c r="N327" s="84"/>
      <c r="O327" s="84"/>
    </row>
    <row r="328" spans="1:15">
      <c r="A328" s="4">
        <v>43660</v>
      </c>
      <c r="B328" s="61">
        <v>311</v>
      </c>
      <c r="C328" s="45"/>
      <c r="D328" s="45"/>
      <c r="E328" s="45"/>
      <c r="F328" s="45"/>
      <c r="G328" s="45"/>
      <c r="H328" s="45"/>
      <c r="I328" s="63">
        <v>0</v>
      </c>
      <c r="J328" s="40">
        <v>0</v>
      </c>
      <c r="K328" s="26">
        <v>0</v>
      </c>
      <c r="L328" s="88"/>
      <c r="M328" s="94"/>
      <c r="N328" s="84"/>
      <c r="O328" s="84"/>
    </row>
    <row r="329" spans="1:15">
      <c r="A329" s="4">
        <v>43661</v>
      </c>
      <c r="B329" s="61">
        <v>283</v>
      </c>
      <c r="C329" s="83"/>
      <c r="D329" s="83"/>
      <c r="E329" s="83"/>
      <c r="F329" s="83"/>
      <c r="G329" s="83"/>
      <c r="H329" s="83"/>
      <c r="I329" s="63">
        <v>0</v>
      </c>
      <c r="J329" s="40">
        <v>0</v>
      </c>
      <c r="K329" s="26">
        <v>0</v>
      </c>
      <c r="L329" s="88"/>
      <c r="M329" s="94"/>
      <c r="N329" s="84"/>
      <c r="O329" s="84"/>
    </row>
    <row r="330" spans="1:15">
      <c r="A330" s="4">
        <v>43662</v>
      </c>
      <c r="B330" s="61">
        <v>278</v>
      </c>
      <c r="I330" s="63">
        <v>0</v>
      </c>
      <c r="J330" s="40">
        <v>0</v>
      </c>
      <c r="K330" s="26">
        <v>0</v>
      </c>
      <c r="L330" s="88"/>
      <c r="M330" s="94"/>
      <c r="N330" s="84"/>
      <c r="O330" s="84"/>
    </row>
    <row r="331" spans="1:15">
      <c r="A331" s="4">
        <v>43663</v>
      </c>
      <c r="B331" s="61">
        <v>271</v>
      </c>
      <c r="C331" s="45"/>
      <c r="D331" s="45"/>
      <c r="E331" s="45"/>
      <c r="F331" s="45"/>
      <c r="G331" s="45"/>
      <c r="H331" s="45"/>
      <c r="I331" s="63">
        <v>0</v>
      </c>
      <c r="J331" s="40">
        <v>0</v>
      </c>
      <c r="K331" s="26">
        <v>0</v>
      </c>
      <c r="L331" s="88"/>
      <c r="M331" s="94"/>
      <c r="N331" s="84"/>
      <c r="O331" s="84"/>
    </row>
    <row r="332" spans="1:15">
      <c r="A332" s="4">
        <v>43664</v>
      </c>
      <c r="B332" s="61">
        <v>258</v>
      </c>
      <c r="C332" s="45"/>
      <c r="D332" s="45"/>
      <c r="E332" s="45"/>
      <c r="F332" s="45"/>
      <c r="G332" s="45"/>
      <c r="H332" s="45"/>
      <c r="I332" s="63">
        <v>0</v>
      </c>
      <c r="J332" s="40">
        <v>0</v>
      </c>
      <c r="K332" s="26">
        <v>0</v>
      </c>
      <c r="L332" s="88"/>
      <c r="M332" s="94"/>
      <c r="N332" s="84"/>
      <c r="O332" s="84"/>
    </row>
    <row r="333" spans="1:15">
      <c r="A333" s="4">
        <v>43665</v>
      </c>
      <c r="B333" s="61">
        <v>272</v>
      </c>
      <c r="C333" s="45"/>
      <c r="D333" s="45"/>
      <c r="E333" s="45"/>
      <c r="F333" s="45"/>
      <c r="G333" s="45"/>
      <c r="H333" s="45"/>
      <c r="I333" s="63">
        <v>0</v>
      </c>
      <c r="J333" s="40">
        <v>0</v>
      </c>
      <c r="K333" s="26">
        <v>0</v>
      </c>
      <c r="L333" s="88"/>
      <c r="M333" s="94"/>
      <c r="N333" s="84"/>
      <c r="O333" s="84"/>
    </row>
    <row r="334" spans="1:15">
      <c r="A334" s="4">
        <v>43666</v>
      </c>
      <c r="B334" s="61">
        <v>266</v>
      </c>
      <c r="C334" s="45"/>
      <c r="D334" s="45"/>
      <c r="E334" s="45"/>
      <c r="F334" s="45"/>
      <c r="G334" s="45"/>
      <c r="H334" s="45"/>
      <c r="I334" s="63">
        <v>0</v>
      </c>
      <c r="J334" s="40">
        <v>0</v>
      </c>
      <c r="K334" s="26">
        <v>0</v>
      </c>
      <c r="L334" s="88"/>
      <c r="M334" s="94"/>
      <c r="N334" s="84"/>
      <c r="O334" s="84"/>
    </row>
    <row r="335" spans="1:15">
      <c r="A335" s="4">
        <v>43667</v>
      </c>
      <c r="B335" s="61">
        <v>275</v>
      </c>
      <c r="C335" s="45"/>
      <c r="D335" s="45"/>
      <c r="E335" s="45"/>
      <c r="F335" s="45"/>
      <c r="G335" s="45"/>
      <c r="H335" s="45"/>
      <c r="I335" s="63">
        <v>0</v>
      </c>
      <c r="J335" s="40">
        <v>0</v>
      </c>
      <c r="K335" s="26">
        <v>0</v>
      </c>
      <c r="L335" s="88"/>
      <c r="M335" s="94"/>
      <c r="N335" s="84"/>
      <c r="O335" s="84"/>
    </row>
    <row r="336" spans="1:15">
      <c r="A336" s="4">
        <v>43668</v>
      </c>
      <c r="B336" s="61">
        <v>261</v>
      </c>
      <c r="C336" s="45"/>
      <c r="D336" s="45"/>
      <c r="E336" s="45"/>
      <c r="F336" s="45"/>
      <c r="G336" s="45"/>
      <c r="H336" s="45"/>
      <c r="I336" s="63">
        <v>0</v>
      </c>
      <c r="J336" s="40">
        <v>0</v>
      </c>
      <c r="K336" s="26">
        <v>0</v>
      </c>
      <c r="L336" s="88"/>
      <c r="M336" s="94"/>
      <c r="N336" s="84"/>
      <c r="O336" s="84"/>
    </row>
    <row r="337" spans="1:15">
      <c r="A337" s="4">
        <v>43669</v>
      </c>
      <c r="B337" s="61">
        <v>260</v>
      </c>
      <c r="C337" s="20"/>
      <c r="D337" s="20"/>
      <c r="E337" s="20"/>
      <c r="F337" s="20"/>
      <c r="G337" s="20"/>
      <c r="H337" s="20"/>
      <c r="I337" s="63">
        <v>0</v>
      </c>
      <c r="J337" s="40">
        <v>0</v>
      </c>
      <c r="K337" s="26">
        <v>0</v>
      </c>
      <c r="L337" s="88"/>
      <c r="M337" s="94"/>
      <c r="N337" s="84"/>
      <c r="O337" s="84"/>
    </row>
    <row r="338" spans="1:15">
      <c r="A338" s="4">
        <v>43670</v>
      </c>
      <c r="B338" s="61">
        <v>257</v>
      </c>
      <c r="C338" s="20"/>
      <c r="D338" s="20"/>
      <c r="E338" s="20"/>
      <c r="F338" s="20"/>
      <c r="G338" s="20"/>
      <c r="H338" s="20"/>
      <c r="I338" s="63">
        <v>0</v>
      </c>
      <c r="J338" s="40">
        <v>0</v>
      </c>
      <c r="K338" s="26">
        <v>0</v>
      </c>
      <c r="L338" s="88"/>
      <c r="M338" s="94"/>
      <c r="N338" s="84"/>
      <c r="O338" s="84"/>
    </row>
    <row r="339" spans="1:15">
      <c r="A339" s="4">
        <v>43671</v>
      </c>
      <c r="B339" s="61">
        <v>248</v>
      </c>
      <c r="C339" s="45"/>
      <c r="D339" s="45"/>
      <c r="E339" s="45"/>
      <c r="F339" s="45"/>
      <c r="G339" s="45"/>
      <c r="H339" s="45"/>
      <c r="I339" s="63">
        <v>0</v>
      </c>
      <c r="J339" s="40">
        <v>0</v>
      </c>
      <c r="K339" s="26">
        <v>0</v>
      </c>
      <c r="L339" s="88"/>
      <c r="M339" s="94"/>
      <c r="N339" s="84"/>
      <c r="O339" s="84"/>
    </row>
    <row r="340" spans="1:15">
      <c r="A340" s="4">
        <v>43672</v>
      </c>
      <c r="B340" s="61">
        <v>243</v>
      </c>
      <c r="C340" s="45"/>
      <c r="D340" s="45"/>
      <c r="E340" s="45"/>
      <c r="F340" s="45"/>
      <c r="G340" s="45"/>
      <c r="H340" s="45"/>
      <c r="I340" s="63">
        <v>0</v>
      </c>
      <c r="J340" s="40">
        <v>0</v>
      </c>
      <c r="K340" s="26">
        <v>0</v>
      </c>
      <c r="L340" s="88"/>
      <c r="M340" s="94"/>
      <c r="N340" s="84"/>
      <c r="O340" s="84"/>
    </row>
    <row r="341" spans="1:15">
      <c r="A341" s="4">
        <v>43673</v>
      </c>
      <c r="B341" s="61">
        <v>267</v>
      </c>
      <c r="C341" s="45"/>
      <c r="D341" s="45"/>
      <c r="E341" s="45"/>
      <c r="F341" s="45"/>
      <c r="G341" s="45"/>
      <c r="H341" s="45"/>
      <c r="I341" s="63">
        <v>0</v>
      </c>
      <c r="J341" s="40">
        <v>0</v>
      </c>
      <c r="K341" s="26">
        <v>0</v>
      </c>
      <c r="L341" s="88"/>
      <c r="M341" s="94"/>
      <c r="N341" s="84"/>
      <c r="O341" s="84"/>
    </row>
    <row r="342" spans="1:15">
      <c r="A342" s="4">
        <v>43674</v>
      </c>
      <c r="B342" s="61">
        <v>261</v>
      </c>
      <c r="C342" s="45"/>
      <c r="D342" s="45"/>
      <c r="E342" s="45"/>
      <c r="F342" s="45"/>
      <c r="G342" s="45"/>
      <c r="H342" s="45"/>
      <c r="I342" s="63">
        <v>0</v>
      </c>
      <c r="J342" s="40">
        <v>0</v>
      </c>
      <c r="K342" s="26">
        <v>0</v>
      </c>
      <c r="L342" s="88"/>
      <c r="M342" s="94"/>
      <c r="N342" s="84"/>
      <c r="O342" s="84"/>
    </row>
    <row r="343" spans="1:15">
      <c r="A343" s="4">
        <v>43675</v>
      </c>
      <c r="B343" s="61">
        <v>254</v>
      </c>
      <c r="C343" s="45"/>
      <c r="D343" s="45"/>
      <c r="E343" s="45"/>
      <c r="F343" s="45"/>
      <c r="G343" s="45"/>
      <c r="H343" s="45"/>
      <c r="I343" s="63">
        <v>0</v>
      </c>
      <c r="J343" s="40">
        <v>0</v>
      </c>
      <c r="K343" s="26">
        <v>0</v>
      </c>
      <c r="L343" s="88"/>
      <c r="M343" s="94"/>
      <c r="N343" s="84"/>
      <c r="O343" s="84"/>
    </row>
    <row r="344" spans="1:15">
      <c r="A344" s="4">
        <v>43676</v>
      </c>
      <c r="B344" s="61">
        <v>235</v>
      </c>
      <c r="C344" s="20"/>
      <c r="D344" s="20"/>
      <c r="E344" s="20"/>
      <c r="F344" s="20"/>
      <c r="G344" s="20"/>
      <c r="H344" s="20"/>
      <c r="I344" s="63">
        <v>0</v>
      </c>
      <c r="J344" s="40">
        <v>0</v>
      </c>
      <c r="K344" s="26">
        <v>0</v>
      </c>
      <c r="L344" s="88"/>
      <c r="M344" s="94"/>
      <c r="N344" s="84"/>
      <c r="O344" s="84"/>
    </row>
    <row r="345" spans="1:15">
      <c r="A345" s="4">
        <v>43677</v>
      </c>
      <c r="B345" s="61">
        <v>269</v>
      </c>
      <c r="C345" s="45"/>
      <c r="D345" s="45"/>
      <c r="E345" s="45"/>
      <c r="F345" s="45"/>
      <c r="G345" s="45"/>
      <c r="H345" s="45"/>
      <c r="I345" s="63">
        <v>0</v>
      </c>
      <c r="J345" s="40">
        <v>0</v>
      </c>
      <c r="K345" s="26">
        <v>0</v>
      </c>
      <c r="L345" s="88"/>
      <c r="M345" s="94"/>
      <c r="N345" s="84"/>
      <c r="O345" s="84"/>
    </row>
    <row r="346" spans="1:15">
      <c r="A346" s="4">
        <v>43678</v>
      </c>
      <c r="B346" s="61">
        <v>255</v>
      </c>
      <c r="C346" s="45"/>
      <c r="D346" s="45"/>
      <c r="E346" s="45"/>
      <c r="F346" s="45"/>
      <c r="G346" s="45"/>
      <c r="H346" s="45"/>
      <c r="I346" s="63">
        <v>0</v>
      </c>
      <c r="J346" s="40">
        <v>0</v>
      </c>
      <c r="K346" s="26">
        <v>7</v>
      </c>
      <c r="L346" s="88"/>
      <c r="M346" s="94"/>
      <c r="N346" s="84"/>
      <c r="O346" s="84"/>
    </row>
    <row r="347" spans="1:15">
      <c r="A347" s="4">
        <v>43679</v>
      </c>
      <c r="B347" s="61">
        <v>242</v>
      </c>
      <c r="C347" s="45"/>
      <c r="D347" s="45"/>
      <c r="E347" s="45"/>
      <c r="F347" s="45"/>
      <c r="G347" s="45"/>
      <c r="H347" s="45"/>
      <c r="I347" s="63">
        <v>0</v>
      </c>
      <c r="J347" s="40">
        <v>0</v>
      </c>
      <c r="K347" s="26">
        <v>0</v>
      </c>
      <c r="L347" s="88"/>
      <c r="M347" s="94"/>
      <c r="N347" s="84"/>
      <c r="O347" s="84"/>
    </row>
    <row r="348" spans="1:15">
      <c r="A348" s="4">
        <v>43680</v>
      </c>
      <c r="B348" s="61">
        <v>261</v>
      </c>
      <c r="C348" s="45"/>
      <c r="D348" s="45"/>
      <c r="E348" s="45"/>
      <c r="F348" s="45"/>
      <c r="G348" s="45"/>
      <c r="H348" s="45"/>
      <c r="I348" s="63">
        <v>0</v>
      </c>
      <c r="J348" s="40">
        <v>0</v>
      </c>
      <c r="K348" s="26">
        <v>0</v>
      </c>
      <c r="L348" s="88"/>
      <c r="M348" s="94"/>
      <c r="N348" s="84"/>
      <c r="O348" s="84"/>
    </row>
    <row r="349" spans="1:15">
      <c r="A349" s="4">
        <v>43681</v>
      </c>
      <c r="B349" s="93">
        <v>260</v>
      </c>
      <c r="C349" s="45"/>
      <c r="D349" s="45"/>
      <c r="E349" s="45"/>
      <c r="F349" s="45"/>
      <c r="G349" s="45"/>
      <c r="H349" s="45"/>
      <c r="I349" s="63">
        <v>0</v>
      </c>
      <c r="J349" s="40">
        <v>0</v>
      </c>
      <c r="K349" s="26">
        <v>0</v>
      </c>
      <c r="L349" s="88"/>
      <c r="M349" s="94"/>
      <c r="N349" s="84"/>
      <c r="O349" s="84"/>
    </row>
    <row r="350" spans="1:15">
      <c r="A350" s="4">
        <v>43682</v>
      </c>
      <c r="B350" s="93">
        <v>246</v>
      </c>
      <c r="C350" s="45"/>
      <c r="D350" s="45"/>
      <c r="E350" s="45"/>
      <c r="F350" s="45"/>
      <c r="G350" s="45"/>
      <c r="H350" s="45"/>
      <c r="I350" s="63">
        <v>0</v>
      </c>
      <c r="J350" s="40">
        <v>0</v>
      </c>
      <c r="K350" s="26">
        <v>0</v>
      </c>
      <c r="L350" s="88"/>
      <c r="M350" s="94"/>
      <c r="N350" s="84"/>
      <c r="O350" s="84"/>
    </row>
    <row r="351" spans="1:15">
      <c r="A351" s="4">
        <v>43683</v>
      </c>
      <c r="B351" s="93">
        <v>230</v>
      </c>
      <c r="C351" s="20"/>
      <c r="D351" s="20"/>
      <c r="E351" s="20"/>
      <c r="F351" s="20"/>
      <c r="G351" s="20"/>
      <c r="H351" s="20"/>
      <c r="I351" s="63">
        <v>0</v>
      </c>
      <c r="J351" s="40">
        <v>0</v>
      </c>
      <c r="K351" s="26">
        <v>0</v>
      </c>
      <c r="L351" s="88"/>
      <c r="M351" s="94"/>
      <c r="N351" s="84"/>
      <c r="O351" s="84"/>
    </row>
    <row r="352" spans="1:15">
      <c r="A352" s="4">
        <v>43684</v>
      </c>
      <c r="B352" s="93">
        <v>221</v>
      </c>
      <c r="C352" s="123">
        <v>4</v>
      </c>
      <c r="D352" s="37">
        <v>52</v>
      </c>
      <c r="E352" s="37">
        <v>2</v>
      </c>
      <c r="F352" s="37">
        <v>7</v>
      </c>
      <c r="G352" s="37">
        <v>6</v>
      </c>
      <c r="H352" s="37">
        <v>5.4</v>
      </c>
      <c r="I352" s="63" t="s">
        <v>54</v>
      </c>
      <c r="J352" s="40">
        <v>0</v>
      </c>
      <c r="K352" s="26">
        <v>0</v>
      </c>
      <c r="L352" s="88">
        <v>0.375</v>
      </c>
      <c r="M352" s="94">
        <v>43690</v>
      </c>
      <c r="N352" s="84">
        <v>43690</v>
      </c>
      <c r="O352" s="84"/>
    </row>
    <row r="353" spans="1:15">
      <c r="A353" s="4">
        <v>43685</v>
      </c>
      <c r="B353" s="93">
        <v>241</v>
      </c>
      <c r="C353" s="45"/>
      <c r="D353" s="45"/>
      <c r="E353" s="45"/>
      <c r="F353" s="45"/>
      <c r="G353" s="45"/>
      <c r="H353" s="45"/>
      <c r="I353" s="61">
        <v>0</v>
      </c>
      <c r="J353" s="40">
        <v>0</v>
      </c>
      <c r="K353" s="26">
        <v>0</v>
      </c>
      <c r="L353" s="88"/>
      <c r="M353" s="94"/>
      <c r="N353" s="84"/>
      <c r="O353" s="84"/>
    </row>
    <row r="354" spans="1:15">
      <c r="A354" s="4">
        <v>43686</v>
      </c>
      <c r="B354" s="93">
        <v>234</v>
      </c>
      <c r="C354" s="45"/>
      <c r="D354" s="45"/>
      <c r="E354" s="45"/>
      <c r="F354" s="45"/>
      <c r="G354" s="45"/>
      <c r="H354" s="45"/>
      <c r="I354" s="61">
        <v>0</v>
      </c>
      <c r="J354" s="40">
        <v>0</v>
      </c>
      <c r="K354" s="26">
        <v>0</v>
      </c>
      <c r="L354" s="88"/>
      <c r="M354" s="94"/>
      <c r="N354" s="84"/>
      <c r="O354" s="84"/>
    </row>
    <row r="355" spans="1:15">
      <c r="A355" s="4">
        <v>43687</v>
      </c>
      <c r="B355" s="93">
        <v>249</v>
      </c>
      <c r="C355" s="45"/>
      <c r="D355" s="45"/>
      <c r="E355" s="45"/>
      <c r="F355" s="45"/>
      <c r="G355" s="45"/>
      <c r="H355" s="45"/>
      <c r="I355" s="61">
        <v>0</v>
      </c>
      <c r="J355" s="40">
        <v>0</v>
      </c>
      <c r="K355" s="26">
        <v>0</v>
      </c>
      <c r="L355" s="88"/>
      <c r="M355" s="94"/>
      <c r="N355" s="84"/>
      <c r="O355" s="84"/>
    </row>
    <row r="356" spans="1:15">
      <c r="A356" s="4">
        <v>43688</v>
      </c>
      <c r="B356" s="93">
        <v>251</v>
      </c>
      <c r="C356" s="45"/>
      <c r="D356" s="45"/>
      <c r="E356" s="45"/>
      <c r="F356" s="45"/>
      <c r="G356" s="45"/>
      <c r="H356" s="45"/>
      <c r="I356" s="61">
        <v>0</v>
      </c>
      <c r="J356" s="40">
        <v>0</v>
      </c>
      <c r="K356" s="26">
        <v>0</v>
      </c>
      <c r="L356" s="88"/>
      <c r="M356" s="94"/>
      <c r="N356" s="84"/>
      <c r="O356" s="84"/>
    </row>
    <row r="357" spans="1:15">
      <c r="A357" s="4">
        <v>43689</v>
      </c>
      <c r="B357" s="93">
        <v>235</v>
      </c>
      <c r="C357" s="45"/>
      <c r="D357" s="45"/>
      <c r="E357" s="45"/>
      <c r="F357" s="45"/>
      <c r="G357" s="45"/>
      <c r="H357" s="45"/>
      <c r="I357" s="61">
        <v>0</v>
      </c>
      <c r="J357" s="40">
        <v>0</v>
      </c>
      <c r="K357" s="26">
        <v>0</v>
      </c>
      <c r="L357" s="88"/>
      <c r="M357" s="94"/>
      <c r="N357" s="84"/>
      <c r="O357" s="84"/>
    </row>
    <row r="358" spans="1:15">
      <c r="A358" s="4">
        <v>43690</v>
      </c>
      <c r="B358" s="93">
        <v>226</v>
      </c>
      <c r="I358" s="61">
        <v>0</v>
      </c>
      <c r="J358" s="40">
        <v>0</v>
      </c>
      <c r="K358" s="26">
        <v>0</v>
      </c>
      <c r="L358" s="88"/>
      <c r="M358" s="94"/>
      <c r="N358" s="84"/>
      <c r="O358" s="84"/>
    </row>
    <row r="359" spans="1:15">
      <c r="A359" s="4">
        <v>43691</v>
      </c>
      <c r="B359" s="93">
        <v>237</v>
      </c>
      <c r="C359" s="45"/>
      <c r="D359" s="45"/>
      <c r="E359" s="45"/>
      <c r="F359" s="45"/>
      <c r="G359" s="45"/>
      <c r="H359" s="45"/>
      <c r="I359" s="61">
        <v>0</v>
      </c>
      <c r="J359" s="40">
        <v>0</v>
      </c>
      <c r="K359" s="26">
        <v>0</v>
      </c>
      <c r="L359" s="88"/>
      <c r="M359" s="94"/>
      <c r="N359" s="84"/>
      <c r="O359" s="84"/>
    </row>
    <row r="360" spans="1:15">
      <c r="A360" s="4">
        <v>43692</v>
      </c>
      <c r="B360" s="93">
        <v>237</v>
      </c>
      <c r="C360" s="45"/>
      <c r="D360" s="45"/>
      <c r="E360" s="45"/>
      <c r="F360" s="45"/>
      <c r="G360" s="45"/>
      <c r="H360" s="45"/>
      <c r="I360" s="61">
        <v>0</v>
      </c>
      <c r="J360" s="40">
        <v>0</v>
      </c>
      <c r="K360" s="26">
        <v>0</v>
      </c>
      <c r="L360" s="88"/>
      <c r="M360" s="94"/>
      <c r="N360" s="84"/>
      <c r="O360" s="84"/>
    </row>
    <row r="361" spans="1:15">
      <c r="A361" s="4">
        <v>43693</v>
      </c>
      <c r="B361" s="93">
        <v>232</v>
      </c>
      <c r="C361" s="45"/>
      <c r="D361" s="45"/>
      <c r="E361" s="45"/>
      <c r="F361" s="45"/>
      <c r="G361" s="45"/>
      <c r="H361" s="45"/>
      <c r="I361" s="61">
        <v>0</v>
      </c>
      <c r="J361" s="40">
        <v>0</v>
      </c>
      <c r="K361" s="26">
        <v>0</v>
      </c>
      <c r="L361" s="88"/>
      <c r="M361" s="94"/>
      <c r="N361" s="84"/>
      <c r="O361" s="84"/>
    </row>
    <row r="362" spans="1:15">
      <c r="A362" s="4">
        <v>43694</v>
      </c>
      <c r="B362" s="93">
        <v>235</v>
      </c>
      <c r="C362" s="45"/>
      <c r="D362" s="45"/>
      <c r="E362" s="45"/>
      <c r="F362" s="45"/>
      <c r="G362" s="45"/>
      <c r="H362" s="45"/>
      <c r="I362" s="61">
        <v>0</v>
      </c>
      <c r="J362" s="40">
        <v>0</v>
      </c>
      <c r="K362" s="26">
        <v>0</v>
      </c>
      <c r="L362" s="88"/>
      <c r="M362" s="94"/>
      <c r="N362" s="84"/>
      <c r="O362" s="84"/>
    </row>
    <row r="363" spans="1:15">
      <c r="A363" s="4">
        <v>43695</v>
      </c>
      <c r="B363" s="61">
        <v>231</v>
      </c>
      <c r="C363" s="45"/>
      <c r="D363" s="45"/>
      <c r="E363" s="45"/>
      <c r="F363" s="45"/>
      <c r="G363" s="45"/>
      <c r="H363" s="45"/>
      <c r="I363" s="61">
        <v>0</v>
      </c>
      <c r="J363" s="40">
        <v>0</v>
      </c>
      <c r="K363" s="26">
        <v>0</v>
      </c>
      <c r="L363" s="88"/>
      <c r="M363" s="94"/>
      <c r="N363" s="84"/>
      <c r="O363" s="84"/>
    </row>
    <row r="364" spans="1:15">
      <c r="A364" s="4">
        <v>43696</v>
      </c>
      <c r="B364" s="61">
        <v>237</v>
      </c>
      <c r="C364" s="45"/>
      <c r="D364" s="45"/>
      <c r="E364" s="45"/>
      <c r="F364" s="45"/>
      <c r="G364" s="45"/>
      <c r="H364" s="45"/>
      <c r="I364" s="61">
        <v>0</v>
      </c>
      <c r="J364" s="40">
        <v>0</v>
      </c>
      <c r="K364" s="26">
        <v>0</v>
      </c>
      <c r="L364" s="88"/>
      <c r="M364" s="94"/>
      <c r="N364" s="84"/>
      <c r="O364" s="84"/>
    </row>
    <row r="365" spans="1:15">
      <c r="A365" s="4">
        <v>43697</v>
      </c>
      <c r="B365" s="61">
        <v>249</v>
      </c>
      <c r="C365" s="20"/>
      <c r="D365" s="20"/>
      <c r="E365" s="20"/>
      <c r="F365" s="20"/>
      <c r="G365" s="20"/>
      <c r="H365" s="20"/>
      <c r="I365" s="61">
        <v>0</v>
      </c>
      <c r="J365" s="40">
        <v>0</v>
      </c>
      <c r="K365" s="26">
        <v>0</v>
      </c>
      <c r="L365" s="88"/>
      <c r="M365" s="94"/>
      <c r="N365" s="84"/>
      <c r="O365" s="84"/>
    </row>
    <row r="366" spans="1:15">
      <c r="A366" s="4">
        <v>43698</v>
      </c>
      <c r="B366" s="61">
        <v>252</v>
      </c>
      <c r="C366" s="20"/>
      <c r="D366" s="20"/>
      <c r="E366" s="20"/>
      <c r="F366" s="20"/>
      <c r="G366" s="20"/>
      <c r="H366" s="20"/>
      <c r="I366" s="61">
        <v>0</v>
      </c>
      <c r="J366" s="40">
        <v>0</v>
      </c>
      <c r="K366" s="26">
        <v>0</v>
      </c>
      <c r="L366" s="88"/>
      <c r="M366" s="94"/>
      <c r="N366" s="84"/>
      <c r="O366" s="84"/>
    </row>
    <row r="367" spans="1:15">
      <c r="A367" s="4">
        <v>43699</v>
      </c>
      <c r="B367" s="61">
        <v>233</v>
      </c>
      <c r="C367" s="45"/>
      <c r="D367" s="45"/>
      <c r="E367" s="45"/>
      <c r="F367" s="45"/>
      <c r="G367" s="45"/>
      <c r="H367" s="45"/>
      <c r="I367" s="61">
        <v>0</v>
      </c>
      <c r="J367" s="40">
        <v>0</v>
      </c>
      <c r="K367" s="26">
        <v>0</v>
      </c>
      <c r="L367" s="88"/>
      <c r="M367" s="94"/>
      <c r="N367" s="84"/>
      <c r="O367" s="84"/>
    </row>
    <row r="368" spans="1:15">
      <c r="A368" s="4">
        <v>43700</v>
      </c>
      <c r="B368" s="61">
        <v>248</v>
      </c>
      <c r="C368" s="45"/>
      <c r="D368" s="45"/>
      <c r="E368" s="45"/>
      <c r="F368" s="45"/>
      <c r="G368" s="45"/>
      <c r="H368" s="45"/>
      <c r="I368" s="61">
        <v>0</v>
      </c>
      <c r="J368" s="40">
        <v>0</v>
      </c>
      <c r="K368" s="26">
        <v>0</v>
      </c>
      <c r="L368" s="88"/>
      <c r="M368" s="94"/>
      <c r="N368" s="84"/>
      <c r="O368" s="84"/>
    </row>
    <row r="369" spans="1:15">
      <c r="A369" s="4">
        <v>43701</v>
      </c>
      <c r="B369" s="61">
        <v>257</v>
      </c>
      <c r="C369" s="45"/>
      <c r="D369" s="45"/>
      <c r="E369" s="45"/>
      <c r="F369" s="45"/>
      <c r="G369" s="45"/>
      <c r="H369" s="45"/>
      <c r="I369" s="61">
        <v>0</v>
      </c>
      <c r="J369" s="40">
        <v>0</v>
      </c>
      <c r="K369" s="26">
        <v>0</v>
      </c>
      <c r="L369" s="88"/>
      <c r="M369" s="94"/>
      <c r="N369" s="84"/>
      <c r="O369" s="84"/>
    </row>
    <row r="370" spans="1:15">
      <c r="A370" s="4">
        <v>43702</v>
      </c>
      <c r="B370" s="61">
        <v>277</v>
      </c>
      <c r="C370" s="45"/>
      <c r="D370" s="45"/>
      <c r="E370" s="45"/>
      <c r="F370" s="45"/>
      <c r="G370" s="45"/>
      <c r="H370" s="45"/>
      <c r="I370" s="61">
        <v>0</v>
      </c>
      <c r="J370" s="40">
        <v>0</v>
      </c>
      <c r="K370" s="26">
        <v>0</v>
      </c>
      <c r="L370" s="88"/>
      <c r="M370" s="94"/>
      <c r="N370" s="84"/>
      <c r="O370" s="84"/>
    </row>
    <row r="371" spans="1:15">
      <c r="A371" s="4">
        <v>43703</v>
      </c>
      <c r="B371" s="61">
        <v>253</v>
      </c>
      <c r="C371" s="45"/>
      <c r="D371" s="45"/>
      <c r="E371" s="45"/>
      <c r="F371" s="45"/>
      <c r="G371" s="45"/>
      <c r="H371" s="45"/>
      <c r="I371" s="61">
        <v>0</v>
      </c>
      <c r="J371" s="40">
        <v>0</v>
      </c>
      <c r="K371" s="26">
        <v>0</v>
      </c>
      <c r="L371" s="88"/>
      <c r="M371" s="94"/>
      <c r="N371" s="84"/>
      <c r="O371" s="84"/>
    </row>
    <row r="372" spans="1:15">
      <c r="A372" s="4">
        <v>43704</v>
      </c>
      <c r="B372" s="61">
        <v>231</v>
      </c>
      <c r="C372" s="20"/>
      <c r="D372" s="20"/>
      <c r="E372" s="20"/>
      <c r="F372" s="20"/>
      <c r="G372" s="20"/>
      <c r="H372" s="20"/>
      <c r="I372" s="61">
        <v>0</v>
      </c>
      <c r="J372" s="40">
        <v>0</v>
      </c>
      <c r="K372" s="26">
        <v>0</v>
      </c>
      <c r="L372" s="88"/>
      <c r="M372" s="94"/>
      <c r="N372" s="84"/>
      <c r="O372" s="84"/>
    </row>
    <row r="373" spans="1:15">
      <c r="A373" s="4">
        <v>43705</v>
      </c>
      <c r="B373" s="61">
        <v>212</v>
      </c>
      <c r="C373" s="45"/>
      <c r="D373" s="45"/>
      <c r="E373" s="45"/>
      <c r="F373" s="45"/>
      <c r="G373" s="45"/>
      <c r="H373" s="45"/>
      <c r="I373" s="61">
        <v>0</v>
      </c>
      <c r="J373" s="40">
        <v>0</v>
      </c>
      <c r="K373" s="26">
        <v>0</v>
      </c>
      <c r="L373" s="88"/>
      <c r="M373" s="94"/>
      <c r="N373" s="84"/>
      <c r="O373" s="84"/>
    </row>
    <row r="374" spans="1:15">
      <c r="A374" s="4">
        <v>43706</v>
      </c>
      <c r="B374" s="61">
        <v>192</v>
      </c>
      <c r="C374" s="45"/>
      <c r="D374" s="45"/>
      <c r="E374" s="45"/>
      <c r="F374" s="45"/>
      <c r="G374" s="45"/>
      <c r="H374" s="45"/>
      <c r="I374" s="61">
        <v>0</v>
      </c>
      <c r="J374" s="40">
        <v>0</v>
      </c>
      <c r="K374" s="26">
        <v>0</v>
      </c>
      <c r="L374" s="88"/>
      <c r="M374" s="94"/>
      <c r="N374" s="84"/>
      <c r="O374" s="84"/>
    </row>
    <row r="375" spans="1:15">
      <c r="A375" s="4">
        <v>43707</v>
      </c>
      <c r="B375" s="61">
        <v>237</v>
      </c>
      <c r="C375" s="45"/>
      <c r="D375" s="45"/>
      <c r="E375" s="45"/>
      <c r="F375" s="45"/>
      <c r="G375" s="45"/>
      <c r="H375" s="45"/>
      <c r="I375" s="61">
        <v>0</v>
      </c>
      <c r="J375" s="40">
        <v>0</v>
      </c>
      <c r="K375" s="26">
        <v>5</v>
      </c>
      <c r="L375" s="88"/>
      <c r="M375" s="94"/>
      <c r="N375" s="84"/>
      <c r="O375" s="84"/>
    </row>
    <row r="376" spans="1:15">
      <c r="A376" s="4">
        <v>43708</v>
      </c>
      <c r="B376" s="61">
        <v>292</v>
      </c>
      <c r="C376" s="45"/>
      <c r="D376" s="45"/>
      <c r="E376" s="45"/>
      <c r="F376" s="45"/>
      <c r="G376" s="45"/>
      <c r="H376" s="45"/>
      <c r="I376" s="61">
        <v>0</v>
      </c>
      <c r="J376" s="40">
        <v>0</v>
      </c>
      <c r="K376" s="26">
        <v>13</v>
      </c>
      <c r="L376" s="88"/>
      <c r="M376" s="97"/>
      <c r="N376" s="102"/>
      <c r="O376" s="102"/>
    </row>
    <row r="377" spans="1:15" ht="15.75" thickBot="1">
      <c r="A377" s="64"/>
      <c r="B377" s="65"/>
      <c r="C377" s="65"/>
      <c r="D377" s="65"/>
      <c r="E377" s="65"/>
      <c r="F377" s="65"/>
      <c r="G377" s="65"/>
      <c r="H377" s="65"/>
      <c r="I377" s="65"/>
      <c r="J377" s="65"/>
      <c r="K377" s="66"/>
      <c r="L377" s="90"/>
    </row>
    <row r="378" spans="1:15">
      <c r="A378" s="21" t="s">
        <v>8</v>
      </c>
      <c r="B378" s="29">
        <f>MIN(B12:B376)</f>
        <v>166</v>
      </c>
      <c r="C378" s="32">
        <f>MIN(C12:C376)</f>
        <v>2</v>
      </c>
      <c r="D378" s="32">
        <f t="shared" ref="D378:G378" si="0">MIN(D12:D376)</f>
        <v>31</v>
      </c>
      <c r="E378" s="32">
        <f t="shared" si="0"/>
        <v>2</v>
      </c>
      <c r="F378" s="32">
        <f t="shared" si="0"/>
        <v>5</v>
      </c>
      <c r="G378" s="32">
        <f t="shared" si="0"/>
        <v>5</v>
      </c>
      <c r="H378" s="32">
        <f>MIN(H12:H376)</f>
        <v>1.6</v>
      </c>
      <c r="I378" s="32">
        <f t="shared" ref="I378:J378" si="1">MIN(I12:I376)</f>
        <v>0</v>
      </c>
      <c r="J378" s="32">
        <f t="shared" si="1"/>
        <v>0</v>
      </c>
      <c r="K378" s="29">
        <f>MIN(K12:K376)</f>
        <v>0</v>
      </c>
      <c r="L378" s="90"/>
    </row>
    <row r="379" spans="1:15">
      <c r="A379" s="22" t="s">
        <v>9</v>
      </c>
      <c r="B379" s="30">
        <f>AVERAGE(B12:B376)</f>
        <v>301.55256986301367</v>
      </c>
      <c r="C379" s="40">
        <f>AVERAGE(C12:C376)</f>
        <v>10.8</v>
      </c>
      <c r="D379" s="40">
        <f t="shared" ref="D379:G379" si="2">AVERAGE(D12:D376)</f>
        <v>56.6</v>
      </c>
      <c r="E379" s="40">
        <f t="shared" si="2"/>
        <v>2.1</v>
      </c>
      <c r="F379" s="40">
        <f t="shared" si="2"/>
        <v>24.3</v>
      </c>
      <c r="G379" s="40">
        <f t="shared" si="2"/>
        <v>6.5199999999999987</v>
      </c>
      <c r="H379" s="40">
        <f>AVERAGE(H12:H376)</f>
        <v>3.1800000000000006</v>
      </c>
      <c r="I379" s="40">
        <f t="shared" ref="I379:J379" si="3">AVERAGE(I12:I376)</f>
        <v>1.7225274725274726</v>
      </c>
      <c r="J379" s="40">
        <f t="shared" si="3"/>
        <v>0.49450549450549453</v>
      </c>
      <c r="K379" s="30">
        <f>AVERAGE(K12:K376)</f>
        <v>2.5095890410958903</v>
      </c>
      <c r="L379" s="89"/>
    </row>
    <row r="380" spans="1:15" ht="15.75" thickBot="1">
      <c r="A380" s="23" t="s">
        <v>10</v>
      </c>
      <c r="B380" s="31">
        <f>MAX(B12:B376)</f>
        <v>1481</v>
      </c>
      <c r="C380" s="33">
        <f>MAX(C12:C376)</f>
        <v>17</v>
      </c>
      <c r="D380" s="33">
        <f t="shared" ref="D380:G380" si="4">MAX(D12:D376)</f>
        <v>70</v>
      </c>
      <c r="E380" s="33">
        <f t="shared" si="4"/>
        <v>3</v>
      </c>
      <c r="F380" s="33">
        <f t="shared" si="4"/>
        <v>61</v>
      </c>
      <c r="G380" s="33">
        <f t="shared" si="4"/>
        <v>9.1</v>
      </c>
      <c r="H380" s="33">
        <f>MAX(H12:H376)</f>
        <v>5.4</v>
      </c>
      <c r="I380" s="33">
        <f t="shared" ref="I380:J380" si="5">MAX(I12:I376)</f>
        <v>394</v>
      </c>
      <c r="J380" s="33">
        <f t="shared" si="5"/>
        <v>90</v>
      </c>
      <c r="K380" s="31">
        <f>MAX(K12:K376)</f>
        <v>70</v>
      </c>
      <c r="L380" s="90"/>
    </row>
    <row r="381" spans="1:15">
      <c r="A381" s="108" t="s">
        <v>48</v>
      </c>
      <c r="B381" s="86">
        <f>SUM(B12:B376)</f>
        <v>110066.68799999999</v>
      </c>
      <c r="C381" s="17"/>
      <c r="D381" s="18"/>
      <c r="E381" s="17"/>
      <c r="F381" s="17"/>
      <c r="G381" s="17"/>
      <c r="H381" s="17"/>
      <c r="I381" s="24">
        <f>SUM(I$12:I$376)</f>
        <v>627</v>
      </c>
      <c r="J381" s="57"/>
      <c r="K381" s="58">
        <f>SUM(K$12:K$376)</f>
        <v>916</v>
      </c>
      <c r="L381" s="90"/>
    </row>
    <row r="382" spans="1:15">
      <c r="A382" s="19" t="s">
        <v>11</v>
      </c>
      <c r="C382" s="109">
        <f>COUNT(C12:C376)</f>
        <v>10</v>
      </c>
      <c r="D382" s="18"/>
      <c r="E382" s="17"/>
      <c r="F382" s="17"/>
      <c r="G382" s="17"/>
      <c r="H382" s="17"/>
      <c r="I382" s="20"/>
      <c r="J382" s="20"/>
      <c r="L382" s="90"/>
    </row>
    <row r="383" spans="1:15" ht="15.75" thickBot="1">
      <c r="L383" s="91"/>
    </row>
    <row r="384" spans="1:15" ht="15.75" thickBot="1">
      <c r="A384" s="110" t="s">
        <v>49</v>
      </c>
      <c r="B384" s="111">
        <f>COUNTIF(B12:B376,"&gt;1296")</f>
        <v>3</v>
      </c>
      <c r="C384" s="111">
        <f>COUNTIF(C12:C376,"&gt;20")</f>
        <v>0</v>
      </c>
      <c r="D384" s="112"/>
      <c r="E384" s="111">
        <f>COUNTIF(E12:E376,"&gt;10")</f>
        <v>0</v>
      </c>
      <c r="F384" s="111">
        <f>COUNTIF(F12:F376,"&gt;30")</f>
        <v>3</v>
      </c>
      <c r="G384" s="112"/>
      <c r="H384" s="112"/>
      <c r="I384" s="112"/>
      <c r="J384" s="113">
        <f>COUNTIF(J12:J376,"&gt;2000")</f>
        <v>0</v>
      </c>
    </row>
  </sheetData>
  <protectedRanges>
    <protectedRange sqref="C12:H14 J12:J35 J37:J63 J65:J91 J93:J125 K267 J127:J294 J295:K295 J296:J376" name="Range1_1_1"/>
    <protectedRange sqref="K12:K266 K268:K294 K296:K376" name="Range1_3_1"/>
    <protectedRange sqref="C177:H182 C65:H75 C205:H216 C93:H103 C15:H19 C37:H48 C121:H125 C149:H153 C23:H35 C51:H63 C79:H91 C108:H119 C191:H203 C219:H231 C136:H147 C155:H175 C105:H106 C127:H132 J126 C233:H244 C359:H377 J64 C184:H188 C247:H271 C276:H299 C303:H328 C331:H357" name="Range1_2_1"/>
    <protectedRange sqref="B12:B376 C36:H36 C64:H64 C92:H92 C126:I126 I12:I125 I127:I376" name="Range1_4_1_1_1"/>
    <protectedRange sqref="L12:L376" name="Range1_4"/>
  </protectedRanges>
  <mergeCells count="16">
    <mergeCell ref="I7:I8"/>
    <mergeCell ref="L7:L9"/>
    <mergeCell ref="C183:H183"/>
    <mergeCell ref="A6:O6"/>
    <mergeCell ref="C154:H154"/>
    <mergeCell ref="M7:M9"/>
    <mergeCell ref="N7:N9"/>
    <mergeCell ref="O7:O9"/>
    <mergeCell ref="A7:A9"/>
    <mergeCell ref="B7:B8"/>
    <mergeCell ref="C7:H7"/>
    <mergeCell ref="A1:O1"/>
    <mergeCell ref="A2:O2"/>
    <mergeCell ref="A3:O3"/>
    <mergeCell ref="A4:O4"/>
    <mergeCell ref="A5:O5"/>
  </mergeCells>
  <conditionalFormatting sqref="B148:B152">
    <cfRule type="cellIs" dxfId="21" priority="7" stopIfTrue="1" operator="greaterThan">
      <formula>1296</formula>
    </cfRule>
  </conditionalFormatting>
  <conditionalFormatting sqref="B205:B218">
    <cfRule type="cellIs" dxfId="20" priority="5" stopIfTrue="1" operator="greaterThan">
      <formula>1296</formula>
    </cfRule>
  </conditionalFormatting>
  <conditionalFormatting sqref="B297:B308">
    <cfRule type="cellIs" dxfId="19" priority="3" stopIfTrue="1" operator="greaterThan">
      <formula>1296</formula>
    </cfRule>
  </conditionalFormatting>
  <conditionalFormatting sqref="B310:B323">
    <cfRule type="cellIs" dxfId="18" priority="1" stopIfTrue="1" operator="greaterThan">
      <formula>1296</formula>
    </cfRule>
  </conditionalFormatting>
  <hyperlinks>
    <hyperlink ref="A3" r:id="rId1" xr:uid="{00000000-0004-0000-0700-000000000000}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85"/>
  <sheetViews>
    <sheetView zoomScale="70" zoomScaleNormal="70" workbookViewId="0">
      <pane xSplit="1" ySplit="11" topLeftCell="B357" activePane="bottomRight" state="frozen"/>
      <selection pane="topRight" activeCell="B1" sqref="B1"/>
      <selection pane="bottomLeft" activeCell="A12" sqref="A12"/>
      <selection pane="bottomRight" activeCell="L352" sqref="L352"/>
    </sheetView>
  </sheetViews>
  <sheetFormatPr defaultRowHeight="15"/>
  <cols>
    <col min="1" max="1" width="28.28515625" customWidth="1"/>
    <col min="2" max="2" width="16.7109375" customWidth="1"/>
    <col min="4" max="4" width="11.140625" customWidth="1"/>
    <col min="6" max="6" width="14" customWidth="1"/>
    <col min="7" max="7" width="12.7109375" customWidth="1"/>
    <col min="8" max="8" width="14" customWidth="1"/>
    <col min="9" max="9" width="14.28515625" customWidth="1"/>
    <col min="10" max="10" width="14" customWidth="1"/>
    <col min="12" max="12" width="13" style="92" customWidth="1"/>
    <col min="13" max="13" width="12.7109375" style="98" customWidth="1"/>
    <col min="14" max="14" width="12.7109375" style="101" customWidth="1"/>
    <col min="15" max="15" width="35.5703125" style="101" bestFit="1" customWidth="1"/>
  </cols>
  <sheetData>
    <row r="1" spans="1:21" ht="21">
      <c r="A1" s="333" t="s">
        <v>33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1"/>
      <c r="Q1" s="1"/>
      <c r="R1" s="1"/>
      <c r="S1" s="1"/>
      <c r="T1" s="1"/>
      <c r="U1" s="1"/>
    </row>
    <row r="2" spans="1:21" ht="18.75">
      <c r="A2" s="334" t="s">
        <v>32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75"/>
      <c r="Q2" s="75"/>
      <c r="R2" s="75"/>
      <c r="S2" s="75"/>
      <c r="T2" s="75"/>
      <c r="U2" s="75"/>
    </row>
    <row r="3" spans="1:21" ht="18.75">
      <c r="A3" s="335" t="s">
        <v>34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77"/>
      <c r="Q3" s="77"/>
      <c r="R3" s="77"/>
      <c r="S3" s="77"/>
      <c r="T3" s="77"/>
      <c r="U3" s="77"/>
    </row>
    <row r="4" spans="1:21" ht="18.75">
      <c r="A4" s="350"/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77"/>
      <c r="Q4" s="77"/>
      <c r="R4" s="77"/>
      <c r="S4" s="77"/>
      <c r="T4" s="77"/>
      <c r="U4" s="77"/>
    </row>
    <row r="5" spans="1:21" ht="18.75">
      <c r="A5" s="351" t="s">
        <v>55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77"/>
      <c r="Q5" s="77"/>
      <c r="R5" s="77"/>
      <c r="S5" s="77"/>
      <c r="T5" s="77"/>
      <c r="U5" s="77"/>
    </row>
    <row r="6" spans="1:21" ht="18.75">
      <c r="A6" s="342" t="s">
        <v>17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78"/>
      <c r="Q6" s="78"/>
      <c r="R6" s="78"/>
      <c r="S6" s="78"/>
      <c r="T6" s="78"/>
      <c r="U6" s="78"/>
    </row>
    <row r="7" spans="1:21" ht="63.75">
      <c r="A7" s="343" t="s">
        <v>1</v>
      </c>
      <c r="B7" s="346" t="s">
        <v>19</v>
      </c>
      <c r="C7" s="348" t="s">
        <v>21</v>
      </c>
      <c r="D7" s="348"/>
      <c r="E7" s="348"/>
      <c r="F7" s="348"/>
      <c r="G7" s="348"/>
      <c r="H7" s="348"/>
      <c r="I7" s="339" t="s">
        <v>22</v>
      </c>
      <c r="J7" s="38" t="s">
        <v>23</v>
      </c>
      <c r="K7" s="25"/>
      <c r="L7" s="361" t="s">
        <v>40</v>
      </c>
      <c r="M7" s="358" t="s">
        <v>35</v>
      </c>
      <c r="N7" s="364" t="s">
        <v>25</v>
      </c>
      <c r="O7" s="346" t="s">
        <v>41</v>
      </c>
    </row>
    <row r="8" spans="1:21" ht="25.5">
      <c r="A8" s="344"/>
      <c r="B8" s="347"/>
      <c r="C8" s="6" t="s">
        <v>3</v>
      </c>
      <c r="D8" s="126" t="s">
        <v>2</v>
      </c>
      <c r="E8" s="126" t="s">
        <v>15</v>
      </c>
      <c r="F8" s="126" t="s">
        <v>20</v>
      </c>
      <c r="G8" s="126" t="s">
        <v>30</v>
      </c>
      <c r="H8" s="126" t="s">
        <v>31</v>
      </c>
      <c r="I8" s="339"/>
      <c r="J8" s="126" t="s">
        <v>2</v>
      </c>
      <c r="K8" s="125" t="s">
        <v>12</v>
      </c>
      <c r="L8" s="362"/>
      <c r="M8" s="359"/>
      <c r="N8" s="365"/>
      <c r="O8" s="356"/>
    </row>
    <row r="9" spans="1:21">
      <c r="A9" s="345"/>
      <c r="B9" s="8" t="s">
        <v>14</v>
      </c>
      <c r="C9" s="10" t="s">
        <v>4</v>
      </c>
      <c r="D9" s="9" t="s">
        <v>5</v>
      </c>
      <c r="E9" s="9" t="s">
        <v>4</v>
      </c>
      <c r="F9" s="10" t="s">
        <v>4</v>
      </c>
      <c r="G9" s="10" t="s">
        <v>4</v>
      </c>
      <c r="H9" s="10" t="s">
        <v>4</v>
      </c>
      <c r="I9" s="9" t="s">
        <v>14</v>
      </c>
      <c r="J9" s="9" t="s">
        <v>5</v>
      </c>
      <c r="K9" s="9" t="s">
        <v>13</v>
      </c>
      <c r="L9" s="363"/>
      <c r="M9" s="360"/>
      <c r="N9" s="366"/>
      <c r="O9" s="357"/>
    </row>
    <row r="10" spans="1:21">
      <c r="A10" s="11" t="s">
        <v>6</v>
      </c>
      <c r="B10" s="14">
        <v>1296</v>
      </c>
      <c r="C10" s="43">
        <v>20</v>
      </c>
      <c r="D10" s="39" t="s">
        <v>0</v>
      </c>
      <c r="E10" s="13">
        <v>10</v>
      </c>
      <c r="F10" s="13">
        <v>30</v>
      </c>
      <c r="G10" s="28" t="s">
        <v>0</v>
      </c>
      <c r="H10" s="28" t="s">
        <v>0</v>
      </c>
      <c r="I10" s="36" t="s">
        <v>0</v>
      </c>
      <c r="J10" s="41">
        <v>2000</v>
      </c>
      <c r="K10" s="36" t="s">
        <v>0</v>
      </c>
      <c r="L10" s="87"/>
      <c r="M10" s="95"/>
      <c r="N10" s="99"/>
      <c r="O10" s="99"/>
    </row>
    <row r="11" spans="1:21">
      <c r="A11" s="11" t="s">
        <v>7</v>
      </c>
      <c r="B11" s="12" t="s">
        <v>0</v>
      </c>
      <c r="C11" s="14" t="s">
        <v>0</v>
      </c>
      <c r="D11" s="28" t="s">
        <v>0</v>
      </c>
      <c r="E11" s="28" t="s">
        <v>0</v>
      </c>
      <c r="F11" s="28" t="s">
        <v>0</v>
      </c>
      <c r="G11" s="28" t="s">
        <v>0</v>
      </c>
      <c r="H11" s="28" t="s">
        <v>0</v>
      </c>
      <c r="I11" s="14" t="s">
        <v>0</v>
      </c>
      <c r="J11" s="28">
        <v>1000</v>
      </c>
      <c r="K11" s="35" t="s">
        <v>0</v>
      </c>
      <c r="L11" s="87"/>
      <c r="M11" s="96"/>
      <c r="N11" s="100"/>
      <c r="O11" s="100"/>
    </row>
    <row r="12" spans="1:21">
      <c r="A12" s="4">
        <v>43709</v>
      </c>
      <c r="B12" s="61">
        <v>242</v>
      </c>
      <c r="C12" s="20"/>
      <c r="D12" s="44"/>
      <c r="E12" s="20"/>
      <c r="F12" s="20"/>
      <c r="G12" s="20"/>
      <c r="H12" s="20"/>
      <c r="I12" s="61"/>
      <c r="J12" s="20"/>
      <c r="K12" s="26">
        <v>0</v>
      </c>
      <c r="L12" s="88"/>
      <c r="M12" s="107"/>
      <c r="N12" s="84"/>
      <c r="O12" s="84"/>
    </row>
    <row r="13" spans="1:21">
      <c r="A13" s="4">
        <v>43710</v>
      </c>
      <c r="B13" s="61">
        <v>227</v>
      </c>
      <c r="C13" s="20"/>
      <c r="D13" s="44"/>
      <c r="E13" s="20"/>
      <c r="F13" s="20"/>
      <c r="G13" s="20"/>
      <c r="H13" s="20"/>
      <c r="I13" s="61"/>
      <c r="J13" s="20"/>
      <c r="K13" s="26">
        <v>0</v>
      </c>
      <c r="L13" s="88"/>
      <c r="M13" s="107"/>
      <c r="N13" s="84"/>
      <c r="O13" s="84"/>
    </row>
    <row r="14" spans="1:21">
      <c r="A14" s="4">
        <v>43711</v>
      </c>
      <c r="B14" s="61">
        <v>235</v>
      </c>
      <c r="C14" s="20"/>
      <c r="D14" s="44"/>
      <c r="E14" s="20"/>
      <c r="F14" s="20"/>
      <c r="G14" s="20"/>
      <c r="H14" s="20"/>
      <c r="I14" s="61"/>
      <c r="J14" s="20"/>
      <c r="K14" s="26">
        <v>0</v>
      </c>
      <c r="L14" s="88"/>
      <c r="M14" s="107"/>
      <c r="N14" s="84"/>
      <c r="O14" s="84"/>
    </row>
    <row r="15" spans="1:21">
      <c r="A15" s="4">
        <v>43712</v>
      </c>
      <c r="B15" s="61">
        <v>235</v>
      </c>
      <c r="C15" s="20"/>
      <c r="D15" s="44"/>
      <c r="E15" s="20"/>
      <c r="F15" s="20"/>
      <c r="G15" s="20"/>
      <c r="H15" s="20"/>
      <c r="I15" s="61"/>
      <c r="J15" s="20"/>
      <c r="K15" s="26">
        <v>1</v>
      </c>
      <c r="L15" s="88"/>
      <c r="M15" s="107"/>
      <c r="N15" s="84"/>
      <c r="O15" s="84"/>
    </row>
    <row r="16" spans="1:21">
      <c r="A16" s="4">
        <v>43713</v>
      </c>
      <c r="B16" s="61">
        <v>247</v>
      </c>
      <c r="C16" s="45"/>
      <c r="D16" s="45"/>
      <c r="E16" s="45"/>
      <c r="F16" s="45"/>
      <c r="G16" s="45"/>
      <c r="H16" s="45"/>
      <c r="I16" s="61"/>
      <c r="J16" s="20"/>
      <c r="K16" s="26">
        <v>0</v>
      </c>
      <c r="L16" s="88"/>
      <c r="M16" s="107"/>
      <c r="N16" s="84"/>
      <c r="O16" s="84"/>
    </row>
    <row r="17" spans="1:15">
      <c r="A17" s="4">
        <v>43714</v>
      </c>
      <c r="B17" s="61">
        <v>212</v>
      </c>
      <c r="C17" s="45"/>
      <c r="D17" s="45"/>
      <c r="E17" s="45"/>
      <c r="F17" s="45"/>
      <c r="G17" s="45"/>
      <c r="H17" s="45"/>
      <c r="I17" s="61"/>
      <c r="J17" s="20"/>
      <c r="K17" s="26">
        <v>0</v>
      </c>
      <c r="L17" s="88"/>
      <c r="M17" s="107"/>
      <c r="N17" s="84"/>
      <c r="O17" s="84"/>
    </row>
    <row r="18" spans="1:15">
      <c r="A18" s="4">
        <v>43715</v>
      </c>
      <c r="B18" s="61">
        <v>224</v>
      </c>
      <c r="C18" s="45"/>
      <c r="D18" s="45"/>
      <c r="E18" s="45"/>
      <c r="F18" s="45"/>
      <c r="G18" s="45"/>
      <c r="H18" s="45"/>
      <c r="I18" s="61"/>
      <c r="J18" s="20"/>
      <c r="K18" s="26">
        <v>0</v>
      </c>
      <c r="L18" s="88"/>
      <c r="M18" s="107"/>
      <c r="N18" s="84"/>
      <c r="O18" s="84"/>
    </row>
    <row r="19" spans="1:15">
      <c r="A19" s="4">
        <v>43716</v>
      </c>
      <c r="B19" s="61">
        <v>233</v>
      </c>
      <c r="C19" s="45"/>
      <c r="D19" s="45"/>
      <c r="E19" s="45"/>
      <c r="F19" s="45"/>
      <c r="G19" s="45"/>
      <c r="H19" s="45"/>
      <c r="I19" s="61"/>
      <c r="J19" s="20"/>
      <c r="K19" s="26">
        <v>0</v>
      </c>
      <c r="L19" s="88"/>
      <c r="M19" s="107"/>
      <c r="N19" s="84"/>
      <c r="O19" s="84"/>
    </row>
    <row r="20" spans="1:15">
      <c r="A20" s="4">
        <v>43717</v>
      </c>
      <c r="B20" s="61">
        <v>222</v>
      </c>
      <c r="C20" s="83"/>
      <c r="D20" s="83"/>
      <c r="E20" s="83"/>
      <c r="F20" s="83"/>
      <c r="G20" s="83"/>
      <c r="H20" s="83"/>
      <c r="I20" s="61"/>
      <c r="J20" s="20"/>
      <c r="K20" s="26">
        <v>0</v>
      </c>
      <c r="L20" s="88"/>
      <c r="M20" s="107"/>
      <c r="N20" s="84"/>
      <c r="O20" s="84"/>
    </row>
    <row r="21" spans="1:15">
      <c r="A21" s="4">
        <v>43718</v>
      </c>
      <c r="B21" s="61">
        <v>217</v>
      </c>
      <c r="C21" s="83"/>
      <c r="D21" s="83"/>
      <c r="E21" s="83"/>
      <c r="F21" s="83"/>
      <c r="G21" s="83"/>
      <c r="H21" s="83"/>
      <c r="I21" s="61"/>
      <c r="J21" s="20"/>
      <c r="K21" s="26">
        <v>0</v>
      </c>
      <c r="L21" s="88"/>
      <c r="M21" s="107"/>
      <c r="N21" s="84"/>
      <c r="O21" s="84"/>
    </row>
    <row r="22" spans="1:15">
      <c r="A22" s="4">
        <v>43719</v>
      </c>
      <c r="B22" s="93">
        <v>227</v>
      </c>
      <c r="I22" s="61"/>
      <c r="J22" s="20"/>
      <c r="K22" s="26">
        <v>0</v>
      </c>
      <c r="L22" s="88"/>
      <c r="M22" s="107"/>
      <c r="N22" s="84"/>
      <c r="O22" s="84"/>
    </row>
    <row r="23" spans="1:15">
      <c r="A23" s="4">
        <v>43720</v>
      </c>
      <c r="B23" s="93">
        <v>252</v>
      </c>
      <c r="C23" s="45"/>
      <c r="D23" s="45"/>
      <c r="E23" s="45"/>
      <c r="F23" s="45"/>
      <c r="G23" s="45"/>
      <c r="H23" s="45"/>
      <c r="I23" s="61"/>
      <c r="J23" s="20"/>
      <c r="K23" s="26">
        <v>0</v>
      </c>
      <c r="L23" s="88"/>
      <c r="M23" s="107"/>
      <c r="N23" s="84"/>
      <c r="O23" s="84"/>
    </row>
    <row r="24" spans="1:15">
      <c r="A24" s="4">
        <v>43721</v>
      </c>
      <c r="B24" s="93">
        <v>232</v>
      </c>
      <c r="C24" s="45"/>
      <c r="D24" s="45"/>
      <c r="E24" s="45"/>
      <c r="F24" s="45"/>
      <c r="G24" s="45"/>
      <c r="H24" s="45"/>
      <c r="I24" s="61"/>
      <c r="J24" s="20"/>
      <c r="K24" s="26">
        <v>0</v>
      </c>
      <c r="L24" s="88"/>
      <c r="M24" s="107"/>
      <c r="N24" s="84"/>
      <c r="O24" s="84"/>
    </row>
    <row r="25" spans="1:15">
      <c r="A25" s="4">
        <v>43722</v>
      </c>
      <c r="B25" s="93">
        <v>237</v>
      </c>
      <c r="C25" s="45"/>
      <c r="D25" s="45"/>
      <c r="E25" s="45"/>
      <c r="F25" s="45"/>
      <c r="G25" s="45"/>
      <c r="H25" s="45"/>
      <c r="I25" s="61"/>
      <c r="J25" s="20"/>
      <c r="K25" s="26">
        <v>0</v>
      </c>
      <c r="L25" s="88"/>
      <c r="M25" s="107"/>
      <c r="N25" s="84"/>
      <c r="O25" s="84"/>
    </row>
    <row r="26" spans="1:15">
      <c r="A26" s="4">
        <v>43723</v>
      </c>
      <c r="B26" s="93">
        <v>254</v>
      </c>
      <c r="C26" s="45"/>
      <c r="D26" s="45"/>
      <c r="E26" s="45"/>
      <c r="F26" s="45"/>
      <c r="G26" s="45"/>
      <c r="H26" s="45"/>
      <c r="I26" s="61"/>
      <c r="J26" s="20"/>
      <c r="K26" s="26">
        <v>0</v>
      </c>
      <c r="L26" s="88"/>
      <c r="M26" s="107"/>
      <c r="N26" s="84"/>
      <c r="O26" s="84"/>
    </row>
    <row r="27" spans="1:15">
      <c r="A27" s="4">
        <v>43724</v>
      </c>
      <c r="B27" s="93">
        <v>250</v>
      </c>
      <c r="C27" s="45"/>
      <c r="D27" s="45"/>
      <c r="E27" s="45"/>
      <c r="F27" s="45"/>
      <c r="G27" s="45"/>
      <c r="H27" s="45"/>
      <c r="I27" s="61"/>
      <c r="J27" s="20"/>
      <c r="K27" s="26">
        <v>0</v>
      </c>
      <c r="L27" s="88"/>
      <c r="M27" s="107"/>
      <c r="N27" s="84"/>
      <c r="O27" s="84"/>
    </row>
    <row r="28" spans="1:15">
      <c r="A28" s="4">
        <v>43725</v>
      </c>
      <c r="B28" s="93">
        <v>230</v>
      </c>
      <c r="C28" s="45"/>
      <c r="D28" s="45"/>
      <c r="E28" s="45"/>
      <c r="F28" s="45"/>
      <c r="G28" s="45"/>
      <c r="H28" s="45"/>
      <c r="I28" s="61"/>
      <c r="J28" s="20"/>
      <c r="K28" s="26">
        <v>0</v>
      </c>
      <c r="L28" s="88"/>
      <c r="M28" s="107"/>
      <c r="N28" s="84"/>
      <c r="O28" s="84"/>
    </row>
    <row r="29" spans="1:15">
      <c r="A29" s="4">
        <v>43726</v>
      </c>
      <c r="B29" s="93">
        <v>226</v>
      </c>
      <c r="C29" s="20"/>
      <c r="D29" s="20"/>
      <c r="E29" s="20"/>
      <c r="F29" s="20"/>
      <c r="G29" s="20"/>
      <c r="H29" s="20"/>
      <c r="I29" s="61"/>
      <c r="J29" s="20"/>
      <c r="K29" s="26">
        <v>0</v>
      </c>
      <c r="L29" s="88"/>
      <c r="M29" s="107"/>
      <c r="N29" s="84"/>
      <c r="O29" s="84"/>
    </row>
    <row r="30" spans="1:15">
      <c r="A30" s="4">
        <v>43727</v>
      </c>
      <c r="B30" s="93">
        <v>228</v>
      </c>
      <c r="C30" s="45"/>
      <c r="D30" s="45"/>
      <c r="E30" s="45"/>
      <c r="F30" s="45"/>
      <c r="G30" s="45"/>
      <c r="H30" s="45"/>
      <c r="I30" s="61"/>
      <c r="J30" s="20"/>
      <c r="K30" s="26">
        <v>0</v>
      </c>
      <c r="L30" s="88"/>
      <c r="M30" s="107"/>
      <c r="N30" s="84"/>
      <c r="O30" s="84"/>
    </row>
    <row r="31" spans="1:15">
      <c r="A31" s="4">
        <v>43728</v>
      </c>
      <c r="B31" s="93">
        <v>230</v>
      </c>
      <c r="C31" s="45"/>
      <c r="D31" s="45"/>
      <c r="E31" s="45"/>
      <c r="F31" s="45"/>
      <c r="G31" s="45"/>
      <c r="H31" s="45"/>
      <c r="I31" s="61"/>
      <c r="J31" s="20"/>
      <c r="K31" s="26">
        <v>0</v>
      </c>
      <c r="L31" s="88"/>
      <c r="M31" s="107"/>
      <c r="N31" s="84"/>
      <c r="O31" s="84"/>
    </row>
    <row r="32" spans="1:15">
      <c r="A32" s="4">
        <v>43729</v>
      </c>
      <c r="B32" s="93">
        <v>232</v>
      </c>
      <c r="C32" s="45"/>
      <c r="D32" s="45"/>
      <c r="E32" s="45"/>
      <c r="F32" s="45"/>
      <c r="G32" s="45"/>
      <c r="H32" s="45"/>
      <c r="I32" s="61"/>
      <c r="J32" s="20"/>
      <c r="K32" s="26">
        <v>0</v>
      </c>
      <c r="L32" s="88"/>
      <c r="M32" s="107"/>
      <c r="N32" s="84"/>
      <c r="O32" s="84"/>
    </row>
    <row r="33" spans="1:15">
      <c r="A33" s="4">
        <v>43730</v>
      </c>
      <c r="B33" s="93">
        <v>252</v>
      </c>
      <c r="C33" s="45"/>
      <c r="D33" s="45"/>
      <c r="E33" s="45"/>
      <c r="F33" s="45"/>
      <c r="G33" s="45"/>
      <c r="H33" s="45"/>
      <c r="I33" s="61"/>
      <c r="J33" s="20"/>
      <c r="K33" s="26">
        <v>0</v>
      </c>
      <c r="L33" s="88"/>
      <c r="M33" s="107"/>
      <c r="N33" s="84"/>
      <c r="O33" s="84"/>
    </row>
    <row r="34" spans="1:15">
      <c r="A34" s="4">
        <v>43731</v>
      </c>
      <c r="B34" s="93">
        <v>244</v>
      </c>
      <c r="C34" s="45"/>
      <c r="D34" s="45"/>
      <c r="E34" s="45"/>
      <c r="F34" s="45"/>
      <c r="G34" s="45"/>
      <c r="H34" s="45"/>
      <c r="I34" s="61"/>
      <c r="J34" s="20"/>
      <c r="K34" s="26">
        <v>0</v>
      </c>
      <c r="L34" s="88"/>
      <c r="M34" s="107"/>
      <c r="N34" s="84"/>
      <c r="O34" s="84"/>
    </row>
    <row r="35" spans="1:15">
      <c r="A35" s="4">
        <v>43732</v>
      </c>
      <c r="B35" s="93">
        <v>220</v>
      </c>
      <c r="C35" s="45"/>
      <c r="D35" s="45"/>
      <c r="E35" s="45"/>
      <c r="F35" s="45"/>
      <c r="G35" s="45"/>
      <c r="H35" s="45"/>
      <c r="I35" s="61"/>
      <c r="J35" s="20"/>
      <c r="K35" s="26">
        <v>0</v>
      </c>
      <c r="L35" s="88"/>
      <c r="M35" s="107"/>
      <c r="N35" s="84"/>
      <c r="O35" s="84"/>
    </row>
    <row r="36" spans="1:15">
      <c r="A36" s="4">
        <v>43733</v>
      </c>
      <c r="B36" s="93">
        <v>219</v>
      </c>
      <c r="C36" s="45"/>
      <c r="D36" s="45"/>
      <c r="E36" s="45"/>
      <c r="F36" s="45"/>
      <c r="G36" s="45"/>
      <c r="H36" s="45"/>
      <c r="I36" s="61"/>
      <c r="J36" s="20"/>
      <c r="K36" s="26">
        <v>0</v>
      </c>
      <c r="L36" s="88"/>
      <c r="M36" s="107"/>
      <c r="N36" s="84"/>
      <c r="O36" s="84"/>
    </row>
    <row r="37" spans="1:15">
      <c r="A37" s="4">
        <v>43734</v>
      </c>
      <c r="B37" s="93">
        <v>211</v>
      </c>
      <c r="C37" s="45"/>
      <c r="D37" s="45"/>
      <c r="E37" s="45"/>
      <c r="F37" s="45"/>
      <c r="G37" s="45"/>
      <c r="H37" s="45"/>
      <c r="I37" s="61"/>
      <c r="J37" s="20"/>
      <c r="K37" s="26">
        <v>0</v>
      </c>
      <c r="L37" s="88"/>
      <c r="M37" s="107"/>
      <c r="N37" s="84"/>
      <c r="O37" s="84"/>
    </row>
    <row r="38" spans="1:15">
      <c r="A38" s="4">
        <v>43735</v>
      </c>
      <c r="B38" s="93">
        <v>241</v>
      </c>
      <c r="C38" s="45"/>
      <c r="D38" s="45"/>
      <c r="E38" s="45"/>
      <c r="F38" s="45"/>
      <c r="G38" s="45"/>
      <c r="H38" s="45"/>
      <c r="I38" s="61"/>
      <c r="J38" s="20"/>
      <c r="K38" s="26">
        <v>0</v>
      </c>
      <c r="L38" s="88"/>
      <c r="M38" s="107"/>
      <c r="N38" s="84"/>
      <c r="O38" s="84"/>
    </row>
    <row r="39" spans="1:15">
      <c r="A39" s="4">
        <v>43736</v>
      </c>
      <c r="B39" s="93">
        <v>237</v>
      </c>
      <c r="C39" s="45"/>
      <c r="D39" s="45"/>
      <c r="E39" s="45"/>
      <c r="F39" s="45"/>
      <c r="G39" s="45"/>
      <c r="H39" s="45"/>
      <c r="I39" s="61"/>
      <c r="J39" s="20"/>
      <c r="K39" s="26">
        <v>0</v>
      </c>
      <c r="L39" s="88"/>
      <c r="M39" s="107"/>
      <c r="N39" s="84"/>
      <c r="O39" s="84"/>
    </row>
    <row r="40" spans="1:15">
      <c r="A40" s="4">
        <v>43737</v>
      </c>
      <c r="B40" s="93">
        <v>233</v>
      </c>
      <c r="C40" s="45"/>
      <c r="D40" s="45"/>
      <c r="E40" s="45"/>
      <c r="F40" s="45"/>
      <c r="G40" s="45"/>
      <c r="H40" s="45"/>
      <c r="I40" s="61"/>
      <c r="J40" s="20"/>
      <c r="K40" s="26">
        <v>0</v>
      </c>
      <c r="L40" s="88"/>
      <c r="M40" s="107"/>
      <c r="N40" s="84"/>
      <c r="O40" s="84"/>
    </row>
    <row r="41" spans="1:15">
      <c r="A41" s="4">
        <v>43738</v>
      </c>
      <c r="B41" s="93">
        <v>210</v>
      </c>
      <c r="C41" s="45"/>
      <c r="D41" s="45"/>
      <c r="E41" s="45"/>
      <c r="F41" s="45"/>
      <c r="G41" s="45"/>
      <c r="H41" s="45"/>
      <c r="I41" s="61"/>
      <c r="J41" s="20"/>
      <c r="K41" s="26">
        <v>0</v>
      </c>
      <c r="L41" s="88"/>
      <c r="M41" s="107"/>
      <c r="N41" s="84"/>
      <c r="O41" s="84"/>
    </row>
    <row r="42" spans="1:15">
      <c r="A42" s="4">
        <v>43739</v>
      </c>
      <c r="B42" s="93">
        <v>228</v>
      </c>
      <c r="C42" s="123">
        <v>8</v>
      </c>
      <c r="D42" s="37">
        <v>378</v>
      </c>
      <c r="E42" s="37">
        <v>1</v>
      </c>
      <c r="F42" s="37">
        <v>34</v>
      </c>
      <c r="G42" s="37">
        <v>4.8</v>
      </c>
      <c r="H42" s="37">
        <v>3.4</v>
      </c>
      <c r="I42" s="63">
        <v>0</v>
      </c>
      <c r="J42" s="40">
        <v>0</v>
      </c>
      <c r="K42" s="26">
        <v>0</v>
      </c>
      <c r="L42" s="88">
        <v>0.39583333333333331</v>
      </c>
      <c r="M42" s="94">
        <v>43755</v>
      </c>
      <c r="N42" s="84">
        <v>43755</v>
      </c>
      <c r="O42" s="84"/>
    </row>
    <row r="43" spans="1:15">
      <c r="A43" s="4">
        <v>43740</v>
      </c>
      <c r="B43" s="93">
        <v>232</v>
      </c>
      <c r="C43" s="20"/>
      <c r="D43" s="20"/>
      <c r="E43" s="20"/>
      <c r="F43" s="20"/>
      <c r="G43" s="20"/>
      <c r="H43" s="20"/>
      <c r="I43" s="61"/>
      <c r="J43" s="20"/>
      <c r="K43" s="26">
        <v>0</v>
      </c>
      <c r="L43" s="88"/>
      <c r="M43" s="107"/>
      <c r="N43" s="84"/>
      <c r="O43" s="84"/>
    </row>
    <row r="44" spans="1:15">
      <c r="A44" s="4">
        <v>43741</v>
      </c>
      <c r="B44" s="93">
        <v>240</v>
      </c>
      <c r="C44" s="45"/>
      <c r="D44" s="45"/>
      <c r="E44" s="45"/>
      <c r="F44" s="45"/>
      <c r="G44" s="45"/>
      <c r="H44" s="45"/>
      <c r="I44" s="61"/>
      <c r="J44" s="20"/>
      <c r="K44" s="26">
        <v>0</v>
      </c>
      <c r="L44" s="88"/>
      <c r="M44" s="107"/>
      <c r="N44" s="84"/>
      <c r="O44" s="84"/>
    </row>
    <row r="45" spans="1:15">
      <c r="A45" s="4">
        <v>43742</v>
      </c>
      <c r="B45" s="93">
        <v>255</v>
      </c>
      <c r="C45" s="45"/>
      <c r="D45" s="45"/>
      <c r="E45" s="45"/>
      <c r="F45" s="45"/>
      <c r="G45" s="45"/>
      <c r="H45" s="45"/>
      <c r="I45" s="61"/>
      <c r="J45" s="20"/>
      <c r="K45" s="26">
        <v>0</v>
      </c>
      <c r="L45" s="88"/>
      <c r="M45" s="107"/>
      <c r="N45" s="84"/>
      <c r="O45" s="84"/>
    </row>
    <row r="46" spans="1:15">
      <c r="A46" s="4">
        <v>43743</v>
      </c>
      <c r="B46" s="93">
        <v>218</v>
      </c>
      <c r="C46" s="45"/>
      <c r="D46" s="45"/>
      <c r="E46" s="45"/>
      <c r="F46" s="45"/>
      <c r="G46" s="45"/>
      <c r="H46" s="45"/>
      <c r="I46" s="61"/>
      <c r="J46" s="20"/>
      <c r="K46" s="26">
        <v>0</v>
      </c>
      <c r="L46" s="88"/>
      <c r="M46" s="107"/>
      <c r="N46" s="84"/>
      <c r="O46" s="84"/>
    </row>
    <row r="47" spans="1:15">
      <c r="A47" s="4">
        <v>43744</v>
      </c>
      <c r="B47" s="93">
        <v>191</v>
      </c>
      <c r="C47" s="45"/>
      <c r="D47" s="45"/>
      <c r="E47" s="45"/>
      <c r="F47" s="45"/>
      <c r="G47" s="45"/>
      <c r="H47" s="45"/>
      <c r="I47" s="61"/>
      <c r="J47" s="20"/>
      <c r="K47" s="26">
        <v>0</v>
      </c>
      <c r="L47" s="88"/>
      <c r="M47" s="107"/>
      <c r="N47" s="84"/>
      <c r="O47" s="84"/>
    </row>
    <row r="48" spans="1:15">
      <c r="A48" s="4">
        <v>43745</v>
      </c>
      <c r="B48" s="93">
        <v>209</v>
      </c>
      <c r="C48" s="45"/>
      <c r="D48" s="45"/>
      <c r="E48" s="45"/>
      <c r="F48" s="45"/>
      <c r="G48" s="45"/>
      <c r="H48" s="45"/>
      <c r="I48" s="61"/>
      <c r="J48" s="20"/>
      <c r="K48" s="26">
        <v>0</v>
      </c>
      <c r="L48" s="88"/>
      <c r="M48" s="107"/>
      <c r="N48" s="84"/>
      <c r="O48" s="84"/>
    </row>
    <row r="49" spans="1:15">
      <c r="A49" s="4">
        <v>43746</v>
      </c>
      <c r="B49" s="93">
        <v>200</v>
      </c>
      <c r="C49" s="83"/>
      <c r="D49" s="83"/>
      <c r="E49" s="83"/>
      <c r="F49" s="83"/>
      <c r="G49" s="83"/>
      <c r="H49" s="83"/>
      <c r="I49" s="61"/>
      <c r="J49" s="20"/>
      <c r="K49" s="26">
        <v>0</v>
      </c>
      <c r="L49" s="88"/>
      <c r="M49" s="107"/>
      <c r="N49" s="84"/>
      <c r="O49" s="84"/>
    </row>
    <row r="50" spans="1:15">
      <c r="A50" s="4">
        <v>43747</v>
      </c>
      <c r="B50" s="61">
        <v>224</v>
      </c>
      <c r="I50" s="61"/>
      <c r="J50" s="20"/>
      <c r="K50" s="26">
        <v>0</v>
      </c>
      <c r="L50" s="88"/>
      <c r="M50" s="107"/>
      <c r="N50" s="84"/>
      <c r="O50" s="84"/>
    </row>
    <row r="51" spans="1:15">
      <c r="A51" s="4">
        <v>43748</v>
      </c>
      <c r="B51" s="61">
        <v>209</v>
      </c>
      <c r="C51" s="45"/>
      <c r="D51" s="45"/>
      <c r="E51" s="45"/>
      <c r="F51" s="45"/>
      <c r="G51" s="45"/>
      <c r="H51" s="45"/>
      <c r="I51" s="61"/>
      <c r="J51" s="20"/>
      <c r="K51" s="26">
        <v>0</v>
      </c>
      <c r="L51" s="88"/>
      <c r="M51" s="107"/>
      <c r="N51" s="84"/>
      <c r="O51" s="84"/>
    </row>
    <row r="52" spans="1:15">
      <c r="A52" s="4">
        <v>43749</v>
      </c>
      <c r="B52" s="61">
        <v>205</v>
      </c>
      <c r="C52" s="45"/>
      <c r="D52" s="45"/>
      <c r="E52" s="45"/>
      <c r="F52" s="45"/>
      <c r="G52" s="45"/>
      <c r="H52" s="45"/>
      <c r="I52" s="61"/>
      <c r="J52" s="20"/>
      <c r="K52" s="26">
        <v>0</v>
      </c>
      <c r="L52" s="88"/>
      <c r="M52" s="107"/>
      <c r="N52" s="84"/>
      <c r="O52" s="84"/>
    </row>
    <row r="53" spans="1:15">
      <c r="A53" s="4">
        <v>43750</v>
      </c>
      <c r="B53" s="61">
        <v>222</v>
      </c>
      <c r="C53" s="45"/>
      <c r="D53" s="45"/>
      <c r="E53" s="45"/>
      <c r="F53" s="45"/>
      <c r="G53" s="45"/>
      <c r="H53" s="45"/>
      <c r="I53" s="61"/>
      <c r="J53" s="20"/>
      <c r="K53" s="26">
        <v>25</v>
      </c>
      <c r="L53" s="88"/>
      <c r="M53" s="107"/>
      <c r="N53" s="84"/>
      <c r="O53" s="84"/>
    </row>
    <row r="54" spans="1:15">
      <c r="A54" s="4">
        <v>43751</v>
      </c>
      <c r="B54" s="61">
        <v>215</v>
      </c>
      <c r="C54" s="45"/>
      <c r="D54" s="45"/>
      <c r="E54" s="45"/>
      <c r="F54" s="45"/>
      <c r="G54" s="45"/>
      <c r="H54" s="45"/>
      <c r="I54" s="61"/>
      <c r="J54" s="20"/>
      <c r="K54" s="26">
        <v>0</v>
      </c>
      <c r="L54" s="88"/>
      <c r="M54" s="107"/>
      <c r="N54" s="84"/>
      <c r="O54" s="84"/>
    </row>
    <row r="55" spans="1:15">
      <c r="A55" s="4">
        <v>43752</v>
      </c>
      <c r="B55" s="61">
        <v>204</v>
      </c>
      <c r="C55" s="45"/>
      <c r="D55" s="45"/>
      <c r="E55" s="45"/>
      <c r="F55" s="45"/>
      <c r="G55" s="45"/>
      <c r="H55" s="45"/>
      <c r="I55" s="61"/>
      <c r="J55" s="20"/>
      <c r="K55" s="26">
        <v>0</v>
      </c>
      <c r="L55" s="88"/>
      <c r="M55" s="107"/>
      <c r="N55" s="84"/>
      <c r="O55" s="84"/>
    </row>
    <row r="56" spans="1:15">
      <c r="A56" s="4">
        <v>43753</v>
      </c>
      <c r="B56" s="61">
        <v>198</v>
      </c>
      <c r="C56" s="45"/>
      <c r="D56" s="45"/>
      <c r="E56" s="45"/>
      <c r="F56" s="45"/>
      <c r="G56" s="45"/>
      <c r="H56" s="45"/>
      <c r="I56" s="61"/>
      <c r="J56" s="20"/>
      <c r="K56" s="26">
        <v>0</v>
      </c>
      <c r="L56" s="88"/>
      <c r="M56" s="107"/>
      <c r="N56" s="84"/>
      <c r="O56" s="84"/>
    </row>
    <row r="57" spans="1:15">
      <c r="A57" s="4">
        <v>43754</v>
      </c>
      <c r="B57" s="61">
        <v>220</v>
      </c>
      <c r="C57" s="20"/>
      <c r="D57" s="20"/>
      <c r="E57" s="20"/>
      <c r="F57" s="20"/>
      <c r="G57" s="20"/>
      <c r="H57" s="20"/>
      <c r="I57" s="61"/>
      <c r="J57" s="20"/>
      <c r="K57" s="26">
        <v>9</v>
      </c>
      <c r="L57" s="88"/>
      <c r="M57" s="107"/>
      <c r="N57" s="84"/>
      <c r="O57" s="84"/>
    </row>
    <row r="58" spans="1:15">
      <c r="A58" s="4">
        <v>43755</v>
      </c>
      <c r="B58" s="61">
        <v>196</v>
      </c>
      <c r="C58" s="45"/>
      <c r="D58" s="45"/>
      <c r="E58" s="45"/>
      <c r="F58" s="45"/>
      <c r="G58" s="45"/>
      <c r="H58" s="45"/>
      <c r="I58" s="61"/>
      <c r="J58" s="20"/>
      <c r="K58" s="26">
        <v>2</v>
      </c>
      <c r="L58" s="88"/>
      <c r="M58" s="107"/>
      <c r="N58" s="84"/>
      <c r="O58" s="84"/>
    </row>
    <row r="59" spans="1:15">
      <c r="A59" s="4">
        <v>43756</v>
      </c>
      <c r="B59" s="61">
        <v>201</v>
      </c>
      <c r="C59" s="45"/>
      <c r="D59" s="45"/>
      <c r="E59" s="45"/>
      <c r="F59" s="45"/>
      <c r="G59" s="45"/>
      <c r="H59" s="45"/>
      <c r="I59" s="61"/>
      <c r="J59" s="20"/>
      <c r="K59" s="26">
        <v>0</v>
      </c>
      <c r="L59" s="88"/>
      <c r="M59" s="107"/>
      <c r="N59" s="84"/>
      <c r="O59" s="84"/>
    </row>
    <row r="60" spans="1:15">
      <c r="A60" s="4">
        <v>43757</v>
      </c>
      <c r="B60" s="61">
        <v>207</v>
      </c>
      <c r="C60" s="45"/>
      <c r="D60" s="45"/>
      <c r="E60" s="45"/>
      <c r="F60" s="45"/>
      <c r="G60" s="45"/>
      <c r="H60" s="45"/>
      <c r="I60" s="61"/>
      <c r="J60" s="20"/>
      <c r="K60" s="26">
        <v>0</v>
      </c>
      <c r="L60" s="88"/>
      <c r="M60" s="107"/>
      <c r="N60" s="84"/>
      <c r="O60" s="84"/>
    </row>
    <row r="61" spans="1:15">
      <c r="A61" s="4">
        <v>43758</v>
      </c>
      <c r="B61" s="61">
        <v>199</v>
      </c>
      <c r="C61" s="45"/>
      <c r="D61" s="45"/>
      <c r="E61" s="45"/>
      <c r="F61" s="45"/>
      <c r="G61" s="45"/>
      <c r="H61" s="45"/>
      <c r="I61" s="61"/>
      <c r="J61" s="20"/>
      <c r="K61" s="26">
        <v>0</v>
      </c>
      <c r="L61" s="88"/>
      <c r="M61" s="107"/>
      <c r="N61" s="84"/>
      <c r="O61" s="84"/>
    </row>
    <row r="62" spans="1:15">
      <c r="A62" s="4">
        <v>43759</v>
      </c>
      <c r="B62" s="61">
        <v>209</v>
      </c>
      <c r="C62" s="45"/>
      <c r="D62" s="45"/>
      <c r="E62" s="45"/>
      <c r="F62" s="45"/>
      <c r="G62" s="45"/>
      <c r="H62" s="45"/>
      <c r="I62" s="61"/>
      <c r="J62" s="20"/>
      <c r="K62" s="26">
        <v>0</v>
      </c>
      <c r="L62" s="88"/>
      <c r="M62" s="107"/>
      <c r="N62" s="84"/>
      <c r="O62" s="84"/>
    </row>
    <row r="63" spans="1:15">
      <c r="A63" s="4">
        <v>43760</v>
      </c>
      <c r="B63" s="61">
        <v>201</v>
      </c>
      <c r="C63" s="45"/>
      <c r="D63" s="45"/>
      <c r="E63" s="45"/>
      <c r="F63" s="45"/>
      <c r="G63" s="45"/>
      <c r="H63" s="45"/>
      <c r="I63" s="61"/>
      <c r="J63" s="20"/>
      <c r="K63" s="26">
        <v>0</v>
      </c>
      <c r="L63" s="88"/>
      <c r="M63" s="107"/>
      <c r="N63" s="84"/>
      <c r="O63" s="84"/>
    </row>
    <row r="64" spans="1:15">
      <c r="A64" s="4">
        <v>43761</v>
      </c>
      <c r="B64" s="61">
        <v>200</v>
      </c>
      <c r="C64" s="45"/>
      <c r="D64" s="45"/>
      <c r="E64" s="45"/>
      <c r="F64" s="45"/>
      <c r="G64" s="45"/>
      <c r="H64" s="45"/>
      <c r="I64" s="61"/>
      <c r="J64" s="20"/>
      <c r="K64" s="26">
        <v>0</v>
      </c>
      <c r="L64" s="88"/>
      <c r="M64" s="107"/>
      <c r="N64" s="84"/>
      <c r="O64" s="84"/>
    </row>
    <row r="65" spans="1:15">
      <c r="A65" s="4">
        <v>43762</v>
      </c>
      <c r="B65" s="61">
        <v>199</v>
      </c>
      <c r="C65" s="45"/>
      <c r="D65" s="45"/>
      <c r="E65" s="45"/>
      <c r="F65" s="45"/>
      <c r="G65" s="45"/>
      <c r="H65" s="45"/>
      <c r="I65" s="61"/>
      <c r="J65" s="20"/>
      <c r="K65" s="26">
        <v>0</v>
      </c>
      <c r="L65" s="88"/>
      <c r="M65" s="107"/>
      <c r="N65" s="84"/>
      <c r="O65" s="84"/>
    </row>
    <row r="66" spans="1:15">
      <c r="A66" s="4">
        <v>43763</v>
      </c>
      <c r="B66" s="61">
        <v>190</v>
      </c>
      <c r="C66" s="45"/>
      <c r="D66" s="45"/>
      <c r="E66" s="45"/>
      <c r="F66" s="45"/>
      <c r="G66" s="45"/>
      <c r="H66" s="45"/>
      <c r="I66" s="61"/>
      <c r="J66" s="20"/>
      <c r="K66" s="26">
        <v>0</v>
      </c>
      <c r="L66" s="88"/>
      <c r="M66" s="107"/>
      <c r="N66" s="84"/>
      <c r="O66" s="84"/>
    </row>
    <row r="67" spans="1:15">
      <c r="A67" s="4">
        <v>43764</v>
      </c>
      <c r="B67" s="61">
        <v>195</v>
      </c>
      <c r="C67" s="45"/>
      <c r="D67" s="45"/>
      <c r="E67" s="45"/>
      <c r="F67" s="45"/>
      <c r="G67" s="45"/>
      <c r="H67" s="45"/>
      <c r="I67" s="61"/>
      <c r="J67" s="20"/>
      <c r="K67" s="26">
        <v>0</v>
      </c>
      <c r="L67" s="88"/>
      <c r="M67" s="107"/>
      <c r="N67" s="84"/>
      <c r="O67" s="84"/>
    </row>
    <row r="68" spans="1:15">
      <c r="A68" s="4">
        <v>43765</v>
      </c>
      <c r="B68" s="61">
        <v>198</v>
      </c>
      <c r="C68" s="45"/>
      <c r="D68" s="45"/>
      <c r="E68" s="45"/>
      <c r="F68" s="45"/>
      <c r="G68" s="45"/>
      <c r="H68" s="45"/>
      <c r="I68" s="61"/>
      <c r="J68" s="20"/>
      <c r="K68" s="26">
        <v>0</v>
      </c>
      <c r="L68" s="88"/>
      <c r="M68" s="107"/>
      <c r="N68" s="84"/>
      <c r="O68" s="84"/>
    </row>
    <row r="69" spans="1:15">
      <c r="A69" s="4">
        <v>43766</v>
      </c>
      <c r="B69" s="61">
        <v>191</v>
      </c>
      <c r="C69" s="45"/>
      <c r="D69" s="45"/>
      <c r="E69" s="45"/>
      <c r="F69" s="45"/>
      <c r="G69" s="45"/>
      <c r="H69" s="45"/>
      <c r="I69" s="61"/>
      <c r="J69" s="20"/>
      <c r="K69" s="26">
        <v>0</v>
      </c>
      <c r="L69" s="88"/>
      <c r="M69" s="107"/>
      <c r="N69" s="84"/>
      <c r="O69" s="84"/>
    </row>
    <row r="70" spans="1:15">
      <c r="A70" s="4">
        <v>43767</v>
      </c>
      <c r="B70" s="61">
        <v>196</v>
      </c>
      <c r="C70" s="45"/>
      <c r="D70" s="45"/>
      <c r="E70" s="45"/>
      <c r="F70" s="45"/>
      <c r="G70" s="45"/>
      <c r="H70" s="45"/>
      <c r="I70" s="61"/>
      <c r="J70" s="20"/>
      <c r="K70" s="26">
        <v>0</v>
      </c>
      <c r="L70" s="88"/>
      <c r="M70" s="107"/>
      <c r="N70" s="84"/>
      <c r="O70" s="84"/>
    </row>
    <row r="71" spans="1:15">
      <c r="A71" s="4">
        <v>43768</v>
      </c>
      <c r="B71" s="61">
        <v>198</v>
      </c>
      <c r="C71" s="20"/>
      <c r="D71" s="20"/>
      <c r="E71" s="20"/>
      <c r="F71" s="20"/>
      <c r="G71" s="20"/>
      <c r="H71" s="20"/>
      <c r="I71" s="61"/>
      <c r="J71" s="20"/>
      <c r="K71" s="26">
        <v>0</v>
      </c>
      <c r="L71" s="88"/>
      <c r="M71" s="107"/>
      <c r="N71" s="84"/>
      <c r="O71" s="84"/>
    </row>
    <row r="72" spans="1:15">
      <c r="A72" s="4">
        <v>43769</v>
      </c>
      <c r="B72" s="61">
        <v>193</v>
      </c>
      <c r="C72" s="45"/>
      <c r="D72" s="45"/>
      <c r="E72" s="45"/>
      <c r="F72" s="45"/>
      <c r="G72" s="45"/>
      <c r="H72" s="45"/>
      <c r="I72" s="61"/>
      <c r="J72" s="20"/>
      <c r="K72" s="26">
        <v>0</v>
      </c>
      <c r="L72" s="88"/>
      <c r="M72" s="107"/>
      <c r="N72" s="84"/>
      <c r="O72" s="84"/>
    </row>
    <row r="73" spans="1:15">
      <c r="A73" s="4">
        <v>43770</v>
      </c>
      <c r="B73" s="61">
        <v>195</v>
      </c>
      <c r="C73" s="45"/>
      <c r="D73" s="45"/>
      <c r="E73" s="45"/>
      <c r="F73" s="45"/>
      <c r="G73" s="45"/>
      <c r="H73" s="45"/>
      <c r="I73" s="61"/>
      <c r="J73" s="20"/>
      <c r="K73" s="26">
        <v>0</v>
      </c>
      <c r="L73" s="88"/>
      <c r="M73" s="107"/>
      <c r="N73" s="84"/>
      <c r="O73" s="84"/>
    </row>
    <row r="74" spans="1:15">
      <c r="A74" s="4">
        <v>43771</v>
      </c>
      <c r="B74" s="61">
        <v>209</v>
      </c>
      <c r="C74" s="45"/>
      <c r="D74" s="45"/>
      <c r="E74" s="45"/>
      <c r="F74" s="45"/>
      <c r="G74" s="45"/>
      <c r="H74" s="45"/>
      <c r="I74" s="61"/>
      <c r="J74" s="20"/>
      <c r="K74" s="26">
        <v>0</v>
      </c>
      <c r="L74" s="88"/>
      <c r="M74" s="107"/>
      <c r="N74" s="84"/>
      <c r="O74" s="84"/>
    </row>
    <row r="75" spans="1:15">
      <c r="A75" s="4">
        <v>43772</v>
      </c>
      <c r="B75" s="61">
        <v>213</v>
      </c>
      <c r="C75" s="45"/>
      <c r="D75" s="45"/>
      <c r="E75" s="45"/>
      <c r="F75" s="45"/>
      <c r="G75" s="45"/>
      <c r="H75" s="45"/>
      <c r="I75" s="61"/>
      <c r="J75" s="20"/>
      <c r="K75" s="26">
        <v>0</v>
      </c>
      <c r="L75" s="88"/>
      <c r="M75" s="107"/>
      <c r="N75" s="84"/>
      <c r="O75" s="84"/>
    </row>
    <row r="76" spans="1:15">
      <c r="A76" s="4">
        <v>43773</v>
      </c>
      <c r="B76" s="61">
        <v>196</v>
      </c>
      <c r="C76" s="83"/>
      <c r="D76" s="83"/>
      <c r="E76" s="83"/>
      <c r="F76" s="83"/>
      <c r="G76" s="83"/>
      <c r="H76" s="83"/>
      <c r="I76" s="61"/>
      <c r="J76" s="20"/>
      <c r="K76" s="26">
        <v>0</v>
      </c>
      <c r="L76" s="88"/>
      <c r="M76" s="107"/>
      <c r="N76" s="84"/>
      <c r="O76" s="84"/>
    </row>
    <row r="77" spans="1:15">
      <c r="A77" s="4">
        <v>43774</v>
      </c>
      <c r="B77" s="61">
        <v>208</v>
      </c>
      <c r="C77" s="83"/>
      <c r="D77" s="83"/>
      <c r="E77" s="83"/>
      <c r="F77" s="83"/>
      <c r="G77" s="83"/>
      <c r="H77" s="83"/>
      <c r="I77" s="61"/>
      <c r="J77" s="20"/>
      <c r="K77" s="26">
        <v>0</v>
      </c>
      <c r="L77" s="88"/>
      <c r="M77" s="107"/>
      <c r="N77" s="84"/>
      <c r="O77" s="84"/>
    </row>
    <row r="78" spans="1:15">
      <c r="A78" s="4">
        <v>43775</v>
      </c>
      <c r="B78" s="61">
        <v>206</v>
      </c>
      <c r="I78" s="61"/>
      <c r="J78" s="20"/>
      <c r="K78" s="26">
        <v>0</v>
      </c>
      <c r="L78" s="88"/>
      <c r="M78" s="107"/>
      <c r="N78" s="84"/>
      <c r="O78" s="84"/>
    </row>
    <row r="79" spans="1:15">
      <c r="A79" s="4">
        <v>43776</v>
      </c>
      <c r="B79" s="61">
        <v>191</v>
      </c>
      <c r="C79" s="45"/>
      <c r="D79" s="45"/>
      <c r="E79" s="45"/>
      <c r="F79" s="45"/>
      <c r="G79" s="45"/>
      <c r="H79" s="45"/>
      <c r="I79" s="61"/>
      <c r="J79" s="20"/>
      <c r="K79" s="26">
        <v>0</v>
      </c>
      <c r="L79" s="88"/>
      <c r="M79" s="107"/>
      <c r="N79" s="84"/>
      <c r="O79" s="84"/>
    </row>
    <row r="80" spans="1:15">
      <c r="A80" s="4">
        <v>43777</v>
      </c>
      <c r="B80" s="61">
        <v>189</v>
      </c>
      <c r="C80" s="45"/>
      <c r="D80" s="45"/>
      <c r="E80" s="45"/>
      <c r="F80" s="45"/>
      <c r="G80" s="45"/>
      <c r="H80" s="45"/>
      <c r="I80" s="61"/>
      <c r="J80" s="20"/>
      <c r="K80" s="26">
        <v>0</v>
      </c>
      <c r="L80" s="88"/>
      <c r="M80" s="107"/>
      <c r="N80" s="84"/>
      <c r="O80" s="84"/>
    </row>
    <row r="81" spans="1:15">
      <c r="A81" s="4">
        <v>43778</v>
      </c>
      <c r="B81" s="61">
        <v>194</v>
      </c>
      <c r="C81" s="45"/>
      <c r="D81" s="45"/>
      <c r="E81" s="45"/>
      <c r="F81" s="45"/>
      <c r="G81" s="45"/>
      <c r="H81" s="45"/>
      <c r="I81" s="61"/>
      <c r="J81" s="20"/>
      <c r="K81" s="26">
        <v>0</v>
      </c>
      <c r="L81" s="88"/>
      <c r="M81" s="107"/>
      <c r="N81" s="84"/>
      <c r="O81" s="84"/>
    </row>
    <row r="82" spans="1:15">
      <c r="A82" s="4">
        <v>43779</v>
      </c>
      <c r="B82" s="61">
        <v>199</v>
      </c>
      <c r="C82" s="45"/>
      <c r="D82" s="45"/>
      <c r="E82" s="45"/>
      <c r="F82" s="45"/>
      <c r="G82" s="45"/>
      <c r="H82" s="45"/>
      <c r="I82" s="61"/>
      <c r="J82" s="20"/>
      <c r="K82" s="26">
        <v>0</v>
      </c>
      <c r="L82" s="88"/>
      <c r="M82" s="107"/>
      <c r="N82" s="84"/>
      <c r="O82" s="84"/>
    </row>
    <row r="83" spans="1:15">
      <c r="A83" s="4">
        <v>43780</v>
      </c>
      <c r="B83" s="61">
        <v>188</v>
      </c>
      <c r="C83" s="45"/>
      <c r="D83" s="45"/>
      <c r="E83" s="45"/>
      <c r="F83" s="45"/>
      <c r="G83" s="45"/>
      <c r="H83" s="45"/>
      <c r="I83" s="61"/>
      <c r="J83" s="20"/>
      <c r="K83" s="26">
        <v>0</v>
      </c>
      <c r="L83" s="88"/>
      <c r="M83" s="107"/>
      <c r="N83" s="84"/>
      <c r="O83" s="84"/>
    </row>
    <row r="84" spans="1:15">
      <c r="A84" s="4">
        <v>43781</v>
      </c>
      <c r="B84" s="61">
        <v>184</v>
      </c>
      <c r="C84" s="45"/>
      <c r="D84" s="45"/>
      <c r="E84" s="45"/>
      <c r="F84" s="45"/>
      <c r="G84" s="45"/>
      <c r="H84" s="45"/>
      <c r="I84" s="61"/>
      <c r="J84" s="20"/>
      <c r="K84" s="26">
        <v>0</v>
      </c>
      <c r="L84" s="88"/>
      <c r="M84" s="107"/>
      <c r="N84" s="84"/>
      <c r="O84" s="84"/>
    </row>
    <row r="85" spans="1:15">
      <c r="A85" s="4">
        <v>43782</v>
      </c>
      <c r="B85" s="61">
        <v>199</v>
      </c>
      <c r="C85" s="20"/>
      <c r="D85" s="20"/>
      <c r="E85" s="20"/>
      <c r="F85" s="20"/>
      <c r="G85" s="20"/>
      <c r="H85" s="20"/>
      <c r="I85" s="61"/>
      <c r="J85" s="20"/>
      <c r="K85" s="26">
        <v>0</v>
      </c>
      <c r="L85" s="88"/>
      <c r="M85" s="107"/>
      <c r="N85" s="84"/>
      <c r="O85" s="84"/>
    </row>
    <row r="86" spans="1:15">
      <c r="A86" s="4">
        <v>43783</v>
      </c>
      <c r="B86" s="61">
        <v>204</v>
      </c>
      <c r="C86" s="45"/>
      <c r="D86" s="45"/>
      <c r="E86" s="45"/>
      <c r="F86" s="45"/>
      <c r="G86" s="45"/>
      <c r="H86" s="45"/>
      <c r="I86" s="61"/>
      <c r="J86" s="20"/>
      <c r="K86" s="26">
        <v>0</v>
      </c>
      <c r="L86" s="88"/>
      <c r="M86" s="107"/>
      <c r="N86" s="84"/>
      <c r="O86" s="84"/>
    </row>
    <row r="87" spans="1:15">
      <c r="A87" s="4">
        <v>43784</v>
      </c>
      <c r="B87" s="61">
        <v>196</v>
      </c>
      <c r="C87" s="45"/>
      <c r="D87" s="45"/>
      <c r="E87" s="45"/>
      <c r="F87" s="45"/>
      <c r="G87" s="45"/>
      <c r="H87" s="45"/>
      <c r="I87" s="61"/>
      <c r="J87" s="20"/>
      <c r="K87" s="26">
        <v>0</v>
      </c>
      <c r="L87" s="88"/>
      <c r="M87" s="107"/>
      <c r="N87" s="84"/>
      <c r="O87" s="84"/>
    </row>
    <row r="88" spans="1:15">
      <c r="A88" s="4">
        <v>43785</v>
      </c>
      <c r="B88" s="61">
        <v>205</v>
      </c>
      <c r="C88" s="45"/>
      <c r="D88" s="45"/>
      <c r="E88" s="45"/>
      <c r="F88" s="45"/>
      <c r="G88" s="45"/>
      <c r="H88" s="45"/>
      <c r="I88" s="61"/>
      <c r="J88" s="20"/>
      <c r="K88" s="26">
        <v>0</v>
      </c>
      <c r="L88" s="88"/>
      <c r="M88" s="107"/>
      <c r="N88" s="84"/>
      <c r="O88" s="84"/>
    </row>
    <row r="89" spans="1:15">
      <c r="A89" s="4">
        <v>43786</v>
      </c>
      <c r="B89" s="61">
        <v>199</v>
      </c>
      <c r="C89" s="45"/>
      <c r="D89" s="45"/>
      <c r="E89" s="45"/>
      <c r="F89" s="45"/>
      <c r="G89" s="45"/>
      <c r="H89" s="45"/>
      <c r="I89" s="61"/>
      <c r="J89" s="20"/>
      <c r="K89" s="26">
        <v>0</v>
      </c>
      <c r="L89" s="88"/>
      <c r="M89" s="107"/>
      <c r="N89" s="84"/>
      <c r="O89" s="84"/>
    </row>
    <row r="90" spans="1:15">
      <c r="A90" s="4">
        <v>43787</v>
      </c>
      <c r="B90" s="61">
        <v>204</v>
      </c>
      <c r="C90" s="45"/>
      <c r="D90" s="45"/>
      <c r="E90" s="45"/>
      <c r="F90" s="45"/>
      <c r="G90" s="45"/>
      <c r="H90" s="45"/>
      <c r="I90" s="61"/>
      <c r="J90" s="20"/>
      <c r="K90" s="26">
        <v>0</v>
      </c>
      <c r="L90" s="88"/>
      <c r="M90" s="107"/>
      <c r="N90" s="84"/>
      <c r="O90" s="84"/>
    </row>
    <row r="91" spans="1:15">
      <c r="A91" s="4">
        <v>43788</v>
      </c>
      <c r="B91" s="61">
        <v>199</v>
      </c>
      <c r="C91" s="45"/>
      <c r="D91" s="45"/>
      <c r="E91" s="45"/>
      <c r="F91" s="45"/>
      <c r="G91" s="45"/>
      <c r="H91" s="45"/>
      <c r="I91" s="61"/>
      <c r="J91" s="20"/>
      <c r="K91" s="26">
        <v>0</v>
      </c>
      <c r="L91" s="88"/>
      <c r="M91" s="107"/>
      <c r="N91" s="84"/>
      <c r="O91" s="84"/>
    </row>
    <row r="92" spans="1:15">
      <c r="A92" s="4">
        <v>43789</v>
      </c>
      <c r="B92" s="61">
        <v>198</v>
      </c>
      <c r="C92" s="45"/>
      <c r="D92" s="45"/>
      <c r="E92" s="45"/>
      <c r="F92" s="45"/>
      <c r="G92" s="45"/>
      <c r="H92" s="45"/>
      <c r="I92" s="61"/>
      <c r="J92" s="20"/>
      <c r="K92" s="26">
        <v>0</v>
      </c>
      <c r="L92" s="88"/>
      <c r="M92" s="107"/>
      <c r="N92" s="84"/>
      <c r="O92" s="84"/>
    </row>
    <row r="93" spans="1:15">
      <c r="A93" s="4">
        <v>43790</v>
      </c>
      <c r="B93" s="61">
        <v>195</v>
      </c>
      <c r="C93" s="45"/>
      <c r="D93" s="45"/>
      <c r="E93" s="45"/>
      <c r="F93" s="45"/>
      <c r="G93" s="45"/>
      <c r="H93" s="45"/>
      <c r="I93" s="61"/>
      <c r="J93" s="20"/>
      <c r="K93" s="26">
        <v>0</v>
      </c>
      <c r="L93" s="88"/>
      <c r="M93" s="107"/>
      <c r="N93" s="84"/>
      <c r="O93" s="84"/>
    </row>
    <row r="94" spans="1:15">
      <c r="A94" s="4">
        <v>43791</v>
      </c>
      <c r="B94" s="61">
        <v>197</v>
      </c>
      <c r="C94" s="45"/>
      <c r="D94" s="45"/>
      <c r="E94" s="45"/>
      <c r="F94" s="45"/>
      <c r="G94" s="45"/>
      <c r="H94" s="45"/>
      <c r="I94" s="61"/>
      <c r="J94" s="20"/>
      <c r="K94" s="26">
        <v>0</v>
      </c>
      <c r="L94" s="88"/>
      <c r="M94" s="107"/>
      <c r="N94" s="84"/>
      <c r="O94" s="84"/>
    </row>
    <row r="95" spans="1:15">
      <c r="A95" s="4">
        <v>43792</v>
      </c>
      <c r="B95" s="61">
        <v>201</v>
      </c>
      <c r="C95" s="45"/>
      <c r="D95" s="45"/>
      <c r="E95" s="45"/>
      <c r="F95" s="45"/>
      <c r="G95" s="45"/>
      <c r="H95" s="45"/>
      <c r="I95" s="61"/>
      <c r="J95" s="20"/>
      <c r="K95" s="26">
        <v>0</v>
      </c>
      <c r="L95" s="88"/>
      <c r="M95" s="107"/>
      <c r="N95" s="84"/>
      <c r="O95" s="84"/>
    </row>
    <row r="96" spans="1:15">
      <c r="A96" s="4">
        <v>43793</v>
      </c>
      <c r="B96" s="61">
        <v>209</v>
      </c>
      <c r="C96" s="45"/>
      <c r="D96" s="45"/>
      <c r="E96" s="45"/>
      <c r="F96" s="45"/>
      <c r="G96" s="45"/>
      <c r="H96" s="45"/>
      <c r="I96" s="61"/>
      <c r="J96" s="20"/>
      <c r="K96" s="26">
        <v>0</v>
      </c>
      <c r="L96" s="88"/>
      <c r="M96" s="107"/>
      <c r="N96" s="84"/>
      <c r="O96" s="84"/>
    </row>
    <row r="97" spans="1:15">
      <c r="A97" s="4">
        <v>43794</v>
      </c>
      <c r="B97" s="61">
        <v>203</v>
      </c>
      <c r="C97" s="45"/>
      <c r="D97" s="45"/>
      <c r="E97" s="45"/>
      <c r="F97" s="45"/>
      <c r="G97" s="45"/>
      <c r="H97" s="45"/>
      <c r="I97" s="61"/>
      <c r="J97" s="20"/>
      <c r="K97" s="26">
        <v>0</v>
      </c>
      <c r="L97" s="88"/>
      <c r="M97" s="107"/>
      <c r="N97" s="84"/>
      <c r="O97" s="84"/>
    </row>
    <row r="98" spans="1:15">
      <c r="A98" s="4">
        <v>43795</v>
      </c>
      <c r="B98" s="61">
        <v>194</v>
      </c>
      <c r="C98" s="45"/>
      <c r="D98" s="45"/>
      <c r="E98" s="45"/>
      <c r="F98" s="45"/>
      <c r="G98" s="45"/>
      <c r="H98" s="45"/>
      <c r="I98" s="61"/>
      <c r="J98" s="20"/>
      <c r="K98" s="26">
        <v>0</v>
      </c>
      <c r="L98" s="88"/>
      <c r="M98" s="107"/>
      <c r="N98" s="84"/>
      <c r="O98" s="84"/>
    </row>
    <row r="99" spans="1:15">
      <c r="A99" s="4">
        <v>43796</v>
      </c>
      <c r="B99" s="61">
        <v>184</v>
      </c>
      <c r="C99" s="20"/>
      <c r="D99" s="20"/>
      <c r="E99" s="20"/>
      <c r="F99" s="20"/>
      <c r="G99" s="20"/>
      <c r="H99" s="20"/>
      <c r="I99" s="61"/>
      <c r="J99" s="20"/>
      <c r="K99" s="26">
        <v>0</v>
      </c>
      <c r="L99" s="88"/>
      <c r="M99" s="107"/>
      <c r="N99" s="84"/>
      <c r="O99" s="84"/>
    </row>
    <row r="100" spans="1:15">
      <c r="A100" s="4">
        <v>43797</v>
      </c>
      <c r="B100" s="61">
        <v>202</v>
      </c>
      <c r="C100" s="45"/>
      <c r="D100" s="45"/>
      <c r="E100" s="45"/>
      <c r="F100" s="45"/>
      <c r="G100" s="45"/>
      <c r="H100" s="45"/>
      <c r="I100" s="61"/>
      <c r="J100" s="20"/>
      <c r="K100" s="26">
        <v>0</v>
      </c>
      <c r="L100" s="88"/>
      <c r="M100" s="107"/>
      <c r="N100" s="84"/>
      <c r="O100" s="84"/>
    </row>
    <row r="101" spans="1:15">
      <c r="A101" s="4">
        <v>43798</v>
      </c>
      <c r="B101" s="61">
        <v>183</v>
      </c>
      <c r="C101" s="45"/>
      <c r="D101" s="45"/>
      <c r="E101" s="45"/>
      <c r="F101" s="45"/>
      <c r="G101" s="45"/>
      <c r="H101" s="45"/>
      <c r="I101" s="61"/>
      <c r="J101" s="20"/>
      <c r="K101" s="26">
        <v>0</v>
      </c>
      <c r="L101" s="88"/>
      <c r="M101" s="107"/>
      <c r="N101" s="84"/>
      <c r="O101" s="84"/>
    </row>
    <row r="102" spans="1:15">
      <c r="A102" s="4">
        <v>43799</v>
      </c>
      <c r="B102" s="61">
        <v>230</v>
      </c>
      <c r="C102" s="45"/>
      <c r="D102" s="45"/>
      <c r="E102" s="45"/>
      <c r="F102" s="45"/>
      <c r="G102" s="45"/>
      <c r="H102" s="45"/>
      <c r="I102" s="61"/>
      <c r="J102" s="20"/>
      <c r="K102" s="26">
        <v>0</v>
      </c>
      <c r="L102" s="88"/>
      <c r="M102" s="107"/>
      <c r="N102" s="84"/>
      <c r="O102" s="84"/>
    </row>
    <row r="103" spans="1:15">
      <c r="A103" s="4">
        <v>43800</v>
      </c>
      <c r="B103" s="61">
        <v>243</v>
      </c>
      <c r="C103" s="45"/>
      <c r="D103" s="45"/>
      <c r="E103" s="45"/>
      <c r="F103" s="45"/>
      <c r="G103" s="45"/>
      <c r="H103" s="45"/>
      <c r="I103" s="61"/>
      <c r="J103" s="20"/>
      <c r="K103" s="26">
        <v>0</v>
      </c>
      <c r="L103" s="88"/>
      <c r="M103" s="107"/>
      <c r="N103" s="84"/>
      <c r="O103" s="84"/>
    </row>
    <row r="104" spans="1:15">
      <c r="A104" s="4">
        <v>43801</v>
      </c>
      <c r="B104" s="61">
        <v>213</v>
      </c>
      <c r="C104" s="83"/>
      <c r="D104" s="83"/>
      <c r="E104" s="83"/>
      <c r="F104" s="83"/>
      <c r="G104" s="83"/>
      <c r="H104" s="83"/>
      <c r="I104" s="61"/>
      <c r="J104" s="20"/>
      <c r="K104" s="26">
        <v>0</v>
      </c>
      <c r="L104" s="88"/>
      <c r="M104" s="107"/>
      <c r="N104" s="84"/>
      <c r="O104" s="84"/>
    </row>
    <row r="105" spans="1:15">
      <c r="A105" s="4">
        <v>43802</v>
      </c>
      <c r="B105" s="61">
        <v>197</v>
      </c>
      <c r="C105" s="45"/>
      <c r="D105" s="45"/>
      <c r="E105" s="45"/>
      <c r="F105" s="45"/>
      <c r="G105" s="45"/>
      <c r="H105" s="45"/>
      <c r="I105" s="61"/>
      <c r="J105" s="20"/>
      <c r="K105" s="26">
        <v>0</v>
      </c>
      <c r="L105" s="88"/>
      <c r="M105" s="107"/>
      <c r="N105" s="84"/>
      <c r="O105" s="84"/>
    </row>
    <row r="106" spans="1:15">
      <c r="A106" s="4">
        <v>43803</v>
      </c>
      <c r="B106" s="61">
        <v>202</v>
      </c>
      <c r="C106" s="45"/>
      <c r="D106" s="45"/>
      <c r="E106" s="45"/>
      <c r="F106" s="45"/>
      <c r="G106" s="45"/>
      <c r="H106" s="45"/>
      <c r="I106" s="61"/>
      <c r="J106" s="20"/>
      <c r="K106" s="26">
        <v>0</v>
      </c>
      <c r="L106" s="88"/>
      <c r="M106" s="107"/>
      <c r="N106" s="84"/>
      <c r="O106" s="84"/>
    </row>
    <row r="107" spans="1:15">
      <c r="A107" s="4">
        <v>43804</v>
      </c>
      <c r="B107" s="61">
        <v>203</v>
      </c>
      <c r="I107" s="61"/>
      <c r="J107" s="20"/>
      <c r="K107" s="26">
        <v>0</v>
      </c>
      <c r="L107" s="88"/>
      <c r="M107" s="107"/>
      <c r="O107" s="84"/>
    </row>
    <row r="108" spans="1:15">
      <c r="A108" s="4">
        <v>43805</v>
      </c>
      <c r="B108" s="61">
        <v>196</v>
      </c>
      <c r="C108" s="45"/>
      <c r="D108" s="45"/>
      <c r="E108" s="45"/>
      <c r="F108" s="45"/>
      <c r="G108" s="45"/>
      <c r="H108" s="45"/>
      <c r="I108" s="61"/>
      <c r="J108" s="20"/>
      <c r="K108" s="26">
        <v>0</v>
      </c>
      <c r="L108" s="88"/>
      <c r="M108" s="107"/>
      <c r="N108" s="84"/>
      <c r="O108" s="84"/>
    </row>
    <row r="109" spans="1:15">
      <c r="A109" s="4">
        <v>43806</v>
      </c>
      <c r="B109" s="61">
        <v>199</v>
      </c>
      <c r="C109" s="45"/>
      <c r="D109" s="45"/>
      <c r="E109" s="45"/>
      <c r="F109" s="45"/>
      <c r="G109" s="45"/>
      <c r="H109" s="45"/>
      <c r="I109" s="61"/>
      <c r="J109" s="20"/>
      <c r="K109" s="26">
        <v>0</v>
      </c>
      <c r="L109" s="88"/>
      <c r="M109" s="107"/>
      <c r="N109" s="84"/>
      <c r="O109" s="84"/>
    </row>
    <row r="110" spans="1:15">
      <c r="A110" s="4">
        <v>43807</v>
      </c>
      <c r="B110" s="61">
        <v>198</v>
      </c>
      <c r="C110" s="45"/>
      <c r="D110" s="45"/>
      <c r="E110" s="45"/>
      <c r="F110" s="45"/>
      <c r="G110" s="45"/>
      <c r="H110" s="45"/>
      <c r="I110" s="61"/>
      <c r="J110" s="20"/>
      <c r="K110" s="26">
        <v>0</v>
      </c>
      <c r="L110" s="88"/>
      <c r="M110" s="107"/>
      <c r="N110" s="84"/>
      <c r="O110" s="84"/>
    </row>
    <row r="111" spans="1:15">
      <c r="A111" s="4">
        <v>43808</v>
      </c>
      <c r="B111" s="61">
        <v>199</v>
      </c>
      <c r="C111" s="45"/>
      <c r="D111" s="45"/>
      <c r="E111" s="45"/>
      <c r="F111" s="45"/>
      <c r="G111" s="45"/>
      <c r="H111" s="45"/>
      <c r="I111" s="61"/>
      <c r="J111" s="20"/>
      <c r="K111" s="26">
        <v>0</v>
      </c>
      <c r="L111" s="88"/>
      <c r="M111" s="107"/>
      <c r="N111" s="84"/>
      <c r="O111" s="84"/>
    </row>
    <row r="112" spans="1:15">
      <c r="A112" s="4">
        <v>43809</v>
      </c>
      <c r="B112" s="61">
        <v>196</v>
      </c>
      <c r="C112" s="45"/>
      <c r="D112" s="45"/>
      <c r="E112" s="45"/>
      <c r="F112" s="45"/>
      <c r="G112" s="45"/>
      <c r="H112" s="45"/>
      <c r="I112" s="61"/>
      <c r="J112" s="20"/>
      <c r="K112" s="26">
        <v>0</v>
      </c>
      <c r="L112" s="88"/>
      <c r="M112" s="107"/>
      <c r="N112" s="84"/>
      <c r="O112" s="84"/>
    </row>
    <row r="113" spans="1:15">
      <c r="A113" s="4">
        <v>43810</v>
      </c>
      <c r="B113" s="61">
        <v>191</v>
      </c>
      <c r="C113" s="20"/>
      <c r="D113" s="20"/>
      <c r="E113" s="20"/>
      <c r="F113" s="20"/>
      <c r="G113" s="20"/>
      <c r="H113" s="20"/>
      <c r="I113" s="61"/>
      <c r="J113" s="20"/>
      <c r="K113" s="26">
        <v>0</v>
      </c>
      <c r="L113" s="88"/>
      <c r="M113" s="107"/>
      <c r="N113" s="84"/>
      <c r="O113" s="84"/>
    </row>
    <row r="114" spans="1:15">
      <c r="A114" s="4">
        <v>43811</v>
      </c>
      <c r="B114" s="61">
        <v>202</v>
      </c>
      <c r="C114" s="45"/>
      <c r="D114" s="45"/>
      <c r="E114" s="45"/>
      <c r="F114" s="45"/>
      <c r="G114" s="45"/>
      <c r="H114" s="45"/>
      <c r="I114" s="61"/>
      <c r="J114" s="20"/>
      <c r="K114" s="26">
        <v>0</v>
      </c>
      <c r="L114" s="88"/>
      <c r="M114" s="107"/>
      <c r="N114" s="84"/>
      <c r="O114" s="84"/>
    </row>
    <row r="115" spans="1:15">
      <c r="A115" s="4">
        <v>43812</v>
      </c>
      <c r="B115" s="61">
        <v>182</v>
      </c>
      <c r="C115" s="45"/>
      <c r="D115" s="45"/>
      <c r="E115" s="45"/>
      <c r="F115" s="45"/>
      <c r="G115" s="45"/>
      <c r="H115" s="45"/>
      <c r="I115" s="61"/>
      <c r="J115" s="20"/>
      <c r="K115" s="26">
        <v>0</v>
      </c>
      <c r="L115" s="88"/>
      <c r="M115" s="107"/>
      <c r="N115" s="84"/>
      <c r="O115" s="84"/>
    </row>
    <row r="116" spans="1:15">
      <c r="A116" s="4">
        <v>43813</v>
      </c>
      <c r="B116" s="61">
        <v>212</v>
      </c>
      <c r="C116" s="45"/>
      <c r="D116" s="45"/>
      <c r="E116" s="45"/>
      <c r="F116" s="45"/>
      <c r="G116" s="45"/>
      <c r="H116" s="45"/>
      <c r="I116" s="61"/>
      <c r="J116" s="20"/>
      <c r="K116" s="26">
        <v>0</v>
      </c>
      <c r="L116" s="88"/>
      <c r="M116" s="107"/>
      <c r="N116" s="84"/>
      <c r="O116" s="84"/>
    </row>
    <row r="117" spans="1:15">
      <c r="A117" s="4">
        <v>43814</v>
      </c>
      <c r="B117" s="61">
        <v>203</v>
      </c>
      <c r="C117" s="45"/>
      <c r="D117" s="45"/>
      <c r="E117" s="45"/>
      <c r="F117" s="45"/>
      <c r="G117" s="45"/>
      <c r="H117" s="45"/>
      <c r="I117" s="61"/>
      <c r="J117" s="20"/>
      <c r="K117" s="26">
        <v>0</v>
      </c>
      <c r="L117" s="88"/>
      <c r="M117" s="107"/>
      <c r="N117" s="84"/>
      <c r="O117" s="84"/>
    </row>
    <row r="118" spans="1:15">
      <c r="A118" s="4">
        <v>43815</v>
      </c>
      <c r="B118" s="61">
        <v>191</v>
      </c>
      <c r="C118" s="45"/>
      <c r="D118" s="45"/>
      <c r="E118" s="45"/>
      <c r="F118" s="45"/>
      <c r="G118" s="45"/>
      <c r="H118" s="45"/>
      <c r="I118" s="61"/>
      <c r="J118" s="20"/>
      <c r="K118" s="26">
        <v>0</v>
      </c>
      <c r="L118" s="88"/>
      <c r="M118" s="107"/>
      <c r="N118" s="84"/>
      <c r="O118" s="84"/>
    </row>
    <row r="119" spans="1:15">
      <c r="A119" s="4">
        <v>43816</v>
      </c>
      <c r="B119" s="61">
        <v>198</v>
      </c>
      <c r="C119" s="45"/>
      <c r="D119" s="45"/>
      <c r="E119" s="45"/>
      <c r="F119" s="45"/>
      <c r="G119" s="45"/>
      <c r="H119" s="45"/>
      <c r="I119" s="61"/>
      <c r="J119" s="20"/>
      <c r="K119" s="26">
        <v>0</v>
      </c>
      <c r="L119" s="88"/>
      <c r="M119" s="107"/>
      <c r="N119" s="84"/>
      <c r="O119" s="84"/>
    </row>
    <row r="120" spans="1:15">
      <c r="A120" s="4">
        <v>43817</v>
      </c>
      <c r="B120" s="61">
        <v>138</v>
      </c>
      <c r="C120" s="46"/>
      <c r="D120" s="46"/>
      <c r="E120" s="46"/>
      <c r="F120" s="46"/>
      <c r="G120" s="46"/>
      <c r="H120" s="46"/>
      <c r="I120" s="61"/>
      <c r="J120" s="20"/>
      <c r="K120" s="26">
        <v>0</v>
      </c>
      <c r="L120" s="88"/>
      <c r="M120" s="107"/>
      <c r="N120" s="84"/>
      <c r="O120" s="84"/>
    </row>
    <row r="121" spans="1:15">
      <c r="A121" s="4">
        <v>43818</v>
      </c>
      <c r="B121" s="61">
        <v>287</v>
      </c>
      <c r="C121" s="45"/>
      <c r="D121" s="45"/>
      <c r="E121" s="45"/>
      <c r="F121" s="45"/>
      <c r="G121" s="45"/>
      <c r="H121" s="45"/>
      <c r="I121" s="61"/>
      <c r="J121" s="20"/>
      <c r="K121" s="26">
        <v>0</v>
      </c>
      <c r="L121" s="88"/>
      <c r="M121" s="107"/>
      <c r="N121" s="84"/>
      <c r="O121" s="84"/>
    </row>
    <row r="122" spans="1:15">
      <c r="A122" s="4">
        <v>43819</v>
      </c>
      <c r="B122" s="61">
        <v>193</v>
      </c>
      <c r="C122" s="45"/>
      <c r="D122" s="45"/>
      <c r="E122" s="45"/>
      <c r="F122" s="45"/>
      <c r="G122" s="45"/>
      <c r="H122" s="45"/>
      <c r="I122" s="61"/>
      <c r="J122" s="20"/>
      <c r="K122" s="26">
        <v>0</v>
      </c>
      <c r="L122" s="88"/>
      <c r="M122" s="107"/>
      <c r="N122" s="84"/>
      <c r="O122" s="84"/>
    </row>
    <row r="123" spans="1:15">
      <c r="A123" s="4">
        <v>43820</v>
      </c>
      <c r="B123" s="61">
        <v>187</v>
      </c>
      <c r="C123" s="45"/>
      <c r="D123" s="45"/>
      <c r="E123" s="45"/>
      <c r="F123" s="45"/>
      <c r="G123" s="45"/>
      <c r="H123" s="45"/>
      <c r="I123" s="61"/>
      <c r="J123" s="20"/>
      <c r="K123" s="26">
        <v>0</v>
      </c>
      <c r="L123" s="88"/>
      <c r="M123" s="107"/>
      <c r="N123" s="84"/>
      <c r="O123" s="84"/>
    </row>
    <row r="124" spans="1:15">
      <c r="A124" s="4">
        <v>43821</v>
      </c>
      <c r="B124" s="61">
        <v>194</v>
      </c>
      <c r="C124" s="45"/>
      <c r="D124" s="45"/>
      <c r="E124" s="45"/>
      <c r="F124" s="45"/>
      <c r="G124" s="45"/>
      <c r="H124" s="45"/>
      <c r="I124" s="61"/>
      <c r="J124" s="20"/>
      <c r="K124" s="26">
        <v>0</v>
      </c>
      <c r="L124" s="88"/>
      <c r="M124" s="107"/>
      <c r="N124" s="84"/>
      <c r="O124" s="84"/>
    </row>
    <row r="125" spans="1:15">
      <c r="A125" s="4">
        <v>43822</v>
      </c>
      <c r="B125" s="61">
        <v>195</v>
      </c>
      <c r="C125" s="45"/>
      <c r="D125" s="45"/>
      <c r="E125" s="45"/>
      <c r="F125" s="45"/>
      <c r="G125" s="45"/>
      <c r="H125" s="45"/>
      <c r="I125" s="61"/>
      <c r="J125" s="20"/>
      <c r="K125" s="26">
        <v>0</v>
      </c>
      <c r="L125" s="88"/>
      <c r="M125" s="107"/>
      <c r="N125" s="84"/>
      <c r="O125" s="84"/>
    </row>
    <row r="126" spans="1:15">
      <c r="A126" s="4">
        <v>43823</v>
      </c>
      <c r="B126" s="61">
        <v>365</v>
      </c>
      <c r="C126" s="45"/>
      <c r="D126" s="45"/>
      <c r="E126" s="45"/>
      <c r="F126" s="45"/>
      <c r="G126" s="45"/>
      <c r="H126" s="45"/>
      <c r="I126" s="61"/>
      <c r="J126" s="20"/>
      <c r="K126" s="85">
        <v>0</v>
      </c>
      <c r="L126" s="88"/>
      <c r="M126" s="107"/>
      <c r="N126" s="84"/>
      <c r="O126" s="84"/>
    </row>
    <row r="127" spans="1:15">
      <c r="A127" s="4">
        <v>43824</v>
      </c>
      <c r="B127" s="61">
        <v>202</v>
      </c>
      <c r="C127" s="20"/>
      <c r="D127" s="20"/>
      <c r="E127" s="20"/>
      <c r="F127" s="20"/>
      <c r="G127" s="20"/>
      <c r="H127" s="20"/>
      <c r="I127" s="61"/>
      <c r="J127" s="20"/>
      <c r="K127" s="85">
        <v>33</v>
      </c>
      <c r="L127" s="88"/>
      <c r="M127" s="107"/>
      <c r="N127" s="84"/>
      <c r="O127" s="84"/>
    </row>
    <row r="128" spans="1:15">
      <c r="A128" s="4">
        <v>43825</v>
      </c>
      <c r="B128" s="61">
        <v>208</v>
      </c>
      <c r="C128" s="45"/>
      <c r="D128" s="45"/>
      <c r="E128" s="45"/>
      <c r="F128" s="45"/>
      <c r="G128" s="45"/>
      <c r="H128" s="45"/>
      <c r="I128" s="61"/>
      <c r="J128" s="20"/>
      <c r="K128" s="85">
        <v>0</v>
      </c>
      <c r="L128" s="88"/>
      <c r="M128" s="107"/>
      <c r="N128" s="84"/>
      <c r="O128" s="84"/>
    </row>
    <row r="129" spans="1:15">
      <c r="A129" s="4">
        <v>43826</v>
      </c>
      <c r="B129" s="61">
        <v>212</v>
      </c>
      <c r="C129" s="45"/>
      <c r="D129" s="45"/>
      <c r="E129" s="45"/>
      <c r="F129" s="45"/>
      <c r="G129" s="45"/>
      <c r="H129" s="45"/>
      <c r="I129" s="61"/>
      <c r="J129" s="20"/>
      <c r="K129" s="85">
        <v>0</v>
      </c>
      <c r="L129" s="88"/>
      <c r="M129" s="107"/>
      <c r="N129" s="84"/>
      <c r="O129" s="84"/>
    </row>
    <row r="130" spans="1:15">
      <c r="A130" s="4">
        <v>43827</v>
      </c>
      <c r="B130" s="61">
        <v>208</v>
      </c>
      <c r="C130" s="45"/>
      <c r="D130" s="45"/>
      <c r="E130" s="45"/>
      <c r="F130" s="45"/>
      <c r="G130" s="45"/>
      <c r="H130" s="45"/>
      <c r="I130" s="61"/>
      <c r="J130" s="20"/>
      <c r="K130" s="85">
        <v>0</v>
      </c>
      <c r="L130" s="88"/>
      <c r="M130" s="107"/>
      <c r="N130" s="84"/>
      <c r="O130" s="84"/>
    </row>
    <row r="131" spans="1:15">
      <c r="A131" s="4">
        <v>43828</v>
      </c>
      <c r="B131" s="61">
        <v>203</v>
      </c>
      <c r="C131" s="45"/>
      <c r="D131" s="45"/>
      <c r="E131" s="45"/>
      <c r="F131" s="45"/>
      <c r="G131" s="45"/>
      <c r="H131" s="45"/>
      <c r="I131" s="61"/>
      <c r="J131" s="20"/>
      <c r="K131" s="85">
        <v>0</v>
      </c>
      <c r="L131" s="88"/>
      <c r="M131" s="107"/>
      <c r="N131" s="84"/>
      <c r="O131" s="84"/>
    </row>
    <row r="132" spans="1:15">
      <c r="A132" s="4">
        <v>43829</v>
      </c>
      <c r="B132" s="61">
        <v>207</v>
      </c>
      <c r="C132" s="45"/>
      <c r="D132" s="45"/>
      <c r="E132" s="45"/>
      <c r="F132" s="45"/>
      <c r="G132" s="45"/>
      <c r="H132" s="45"/>
      <c r="I132" s="61"/>
      <c r="J132" s="20"/>
      <c r="K132" s="85">
        <v>0</v>
      </c>
      <c r="L132" s="88"/>
      <c r="M132" s="107"/>
      <c r="N132" s="84"/>
      <c r="O132" s="84"/>
    </row>
    <row r="133" spans="1:15">
      <c r="A133" s="4">
        <v>43830</v>
      </c>
      <c r="B133" s="61">
        <v>191</v>
      </c>
      <c r="C133" s="83"/>
      <c r="D133" s="83"/>
      <c r="E133" s="83"/>
      <c r="F133" s="83"/>
      <c r="G133" s="83"/>
      <c r="H133" s="83"/>
      <c r="I133" s="61"/>
      <c r="J133" s="20"/>
      <c r="K133" s="85">
        <v>0</v>
      </c>
      <c r="L133" s="88"/>
      <c r="M133" s="107"/>
      <c r="N133" s="84"/>
      <c r="O133" s="84"/>
    </row>
    <row r="134" spans="1:15">
      <c r="A134" s="4">
        <v>43831</v>
      </c>
      <c r="B134" s="61">
        <v>197</v>
      </c>
      <c r="I134" s="61"/>
      <c r="J134" s="20"/>
      <c r="K134" s="85">
        <v>0</v>
      </c>
      <c r="L134" s="88"/>
      <c r="M134" s="107"/>
      <c r="N134" s="84"/>
      <c r="O134" s="84"/>
    </row>
    <row r="135" spans="1:15">
      <c r="A135" s="4">
        <v>43832</v>
      </c>
      <c r="B135" s="61">
        <v>201</v>
      </c>
      <c r="I135" s="61"/>
      <c r="J135" s="20"/>
      <c r="K135" s="85">
        <v>0</v>
      </c>
      <c r="L135" s="88"/>
      <c r="M135" s="107"/>
      <c r="N135" s="84"/>
      <c r="O135" s="84"/>
    </row>
    <row r="136" spans="1:15">
      <c r="A136" s="4">
        <v>43833</v>
      </c>
      <c r="B136" s="61">
        <v>205</v>
      </c>
      <c r="C136" s="45"/>
      <c r="D136" s="45"/>
      <c r="E136" s="45"/>
      <c r="F136" s="45"/>
      <c r="G136" s="45"/>
      <c r="H136" s="45"/>
      <c r="I136" s="61"/>
      <c r="J136" s="20"/>
      <c r="K136" s="85">
        <v>0</v>
      </c>
      <c r="L136" s="88"/>
      <c r="M136" s="107"/>
      <c r="N136" s="84"/>
      <c r="O136" s="84"/>
    </row>
    <row r="137" spans="1:15">
      <c r="A137" s="4">
        <v>43834</v>
      </c>
      <c r="B137" s="61">
        <v>179</v>
      </c>
      <c r="C137" s="45"/>
      <c r="D137" s="45"/>
      <c r="E137" s="45"/>
      <c r="F137" s="45"/>
      <c r="G137" s="45"/>
      <c r="H137" s="45"/>
      <c r="I137" s="61"/>
      <c r="J137" s="20"/>
      <c r="K137" s="85">
        <v>0</v>
      </c>
      <c r="L137" s="88"/>
      <c r="M137" s="107"/>
      <c r="N137" s="84"/>
      <c r="O137" s="84"/>
    </row>
    <row r="138" spans="1:15">
      <c r="A138" s="4">
        <v>43835</v>
      </c>
      <c r="B138" s="61">
        <v>199</v>
      </c>
      <c r="C138" s="45"/>
      <c r="D138" s="45"/>
      <c r="E138" s="45"/>
      <c r="F138" s="45"/>
      <c r="G138" s="45"/>
      <c r="H138" s="45"/>
      <c r="I138" s="61"/>
      <c r="J138" s="20"/>
      <c r="K138" s="85">
        <v>0</v>
      </c>
      <c r="L138" s="88"/>
      <c r="M138" s="107"/>
      <c r="N138" s="84"/>
      <c r="O138" s="84"/>
    </row>
    <row r="139" spans="1:15">
      <c r="A139" s="4">
        <v>43836</v>
      </c>
      <c r="B139" s="61">
        <v>188</v>
      </c>
      <c r="C139" s="45"/>
      <c r="D139" s="45"/>
      <c r="E139" s="45"/>
      <c r="F139" s="45"/>
      <c r="G139" s="45"/>
      <c r="H139" s="45"/>
      <c r="I139" s="61"/>
      <c r="J139" s="20"/>
      <c r="K139" s="85">
        <v>0</v>
      </c>
      <c r="L139" s="88"/>
      <c r="M139" s="107"/>
      <c r="N139" s="84"/>
      <c r="O139" s="84"/>
    </row>
    <row r="140" spans="1:15">
      <c r="A140" s="4">
        <v>43837</v>
      </c>
      <c r="B140" s="61">
        <v>255</v>
      </c>
      <c r="C140" s="45"/>
      <c r="D140" s="45"/>
      <c r="E140" s="45"/>
      <c r="F140" s="45"/>
      <c r="G140" s="45"/>
      <c r="H140" s="45"/>
      <c r="I140" s="61"/>
      <c r="J140" s="20"/>
      <c r="K140" s="85">
        <v>0</v>
      </c>
      <c r="L140" s="88"/>
      <c r="M140" s="107"/>
      <c r="N140" s="84"/>
      <c r="O140" s="84"/>
    </row>
    <row r="141" spans="1:15">
      <c r="A141" s="4">
        <v>43838</v>
      </c>
      <c r="B141" s="61">
        <v>298</v>
      </c>
      <c r="C141" s="20"/>
      <c r="D141" s="20"/>
      <c r="E141" s="20"/>
      <c r="F141" s="20"/>
      <c r="G141" s="20"/>
      <c r="H141" s="20"/>
      <c r="I141" s="61"/>
      <c r="J141" s="20"/>
      <c r="K141" s="85">
        <v>0</v>
      </c>
      <c r="L141" s="88"/>
      <c r="M141" s="107"/>
      <c r="N141" s="84"/>
      <c r="O141" s="84"/>
    </row>
    <row r="142" spans="1:15">
      <c r="A142" s="4">
        <v>43839</v>
      </c>
      <c r="B142" s="61">
        <v>282</v>
      </c>
      <c r="C142" s="45"/>
      <c r="D142" s="45"/>
      <c r="E142" s="45"/>
      <c r="F142" s="45"/>
      <c r="G142" s="45"/>
      <c r="H142" s="45"/>
      <c r="I142" s="61"/>
      <c r="J142" s="20"/>
      <c r="K142" s="85">
        <v>0</v>
      </c>
      <c r="L142" s="88"/>
      <c r="M142" s="107"/>
      <c r="N142" s="84"/>
      <c r="O142" s="84"/>
    </row>
    <row r="143" spans="1:15">
      <c r="A143" s="4">
        <v>43840</v>
      </c>
      <c r="B143" s="61">
        <v>272</v>
      </c>
      <c r="C143" s="45"/>
      <c r="D143" s="45"/>
      <c r="E143" s="45"/>
      <c r="F143" s="45"/>
      <c r="G143" s="45"/>
      <c r="H143" s="45"/>
      <c r="I143" s="61"/>
      <c r="J143" s="20"/>
      <c r="K143" s="85">
        <v>0</v>
      </c>
      <c r="L143" s="88"/>
      <c r="M143" s="107"/>
      <c r="N143" s="84"/>
      <c r="O143" s="84"/>
    </row>
    <row r="144" spans="1:15">
      <c r="A144" s="4">
        <v>43841</v>
      </c>
      <c r="B144" s="61">
        <v>288</v>
      </c>
      <c r="C144" s="45"/>
      <c r="D144" s="45"/>
      <c r="E144" s="45"/>
      <c r="F144" s="45"/>
      <c r="G144" s="45"/>
      <c r="H144" s="45"/>
      <c r="I144" s="61"/>
      <c r="J144" s="20"/>
      <c r="K144" s="85">
        <v>0</v>
      </c>
      <c r="L144" s="88"/>
      <c r="M144" s="107"/>
      <c r="N144" s="84"/>
      <c r="O144" s="84"/>
    </row>
    <row r="145" spans="1:15">
      <c r="A145" s="4">
        <v>43842</v>
      </c>
      <c r="B145" s="61">
        <v>293</v>
      </c>
      <c r="C145" s="45"/>
      <c r="D145" s="45"/>
      <c r="E145" s="45"/>
      <c r="F145" s="45"/>
      <c r="G145" s="45"/>
      <c r="H145" s="45"/>
      <c r="I145" s="61"/>
      <c r="J145" s="20"/>
      <c r="K145" s="85">
        <v>0</v>
      </c>
      <c r="L145" s="88"/>
      <c r="M145" s="107"/>
      <c r="N145" s="84"/>
      <c r="O145" s="84"/>
    </row>
    <row r="146" spans="1:15">
      <c r="A146" s="4">
        <v>43843</v>
      </c>
      <c r="B146" s="61">
        <v>280</v>
      </c>
      <c r="C146" s="45"/>
      <c r="D146" s="45"/>
      <c r="E146" s="45"/>
      <c r="F146" s="45"/>
      <c r="G146" s="45"/>
      <c r="H146" s="45"/>
      <c r="I146" s="61"/>
      <c r="J146" s="20"/>
      <c r="K146" s="85">
        <v>10</v>
      </c>
      <c r="L146" s="88"/>
      <c r="M146" s="107"/>
      <c r="N146" s="84"/>
      <c r="O146" s="84"/>
    </row>
    <row r="147" spans="1:15">
      <c r="A147" s="4">
        <v>43844</v>
      </c>
      <c r="B147" s="61">
        <v>235</v>
      </c>
      <c r="C147" s="45"/>
      <c r="D147" s="45"/>
      <c r="E147" s="45"/>
      <c r="F147" s="45"/>
      <c r="G147" s="45"/>
      <c r="H147" s="45"/>
      <c r="I147" s="61"/>
      <c r="J147" s="20"/>
      <c r="K147" s="85">
        <v>0</v>
      </c>
      <c r="L147" s="88"/>
      <c r="M147" s="107"/>
      <c r="N147" s="84"/>
      <c r="O147" s="84"/>
    </row>
    <row r="148" spans="1:15">
      <c r="A148" s="4">
        <v>43845</v>
      </c>
      <c r="B148" s="93">
        <v>263</v>
      </c>
      <c r="C148" s="46"/>
      <c r="D148" s="46"/>
      <c r="E148" s="46"/>
      <c r="F148" s="46"/>
      <c r="G148" s="46"/>
      <c r="H148" s="46"/>
      <c r="I148" s="61"/>
      <c r="J148" s="20"/>
      <c r="K148" s="85">
        <v>0</v>
      </c>
      <c r="L148" s="88"/>
      <c r="M148" s="107"/>
      <c r="N148" s="84"/>
      <c r="O148" s="84"/>
    </row>
    <row r="149" spans="1:15">
      <c r="A149" s="4">
        <v>43846</v>
      </c>
      <c r="B149" s="93">
        <v>267</v>
      </c>
      <c r="C149" s="45"/>
      <c r="D149" s="45"/>
      <c r="E149" s="45"/>
      <c r="F149" s="45"/>
      <c r="G149" s="45"/>
      <c r="H149" s="45"/>
      <c r="I149" s="61"/>
      <c r="J149" s="20"/>
      <c r="K149" s="85">
        <v>0</v>
      </c>
      <c r="L149" s="88"/>
      <c r="M149" s="107"/>
      <c r="N149" s="84"/>
      <c r="O149" s="84"/>
    </row>
    <row r="150" spans="1:15">
      <c r="A150" s="4">
        <v>43847</v>
      </c>
      <c r="B150" s="93">
        <v>231</v>
      </c>
      <c r="C150" s="45"/>
      <c r="D150" s="45"/>
      <c r="E150" s="45"/>
      <c r="F150" s="45"/>
      <c r="G150" s="45"/>
      <c r="H150" s="45"/>
      <c r="I150" s="61"/>
      <c r="J150" s="20"/>
      <c r="K150" s="85">
        <v>0</v>
      </c>
      <c r="L150" s="88"/>
      <c r="M150" s="107"/>
      <c r="N150" s="84"/>
      <c r="O150" s="84"/>
    </row>
    <row r="151" spans="1:15">
      <c r="A151" s="4">
        <v>43848</v>
      </c>
      <c r="B151" s="93">
        <v>1680</v>
      </c>
      <c r="C151" s="45"/>
      <c r="D151" s="45"/>
      <c r="E151" s="45"/>
      <c r="F151" s="45"/>
      <c r="G151" s="45"/>
      <c r="H151" s="45"/>
      <c r="I151" s="61"/>
      <c r="J151" s="20"/>
      <c r="K151" s="85">
        <v>55</v>
      </c>
      <c r="L151" s="88"/>
      <c r="M151" s="107"/>
      <c r="N151" s="84"/>
      <c r="O151" s="84" t="s">
        <v>56</v>
      </c>
    </row>
    <row r="152" spans="1:15">
      <c r="A152" s="4">
        <v>43849</v>
      </c>
      <c r="B152" s="93">
        <v>700</v>
      </c>
      <c r="C152" s="45"/>
      <c r="D152" s="45"/>
      <c r="E152" s="45"/>
      <c r="F152" s="45"/>
      <c r="G152" s="45"/>
      <c r="H152" s="45"/>
      <c r="I152" s="61"/>
      <c r="J152" s="20"/>
      <c r="K152" s="85">
        <v>0</v>
      </c>
      <c r="L152" s="88"/>
      <c r="M152" s="107"/>
      <c r="N152" s="84"/>
      <c r="O152" s="84"/>
    </row>
    <row r="153" spans="1:15">
      <c r="A153" s="4">
        <v>43850</v>
      </c>
      <c r="B153" s="61">
        <v>407</v>
      </c>
      <c r="C153" s="45"/>
      <c r="D153" s="45"/>
      <c r="E153" s="45"/>
      <c r="F153" s="45"/>
      <c r="G153" s="45"/>
      <c r="H153" s="45"/>
      <c r="I153" s="61"/>
      <c r="J153" s="20"/>
      <c r="K153" s="85">
        <v>125</v>
      </c>
      <c r="L153" s="88"/>
      <c r="M153" s="107"/>
      <c r="N153" s="84"/>
      <c r="O153" s="84"/>
    </row>
    <row r="154" spans="1:15">
      <c r="A154" s="4">
        <v>43851</v>
      </c>
      <c r="B154" s="61">
        <v>304</v>
      </c>
      <c r="C154" s="123">
        <v>13</v>
      </c>
      <c r="D154" s="37">
        <v>155</v>
      </c>
      <c r="E154" s="37">
        <v>1</v>
      </c>
      <c r="F154" s="37">
        <v>14</v>
      </c>
      <c r="G154" s="37">
        <v>14</v>
      </c>
      <c r="H154" s="37">
        <v>1.7</v>
      </c>
      <c r="I154" s="63">
        <v>0</v>
      </c>
      <c r="J154" s="40">
        <v>0</v>
      </c>
      <c r="K154" s="26">
        <v>0</v>
      </c>
      <c r="L154" s="88">
        <v>0.41666666666666669</v>
      </c>
      <c r="M154" s="94">
        <v>43872</v>
      </c>
      <c r="N154" s="84">
        <v>43872</v>
      </c>
      <c r="O154" s="84"/>
    </row>
    <row r="155" spans="1:15">
      <c r="A155" s="4">
        <v>43852</v>
      </c>
      <c r="B155" s="61">
        <v>264</v>
      </c>
      <c r="C155" s="20"/>
      <c r="D155" s="20"/>
      <c r="E155" s="20"/>
      <c r="F155" s="20"/>
      <c r="G155" s="20"/>
      <c r="H155" s="20"/>
      <c r="I155" s="61"/>
      <c r="J155" s="20"/>
      <c r="K155" s="85">
        <v>0</v>
      </c>
      <c r="L155" s="88"/>
      <c r="M155" s="107"/>
      <c r="N155" s="84"/>
      <c r="O155" s="84"/>
    </row>
    <row r="156" spans="1:15">
      <c r="A156" s="4">
        <v>43853</v>
      </c>
      <c r="B156" s="61">
        <v>280</v>
      </c>
      <c r="C156" s="45"/>
      <c r="D156" s="45"/>
      <c r="E156" s="45"/>
      <c r="F156" s="45"/>
      <c r="G156" s="45"/>
      <c r="H156" s="45"/>
      <c r="I156" s="61"/>
      <c r="J156" s="20"/>
      <c r="K156" s="85">
        <v>0</v>
      </c>
      <c r="L156" s="88"/>
      <c r="M156" s="107"/>
      <c r="N156" s="84"/>
      <c r="O156" s="84"/>
    </row>
    <row r="157" spans="1:15">
      <c r="A157" s="4">
        <v>43854</v>
      </c>
      <c r="B157" s="61">
        <v>257</v>
      </c>
      <c r="C157" s="45"/>
      <c r="D157" s="45"/>
      <c r="E157" s="45"/>
      <c r="F157" s="45"/>
      <c r="G157" s="45"/>
      <c r="H157" s="45"/>
      <c r="I157" s="61"/>
      <c r="J157" s="20"/>
      <c r="K157" s="85">
        <v>0</v>
      </c>
      <c r="L157" s="88"/>
      <c r="M157" s="107"/>
      <c r="N157" s="84"/>
      <c r="O157" s="84"/>
    </row>
    <row r="158" spans="1:15">
      <c r="A158" s="4">
        <v>43855</v>
      </c>
      <c r="B158" s="61">
        <v>274</v>
      </c>
      <c r="C158" s="45"/>
      <c r="D158" s="45"/>
      <c r="E158" s="45"/>
      <c r="F158" s="45"/>
      <c r="G158" s="45"/>
      <c r="H158" s="45"/>
      <c r="I158" s="61"/>
      <c r="J158" s="20"/>
      <c r="K158" s="85">
        <v>0</v>
      </c>
      <c r="L158" s="88"/>
      <c r="M158" s="107"/>
      <c r="N158" s="84"/>
      <c r="O158" s="84"/>
    </row>
    <row r="159" spans="1:15">
      <c r="A159" s="4">
        <v>43856</v>
      </c>
      <c r="B159" s="61">
        <v>265</v>
      </c>
      <c r="C159" s="45"/>
      <c r="D159" s="45"/>
      <c r="E159" s="45"/>
      <c r="F159" s="45"/>
      <c r="G159" s="45"/>
      <c r="H159" s="45"/>
      <c r="I159" s="61"/>
      <c r="J159" s="20"/>
      <c r="K159" s="85">
        <v>0</v>
      </c>
      <c r="L159" s="88"/>
      <c r="M159" s="107"/>
      <c r="N159" s="84"/>
      <c r="O159" s="84"/>
    </row>
    <row r="160" spans="1:15">
      <c r="A160" s="4">
        <v>43857</v>
      </c>
      <c r="B160" s="61">
        <v>312</v>
      </c>
      <c r="C160" s="45"/>
      <c r="D160" s="45"/>
      <c r="E160" s="45"/>
      <c r="F160" s="45"/>
      <c r="G160" s="45"/>
      <c r="H160" s="45"/>
      <c r="I160" s="61"/>
      <c r="J160" s="20"/>
      <c r="K160" s="85">
        <v>0</v>
      </c>
      <c r="L160" s="88"/>
      <c r="M160" s="107"/>
      <c r="N160" s="84"/>
      <c r="O160" s="84"/>
    </row>
    <row r="161" spans="1:15">
      <c r="A161" s="4">
        <v>43858</v>
      </c>
      <c r="B161" s="61">
        <v>307</v>
      </c>
      <c r="C161" s="45"/>
      <c r="D161" s="45"/>
      <c r="E161" s="45"/>
      <c r="F161" s="45"/>
      <c r="G161" s="45"/>
      <c r="H161" s="45"/>
      <c r="I161" s="61"/>
      <c r="J161" s="20"/>
      <c r="K161" s="85">
        <v>0</v>
      </c>
      <c r="L161" s="88"/>
      <c r="M161" s="107"/>
      <c r="N161" s="84"/>
      <c r="O161" s="84"/>
    </row>
    <row r="162" spans="1:15">
      <c r="A162" s="4">
        <v>43859</v>
      </c>
      <c r="B162" s="61">
        <v>242</v>
      </c>
      <c r="C162" s="45"/>
      <c r="D162" s="45"/>
      <c r="E162" s="45"/>
      <c r="F162" s="45"/>
      <c r="G162" s="45"/>
      <c r="H162" s="45"/>
      <c r="I162" s="61"/>
      <c r="J162" s="20"/>
      <c r="K162" s="85">
        <v>0</v>
      </c>
      <c r="L162" s="88"/>
      <c r="M162" s="107"/>
      <c r="N162" s="84"/>
      <c r="O162" s="84"/>
    </row>
    <row r="163" spans="1:15">
      <c r="A163" s="4">
        <v>43860</v>
      </c>
      <c r="B163" s="61">
        <v>279</v>
      </c>
      <c r="C163" s="45"/>
      <c r="D163" s="45"/>
      <c r="E163" s="45"/>
      <c r="F163" s="45"/>
      <c r="G163" s="45"/>
      <c r="H163" s="45"/>
      <c r="I163" s="61"/>
      <c r="J163" s="20"/>
      <c r="K163" s="85">
        <v>0</v>
      </c>
      <c r="L163" s="88"/>
      <c r="M163" s="107"/>
      <c r="N163" s="84"/>
      <c r="O163" s="84"/>
    </row>
    <row r="164" spans="1:15">
      <c r="A164" s="4">
        <v>43861</v>
      </c>
      <c r="B164" s="61">
        <v>287</v>
      </c>
      <c r="C164" s="45"/>
      <c r="D164" s="45"/>
      <c r="E164" s="45"/>
      <c r="F164" s="45"/>
      <c r="G164" s="45"/>
      <c r="H164" s="45"/>
      <c r="I164" s="61"/>
      <c r="J164" s="20"/>
      <c r="K164" s="85">
        <v>0</v>
      </c>
      <c r="L164" s="88"/>
      <c r="M164" s="107"/>
      <c r="N164" s="84"/>
      <c r="O164" s="84"/>
    </row>
    <row r="165" spans="1:15">
      <c r="A165" s="4">
        <v>43862</v>
      </c>
      <c r="B165" s="61">
        <v>264</v>
      </c>
      <c r="C165" s="45"/>
      <c r="D165" s="45"/>
      <c r="E165" s="45"/>
      <c r="F165" s="45"/>
      <c r="G165" s="45"/>
      <c r="H165" s="45"/>
      <c r="I165" s="61"/>
      <c r="J165" s="20"/>
      <c r="K165" s="85">
        <v>0</v>
      </c>
      <c r="L165" s="88"/>
      <c r="M165" s="107"/>
      <c r="N165" s="84"/>
      <c r="O165" s="84"/>
    </row>
    <row r="166" spans="1:15">
      <c r="A166" s="4">
        <v>43863</v>
      </c>
      <c r="B166" s="61">
        <v>275</v>
      </c>
      <c r="C166" s="45"/>
      <c r="D166" s="45"/>
      <c r="E166" s="45"/>
      <c r="F166" s="45"/>
      <c r="G166" s="45"/>
      <c r="H166" s="45"/>
      <c r="I166" s="61"/>
      <c r="J166" s="20"/>
      <c r="K166" s="85">
        <v>0</v>
      </c>
      <c r="L166" s="88"/>
      <c r="M166" s="107"/>
      <c r="N166" s="84"/>
      <c r="O166" s="84"/>
    </row>
    <row r="167" spans="1:15">
      <c r="A167" s="4">
        <v>43864</v>
      </c>
      <c r="B167" s="61">
        <v>239</v>
      </c>
      <c r="C167" s="45"/>
      <c r="D167" s="45"/>
      <c r="E167" s="45"/>
      <c r="F167" s="45"/>
      <c r="G167" s="45"/>
      <c r="H167" s="45"/>
      <c r="I167" s="61"/>
      <c r="J167" s="20"/>
      <c r="K167" s="85">
        <v>0</v>
      </c>
      <c r="L167" s="88"/>
      <c r="M167" s="107"/>
      <c r="N167" s="84"/>
      <c r="O167" s="84"/>
    </row>
    <row r="168" spans="1:15">
      <c r="A168" s="4">
        <v>43865</v>
      </c>
      <c r="B168" s="61">
        <v>377</v>
      </c>
      <c r="C168" s="45"/>
      <c r="D168" s="45"/>
      <c r="E168" s="45"/>
      <c r="F168" s="45"/>
      <c r="G168" s="45"/>
      <c r="H168" s="45"/>
      <c r="I168" s="61"/>
      <c r="J168" s="20"/>
      <c r="K168" s="85">
        <v>33</v>
      </c>
      <c r="L168" s="88"/>
      <c r="M168" s="107"/>
      <c r="N168" s="84"/>
      <c r="O168" s="84"/>
    </row>
    <row r="169" spans="1:15">
      <c r="A169" s="4">
        <v>43866</v>
      </c>
      <c r="B169" s="61">
        <v>265</v>
      </c>
      <c r="C169" s="20"/>
      <c r="D169" s="20"/>
      <c r="E169" s="20"/>
      <c r="F169" s="20"/>
      <c r="G169" s="20"/>
      <c r="H169" s="20"/>
      <c r="I169" s="61"/>
      <c r="J169" s="20"/>
      <c r="K169" s="85">
        <v>0</v>
      </c>
      <c r="L169" s="88"/>
      <c r="M169" s="107"/>
      <c r="N169" s="84"/>
      <c r="O169" s="84"/>
    </row>
    <row r="170" spans="1:15">
      <c r="A170" s="4">
        <v>43867</v>
      </c>
      <c r="B170" s="61">
        <v>1206</v>
      </c>
      <c r="C170" s="45"/>
      <c r="D170" s="45"/>
      <c r="E170" s="45"/>
      <c r="F170" s="45"/>
      <c r="G170" s="45"/>
      <c r="H170" s="45"/>
      <c r="I170" s="61"/>
      <c r="J170" s="20"/>
      <c r="K170" s="85">
        <v>8</v>
      </c>
      <c r="L170" s="88"/>
      <c r="M170" s="107"/>
      <c r="N170" s="84"/>
      <c r="O170" s="84"/>
    </row>
    <row r="171" spans="1:15">
      <c r="A171" s="4">
        <v>43868</v>
      </c>
      <c r="B171" s="93">
        <v>2135</v>
      </c>
      <c r="C171" s="45"/>
      <c r="D171" s="45"/>
      <c r="E171" s="45"/>
      <c r="F171" s="45"/>
      <c r="G171" s="45"/>
      <c r="H171" s="45"/>
      <c r="I171" s="61"/>
      <c r="J171" s="20"/>
      <c r="K171" s="85">
        <v>111</v>
      </c>
      <c r="L171" s="88"/>
      <c r="M171" s="107"/>
      <c r="N171" s="84"/>
      <c r="O171" s="84" t="s">
        <v>56</v>
      </c>
    </row>
    <row r="172" spans="1:15">
      <c r="A172" s="4">
        <v>43869</v>
      </c>
      <c r="B172" s="93">
        <v>1963</v>
      </c>
      <c r="C172" s="45"/>
      <c r="D172" s="45"/>
      <c r="E172" s="45"/>
      <c r="F172" s="45"/>
      <c r="G172" s="45"/>
      <c r="H172" s="45"/>
      <c r="I172" s="61"/>
      <c r="J172" s="20"/>
      <c r="K172" s="26">
        <v>0</v>
      </c>
      <c r="L172" s="88"/>
      <c r="M172" s="107"/>
      <c r="N172" s="84"/>
      <c r="O172" s="84" t="s">
        <v>56</v>
      </c>
    </row>
    <row r="173" spans="1:15">
      <c r="A173" s="4">
        <v>43870</v>
      </c>
      <c r="B173" s="93">
        <v>1388</v>
      </c>
      <c r="C173" s="45"/>
      <c r="D173" s="45"/>
      <c r="E173" s="45"/>
      <c r="F173" s="45"/>
      <c r="G173" s="45"/>
      <c r="H173" s="45"/>
      <c r="I173" s="61"/>
      <c r="J173" s="20"/>
      <c r="K173" s="26">
        <v>0</v>
      </c>
      <c r="L173" s="88"/>
      <c r="M173" s="107"/>
      <c r="N173" s="84"/>
      <c r="O173" s="84" t="s">
        <v>56</v>
      </c>
    </row>
    <row r="174" spans="1:15">
      <c r="A174" s="4">
        <v>43871</v>
      </c>
      <c r="B174" s="61">
        <v>1009</v>
      </c>
      <c r="C174" s="45"/>
      <c r="D174" s="45"/>
      <c r="E174" s="45"/>
      <c r="F174" s="45"/>
      <c r="G174" s="45"/>
      <c r="H174" s="45"/>
      <c r="I174" s="61"/>
      <c r="J174" s="20"/>
      <c r="K174" s="26">
        <v>55</v>
      </c>
      <c r="L174" s="88"/>
      <c r="M174" s="107"/>
      <c r="N174" s="84"/>
      <c r="O174" s="84"/>
    </row>
    <row r="175" spans="1:15">
      <c r="A175" s="4">
        <v>43872</v>
      </c>
      <c r="B175" s="61">
        <v>680</v>
      </c>
      <c r="C175" s="45"/>
      <c r="D175" s="45"/>
      <c r="E175" s="45"/>
      <c r="F175" s="45"/>
      <c r="G175" s="45"/>
      <c r="H175" s="45"/>
      <c r="I175" s="61"/>
      <c r="J175" s="20"/>
      <c r="K175" s="26">
        <v>0</v>
      </c>
      <c r="L175" s="88"/>
      <c r="M175" s="107"/>
      <c r="N175" s="84"/>
      <c r="O175" s="84"/>
    </row>
    <row r="176" spans="1:15">
      <c r="A176" s="4">
        <v>43873</v>
      </c>
      <c r="B176" s="61">
        <v>916</v>
      </c>
      <c r="C176" s="46"/>
      <c r="D176" s="46"/>
      <c r="E176" s="46"/>
      <c r="F176" s="46"/>
      <c r="G176" s="46"/>
      <c r="H176" s="46"/>
      <c r="I176" s="61"/>
      <c r="J176" s="20"/>
      <c r="K176" s="26">
        <v>62</v>
      </c>
      <c r="L176" s="88"/>
      <c r="M176" s="107"/>
      <c r="N176" s="84"/>
      <c r="O176" s="84"/>
    </row>
    <row r="177" spans="1:15">
      <c r="A177" s="4">
        <v>43874</v>
      </c>
      <c r="B177" s="93">
        <v>2032</v>
      </c>
      <c r="C177" s="45"/>
      <c r="D177" s="45"/>
      <c r="E177" s="45"/>
      <c r="F177" s="45"/>
      <c r="G177" s="45"/>
      <c r="H177" s="45"/>
      <c r="I177" s="61"/>
      <c r="J177" s="20"/>
      <c r="K177" s="26">
        <v>0</v>
      </c>
      <c r="L177" s="88"/>
      <c r="M177" s="107"/>
      <c r="N177" s="84"/>
      <c r="O177" s="84" t="s">
        <v>56</v>
      </c>
    </row>
    <row r="178" spans="1:15">
      <c r="A178" s="4">
        <v>43875</v>
      </c>
      <c r="B178" s="93">
        <v>1354</v>
      </c>
      <c r="C178" s="45"/>
      <c r="D178" s="45"/>
      <c r="E178" s="45"/>
      <c r="F178" s="45"/>
      <c r="G178" s="45"/>
      <c r="H178" s="45"/>
      <c r="I178" s="61"/>
      <c r="J178" s="20"/>
      <c r="K178" s="26">
        <v>0</v>
      </c>
      <c r="L178" s="88"/>
      <c r="M178" s="107"/>
      <c r="N178" s="84"/>
      <c r="O178" s="84" t="s">
        <v>56</v>
      </c>
    </row>
    <row r="179" spans="1:15">
      <c r="A179" s="4">
        <v>43876</v>
      </c>
      <c r="B179" s="93">
        <v>1387</v>
      </c>
      <c r="C179" s="45"/>
      <c r="D179" s="45"/>
      <c r="E179" s="45"/>
      <c r="F179" s="45"/>
      <c r="G179" s="45"/>
      <c r="H179" s="45"/>
      <c r="I179" s="61"/>
      <c r="J179" s="20"/>
      <c r="K179" s="26">
        <v>0</v>
      </c>
      <c r="L179" s="88"/>
      <c r="M179" s="107"/>
      <c r="N179" s="84"/>
      <c r="O179" s="84" t="s">
        <v>56</v>
      </c>
    </row>
    <row r="180" spans="1:15">
      <c r="A180" s="4">
        <v>43877</v>
      </c>
      <c r="B180" s="61">
        <v>666</v>
      </c>
      <c r="C180" s="45"/>
      <c r="D180" s="45"/>
      <c r="E180" s="45"/>
      <c r="F180" s="45"/>
      <c r="G180" s="45"/>
      <c r="H180" s="45"/>
      <c r="I180" s="61"/>
      <c r="J180" s="20"/>
      <c r="K180" s="26">
        <v>0</v>
      </c>
      <c r="L180" s="88"/>
      <c r="M180" s="107"/>
      <c r="N180" s="84"/>
      <c r="O180" s="84"/>
    </row>
    <row r="181" spans="1:15">
      <c r="A181" s="4">
        <v>43878</v>
      </c>
      <c r="B181" s="61">
        <v>580</v>
      </c>
      <c r="C181" s="45"/>
      <c r="D181" s="45"/>
      <c r="E181" s="45"/>
      <c r="F181" s="45"/>
      <c r="G181" s="45"/>
      <c r="H181" s="45"/>
      <c r="I181" s="61"/>
      <c r="J181" s="20"/>
      <c r="K181" s="26">
        <v>30</v>
      </c>
      <c r="L181" s="88"/>
      <c r="M181" s="107"/>
      <c r="N181" s="84"/>
      <c r="O181" s="84"/>
    </row>
    <row r="182" spans="1:15">
      <c r="A182" s="4">
        <v>43879</v>
      </c>
      <c r="B182" s="61">
        <v>541</v>
      </c>
      <c r="C182" s="45"/>
      <c r="D182" s="45"/>
      <c r="E182" s="45"/>
      <c r="F182" s="45"/>
      <c r="G182" s="45"/>
      <c r="H182" s="45"/>
      <c r="I182" s="61"/>
      <c r="J182" s="20"/>
      <c r="K182" s="26">
        <v>6</v>
      </c>
      <c r="L182" s="88"/>
      <c r="M182" s="107"/>
      <c r="N182" s="84"/>
      <c r="O182" s="84"/>
    </row>
    <row r="183" spans="1:15">
      <c r="A183" s="4">
        <v>43880</v>
      </c>
      <c r="B183" s="61">
        <v>558</v>
      </c>
      <c r="C183" s="45"/>
      <c r="D183" s="45"/>
      <c r="E183" s="45"/>
      <c r="F183" s="45"/>
      <c r="G183" s="45"/>
      <c r="H183" s="45"/>
      <c r="I183" s="61"/>
      <c r="J183" s="20"/>
      <c r="K183" s="26">
        <v>0</v>
      </c>
      <c r="L183" s="88"/>
      <c r="M183" s="107"/>
      <c r="N183" s="84"/>
      <c r="O183" s="84"/>
    </row>
    <row r="184" spans="1:15">
      <c r="A184" s="4">
        <v>43881</v>
      </c>
      <c r="B184" s="61">
        <v>425</v>
      </c>
      <c r="C184" s="45"/>
      <c r="D184" s="45"/>
      <c r="E184" s="45"/>
      <c r="F184" s="45"/>
      <c r="G184" s="45"/>
      <c r="H184" s="45"/>
      <c r="I184" s="61"/>
      <c r="J184" s="20"/>
      <c r="K184" s="26">
        <v>0</v>
      </c>
      <c r="L184" s="88"/>
      <c r="M184" s="107"/>
      <c r="N184" s="84"/>
      <c r="O184" s="84"/>
    </row>
    <row r="185" spans="1:15">
      <c r="A185" s="4">
        <v>43882</v>
      </c>
      <c r="B185" s="61">
        <v>369</v>
      </c>
      <c r="C185" s="45"/>
      <c r="D185" s="45"/>
      <c r="E185" s="45"/>
      <c r="F185" s="45"/>
      <c r="G185" s="45"/>
      <c r="H185" s="45"/>
      <c r="I185" s="61"/>
      <c r="J185" s="20"/>
      <c r="K185" s="26">
        <v>0</v>
      </c>
      <c r="L185" s="88"/>
      <c r="M185" s="107"/>
      <c r="N185" s="84"/>
      <c r="O185" s="84"/>
    </row>
    <row r="186" spans="1:15">
      <c r="A186" s="4">
        <v>43883</v>
      </c>
      <c r="B186" s="61">
        <v>312</v>
      </c>
      <c r="C186" s="45"/>
      <c r="D186" s="45"/>
      <c r="E186" s="45"/>
      <c r="F186" s="45"/>
      <c r="G186" s="45"/>
      <c r="H186" s="45"/>
      <c r="I186" s="61"/>
      <c r="J186" s="20"/>
      <c r="K186" s="26">
        <v>0</v>
      </c>
      <c r="L186" s="88"/>
      <c r="M186" s="107"/>
      <c r="N186" s="84"/>
      <c r="O186" s="84"/>
    </row>
    <row r="187" spans="1:15">
      <c r="A187" s="4">
        <v>43884</v>
      </c>
      <c r="B187" s="61">
        <v>380</v>
      </c>
      <c r="C187" s="45"/>
      <c r="D187" s="45"/>
      <c r="E187" s="45"/>
      <c r="F187" s="45"/>
      <c r="G187" s="45"/>
      <c r="H187" s="45"/>
      <c r="I187" s="61"/>
      <c r="J187" s="20"/>
      <c r="K187" s="26">
        <v>0</v>
      </c>
      <c r="L187" s="88"/>
      <c r="M187" s="107"/>
      <c r="N187" s="84"/>
      <c r="O187" s="84"/>
    </row>
    <row r="188" spans="1:15">
      <c r="A188" s="4">
        <v>43885</v>
      </c>
      <c r="B188" s="61">
        <v>436</v>
      </c>
      <c r="C188" s="45"/>
      <c r="D188" s="45"/>
      <c r="E188" s="45"/>
      <c r="F188" s="45"/>
      <c r="G188" s="45"/>
      <c r="H188" s="45"/>
      <c r="I188" s="61"/>
      <c r="J188" s="20"/>
      <c r="K188" s="26">
        <v>0</v>
      </c>
      <c r="L188" s="88"/>
      <c r="M188" s="107"/>
      <c r="N188" s="84"/>
      <c r="O188" s="84"/>
    </row>
    <row r="189" spans="1:15">
      <c r="A189" s="4">
        <v>43886</v>
      </c>
      <c r="B189" s="61">
        <v>452</v>
      </c>
      <c r="C189" s="83"/>
      <c r="D189" s="83"/>
      <c r="E189" s="83"/>
      <c r="F189" s="83"/>
      <c r="G189" s="83"/>
      <c r="H189" s="83"/>
      <c r="I189" s="61"/>
      <c r="J189" s="20"/>
      <c r="K189" s="26">
        <v>0</v>
      </c>
      <c r="L189" s="88"/>
      <c r="M189" s="107"/>
      <c r="N189" s="84"/>
      <c r="O189" s="84"/>
    </row>
    <row r="190" spans="1:15">
      <c r="A190" s="4">
        <v>43887</v>
      </c>
      <c r="B190" s="61">
        <v>598</v>
      </c>
      <c r="C190" s="83"/>
      <c r="D190" s="83"/>
      <c r="E190" s="83"/>
      <c r="F190" s="83"/>
      <c r="G190" s="83"/>
      <c r="H190" s="83"/>
      <c r="I190" s="61"/>
      <c r="J190" s="20"/>
      <c r="K190" s="27">
        <v>0</v>
      </c>
      <c r="L190" s="88"/>
      <c r="M190" s="107"/>
      <c r="N190" s="84"/>
      <c r="O190" s="84"/>
    </row>
    <row r="191" spans="1:15">
      <c r="A191" s="4">
        <v>43888</v>
      </c>
      <c r="B191" s="61">
        <v>656</v>
      </c>
      <c r="C191" s="45"/>
      <c r="D191" s="45"/>
      <c r="E191" s="45"/>
      <c r="F191" s="45"/>
      <c r="G191" s="45"/>
      <c r="H191" s="45"/>
      <c r="I191" s="61"/>
      <c r="J191" s="20"/>
      <c r="K191" s="85">
        <v>50</v>
      </c>
      <c r="L191" s="88"/>
      <c r="M191" s="107"/>
      <c r="N191" s="84"/>
      <c r="O191" s="84"/>
    </row>
    <row r="192" spans="1:15">
      <c r="A192" s="4">
        <v>43889</v>
      </c>
      <c r="B192" s="93">
        <v>1452</v>
      </c>
      <c r="C192" s="45"/>
      <c r="D192" s="45"/>
      <c r="E192" s="45"/>
      <c r="F192" s="45"/>
      <c r="G192" s="45"/>
      <c r="H192" s="45"/>
      <c r="I192" s="61"/>
      <c r="J192" s="20"/>
      <c r="K192" s="85">
        <v>0</v>
      </c>
      <c r="L192" s="88"/>
      <c r="M192" s="107"/>
      <c r="N192" s="84"/>
      <c r="O192" s="84" t="s">
        <v>56</v>
      </c>
    </row>
    <row r="193" spans="1:15">
      <c r="A193" s="4">
        <v>43890</v>
      </c>
      <c r="B193" s="61">
        <v>524</v>
      </c>
      <c r="C193" s="45"/>
      <c r="D193" s="45"/>
      <c r="E193" s="45"/>
      <c r="F193" s="45"/>
      <c r="G193" s="45"/>
      <c r="H193" s="45"/>
      <c r="I193" s="61"/>
      <c r="J193" s="20"/>
      <c r="K193" s="85">
        <v>0</v>
      </c>
      <c r="L193" s="88"/>
      <c r="M193" s="107"/>
      <c r="N193" s="84"/>
      <c r="O193" s="84"/>
    </row>
    <row r="194" spans="1:15">
      <c r="A194" s="4">
        <v>43891</v>
      </c>
      <c r="B194" s="61">
        <v>426</v>
      </c>
      <c r="C194" s="45"/>
      <c r="D194" s="45"/>
      <c r="E194" s="45"/>
      <c r="F194" s="45"/>
      <c r="G194" s="45"/>
      <c r="H194" s="45"/>
      <c r="I194" s="61"/>
      <c r="J194" s="20"/>
      <c r="K194" s="85">
        <v>0</v>
      </c>
      <c r="L194" s="88"/>
      <c r="M194" s="107"/>
      <c r="N194" s="84"/>
      <c r="O194" s="84"/>
    </row>
    <row r="195" spans="1:15">
      <c r="A195" s="4">
        <v>43892</v>
      </c>
      <c r="B195" s="61">
        <v>363</v>
      </c>
      <c r="C195" s="45"/>
      <c r="D195" s="45"/>
      <c r="E195" s="45"/>
      <c r="F195" s="45"/>
      <c r="G195" s="45"/>
      <c r="H195" s="45"/>
      <c r="I195" s="61"/>
      <c r="J195" s="20"/>
      <c r="K195" s="85">
        <v>0</v>
      </c>
      <c r="L195" s="88"/>
      <c r="M195" s="107"/>
      <c r="N195" s="84"/>
      <c r="O195" s="84"/>
    </row>
    <row r="196" spans="1:15">
      <c r="A196" s="4">
        <v>43893</v>
      </c>
      <c r="B196" s="61">
        <v>336</v>
      </c>
      <c r="C196" s="45"/>
      <c r="D196" s="45"/>
      <c r="E196" s="45"/>
      <c r="F196" s="45"/>
      <c r="G196" s="45"/>
      <c r="H196" s="45"/>
      <c r="I196" s="61"/>
      <c r="J196" s="20"/>
      <c r="K196" s="85">
        <v>0</v>
      </c>
      <c r="L196" s="88"/>
      <c r="M196" s="107"/>
      <c r="N196" s="84"/>
      <c r="O196" s="84"/>
    </row>
    <row r="197" spans="1:15">
      <c r="A197" s="4">
        <v>43894</v>
      </c>
      <c r="B197" s="61">
        <v>316</v>
      </c>
      <c r="C197" s="20"/>
      <c r="D197" s="20"/>
      <c r="E197" s="20"/>
      <c r="F197" s="20"/>
      <c r="G197" s="20"/>
      <c r="H197" s="20"/>
      <c r="I197" s="61"/>
      <c r="J197" s="20"/>
      <c r="K197" s="85">
        <v>8</v>
      </c>
      <c r="L197" s="88"/>
      <c r="M197" s="107"/>
      <c r="N197" s="84"/>
      <c r="O197" s="84"/>
    </row>
    <row r="198" spans="1:15">
      <c r="A198" s="4">
        <v>43895</v>
      </c>
      <c r="B198" s="61">
        <v>361</v>
      </c>
      <c r="C198" s="45"/>
      <c r="D198" s="45"/>
      <c r="E198" s="45"/>
      <c r="F198" s="45"/>
      <c r="G198" s="45"/>
      <c r="H198" s="45"/>
      <c r="I198" s="61"/>
      <c r="J198" s="20"/>
      <c r="K198" s="85">
        <v>0</v>
      </c>
      <c r="L198" s="88"/>
      <c r="M198" s="107"/>
      <c r="N198" s="84"/>
      <c r="O198" s="84"/>
    </row>
    <row r="199" spans="1:15">
      <c r="A199" s="4">
        <v>43896</v>
      </c>
      <c r="B199" s="61">
        <v>511</v>
      </c>
      <c r="C199" s="45"/>
      <c r="D199" s="45"/>
      <c r="E199" s="45"/>
      <c r="F199" s="45"/>
      <c r="G199" s="45"/>
      <c r="H199" s="45"/>
      <c r="I199" s="61"/>
      <c r="J199" s="20"/>
      <c r="K199" s="85">
        <v>0</v>
      </c>
      <c r="L199" s="88"/>
      <c r="M199" s="107"/>
      <c r="N199" s="84"/>
      <c r="O199" s="84"/>
    </row>
    <row r="200" spans="1:15">
      <c r="A200" s="4">
        <v>43897</v>
      </c>
      <c r="B200" s="61">
        <v>603</v>
      </c>
      <c r="C200" s="45"/>
      <c r="D200" s="45"/>
      <c r="E200" s="45"/>
      <c r="F200" s="45"/>
      <c r="G200" s="45"/>
      <c r="H200" s="45"/>
      <c r="I200" s="61"/>
      <c r="J200" s="20"/>
      <c r="K200" s="85">
        <v>0</v>
      </c>
      <c r="L200" s="88"/>
      <c r="M200" s="107"/>
      <c r="N200" s="84"/>
      <c r="O200" s="84"/>
    </row>
    <row r="201" spans="1:15">
      <c r="A201" s="4">
        <v>43898</v>
      </c>
      <c r="B201" s="61">
        <v>653</v>
      </c>
      <c r="C201" s="45"/>
      <c r="D201" s="45"/>
      <c r="E201" s="45"/>
      <c r="F201" s="45"/>
      <c r="G201" s="45"/>
      <c r="H201" s="45"/>
      <c r="I201" s="61"/>
      <c r="J201" s="20"/>
      <c r="K201" s="85">
        <v>8</v>
      </c>
      <c r="L201" s="88"/>
      <c r="M201" s="107"/>
      <c r="N201" s="84"/>
      <c r="O201" s="84"/>
    </row>
    <row r="202" spans="1:15">
      <c r="A202" s="4">
        <v>43899</v>
      </c>
      <c r="B202" s="61">
        <v>747</v>
      </c>
      <c r="C202" s="45"/>
      <c r="D202" s="45"/>
      <c r="E202" s="45"/>
      <c r="F202" s="45"/>
      <c r="G202" s="45"/>
      <c r="H202" s="45"/>
      <c r="I202" s="61"/>
      <c r="J202" s="20"/>
      <c r="K202" s="85">
        <v>0</v>
      </c>
      <c r="L202" s="88"/>
      <c r="M202" s="107"/>
      <c r="N202" s="84"/>
      <c r="O202" s="84"/>
    </row>
    <row r="203" spans="1:15">
      <c r="A203" s="4">
        <v>43900</v>
      </c>
      <c r="B203" s="93">
        <v>1659</v>
      </c>
      <c r="C203" s="45"/>
      <c r="D203" s="45"/>
      <c r="E203" s="45"/>
      <c r="F203" s="45"/>
      <c r="G203" s="45"/>
      <c r="H203" s="45"/>
      <c r="I203" s="61"/>
      <c r="J203" s="20"/>
      <c r="K203" s="85">
        <v>29</v>
      </c>
      <c r="L203" s="88"/>
      <c r="M203" s="107"/>
      <c r="N203" s="84"/>
      <c r="O203" s="84" t="s">
        <v>56</v>
      </c>
    </row>
    <row r="204" spans="1:15">
      <c r="A204" s="4">
        <v>43901</v>
      </c>
      <c r="B204" s="61">
        <v>760</v>
      </c>
      <c r="C204" s="46"/>
      <c r="D204" s="46"/>
      <c r="E204" s="46"/>
      <c r="F204" s="46"/>
      <c r="G204" s="46"/>
      <c r="H204" s="46"/>
      <c r="I204" s="61"/>
      <c r="J204" s="20"/>
      <c r="K204" s="85">
        <v>0</v>
      </c>
      <c r="L204" s="88"/>
      <c r="M204" s="107"/>
      <c r="N204" s="84"/>
      <c r="O204" s="84"/>
    </row>
    <row r="205" spans="1:15">
      <c r="A205" s="4">
        <v>43902</v>
      </c>
      <c r="B205" s="93">
        <v>722</v>
      </c>
      <c r="C205" s="123">
        <v>11</v>
      </c>
      <c r="D205" s="37">
        <v>179</v>
      </c>
      <c r="E205" s="37">
        <v>1</v>
      </c>
      <c r="F205" s="37">
        <v>16</v>
      </c>
      <c r="G205" s="37">
        <v>6</v>
      </c>
      <c r="H205" s="37">
        <v>2.5</v>
      </c>
      <c r="I205" s="63">
        <v>0</v>
      </c>
      <c r="J205" s="40">
        <v>0</v>
      </c>
      <c r="K205" s="26">
        <v>0</v>
      </c>
      <c r="L205" s="88">
        <v>0.41666666666666669</v>
      </c>
      <c r="M205" s="94">
        <v>43916</v>
      </c>
      <c r="N205" s="84">
        <v>43916</v>
      </c>
      <c r="O205" s="84"/>
    </row>
    <row r="206" spans="1:15">
      <c r="A206" s="4">
        <v>43903</v>
      </c>
      <c r="B206" s="93">
        <v>613</v>
      </c>
      <c r="C206" s="45"/>
      <c r="D206" s="45"/>
      <c r="E206" s="45"/>
      <c r="F206" s="45"/>
      <c r="G206" s="45"/>
      <c r="H206" s="45"/>
      <c r="I206" s="61"/>
      <c r="J206" s="20"/>
      <c r="K206" s="27">
        <v>0</v>
      </c>
      <c r="L206" s="88"/>
      <c r="M206" s="107"/>
      <c r="N206" s="84"/>
      <c r="O206" s="84"/>
    </row>
    <row r="207" spans="1:15">
      <c r="A207" s="4">
        <v>43904</v>
      </c>
      <c r="B207" s="93">
        <v>516</v>
      </c>
      <c r="C207" s="45"/>
      <c r="D207" s="45"/>
      <c r="E207" s="45"/>
      <c r="F207" s="45"/>
      <c r="G207" s="45"/>
      <c r="H207" s="45"/>
      <c r="I207" s="61"/>
      <c r="J207" s="20"/>
      <c r="K207" s="27">
        <v>0</v>
      </c>
      <c r="L207" s="88"/>
      <c r="M207" s="107"/>
      <c r="N207" s="84"/>
      <c r="O207" s="84"/>
    </row>
    <row r="208" spans="1:15">
      <c r="A208" s="4">
        <v>43905</v>
      </c>
      <c r="B208" s="93">
        <v>863</v>
      </c>
      <c r="C208" s="45"/>
      <c r="D208" s="45"/>
      <c r="E208" s="45"/>
      <c r="F208" s="45"/>
      <c r="G208" s="45"/>
      <c r="H208" s="45"/>
      <c r="I208" s="61"/>
      <c r="J208" s="20"/>
      <c r="K208" s="27">
        <v>0</v>
      </c>
      <c r="L208" s="88"/>
      <c r="M208" s="107"/>
      <c r="N208" s="84"/>
      <c r="O208" s="84"/>
    </row>
    <row r="209" spans="1:15">
      <c r="A209" s="4">
        <v>43906</v>
      </c>
      <c r="B209" s="93">
        <v>1205</v>
      </c>
      <c r="C209" s="45"/>
      <c r="D209" s="45"/>
      <c r="E209" s="45"/>
      <c r="F209" s="45"/>
      <c r="G209" s="45"/>
      <c r="H209" s="45"/>
      <c r="I209" s="61"/>
      <c r="J209" s="20"/>
      <c r="K209" s="27">
        <v>15</v>
      </c>
      <c r="L209" s="88"/>
      <c r="M209" s="107"/>
      <c r="N209" s="84"/>
      <c r="O209" s="84"/>
    </row>
    <row r="210" spans="1:15">
      <c r="A210" s="4">
        <v>43907</v>
      </c>
      <c r="B210" s="93">
        <v>539</v>
      </c>
      <c r="C210" s="123">
        <v>9</v>
      </c>
      <c r="D210" s="37">
        <v>248</v>
      </c>
      <c r="E210" s="37">
        <v>1</v>
      </c>
      <c r="F210" s="37">
        <v>12</v>
      </c>
      <c r="G210" s="37">
        <v>6.5</v>
      </c>
      <c r="H210" s="37">
        <v>2.5</v>
      </c>
      <c r="I210" s="63">
        <v>0</v>
      </c>
      <c r="J210" s="40">
        <v>0</v>
      </c>
      <c r="K210" s="26">
        <v>0</v>
      </c>
      <c r="L210" s="88">
        <v>0.375</v>
      </c>
      <c r="M210" s="94">
        <v>43920</v>
      </c>
      <c r="N210" s="84">
        <v>43920</v>
      </c>
      <c r="O210" s="84"/>
    </row>
    <row r="211" spans="1:15">
      <c r="A211" s="4">
        <v>43908</v>
      </c>
      <c r="B211" s="93">
        <v>439</v>
      </c>
      <c r="C211" s="45"/>
      <c r="D211" s="45"/>
      <c r="E211" s="45"/>
      <c r="F211" s="45"/>
      <c r="G211" s="45"/>
      <c r="H211" s="45"/>
      <c r="I211" s="118"/>
      <c r="J211" s="20"/>
      <c r="K211" s="27">
        <v>0</v>
      </c>
      <c r="L211" s="88"/>
      <c r="M211" s="107"/>
      <c r="N211" s="84"/>
      <c r="O211" s="84"/>
    </row>
    <row r="212" spans="1:15">
      <c r="A212" s="4">
        <v>43909</v>
      </c>
      <c r="B212" s="93">
        <v>397</v>
      </c>
      <c r="C212" s="45"/>
      <c r="D212" s="45"/>
      <c r="E212" s="45"/>
      <c r="F212" s="45"/>
      <c r="G212" s="45"/>
      <c r="H212" s="45"/>
      <c r="I212" s="119"/>
      <c r="J212" s="20"/>
      <c r="K212" s="27">
        <v>0</v>
      </c>
      <c r="L212" s="88"/>
      <c r="M212" s="107"/>
      <c r="N212" s="84"/>
      <c r="O212" s="84"/>
    </row>
    <row r="213" spans="1:15">
      <c r="A213" s="4">
        <v>43910</v>
      </c>
      <c r="B213" s="93">
        <v>352</v>
      </c>
      <c r="C213" s="45"/>
      <c r="D213" s="45"/>
      <c r="E213" s="45"/>
      <c r="F213" s="45"/>
      <c r="G213" s="45"/>
      <c r="H213" s="45"/>
      <c r="I213" s="61"/>
      <c r="J213" s="20"/>
      <c r="K213" s="27">
        <v>0</v>
      </c>
      <c r="L213" s="88"/>
      <c r="M213" s="107"/>
      <c r="N213" s="84"/>
      <c r="O213" s="84"/>
    </row>
    <row r="214" spans="1:15">
      <c r="A214" s="4">
        <v>43911</v>
      </c>
      <c r="B214" s="93">
        <v>365</v>
      </c>
      <c r="C214" s="45"/>
      <c r="D214" s="45"/>
      <c r="E214" s="45"/>
      <c r="F214" s="45"/>
      <c r="G214" s="45"/>
      <c r="H214" s="45"/>
      <c r="I214" s="61"/>
      <c r="J214" s="20"/>
      <c r="K214" s="27">
        <v>0</v>
      </c>
      <c r="L214" s="88"/>
      <c r="M214" s="107"/>
      <c r="N214" s="84"/>
      <c r="O214" s="84"/>
    </row>
    <row r="215" spans="1:15">
      <c r="A215" s="4">
        <v>43912</v>
      </c>
      <c r="B215" s="93">
        <v>344</v>
      </c>
      <c r="C215" s="45"/>
      <c r="D215" s="45"/>
      <c r="E215" s="45"/>
      <c r="F215" s="45"/>
      <c r="G215" s="45"/>
      <c r="H215" s="45"/>
      <c r="I215" s="61"/>
      <c r="J215" s="20"/>
      <c r="K215" s="27">
        <v>0</v>
      </c>
      <c r="L215" s="88"/>
      <c r="M215" s="107"/>
      <c r="N215" s="84"/>
      <c r="O215" s="84"/>
    </row>
    <row r="216" spans="1:15">
      <c r="A216" s="4">
        <v>43913</v>
      </c>
      <c r="B216" s="93">
        <v>309</v>
      </c>
      <c r="C216" s="45"/>
      <c r="D216" s="45"/>
      <c r="E216" s="45"/>
      <c r="F216" s="45"/>
      <c r="G216" s="45"/>
      <c r="H216" s="45"/>
      <c r="I216" s="61"/>
      <c r="J216" s="20"/>
      <c r="K216" s="27">
        <v>0</v>
      </c>
      <c r="L216" s="88"/>
      <c r="M216" s="107"/>
      <c r="N216" s="84"/>
      <c r="O216" s="84"/>
    </row>
    <row r="217" spans="1:15">
      <c r="A217" s="4">
        <v>43914</v>
      </c>
      <c r="B217" s="93">
        <v>301</v>
      </c>
      <c r="C217" s="83"/>
      <c r="D217" s="83"/>
      <c r="E217" s="83"/>
      <c r="F217" s="83"/>
      <c r="G217" s="83"/>
      <c r="H217" s="83"/>
      <c r="I217" s="61"/>
      <c r="J217" s="20"/>
      <c r="K217" s="27">
        <v>0</v>
      </c>
      <c r="L217" s="88"/>
      <c r="M217" s="107"/>
      <c r="N217" s="84"/>
      <c r="O217" s="84"/>
    </row>
    <row r="218" spans="1:15">
      <c r="A218" s="4">
        <v>43915</v>
      </c>
      <c r="B218" s="93">
        <v>307</v>
      </c>
      <c r="C218" s="83"/>
      <c r="D218" s="83"/>
      <c r="E218" s="83"/>
      <c r="F218" s="83"/>
      <c r="G218" s="83"/>
      <c r="H218" s="83"/>
      <c r="I218" s="61"/>
      <c r="J218" s="20"/>
      <c r="K218" s="27">
        <v>6</v>
      </c>
      <c r="L218" s="88"/>
      <c r="M218" s="107"/>
      <c r="N218" s="84"/>
      <c r="O218" s="84"/>
    </row>
    <row r="219" spans="1:15">
      <c r="A219" s="4">
        <v>43916</v>
      </c>
      <c r="B219" s="61">
        <v>301</v>
      </c>
      <c r="C219" s="45"/>
      <c r="D219" s="45"/>
      <c r="E219" s="45"/>
      <c r="F219" s="45"/>
      <c r="G219" s="45"/>
      <c r="H219" s="45"/>
      <c r="I219" s="61"/>
      <c r="J219" s="20"/>
      <c r="K219" s="27">
        <v>0</v>
      </c>
      <c r="L219" s="88"/>
      <c r="M219" s="94"/>
      <c r="N219" s="84"/>
      <c r="O219" s="84"/>
    </row>
    <row r="220" spans="1:15">
      <c r="A220" s="4">
        <v>43917</v>
      </c>
      <c r="B220" s="61">
        <v>708</v>
      </c>
      <c r="C220" s="45"/>
      <c r="D220" s="45"/>
      <c r="E220" s="45"/>
      <c r="F220" s="45"/>
      <c r="G220" s="45"/>
      <c r="H220" s="45"/>
      <c r="I220" s="61"/>
      <c r="J220" s="20"/>
      <c r="K220" s="27">
        <v>37</v>
      </c>
      <c r="L220" s="88"/>
      <c r="M220" s="94"/>
      <c r="N220" s="84"/>
      <c r="O220" s="84"/>
    </row>
    <row r="221" spans="1:15">
      <c r="A221" s="4">
        <v>43918</v>
      </c>
      <c r="B221" s="61">
        <v>497</v>
      </c>
      <c r="C221" s="45"/>
      <c r="D221" s="45"/>
      <c r="E221" s="45"/>
      <c r="F221" s="45"/>
      <c r="G221" s="45"/>
      <c r="H221" s="45"/>
      <c r="I221" s="61"/>
      <c r="J221" s="20"/>
      <c r="K221" s="27">
        <v>0</v>
      </c>
      <c r="L221" s="88"/>
      <c r="M221" s="94"/>
      <c r="N221" s="84"/>
      <c r="O221" s="84"/>
    </row>
    <row r="222" spans="1:15">
      <c r="A222" s="4">
        <v>43919</v>
      </c>
      <c r="B222" s="61">
        <v>726</v>
      </c>
      <c r="C222" s="45"/>
      <c r="D222" s="45"/>
      <c r="E222" s="45"/>
      <c r="F222" s="45"/>
      <c r="G222" s="45"/>
      <c r="H222" s="45"/>
      <c r="I222" s="61"/>
      <c r="J222" s="20"/>
      <c r="K222" s="27">
        <v>0</v>
      </c>
      <c r="L222" s="88"/>
      <c r="M222" s="94"/>
      <c r="N222" s="84"/>
      <c r="O222" s="84"/>
    </row>
    <row r="223" spans="1:15">
      <c r="A223" s="4">
        <v>43920</v>
      </c>
      <c r="B223" s="61">
        <v>598</v>
      </c>
      <c r="C223" s="45"/>
      <c r="D223" s="45"/>
      <c r="E223" s="45"/>
      <c r="F223" s="45"/>
      <c r="G223" s="45"/>
      <c r="H223" s="45"/>
      <c r="I223" s="61"/>
      <c r="J223" s="20"/>
      <c r="K223" s="27">
        <v>0</v>
      </c>
      <c r="L223" s="88"/>
      <c r="M223" s="94"/>
      <c r="N223" s="84"/>
      <c r="O223" s="84"/>
    </row>
    <row r="224" spans="1:15">
      <c r="A224" s="4">
        <v>43921</v>
      </c>
      <c r="B224" s="61">
        <v>482</v>
      </c>
      <c r="C224" s="45"/>
      <c r="D224" s="45"/>
      <c r="E224" s="45"/>
      <c r="F224" s="45"/>
      <c r="G224" s="45"/>
      <c r="H224" s="45"/>
      <c r="I224" s="61"/>
      <c r="J224" s="20"/>
      <c r="K224" s="27">
        <v>0</v>
      </c>
      <c r="L224" s="88"/>
      <c r="M224" s="94"/>
      <c r="N224" s="84"/>
      <c r="O224" s="84"/>
    </row>
    <row r="225" spans="1:15">
      <c r="A225" s="4">
        <v>43922</v>
      </c>
      <c r="B225" s="61">
        <v>396</v>
      </c>
      <c r="C225" s="20"/>
      <c r="D225" s="20"/>
      <c r="E225" s="20"/>
      <c r="F225" s="20"/>
      <c r="G225" s="20"/>
      <c r="H225" s="20"/>
      <c r="I225" s="61"/>
      <c r="J225" s="20"/>
      <c r="K225" s="27">
        <v>0</v>
      </c>
      <c r="L225" s="88"/>
      <c r="M225" s="94"/>
      <c r="N225" s="84"/>
      <c r="O225" s="84"/>
    </row>
    <row r="226" spans="1:15">
      <c r="A226" s="4">
        <v>43923</v>
      </c>
      <c r="B226" s="61">
        <v>374</v>
      </c>
      <c r="C226" s="45"/>
      <c r="D226" s="45"/>
      <c r="E226" s="45"/>
      <c r="F226" s="45"/>
      <c r="G226" s="45"/>
      <c r="H226" s="45"/>
      <c r="I226" s="61"/>
      <c r="J226" s="20"/>
      <c r="K226" s="27">
        <v>0</v>
      </c>
      <c r="L226" s="88"/>
      <c r="M226" s="94"/>
      <c r="N226" s="84"/>
      <c r="O226" s="84"/>
    </row>
    <row r="227" spans="1:15">
      <c r="A227" s="4">
        <v>43924</v>
      </c>
      <c r="B227" s="61">
        <v>329</v>
      </c>
      <c r="C227" s="45"/>
      <c r="D227" s="45"/>
      <c r="E227" s="45"/>
      <c r="F227" s="45"/>
      <c r="G227" s="45"/>
      <c r="H227" s="45"/>
      <c r="I227" s="61"/>
      <c r="J227" s="20"/>
      <c r="K227" s="27">
        <v>0</v>
      </c>
      <c r="L227" s="88"/>
      <c r="M227" s="94"/>
      <c r="N227" s="84"/>
      <c r="O227" s="84"/>
    </row>
    <row r="228" spans="1:15">
      <c r="A228" s="4">
        <v>43925</v>
      </c>
      <c r="B228" s="61">
        <v>334</v>
      </c>
      <c r="C228" s="45"/>
      <c r="D228" s="45"/>
      <c r="E228" s="45"/>
      <c r="F228" s="45"/>
      <c r="G228" s="45"/>
      <c r="H228" s="45"/>
      <c r="I228" s="61"/>
      <c r="J228" s="20"/>
      <c r="K228" s="27">
        <v>0</v>
      </c>
      <c r="L228" s="88"/>
      <c r="M228" s="94"/>
      <c r="N228" s="84"/>
      <c r="O228" s="84"/>
    </row>
    <row r="229" spans="1:15">
      <c r="A229" s="4">
        <v>43926</v>
      </c>
      <c r="B229" s="61">
        <v>334</v>
      </c>
      <c r="C229" s="45"/>
      <c r="D229" s="45"/>
      <c r="E229" s="45"/>
      <c r="F229" s="45"/>
      <c r="G229" s="45"/>
      <c r="H229" s="45"/>
      <c r="I229" s="61"/>
      <c r="J229" s="20"/>
      <c r="K229" s="27">
        <v>0</v>
      </c>
      <c r="L229" s="88"/>
      <c r="M229" s="94"/>
      <c r="N229" s="84"/>
      <c r="O229" s="84"/>
    </row>
    <row r="230" spans="1:15">
      <c r="A230" s="4">
        <v>43927</v>
      </c>
      <c r="B230" s="61">
        <v>326</v>
      </c>
      <c r="C230" s="45"/>
      <c r="D230" s="45"/>
      <c r="E230" s="45"/>
      <c r="F230" s="45"/>
      <c r="G230" s="45"/>
      <c r="H230" s="45"/>
      <c r="I230" s="61"/>
      <c r="J230" s="20"/>
      <c r="K230" s="27">
        <v>0</v>
      </c>
      <c r="L230" s="88"/>
      <c r="M230" s="94"/>
      <c r="N230" s="84"/>
      <c r="O230" s="84"/>
    </row>
    <row r="231" spans="1:15">
      <c r="A231" s="4">
        <v>43928</v>
      </c>
      <c r="B231" s="61">
        <v>300</v>
      </c>
      <c r="C231" s="45"/>
      <c r="D231" s="45"/>
      <c r="E231" s="45"/>
      <c r="F231" s="45"/>
      <c r="G231" s="45"/>
      <c r="H231" s="45"/>
      <c r="I231" s="61"/>
      <c r="J231" s="20"/>
      <c r="K231" s="26">
        <v>0</v>
      </c>
      <c r="L231" s="88"/>
      <c r="M231" s="94"/>
      <c r="N231" s="84"/>
      <c r="O231" s="84"/>
    </row>
    <row r="232" spans="1:15">
      <c r="A232" s="4">
        <v>43929</v>
      </c>
      <c r="B232" s="61">
        <v>302</v>
      </c>
      <c r="C232" s="46"/>
      <c r="D232" s="46"/>
      <c r="E232" s="46"/>
      <c r="F232" s="46"/>
      <c r="G232" s="46"/>
      <c r="H232" s="46"/>
      <c r="I232" s="61"/>
      <c r="J232" s="20"/>
      <c r="K232" s="26">
        <v>7</v>
      </c>
      <c r="L232" s="88"/>
      <c r="M232" s="94"/>
      <c r="N232" s="84"/>
      <c r="O232" s="84"/>
    </row>
    <row r="233" spans="1:15">
      <c r="A233" s="4">
        <v>43930</v>
      </c>
      <c r="B233" s="61">
        <v>435</v>
      </c>
      <c r="C233" s="45"/>
      <c r="D233" s="45"/>
      <c r="E233" s="45"/>
      <c r="F233" s="45"/>
      <c r="G233" s="45"/>
      <c r="H233" s="45"/>
      <c r="I233" s="61"/>
      <c r="J233" s="20"/>
      <c r="K233" s="26">
        <v>0</v>
      </c>
      <c r="L233" s="88"/>
      <c r="M233" s="94"/>
      <c r="N233" s="84"/>
      <c r="O233" s="84"/>
    </row>
    <row r="234" spans="1:15">
      <c r="A234" s="4">
        <v>43931</v>
      </c>
      <c r="B234" s="61">
        <v>620</v>
      </c>
      <c r="C234" s="45"/>
      <c r="D234" s="45"/>
      <c r="E234" s="45"/>
      <c r="F234" s="45"/>
      <c r="G234" s="45"/>
      <c r="H234" s="45"/>
      <c r="I234" s="61"/>
      <c r="J234" s="20"/>
      <c r="K234" s="26">
        <v>21</v>
      </c>
      <c r="L234" s="88"/>
      <c r="M234" s="94"/>
      <c r="N234" s="84"/>
      <c r="O234" s="84"/>
    </row>
    <row r="235" spans="1:15">
      <c r="A235" s="4">
        <v>43932</v>
      </c>
      <c r="B235" s="61">
        <v>628</v>
      </c>
      <c r="C235" s="45"/>
      <c r="D235" s="45"/>
      <c r="E235" s="45"/>
      <c r="F235" s="45"/>
      <c r="G235" s="45"/>
      <c r="H235" s="45"/>
      <c r="I235" s="61"/>
      <c r="J235" s="20"/>
      <c r="K235" s="26">
        <v>11</v>
      </c>
      <c r="L235" s="88"/>
      <c r="M235" s="94"/>
      <c r="N235" s="84"/>
      <c r="O235" s="84"/>
    </row>
    <row r="236" spans="1:15">
      <c r="A236" s="4">
        <v>43933</v>
      </c>
      <c r="B236" s="61">
        <v>659</v>
      </c>
      <c r="C236" s="45"/>
      <c r="D236" s="45"/>
      <c r="E236" s="45"/>
      <c r="F236" s="45"/>
      <c r="G236" s="45"/>
      <c r="H236" s="45"/>
      <c r="I236" s="61"/>
      <c r="J236" s="20"/>
      <c r="K236" s="26">
        <v>0</v>
      </c>
      <c r="L236" s="88"/>
      <c r="M236" s="94"/>
      <c r="N236" s="84"/>
      <c r="O236" s="84"/>
    </row>
    <row r="237" spans="1:15">
      <c r="A237" s="4">
        <v>43934</v>
      </c>
      <c r="B237" s="61">
        <v>438</v>
      </c>
      <c r="C237" s="45"/>
      <c r="D237" s="45"/>
      <c r="E237" s="45"/>
      <c r="F237" s="45"/>
      <c r="G237" s="45"/>
      <c r="H237" s="45"/>
      <c r="I237" s="61"/>
      <c r="J237" s="20"/>
      <c r="K237" s="26">
        <v>0</v>
      </c>
      <c r="L237" s="88"/>
      <c r="M237" s="94"/>
      <c r="N237" s="84"/>
      <c r="O237" s="84"/>
    </row>
    <row r="238" spans="1:15">
      <c r="A238" s="4">
        <v>43935</v>
      </c>
      <c r="B238" s="61">
        <v>346</v>
      </c>
      <c r="C238" s="123">
        <v>23</v>
      </c>
      <c r="D238" s="37">
        <v>29</v>
      </c>
      <c r="E238" s="37">
        <v>1</v>
      </c>
      <c r="F238" s="37">
        <v>6</v>
      </c>
      <c r="G238" s="37">
        <v>4.4000000000000004</v>
      </c>
      <c r="H238" s="37">
        <v>3.1</v>
      </c>
      <c r="I238" s="63">
        <v>0</v>
      </c>
      <c r="J238" s="40">
        <v>0</v>
      </c>
      <c r="K238" s="26">
        <v>0</v>
      </c>
      <c r="L238" s="88">
        <v>0.39583333333333331</v>
      </c>
      <c r="M238" s="94">
        <v>43943</v>
      </c>
      <c r="N238" s="84">
        <v>43943</v>
      </c>
      <c r="O238" s="84"/>
    </row>
    <row r="239" spans="1:15">
      <c r="A239" s="4">
        <v>43936</v>
      </c>
      <c r="B239" s="93">
        <v>321</v>
      </c>
      <c r="C239" s="20"/>
      <c r="D239" s="20"/>
      <c r="E239" s="20"/>
      <c r="F239" s="20"/>
      <c r="G239" s="20"/>
      <c r="H239" s="20"/>
      <c r="I239" s="118"/>
      <c r="J239" s="20"/>
      <c r="K239" s="121">
        <v>0</v>
      </c>
      <c r="L239" s="88"/>
      <c r="M239" s="94"/>
      <c r="N239" s="84"/>
      <c r="O239" s="84"/>
    </row>
    <row r="240" spans="1:15">
      <c r="A240" s="4">
        <v>43937</v>
      </c>
      <c r="B240" s="61">
        <v>316</v>
      </c>
      <c r="C240" s="20"/>
      <c r="D240" s="20"/>
      <c r="E240" s="20"/>
      <c r="F240" s="20"/>
      <c r="G240" s="20"/>
      <c r="H240" s="20"/>
      <c r="I240" s="118"/>
      <c r="J240" s="20"/>
      <c r="K240" s="121">
        <v>0</v>
      </c>
      <c r="L240" s="88"/>
      <c r="M240" s="94"/>
      <c r="N240" s="84"/>
      <c r="O240" s="84"/>
    </row>
    <row r="241" spans="1:15">
      <c r="A241" s="4">
        <v>43938</v>
      </c>
      <c r="B241" s="61">
        <v>299</v>
      </c>
      <c r="C241" s="45"/>
      <c r="D241" s="45"/>
      <c r="E241" s="45"/>
      <c r="F241" s="45"/>
      <c r="G241" s="45"/>
      <c r="H241" s="45"/>
      <c r="I241" s="63"/>
      <c r="J241" s="40"/>
      <c r="K241" s="121">
        <v>0</v>
      </c>
      <c r="L241" s="88"/>
      <c r="M241" s="94"/>
      <c r="N241" s="84"/>
      <c r="O241" s="84"/>
    </row>
    <row r="242" spans="1:15">
      <c r="A242" s="4">
        <v>43939</v>
      </c>
      <c r="B242" s="61">
        <v>296</v>
      </c>
      <c r="C242" s="45"/>
      <c r="D242" s="45"/>
      <c r="E242" s="45"/>
      <c r="F242" s="45"/>
      <c r="G242" s="45"/>
      <c r="H242" s="45"/>
      <c r="I242" s="63"/>
      <c r="J242" s="40"/>
      <c r="K242" s="121">
        <v>0</v>
      </c>
      <c r="L242" s="88"/>
      <c r="M242" s="107"/>
      <c r="N242" s="84"/>
      <c r="O242" s="84"/>
    </row>
    <row r="243" spans="1:15">
      <c r="A243" s="4">
        <v>43940</v>
      </c>
      <c r="B243" s="61">
        <v>307</v>
      </c>
      <c r="C243" s="45"/>
      <c r="D243" s="45"/>
      <c r="E243" s="45"/>
      <c r="F243" s="45"/>
      <c r="G243" s="45"/>
      <c r="H243" s="45"/>
      <c r="I243" s="63"/>
      <c r="J243" s="40"/>
      <c r="K243" s="121">
        <v>0</v>
      </c>
      <c r="L243" s="88"/>
      <c r="M243" s="107"/>
      <c r="N243" s="84"/>
      <c r="O243" s="84"/>
    </row>
    <row r="244" spans="1:15">
      <c r="A244" s="4">
        <v>43941</v>
      </c>
      <c r="B244" s="61">
        <v>299</v>
      </c>
      <c r="C244" s="45"/>
      <c r="D244" s="45"/>
      <c r="E244" s="45"/>
      <c r="F244" s="45"/>
      <c r="G244" s="45"/>
      <c r="H244" s="45"/>
      <c r="I244" s="63"/>
      <c r="J244" s="40"/>
      <c r="K244" s="121">
        <v>0</v>
      </c>
      <c r="L244" s="88"/>
      <c r="M244" s="107"/>
      <c r="N244" s="84"/>
      <c r="O244" s="84"/>
    </row>
    <row r="245" spans="1:15">
      <c r="A245" s="4">
        <v>43942</v>
      </c>
      <c r="B245" s="61">
        <v>280</v>
      </c>
      <c r="C245" s="83"/>
      <c r="D245" s="83"/>
      <c r="E245" s="83"/>
      <c r="F245" s="83"/>
      <c r="G245" s="83"/>
      <c r="H245" s="83"/>
      <c r="I245" s="63"/>
      <c r="J245" s="40"/>
      <c r="K245" s="121">
        <v>0</v>
      </c>
      <c r="L245" s="88"/>
      <c r="M245" s="107"/>
      <c r="N245" s="84"/>
      <c r="O245" s="84"/>
    </row>
    <row r="246" spans="1:15">
      <c r="A246" s="4">
        <v>43943</v>
      </c>
      <c r="B246" s="61">
        <v>280</v>
      </c>
      <c r="I246" s="63"/>
      <c r="J246" s="40"/>
      <c r="K246" s="121">
        <v>0</v>
      </c>
      <c r="L246" s="88"/>
      <c r="M246" s="107"/>
      <c r="N246" s="84"/>
      <c r="O246" s="84"/>
    </row>
    <row r="247" spans="1:15">
      <c r="A247" s="4">
        <v>43944</v>
      </c>
      <c r="B247" s="61">
        <v>272</v>
      </c>
      <c r="C247" s="45"/>
      <c r="D247" s="45"/>
      <c r="E247" s="45"/>
      <c r="F247" s="45"/>
      <c r="G247" s="45"/>
      <c r="H247" s="45"/>
      <c r="I247" s="63"/>
      <c r="J247" s="40"/>
      <c r="K247" s="121">
        <v>0</v>
      </c>
      <c r="L247" s="88"/>
      <c r="M247" s="94"/>
      <c r="N247" s="84"/>
      <c r="O247" s="84"/>
    </row>
    <row r="248" spans="1:15">
      <c r="A248" s="4">
        <v>43945</v>
      </c>
      <c r="B248" s="61">
        <v>284</v>
      </c>
      <c r="C248" s="45"/>
      <c r="D248" s="45"/>
      <c r="E248" s="45"/>
      <c r="F248" s="45"/>
      <c r="G248" s="45"/>
      <c r="H248" s="45"/>
      <c r="I248" s="63"/>
      <c r="J248" s="40"/>
      <c r="K248" s="121">
        <v>0</v>
      </c>
      <c r="L248" s="88"/>
      <c r="M248" s="94"/>
      <c r="N248" s="84"/>
      <c r="O248" s="84"/>
    </row>
    <row r="249" spans="1:15">
      <c r="A249" s="4">
        <v>43946</v>
      </c>
      <c r="B249" s="61">
        <v>284</v>
      </c>
      <c r="C249" s="45"/>
      <c r="D249" s="45"/>
      <c r="E249" s="45"/>
      <c r="F249" s="45"/>
      <c r="G249" s="45"/>
      <c r="H249" s="45"/>
      <c r="I249" s="63"/>
      <c r="J249" s="40"/>
      <c r="K249" s="121">
        <v>0</v>
      </c>
      <c r="L249" s="88"/>
      <c r="M249" s="94"/>
      <c r="N249" s="84"/>
      <c r="O249" s="84"/>
    </row>
    <row r="250" spans="1:15">
      <c r="A250" s="4">
        <v>43947</v>
      </c>
      <c r="B250" s="61">
        <v>284</v>
      </c>
      <c r="C250" s="45"/>
      <c r="D250" s="45"/>
      <c r="E250" s="45"/>
      <c r="F250" s="45"/>
      <c r="G250" s="45"/>
      <c r="H250" s="45"/>
      <c r="I250" s="63"/>
      <c r="J250" s="40"/>
      <c r="K250" s="121">
        <v>0</v>
      </c>
      <c r="L250" s="88"/>
      <c r="M250" s="94"/>
      <c r="N250" s="84"/>
      <c r="O250" s="84"/>
    </row>
    <row r="251" spans="1:15">
      <c r="A251" s="4">
        <v>43948</v>
      </c>
      <c r="B251" s="61">
        <v>267</v>
      </c>
      <c r="C251" s="45"/>
      <c r="D251" s="45"/>
      <c r="E251" s="45"/>
      <c r="F251" s="45"/>
      <c r="G251" s="45"/>
      <c r="H251" s="45"/>
      <c r="I251" s="63"/>
      <c r="J251" s="40"/>
      <c r="K251" s="121">
        <v>0</v>
      </c>
      <c r="L251" s="88"/>
      <c r="M251" s="94"/>
      <c r="N251" s="84"/>
      <c r="O251" s="84"/>
    </row>
    <row r="252" spans="1:15">
      <c r="A252" s="4">
        <v>43949</v>
      </c>
      <c r="B252" s="61">
        <v>337</v>
      </c>
      <c r="C252" s="45"/>
      <c r="D252" s="45"/>
      <c r="E252" s="45"/>
      <c r="F252" s="45"/>
      <c r="G252" s="45"/>
      <c r="H252" s="45"/>
      <c r="I252" s="63"/>
      <c r="J252" s="40"/>
      <c r="K252" s="121">
        <v>0</v>
      </c>
      <c r="L252" s="88"/>
      <c r="M252" s="94"/>
      <c r="N252" s="84"/>
      <c r="O252" s="84"/>
    </row>
    <row r="253" spans="1:15">
      <c r="A253" s="4">
        <v>43950</v>
      </c>
      <c r="B253" s="61">
        <v>302</v>
      </c>
      <c r="C253" s="20"/>
      <c r="D253" s="20"/>
      <c r="E253" s="20"/>
      <c r="F253" s="20"/>
      <c r="G253" s="20"/>
      <c r="H253" s="20"/>
      <c r="I253" s="63"/>
      <c r="J253" s="40"/>
      <c r="K253" s="121">
        <v>0</v>
      </c>
      <c r="L253" s="88"/>
      <c r="M253" s="94"/>
      <c r="N253" s="84"/>
      <c r="O253" s="84"/>
    </row>
    <row r="254" spans="1:15">
      <c r="A254" s="4">
        <v>43951</v>
      </c>
      <c r="B254" s="61">
        <v>290</v>
      </c>
      <c r="C254" s="45"/>
      <c r="D254" s="45"/>
      <c r="E254" s="45"/>
      <c r="F254" s="45"/>
      <c r="G254" s="45"/>
      <c r="H254" s="45"/>
      <c r="I254" s="63"/>
      <c r="J254" s="40"/>
      <c r="K254" s="121">
        <v>12</v>
      </c>
      <c r="L254" s="88"/>
      <c r="M254" s="94"/>
      <c r="N254" s="84"/>
      <c r="O254" s="84"/>
    </row>
    <row r="255" spans="1:15">
      <c r="A255" s="4">
        <v>43952</v>
      </c>
      <c r="B255" s="61">
        <v>280</v>
      </c>
      <c r="C255" s="45"/>
      <c r="D255" s="45"/>
      <c r="E255" s="45"/>
      <c r="F255" s="45"/>
      <c r="G255" s="45"/>
      <c r="H255" s="45"/>
      <c r="I255" s="63"/>
      <c r="J255" s="40"/>
      <c r="K255" s="121">
        <v>0</v>
      </c>
      <c r="L255" s="88"/>
      <c r="M255" s="94"/>
      <c r="N255" s="84"/>
      <c r="O255" s="84"/>
    </row>
    <row r="256" spans="1:15">
      <c r="A256" s="4">
        <v>43953</v>
      </c>
      <c r="B256" s="61">
        <v>288</v>
      </c>
      <c r="C256" s="45"/>
      <c r="D256" s="45"/>
      <c r="E256" s="45"/>
      <c r="F256" s="45"/>
      <c r="G256" s="45"/>
      <c r="H256" s="45"/>
      <c r="I256" s="63"/>
      <c r="J256" s="40"/>
      <c r="K256" s="121">
        <v>0</v>
      </c>
      <c r="L256" s="88"/>
      <c r="M256" s="94"/>
      <c r="N256" s="84"/>
      <c r="O256" s="84"/>
    </row>
    <row r="257" spans="1:15">
      <c r="A257" s="4">
        <v>43954</v>
      </c>
      <c r="B257" s="61">
        <v>281</v>
      </c>
      <c r="C257" s="45"/>
      <c r="D257" s="45"/>
      <c r="E257" s="45"/>
      <c r="F257" s="45"/>
      <c r="G257" s="45"/>
      <c r="H257" s="45"/>
      <c r="I257" s="63"/>
      <c r="J257" s="40"/>
      <c r="K257" s="121">
        <v>0</v>
      </c>
      <c r="L257" s="88"/>
      <c r="M257" s="94"/>
      <c r="N257" s="84"/>
      <c r="O257" s="84"/>
    </row>
    <row r="258" spans="1:15">
      <c r="A258" s="4">
        <v>43955</v>
      </c>
      <c r="B258" s="61">
        <v>266</v>
      </c>
      <c r="C258" s="45"/>
      <c r="D258" s="45"/>
      <c r="E258" s="45"/>
      <c r="F258" s="45"/>
      <c r="G258" s="45"/>
      <c r="H258" s="45"/>
      <c r="I258" s="63"/>
      <c r="J258" s="40"/>
      <c r="K258" s="121">
        <v>0</v>
      </c>
      <c r="L258" s="88"/>
      <c r="M258" s="94"/>
      <c r="N258" s="84"/>
      <c r="O258" s="84"/>
    </row>
    <row r="259" spans="1:15">
      <c r="A259" s="4">
        <v>43956</v>
      </c>
      <c r="B259" s="61">
        <v>264</v>
      </c>
      <c r="C259" s="45"/>
      <c r="D259" s="45"/>
      <c r="E259" s="45"/>
      <c r="F259" s="45"/>
      <c r="G259" s="45"/>
      <c r="H259" s="45"/>
      <c r="I259" s="63"/>
      <c r="J259" s="40"/>
      <c r="K259" s="121">
        <v>0</v>
      </c>
      <c r="L259" s="88"/>
      <c r="M259" s="94"/>
      <c r="N259" s="84"/>
      <c r="O259" s="84"/>
    </row>
    <row r="260" spans="1:15">
      <c r="A260" s="4">
        <v>43957</v>
      </c>
      <c r="B260" s="61">
        <v>284</v>
      </c>
      <c r="C260" s="20"/>
      <c r="D260" s="20"/>
      <c r="E260" s="20"/>
      <c r="F260" s="20"/>
      <c r="G260" s="20"/>
      <c r="H260" s="20"/>
      <c r="I260" s="63"/>
      <c r="J260" s="40"/>
      <c r="K260" s="121">
        <v>0</v>
      </c>
      <c r="L260" s="88"/>
      <c r="M260" s="94"/>
      <c r="N260" s="84"/>
      <c r="O260" s="84"/>
    </row>
    <row r="261" spans="1:15">
      <c r="A261" s="4">
        <v>43958</v>
      </c>
      <c r="B261" s="61">
        <v>266</v>
      </c>
      <c r="C261" s="45"/>
      <c r="D261" s="45"/>
      <c r="E261" s="45"/>
      <c r="F261" s="45"/>
      <c r="G261" s="45"/>
      <c r="H261" s="45"/>
      <c r="I261" s="63"/>
      <c r="J261" s="40"/>
      <c r="K261" s="121">
        <v>0</v>
      </c>
      <c r="L261" s="88"/>
      <c r="M261" s="94"/>
      <c r="N261" s="84"/>
      <c r="O261" s="84"/>
    </row>
    <row r="262" spans="1:15">
      <c r="A262" s="4">
        <v>43959</v>
      </c>
      <c r="B262" s="61">
        <f>(B261+B264)/2</f>
        <v>275.5</v>
      </c>
      <c r="C262" s="45"/>
      <c r="D262" s="45"/>
      <c r="E262" s="45"/>
      <c r="F262" s="45"/>
      <c r="G262" s="45"/>
      <c r="H262" s="45"/>
      <c r="I262" s="63"/>
      <c r="J262" s="40"/>
      <c r="K262" s="121">
        <v>0</v>
      </c>
      <c r="L262" s="88"/>
      <c r="M262" s="94"/>
      <c r="N262" s="84"/>
      <c r="O262" s="84"/>
    </row>
    <row r="263" spans="1:15">
      <c r="A263" s="4">
        <v>43960</v>
      </c>
      <c r="B263" s="61">
        <f>B262</f>
        <v>275.5</v>
      </c>
      <c r="C263" s="45"/>
      <c r="D263" s="45"/>
      <c r="E263" s="45"/>
      <c r="F263" s="45"/>
      <c r="G263" s="45"/>
      <c r="H263" s="45"/>
      <c r="I263" s="63"/>
      <c r="J263" s="40"/>
      <c r="K263" s="121">
        <v>0</v>
      </c>
      <c r="L263" s="88"/>
      <c r="M263" s="94"/>
      <c r="N263" s="84"/>
      <c r="O263" s="84"/>
    </row>
    <row r="264" spans="1:15">
      <c r="A264" s="4">
        <v>43961</v>
      </c>
      <c r="B264" s="61">
        <v>285</v>
      </c>
      <c r="C264" s="45"/>
      <c r="D264" s="45"/>
      <c r="E264" s="45"/>
      <c r="F264" s="45"/>
      <c r="G264" s="45"/>
      <c r="H264" s="45"/>
      <c r="I264" s="63"/>
      <c r="J264" s="40"/>
      <c r="K264" s="121">
        <v>0</v>
      </c>
      <c r="L264" s="88"/>
      <c r="M264" s="94"/>
      <c r="N264" s="84"/>
      <c r="O264" s="84"/>
    </row>
    <row r="265" spans="1:15">
      <c r="A265" s="4">
        <v>43962</v>
      </c>
      <c r="B265" s="61">
        <v>271</v>
      </c>
      <c r="C265" s="45"/>
      <c r="D265" s="45"/>
      <c r="E265" s="45"/>
      <c r="F265" s="45"/>
      <c r="G265" s="45"/>
      <c r="H265" s="45"/>
      <c r="I265" s="63"/>
      <c r="J265" s="40"/>
      <c r="K265" s="121">
        <v>0</v>
      </c>
      <c r="L265" s="88"/>
      <c r="M265" s="94"/>
      <c r="N265" s="84"/>
      <c r="O265" s="84"/>
    </row>
    <row r="266" spans="1:15">
      <c r="A266" s="4">
        <v>43963</v>
      </c>
      <c r="B266" s="61">
        <v>258</v>
      </c>
      <c r="C266" s="123">
        <v>14</v>
      </c>
      <c r="D266" s="37">
        <v>28</v>
      </c>
      <c r="E266" s="37">
        <v>1</v>
      </c>
      <c r="F266" s="37">
        <v>9</v>
      </c>
      <c r="G266" s="37">
        <v>4.7</v>
      </c>
      <c r="H266" s="37">
        <v>3.8</v>
      </c>
      <c r="I266" s="63">
        <v>0</v>
      </c>
      <c r="J266" s="40">
        <v>0</v>
      </c>
      <c r="K266" s="26">
        <v>0</v>
      </c>
      <c r="L266" s="88">
        <v>0.33333333333333331</v>
      </c>
      <c r="M266" s="94">
        <v>43970</v>
      </c>
      <c r="N266" s="84">
        <v>43971</v>
      </c>
      <c r="O266" s="84"/>
    </row>
    <row r="267" spans="1:15">
      <c r="A267" s="4">
        <v>43964</v>
      </c>
      <c r="B267" s="61">
        <v>276</v>
      </c>
      <c r="C267" s="45"/>
      <c r="D267" s="45"/>
      <c r="E267" s="45"/>
      <c r="F267" s="45"/>
      <c r="G267" s="45"/>
      <c r="H267" s="45"/>
      <c r="I267" s="63"/>
      <c r="J267" s="40"/>
      <c r="K267" s="26">
        <v>0</v>
      </c>
      <c r="L267" s="88"/>
      <c r="M267" s="94"/>
      <c r="N267" s="84"/>
      <c r="O267" s="84"/>
    </row>
    <row r="268" spans="1:15">
      <c r="A268" s="4">
        <v>43965</v>
      </c>
      <c r="B268" s="61">
        <v>264</v>
      </c>
      <c r="C268" s="45"/>
      <c r="D268" s="45"/>
      <c r="E268" s="45"/>
      <c r="F268" s="45"/>
      <c r="G268" s="45"/>
      <c r="H268" s="45"/>
      <c r="I268" s="63"/>
      <c r="J268" s="40"/>
      <c r="K268" s="26">
        <v>0</v>
      </c>
      <c r="L268" s="88"/>
      <c r="M268" s="94"/>
      <c r="N268" s="84"/>
      <c r="O268" s="84"/>
    </row>
    <row r="269" spans="1:15">
      <c r="A269" s="4">
        <v>43966</v>
      </c>
      <c r="B269" s="61">
        <v>274</v>
      </c>
      <c r="C269" s="45"/>
      <c r="D269" s="45"/>
      <c r="E269" s="45"/>
      <c r="F269" s="45"/>
      <c r="G269" s="45"/>
      <c r="H269" s="45"/>
      <c r="I269" s="63"/>
      <c r="J269" s="40"/>
      <c r="K269" s="26">
        <v>0</v>
      </c>
      <c r="L269" s="88"/>
      <c r="M269" s="94"/>
      <c r="N269" s="84"/>
      <c r="O269" s="84"/>
    </row>
    <row r="270" spans="1:15">
      <c r="A270" s="4">
        <v>43967</v>
      </c>
      <c r="B270" s="61">
        <v>289</v>
      </c>
      <c r="C270" s="45"/>
      <c r="D270" s="45"/>
      <c r="E270" s="45"/>
      <c r="F270" s="45"/>
      <c r="G270" s="45"/>
      <c r="H270" s="45"/>
      <c r="I270" s="63"/>
      <c r="J270" s="40"/>
      <c r="K270" s="26">
        <v>0</v>
      </c>
      <c r="L270" s="88"/>
      <c r="M270" s="94"/>
      <c r="N270" s="84"/>
      <c r="O270" s="84"/>
    </row>
    <row r="271" spans="1:15">
      <c r="A271" s="4">
        <v>43968</v>
      </c>
      <c r="B271" s="61">
        <v>372</v>
      </c>
      <c r="C271" s="45"/>
      <c r="D271" s="45"/>
      <c r="E271" s="45"/>
      <c r="F271" s="45"/>
      <c r="G271" s="45"/>
      <c r="H271" s="45"/>
      <c r="I271" s="63"/>
      <c r="J271" s="40"/>
      <c r="K271" s="26">
        <v>0</v>
      </c>
      <c r="L271" s="88"/>
      <c r="M271" s="94"/>
      <c r="N271" s="84"/>
      <c r="O271" s="84"/>
    </row>
    <row r="272" spans="1:15">
      <c r="A272" s="4">
        <v>43969</v>
      </c>
      <c r="B272" s="61">
        <v>378</v>
      </c>
      <c r="C272" s="83"/>
      <c r="D272" s="83"/>
      <c r="E272" s="83"/>
      <c r="F272" s="83"/>
      <c r="G272" s="83"/>
      <c r="H272" s="83"/>
      <c r="I272" s="63"/>
      <c r="J272" s="40"/>
      <c r="K272" s="26">
        <v>23</v>
      </c>
      <c r="L272" s="88"/>
      <c r="M272" s="94"/>
      <c r="N272" s="84"/>
      <c r="O272" s="84"/>
    </row>
    <row r="273" spans="1:15">
      <c r="A273" s="4">
        <v>43970</v>
      </c>
      <c r="B273" s="61">
        <v>296</v>
      </c>
      <c r="C273" s="83"/>
      <c r="D273" s="83"/>
      <c r="E273" s="83"/>
      <c r="F273" s="83"/>
      <c r="G273" s="83"/>
      <c r="H273" s="83"/>
      <c r="I273" s="63"/>
      <c r="J273" s="40"/>
      <c r="K273" s="26">
        <v>0</v>
      </c>
      <c r="L273" s="88"/>
      <c r="M273" s="94"/>
      <c r="N273" s="84"/>
      <c r="O273" s="84"/>
    </row>
    <row r="274" spans="1:15">
      <c r="A274" s="4">
        <v>43971</v>
      </c>
      <c r="B274" s="61">
        <v>286</v>
      </c>
      <c r="I274" s="63"/>
      <c r="J274" s="40"/>
      <c r="K274" s="26">
        <v>3</v>
      </c>
      <c r="L274" s="88"/>
      <c r="M274" s="94"/>
      <c r="N274" s="84"/>
      <c r="O274" s="84"/>
    </row>
    <row r="275" spans="1:15">
      <c r="A275" s="4">
        <v>43972</v>
      </c>
      <c r="B275" s="61">
        <v>292</v>
      </c>
      <c r="I275" s="63"/>
      <c r="J275" s="40"/>
      <c r="K275" s="26">
        <v>0</v>
      </c>
      <c r="L275" s="88"/>
      <c r="M275" s="94"/>
      <c r="N275" s="84"/>
      <c r="O275" s="84"/>
    </row>
    <row r="276" spans="1:15">
      <c r="A276" s="4">
        <v>43973</v>
      </c>
      <c r="B276" s="61">
        <v>286</v>
      </c>
      <c r="C276" s="45"/>
      <c r="D276" s="45"/>
      <c r="E276" s="45"/>
      <c r="F276" s="45"/>
      <c r="G276" s="45"/>
      <c r="H276" s="45"/>
      <c r="I276" s="63"/>
      <c r="J276" s="40"/>
      <c r="K276" s="26">
        <v>0</v>
      </c>
      <c r="L276" s="88"/>
      <c r="M276" s="94"/>
      <c r="N276" s="84"/>
      <c r="O276" s="84"/>
    </row>
    <row r="277" spans="1:15">
      <c r="A277" s="4">
        <v>43974</v>
      </c>
      <c r="B277" s="61">
        <v>274</v>
      </c>
      <c r="C277" s="45"/>
      <c r="D277" s="45"/>
      <c r="E277" s="45"/>
      <c r="F277" s="45"/>
      <c r="G277" s="45"/>
      <c r="H277" s="45"/>
      <c r="I277" s="63"/>
      <c r="J277" s="40"/>
      <c r="K277" s="26">
        <v>0</v>
      </c>
      <c r="L277" s="88"/>
      <c r="M277" s="94"/>
      <c r="N277" s="84"/>
      <c r="O277" s="84"/>
    </row>
    <row r="278" spans="1:15">
      <c r="A278" s="4">
        <v>43975</v>
      </c>
      <c r="B278" s="61">
        <v>285</v>
      </c>
      <c r="C278" s="45"/>
      <c r="D278" s="45"/>
      <c r="E278" s="45"/>
      <c r="F278" s="45"/>
      <c r="G278" s="45"/>
      <c r="H278" s="45"/>
      <c r="I278" s="63"/>
      <c r="J278" s="40"/>
      <c r="K278" s="26">
        <v>0</v>
      </c>
      <c r="L278" s="88"/>
      <c r="M278" s="94"/>
      <c r="N278" s="84"/>
      <c r="O278" s="84"/>
    </row>
    <row r="279" spans="1:15">
      <c r="A279" s="4">
        <v>43976</v>
      </c>
      <c r="B279" s="61">
        <v>260</v>
      </c>
      <c r="C279" s="45"/>
      <c r="D279" s="45"/>
      <c r="E279" s="45"/>
      <c r="F279" s="45"/>
      <c r="G279" s="45"/>
      <c r="H279" s="45"/>
      <c r="I279" s="63"/>
      <c r="J279" s="40"/>
      <c r="K279" s="26">
        <v>0</v>
      </c>
      <c r="L279" s="88"/>
      <c r="M279" s="94"/>
      <c r="N279" s="84"/>
      <c r="O279" s="84"/>
    </row>
    <row r="280" spans="1:15">
      <c r="A280" s="4">
        <v>43977</v>
      </c>
      <c r="B280" s="61">
        <v>258</v>
      </c>
      <c r="C280" s="45"/>
      <c r="D280" s="45"/>
      <c r="E280" s="45"/>
      <c r="F280" s="45"/>
      <c r="G280" s="45"/>
      <c r="H280" s="45"/>
      <c r="I280" s="63"/>
      <c r="J280" s="40"/>
      <c r="K280" s="26">
        <v>0</v>
      </c>
      <c r="L280" s="88"/>
      <c r="M280" s="94"/>
      <c r="N280" s="84"/>
      <c r="O280" s="84"/>
    </row>
    <row r="281" spans="1:15">
      <c r="A281" s="4">
        <v>43978</v>
      </c>
      <c r="B281" s="61">
        <v>246</v>
      </c>
      <c r="C281" s="20"/>
      <c r="D281" s="20"/>
      <c r="E281" s="20"/>
      <c r="F281" s="20"/>
      <c r="G281" s="20"/>
      <c r="H281" s="20"/>
      <c r="I281" s="63"/>
      <c r="J281" s="40"/>
      <c r="K281" s="26">
        <v>0</v>
      </c>
      <c r="L281" s="88"/>
      <c r="M281" s="94"/>
      <c r="N281" s="84"/>
      <c r="O281" s="84"/>
    </row>
    <row r="282" spans="1:15">
      <c r="A282" s="4">
        <v>43979</v>
      </c>
      <c r="B282" s="61">
        <v>261</v>
      </c>
      <c r="C282" s="45"/>
      <c r="D282" s="45"/>
      <c r="E282" s="45"/>
      <c r="F282" s="45"/>
      <c r="G282" s="45"/>
      <c r="H282" s="45"/>
      <c r="I282" s="63"/>
      <c r="J282" s="40"/>
      <c r="K282" s="26">
        <v>0</v>
      </c>
      <c r="L282" s="88"/>
      <c r="M282" s="94"/>
      <c r="N282" s="84"/>
      <c r="O282" s="84"/>
    </row>
    <row r="283" spans="1:15">
      <c r="A283" s="4">
        <v>43980</v>
      </c>
      <c r="B283" s="61">
        <v>253</v>
      </c>
      <c r="C283" s="45"/>
      <c r="D283" s="45"/>
      <c r="E283" s="45"/>
      <c r="F283" s="45"/>
      <c r="G283" s="45"/>
      <c r="H283" s="45"/>
      <c r="I283" s="63"/>
      <c r="J283" s="40"/>
      <c r="K283" s="26">
        <v>0</v>
      </c>
      <c r="L283" s="88"/>
      <c r="M283" s="94"/>
      <c r="N283" s="84"/>
      <c r="O283" s="84"/>
    </row>
    <row r="284" spans="1:15">
      <c r="A284" s="4">
        <v>43981</v>
      </c>
      <c r="B284" s="61">
        <v>290</v>
      </c>
      <c r="C284" s="45"/>
      <c r="D284" s="45"/>
      <c r="E284" s="45"/>
      <c r="F284" s="45"/>
      <c r="G284" s="45"/>
      <c r="H284" s="45"/>
      <c r="I284" s="63"/>
      <c r="J284" s="40"/>
      <c r="K284" s="26">
        <v>0</v>
      </c>
      <c r="L284" s="88"/>
      <c r="M284" s="94"/>
      <c r="N284" s="84"/>
      <c r="O284" s="84"/>
    </row>
    <row r="285" spans="1:15">
      <c r="A285" s="4">
        <v>43982</v>
      </c>
      <c r="B285" s="61">
        <v>281</v>
      </c>
      <c r="C285" s="45"/>
      <c r="D285" s="45"/>
      <c r="E285" s="45"/>
      <c r="F285" s="45"/>
      <c r="G285" s="45"/>
      <c r="H285" s="45"/>
      <c r="I285" s="63"/>
      <c r="J285" s="40"/>
      <c r="K285" s="26">
        <v>0</v>
      </c>
      <c r="L285" s="88"/>
      <c r="M285" s="94"/>
      <c r="N285" s="84"/>
      <c r="O285" s="84"/>
    </row>
    <row r="286" spans="1:15">
      <c r="A286" s="4">
        <v>43983</v>
      </c>
      <c r="B286" s="61">
        <v>272</v>
      </c>
      <c r="C286" s="45"/>
      <c r="D286" s="45"/>
      <c r="E286" s="45"/>
      <c r="F286" s="45"/>
      <c r="G286" s="45"/>
      <c r="H286" s="45"/>
      <c r="I286" s="63"/>
      <c r="J286" s="40"/>
      <c r="K286" s="26">
        <v>0</v>
      </c>
      <c r="L286" s="88"/>
      <c r="M286" s="94"/>
      <c r="N286" s="84"/>
      <c r="O286" s="84"/>
    </row>
    <row r="287" spans="1:15">
      <c r="A287" s="4">
        <v>43984</v>
      </c>
      <c r="B287" s="61">
        <v>263</v>
      </c>
      <c r="C287" s="45"/>
      <c r="D287" s="45"/>
      <c r="E287" s="45"/>
      <c r="F287" s="45"/>
      <c r="G287" s="45"/>
      <c r="H287" s="45"/>
      <c r="I287" s="63"/>
      <c r="J287" s="40"/>
      <c r="K287" s="26">
        <v>0</v>
      </c>
      <c r="L287" s="88"/>
      <c r="M287" s="94"/>
      <c r="N287" s="84"/>
      <c r="O287" s="84"/>
    </row>
    <row r="288" spans="1:15">
      <c r="A288" s="4">
        <v>43985</v>
      </c>
      <c r="B288" s="61">
        <v>244</v>
      </c>
      <c r="C288" s="20"/>
      <c r="D288" s="20"/>
      <c r="E288" s="20"/>
      <c r="F288" s="20"/>
      <c r="G288" s="20"/>
      <c r="H288" s="20"/>
      <c r="I288" s="63"/>
      <c r="J288" s="40"/>
      <c r="K288" s="26">
        <v>0</v>
      </c>
      <c r="L288" s="88"/>
      <c r="M288" s="94"/>
      <c r="N288" s="84"/>
      <c r="O288" s="84"/>
    </row>
    <row r="289" spans="1:15">
      <c r="A289" s="4">
        <v>43986</v>
      </c>
      <c r="B289" s="61">
        <v>234</v>
      </c>
      <c r="C289" s="45"/>
      <c r="D289" s="45"/>
      <c r="E289" s="45"/>
      <c r="F289" s="45"/>
      <c r="G289" s="45"/>
      <c r="H289" s="45"/>
      <c r="I289" s="63"/>
      <c r="J289" s="40"/>
      <c r="K289" s="26">
        <v>0</v>
      </c>
      <c r="L289" s="88"/>
      <c r="M289" s="94"/>
      <c r="N289" s="84"/>
      <c r="O289" s="84"/>
    </row>
    <row r="290" spans="1:15">
      <c r="A290" s="4">
        <v>43987</v>
      </c>
      <c r="B290" s="61">
        <v>236</v>
      </c>
      <c r="C290" s="45"/>
      <c r="D290" s="45"/>
      <c r="E290" s="45"/>
      <c r="F290" s="45"/>
      <c r="G290" s="45"/>
      <c r="H290" s="45"/>
      <c r="I290" s="63"/>
      <c r="J290" s="40"/>
      <c r="K290" s="26">
        <v>0</v>
      </c>
      <c r="L290" s="88"/>
      <c r="M290" s="94"/>
      <c r="N290" s="84"/>
      <c r="O290" s="84"/>
    </row>
    <row r="291" spans="1:15">
      <c r="A291" s="4">
        <v>43988</v>
      </c>
      <c r="B291" s="61">
        <v>252</v>
      </c>
      <c r="C291" s="45"/>
      <c r="D291" s="45"/>
      <c r="E291" s="45"/>
      <c r="F291" s="45"/>
      <c r="G291" s="45"/>
      <c r="H291" s="45"/>
      <c r="I291" s="63"/>
      <c r="J291" s="40"/>
      <c r="K291" s="26">
        <v>0</v>
      </c>
      <c r="L291" s="88"/>
      <c r="M291" s="94"/>
      <c r="N291" s="84"/>
      <c r="O291" s="84"/>
    </row>
    <row r="292" spans="1:15">
      <c r="A292" s="4">
        <v>43989</v>
      </c>
      <c r="B292" s="61">
        <v>237</v>
      </c>
      <c r="C292" s="45"/>
      <c r="D292" s="45"/>
      <c r="E292" s="45"/>
      <c r="F292" s="45"/>
      <c r="G292" s="45"/>
      <c r="H292" s="45"/>
      <c r="I292" s="63"/>
      <c r="J292" s="40"/>
      <c r="K292" s="26">
        <v>0</v>
      </c>
      <c r="L292" s="88"/>
      <c r="M292" s="94"/>
      <c r="N292" s="84"/>
      <c r="O292" s="84"/>
    </row>
    <row r="293" spans="1:15">
      <c r="A293" s="4">
        <v>43990</v>
      </c>
      <c r="B293" s="61">
        <v>264</v>
      </c>
      <c r="C293" s="45"/>
      <c r="D293" s="45"/>
      <c r="E293" s="45"/>
      <c r="F293" s="45"/>
      <c r="G293" s="45"/>
      <c r="H293" s="45"/>
      <c r="I293" s="63"/>
      <c r="J293" s="40"/>
      <c r="K293" s="26">
        <v>18</v>
      </c>
      <c r="L293" s="88"/>
      <c r="M293" s="94"/>
      <c r="N293" s="84"/>
      <c r="O293" s="84"/>
    </row>
    <row r="294" spans="1:15">
      <c r="A294" s="4">
        <v>43991</v>
      </c>
      <c r="B294" s="61">
        <v>239</v>
      </c>
      <c r="C294" s="45"/>
      <c r="D294" s="45"/>
      <c r="E294" s="45"/>
      <c r="F294" s="45"/>
      <c r="G294" s="45"/>
      <c r="H294" s="45"/>
      <c r="I294" s="63"/>
      <c r="J294" s="40"/>
      <c r="K294" s="26">
        <v>0</v>
      </c>
      <c r="L294" s="88"/>
      <c r="M294" s="94"/>
      <c r="N294" s="84"/>
      <c r="O294" s="84"/>
    </row>
    <row r="295" spans="1:15">
      <c r="A295" s="4">
        <v>43992</v>
      </c>
      <c r="B295" s="61">
        <v>261</v>
      </c>
      <c r="C295" s="123">
        <v>13</v>
      </c>
      <c r="D295" s="37">
        <v>142</v>
      </c>
      <c r="E295" s="37">
        <v>1</v>
      </c>
      <c r="F295" s="37">
        <v>17</v>
      </c>
      <c r="G295" s="37">
        <v>7.3</v>
      </c>
      <c r="H295" s="37">
        <v>3.2</v>
      </c>
      <c r="I295" s="63">
        <v>0</v>
      </c>
      <c r="J295" s="40">
        <v>0</v>
      </c>
      <c r="K295" s="26">
        <v>0</v>
      </c>
      <c r="L295" s="88">
        <v>0.54166666666666663</v>
      </c>
      <c r="M295" s="94">
        <v>44004</v>
      </c>
      <c r="N295" s="84">
        <v>44012</v>
      </c>
      <c r="O295" s="84"/>
    </row>
    <row r="296" spans="1:15">
      <c r="A296" s="4">
        <v>43993</v>
      </c>
      <c r="B296" s="61">
        <v>643</v>
      </c>
      <c r="C296" s="45"/>
      <c r="D296" s="45"/>
      <c r="E296" s="45"/>
      <c r="F296" s="45"/>
      <c r="G296" s="45"/>
      <c r="H296" s="45"/>
      <c r="I296" s="63"/>
      <c r="J296" s="40"/>
      <c r="K296" s="26">
        <v>41</v>
      </c>
      <c r="L296" s="88"/>
      <c r="M296" s="94"/>
      <c r="N296" s="84"/>
      <c r="O296" s="84"/>
    </row>
    <row r="297" spans="1:15">
      <c r="A297" s="4">
        <v>43994</v>
      </c>
      <c r="B297" s="93">
        <v>396</v>
      </c>
      <c r="C297" s="45"/>
      <c r="D297" s="45"/>
      <c r="E297" s="45"/>
      <c r="F297" s="45"/>
      <c r="G297" s="45"/>
      <c r="H297" s="45"/>
      <c r="I297" s="63"/>
      <c r="J297" s="40"/>
      <c r="K297" s="26">
        <v>0</v>
      </c>
      <c r="L297" s="88"/>
      <c r="M297" s="94"/>
      <c r="N297" s="84"/>
      <c r="O297" s="84"/>
    </row>
    <row r="298" spans="1:15">
      <c r="A298" s="4">
        <v>43995</v>
      </c>
      <c r="B298" s="93">
        <v>342</v>
      </c>
      <c r="C298" s="45"/>
      <c r="D298" s="45"/>
      <c r="E298" s="45"/>
      <c r="F298" s="45"/>
      <c r="G298" s="45"/>
      <c r="H298" s="45"/>
      <c r="I298" s="63"/>
      <c r="J298" s="40"/>
      <c r="K298" s="26">
        <v>0</v>
      </c>
      <c r="L298" s="88"/>
      <c r="M298" s="94"/>
      <c r="N298" s="84"/>
      <c r="O298" s="84"/>
    </row>
    <row r="299" spans="1:15">
      <c r="A299" s="4">
        <v>43996</v>
      </c>
      <c r="B299" s="93">
        <v>591</v>
      </c>
      <c r="C299" s="45"/>
      <c r="D299" s="45"/>
      <c r="E299" s="45"/>
      <c r="F299" s="45"/>
      <c r="G299" s="45"/>
      <c r="H299" s="45"/>
      <c r="I299" s="63"/>
      <c r="J299" s="40"/>
      <c r="K299" s="26">
        <v>0</v>
      </c>
      <c r="L299" s="88"/>
      <c r="M299" s="94"/>
      <c r="N299" s="84"/>
      <c r="O299" s="84"/>
    </row>
    <row r="300" spans="1:15">
      <c r="A300" s="4">
        <v>43997</v>
      </c>
      <c r="B300" s="93">
        <v>475</v>
      </c>
      <c r="C300" s="83"/>
      <c r="D300" s="83"/>
      <c r="E300" s="83"/>
      <c r="F300" s="83"/>
      <c r="G300" s="83"/>
      <c r="H300" s="83"/>
      <c r="I300" s="63"/>
      <c r="J300" s="40"/>
      <c r="K300" s="26">
        <v>21</v>
      </c>
      <c r="L300" s="88"/>
      <c r="M300" s="94"/>
      <c r="N300" s="84"/>
      <c r="O300" s="84"/>
    </row>
    <row r="301" spans="1:15">
      <c r="A301" s="4">
        <v>43998</v>
      </c>
      <c r="B301" s="93">
        <v>385</v>
      </c>
      <c r="C301" s="83"/>
      <c r="D301" s="83"/>
      <c r="E301" s="83"/>
      <c r="F301" s="83"/>
      <c r="G301" s="83"/>
      <c r="H301" s="83"/>
      <c r="I301" s="63"/>
      <c r="J301" s="40"/>
      <c r="K301" s="26">
        <v>0</v>
      </c>
      <c r="L301" s="88"/>
      <c r="M301" s="94"/>
      <c r="N301" s="84"/>
      <c r="O301" s="84"/>
    </row>
    <row r="302" spans="1:15">
      <c r="A302" s="4">
        <v>43999</v>
      </c>
      <c r="B302" s="93">
        <v>329</v>
      </c>
      <c r="I302" s="63"/>
      <c r="J302" s="40"/>
      <c r="K302" s="26">
        <v>4</v>
      </c>
      <c r="L302" s="88"/>
      <c r="M302" s="94"/>
      <c r="N302" s="84"/>
      <c r="O302" s="84"/>
    </row>
    <row r="303" spans="1:15">
      <c r="A303" s="4">
        <v>44000</v>
      </c>
      <c r="B303" s="93">
        <v>366</v>
      </c>
      <c r="C303" s="45"/>
      <c r="D303" s="45"/>
      <c r="E303" s="45"/>
      <c r="F303" s="45"/>
      <c r="G303" s="45"/>
      <c r="H303" s="45"/>
      <c r="I303" s="63"/>
      <c r="J303" s="40"/>
      <c r="K303" s="26">
        <v>0</v>
      </c>
      <c r="L303" s="88"/>
      <c r="M303" s="94"/>
      <c r="N303" s="84"/>
      <c r="O303" s="84"/>
    </row>
    <row r="304" spans="1:15">
      <c r="A304" s="4">
        <v>44001</v>
      </c>
      <c r="B304" s="93">
        <v>473</v>
      </c>
      <c r="C304" s="45"/>
      <c r="D304" s="45"/>
      <c r="E304" s="45"/>
      <c r="F304" s="45"/>
      <c r="G304" s="45"/>
      <c r="H304" s="45"/>
      <c r="I304" s="63"/>
      <c r="J304" s="40"/>
      <c r="K304" s="26">
        <v>0</v>
      </c>
      <c r="L304" s="88"/>
      <c r="M304" s="94"/>
      <c r="N304" s="84"/>
      <c r="O304" s="84"/>
    </row>
    <row r="305" spans="1:15">
      <c r="A305" s="4">
        <v>44002</v>
      </c>
      <c r="B305" s="93">
        <v>462</v>
      </c>
      <c r="C305" s="45"/>
      <c r="D305" s="45"/>
      <c r="E305" s="45"/>
      <c r="F305" s="45"/>
      <c r="G305" s="45"/>
      <c r="H305" s="45"/>
      <c r="I305" s="63"/>
      <c r="J305" s="40"/>
      <c r="K305" s="26">
        <v>0</v>
      </c>
      <c r="L305" s="88"/>
      <c r="M305" s="94"/>
      <c r="N305" s="84"/>
      <c r="O305" s="84"/>
    </row>
    <row r="306" spans="1:15">
      <c r="A306" s="4">
        <v>44003</v>
      </c>
      <c r="B306" s="93">
        <v>433</v>
      </c>
      <c r="C306" s="45"/>
      <c r="D306" s="45"/>
      <c r="E306" s="45"/>
      <c r="F306" s="45"/>
      <c r="G306" s="45"/>
      <c r="H306" s="45"/>
      <c r="I306" s="63"/>
      <c r="J306" s="40"/>
      <c r="K306" s="26">
        <v>0</v>
      </c>
      <c r="L306" s="88"/>
      <c r="M306" s="94"/>
      <c r="N306" s="84"/>
      <c r="O306" s="84"/>
    </row>
    <row r="307" spans="1:15">
      <c r="A307" s="4">
        <v>44004</v>
      </c>
      <c r="B307" s="93">
        <v>429</v>
      </c>
      <c r="C307" s="45"/>
      <c r="D307" s="45"/>
      <c r="E307" s="45"/>
      <c r="F307" s="45"/>
      <c r="G307" s="45"/>
      <c r="H307" s="45"/>
      <c r="I307" s="63"/>
      <c r="J307" s="40"/>
      <c r="K307" s="26">
        <v>10</v>
      </c>
      <c r="L307" s="88"/>
      <c r="M307" s="94"/>
      <c r="N307" s="84"/>
      <c r="O307" s="84"/>
    </row>
    <row r="308" spans="1:15">
      <c r="A308" s="4">
        <v>44005</v>
      </c>
      <c r="B308" s="93">
        <v>339</v>
      </c>
      <c r="C308" s="45"/>
      <c r="D308" s="45"/>
      <c r="E308" s="45"/>
      <c r="F308" s="45"/>
      <c r="G308" s="45"/>
      <c r="H308" s="45"/>
      <c r="I308" s="63"/>
      <c r="J308" s="40"/>
      <c r="K308" s="26">
        <v>0</v>
      </c>
      <c r="L308" s="88"/>
      <c r="M308" s="94"/>
      <c r="N308" s="84"/>
      <c r="O308" s="84"/>
    </row>
    <row r="309" spans="1:15">
      <c r="A309" s="4">
        <v>44006</v>
      </c>
      <c r="B309" s="93">
        <v>310</v>
      </c>
      <c r="C309" s="20"/>
      <c r="D309" s="20"/>
      <c r="E309" s="20"/>
      <c r="F309" s="20"/>
      <c r="G309" s="20"/>
      <c r="H309" s="20"/>
      <c r="I309" s="63"/>
      <c r="J309" s="40"/>
      <c r="K309" s="26">
        <v>0</v>
      </c>
      <c r="L309" s="88"/>
      <c r="M309" s="94"/>
      <c r="N309" s="84"/>
      <c r="O309" s="84"/>
    </row>
    <row r="310" spans="1:15">
      <c r="A310" s="4">
        <v>44007</v>
      </c>
      <c r="B310" s="93">
        <v>301</v>
      </c>
      <c r="C310" s="20"/>
      <c r="D310" s="20"/>
      <c r="E310" s="20"/>
      <c r="F310" s="20"/>
      <c r="G310" s="20"/>
      <c r="H310" s="20"/>
      <c r="I310" s="63"/>
      <c r="J310" s="40"/>
      <c r="K310" s="26">
        <v>0</v>
      </c>
      <c r="L310" s="88"/>
      <c r="M310" s="94"/>
      <c r="N310" s="84"/>
      <c r="O310" s="84"/>
    </row>
    <row r="311" spans="1:15">
      <c r="A311" s="4">
        <v>44008</v>
      </c>
      <c r="B311" s="93">
        <v>275</v>
      </c>
      <c r="C311" s="45"/>
      <c r="D311" s="45"/>
      <c r="E311" s="45"/>
      <c r="F311" s="45"/>
      <c r="G311" s="45"/>
      <c r="H311" s="45"/>
      <c r="I311" s="63"/>
      <c r="J311" s="40"/>
      <c r="K311" s="26">
        <v>0</v>
      </c>
      <c r="L311" s="88"/>
      <c r="M311" s="94"/>
      <c r="N311" s="84"/>
      <c r="O311" s="84"/>
    </row>
    <row r="312" spans="1:15">
      <c r="A312" s="4">
        <v>44009</v>
      </c>
      <c r="B312" s="93">
        <v>283</v>
      </c>
      <c r="C312" s="45"/>
      <c r="D312" s="45"/>
      <c r="E312" s="45"/>
      <c r="F312" s="45"/>
      <c r="G312" s="45"/>
      <c r="H312" s="45"/>
      <c r="I312" s="63"/>
      <c r="J312" s="40"/>
      <c r="K312" s="26">
        <v>0</v>
      </c>
      <c r="L312" s="88"/>
      <c r="M312" s="94"/>
      <c r="N312" s="84"/>
      <c r="O312" s="84"/>
    </row>
    <row r="313" spans="1:15">
      <c r="A313" s="4">
        <v>44010</v>
      </c>
      <c r="B313" s="93">
        <v>302</v>
      </c>
      <c r="C313" s="45"/>
      <c r="D313" s="45"/>
      <c r="E313" s="45"/>
      <c r="F313" s="45"/>
      <c r="G313" s="45"/>
      <c r="H313" s="45"/>
      <c r="I313" s="63"/>
      <c r="J313" s="40"/>
      <c r="K313" s="26">
        <v>0</v>
      </c>
      <c r="L313" s="88"/>
      <c r="M313" s="94"/>
      <c r="N313" s="84"/>
      <c r="O313" s="84"/>
    </row>
    <row r="314" spans="1:15">
      <c r="A314" s="4">
        <v>44011</v>
      </c>
      <c r="B314" s="93">
        <v>283</v>
      </c>
      <c r="C314" s="45"/>
      <c r="D314" s="45"/>
      <c r="E314" s="45"/>
      <c r="F314" s="45"/>
      <c r="G314" s="45"/>
      <c r="H314" s="45"/>
      <c r="I314" s="63"/>
      <c r="J314" s="40"/>
      <c r="K314" s="26">
        <v>10</v>
      </c>
      <c r="L314" s="88"/>
      <c r="M314" s="94"/>
      <c r="N314" s="84"/>
      <c r="O314" s="84"/>
    </row>
    <row r="315" spans="1:15">
      <c r="A315" s="4">
        <v>44012</v>
      </c>
      <c r="B315" s="93">
        <v>256</v>
      </c>
      <c r="C315" s="45"/>
      <c r="D315" s="45"/>
      <c r="E315" s="45"/>
      <c r="F315" s="45"/>
      <c r="G315" s="45"/>
      <c r="H315" s="45"/>
      <c r="I315" s="63"/>
      <c r="J315" s="40"/>
      <c r="K315" s="26">
        <v>2</v>
      </c>
      <c r="L315" s="88"/>
      <c r="M315" s="94"/>
      <c r="N315" s="84"/>
      <c r="O315" s="84"/>
    </row>
    <row r="316" spans="1:15">
      <c r="A316" s="4">
        <v>44013</v>
      </c>
      <c r="B316" s="93">
        <v>262</v>
      </c>
      <c r="C316" s="20"/>
      <c r="D316" s="20"/>
      <c r="E316" s="20"/>
      <c r="F316" s="20"/>
      <c r="G316" s="20"/>
      <c r="H316" s="20"/>
      <c r="I316" s="63"/>
      <c r="J316" s="40"/>
      <c r="K316" s="26">
        <v>0</v>
      </c>
      <c r="L316" s="88"/>
      <c r="M316" s="94"/>
      <c r="N316" s="84"/>
      <c r="O316" s="84"/>
    </row>
    <row r="317" spans="1:15">
      <c r="A317" s="4">
        <v>44014</v>
      </c>
      <c r="B317" s="93">
        <v>248</v>
      </c>
      <c r="C317" s="45"/>
      <c r="D317" s="45"/>
      <c r="E317" s="45"/>
      <c r="F317" s="45"/>
      <c r="G317" s="45"/>
      <c r="H317" s="45"/>
      <c r="I317" s="63"/>
      <c r="J317" s="40"/>
      <c r="K317" s="26">
        <v>0</v>
      </c>
      <c r="L317" s="88"/>
      <c r="M317" s="94"/>
      <c r="N317" s="84"/>
      <c r="O317" s="84"/>
    </row>
    <row r="318" spans="1:15">
      <c r="A318" s="4">
        <v>44015</v>
      </c>
      <c r="B318" s="93">
        <v>246</v>
      </c>
      <c r="C318" s="45"/>
      <c r="D318" s="45"/>
      <c r="E318" s="45"/>
      <c r="F318" s="45"/>
      <c r="G318" s="45"/>
      <c r="H318" s="45"/>
      <c r="I318" s="63"/>
      <c r="J318" s="40"/>
      <c r="K318" s="26">
        <v>0</v>
      </c>
      <c r="L318" s="88"/>
      <c r="M318" s="94"/>
      <c r="N318" s="84"/>
      <c r="O318" s="84"/>
    </row>
    <row r="319" spans="1:15">
      <c r="A319" s="4">
        <v>44016</v>
      </c>
      <c r="B319" s="93">
        <v>258</v>
      </c>
      <c r="C319" s="45"/>
      <c r="D319" s="45"/>
      <c r="E319" s="45"/>
      <c r="F319" s="45"/>
      <c r="G319" s="45"/>
      <c r="H319" s="45"/>
      <c r="I319" s="63"/>
      <c r="J319" s="40"/>
      <c r="K319" s="26">
        <v>0</v>
      </c>
      <c r="L319" s="88"/>
      <c r="M319" s="94"/>
      <c r="N319" s="84"/>
      <c r="O319" s="84"/>
    </row>
    <row r="320" spans="1:15">
      <c r="A320" s="4">
        <v>44017</v>
      </c>
      <c r="B320" s="93">
        <v>240</v>
      </c>
      <c r="C320" s="45"/>
      <c r="D320" s="45"/>
      <c r="E320" s="45"/>
      <c r="F320" s="45"/>
      <c r="G320" s="45"/>
      <c r="H320" s="45"/>
      <c r="I320" s="63"/>
      <c r="J320" s="40"/>
      <c r="K320" s="26">
        <v>0</v>
      </c>
      <c r="L320" s="88"/>
      <c r="M320" s="94"/>
      <c r="N320" s="84"/>
      <c r="O320" s="84"/>
    </row>
    <row r="321" spans="1:15">
      <c r="A321" s="4">
        <v>44018</v>
      </c>
      <c r="B321" s="93">
        <v>241</v>
      </c>
      <c r="C321" s="45"/>
      <c r="D321" s="45"/>
      <c r="E321" s="45"/>
      <c r="F321" s="45"/>
      <c r="G321" s="45"/>
      <c r="H321" s="45"/>
      <c r="I321" s="63"/>
      <c r="J321" s="40"/>
      <c r="K321" s="26">
        <v>0</v>
      </c>
      <c r="L321" s="88"/>
      <c r="M321" s="94"/>
      <c r="N321" s="84"/>
      <c r="O321" s="84"/>
    </row>
    <row r="322" spans="1:15">
      <c r="A322" s="4">
        <v>44019</v>
      </c>
      <c r="B322" s="93">
        <v>232</v>
      </c>
      <c r="C322" s="45"/>
      <c r="D322" s="45"/>
      <c r="E322" s="45"/>
      <c r="F322" s="45"/>
      <c r="G322" s="45"/>
      <c r="H322" s="45"/>
      <c r="I322" s="63"/>
      <c r="J322" s="40"/>
      <c r="K322" s="26">
        <v>0</v>
      </c>
      <c r="L322" s="88"/>
      <c r="M322" s="94"/>
      <c r="N322" s="84"/>
      <c r="O322" s="84"/>
    </row>
    <row r="323" spans="1:15">
      <c r="A323" s="4">
        <v>44020</v>
      </c>
      <c r="B323" s="93">
        <v>289</v>
      </c>
      <c r="C323" s="129">
        <v>9</v>
      </c>
      <c r="D323" s="130">
        <v>291</v>
      </c>
      <c r="E323" s="130">
        <v>1</v>
      </c>
      <c r="F323" s="130">
        <v>15</v>
      </c>
      <c r="G323" s="130">
        <v>9.1</v>
      </c>
      <c r="H323" s="130">
        <v>3.2</v>
      </c>
      <c r="I323" s="131">
        <v>0</v>
      </c>
      <c r="J323" s="132">
        <v>0</v>
      </c>
      <c r="K323" s="133">
        <v>0</v>
      </c>
      <c r="L323" s="134">
        <v>0.375</v>
      </c>
      <c r="M323" s="135">
        <v>44027</v>
      </c>
      <c r="N323" s="136">
        <v>44027</v>
      </c>
      <c r="O323" s="84"/>
    </row>
    <row r="324" spans="1:15">
      <c r="A324" s="4">
        <v>44021</v>
      </c>
      <c r="B324" s="127">
        <v>261</v>
      </c>
      <c r="C324" s="137"/>
      <c r="D324" s="137"/>
      <c r="E324" s="137"/>
      <c r="F324" s="137"/>
      <c r="G324" s="137"/>
      <c r="H324" s="137"/>
      <c r="I324" s="131"/>
      <c r="J324" s="132"/>
      <c r="K324" s="133">
        <v>15</v>
      </c>
      <c r="L324" s="134"/>
      <c r="M324" s="135"/>
      <c r="N324" s="136"/>
      <c r="O324" s="84"/>
    </row>
    <row r="325" spans="1:15">
      <c r="A325" s="4">
        <v>44022</v>
      </c>
      <c r="B325" s="127">
        <v>272</v>
      </c>
      <c r="C325" s="45"/>
      <c r="D325" s="45"/>
      <c r="E325" s="45"/>
      <c r="F325" s="45"/>
      <c r="G325" s="45"/>
      <c r="H325" s="45"/>
      <c r="I325" s="63"/>
      <c r="J325" s="40"/>
      <c r="K325" s="26">
        <v>0</v>
      </c>
      <c r="L325" s="88"/>
      <c r="M325" s="94"/>
      <c r="N325" s="84"/>
      <c r="O325" s="84"/>
    </row>
    <row r="326" spans="1:15">
      <c r="A326" s="4">
        <v>44023</v>
      </c>
      <c r="B326" s="127">
        <v>277</v>
      </c>
      <c r="C326" s="45"/>
      <c r="D326" s="45"/>
      <c r="E326" s="45"/>
      <c r="F326" s="45"/>
      <c r="G326" s="45"/>
      <c r="H326" s="45"/>
      <c r="I326" s="63"/>
      <c r="J326" s="40"/>
      <c r="K326" s="26">
        <v>0</v>
      </c>
      <c r="L326" s="88"/>
      <c r="M326" s="94"/>
      <c r="N326" s="84"/>
      <c r="O326" s="84"/>
    </row>
    <row r="327" spans="1:15">
      <c r="A327" s="4">
        <v>44024</v>
      </c>
      <c r="B327" s="127">
        <v>253</v>
      </c>
      <c r="C327" s="45"/>
      <c r="D327" s="45"/>
      <c r="E327" s="45"/>
      <c r="F327" s="45"/>
      <c r="G327" s="45"/>
      <c r="H327" s="45"/>
      <c r="I327" s="63"/>
      <c r="J327" s="40"/>
      <c r="K327" s="26">
        <v>0</v>
      </c>
      <c r="L327" s="88"/>
      <c r="M327" s="94"/>
      <c r="N327" s="84"/>
      <c r="O327" s="84"/>
    </row>
    <row r="328" spans="1:15">
      <c r="A328" s="4">
        <v>44025</v>
      </c>
      <c r="B328" s="127">
        <v>263</v>
      </c>
      <c r="C328" s="45"/>
      <c r="D328" s="45"/>
      <c r="E328" s="45"/>
      <c r="F328" s="45"/>
      <c r="G328" s="45"/>
      <c r="H328" s="45"/>
      <c r="I328" s="63"/>
      <c r="J328" s="40"/>
      <c r="K328" s="26">
        <v>0</v>
      </c>
      <c r="L328" s="88"/>
      <c r="M328" s="94"/>
      <c r="N328" s="84"/>
      <c r="O328" s="84"/>
    </row>
    <row r="329" spans="1:15">
      <c r="A329" s="4">
        <v>44026</v>
      </c>
      <c r="B329" s="127">
        <v>247</v>
      </c>
      <c r="C329" s="83"/>
      <c r="D329" s="83"/>
      <c r="E329" s="83"/>
      <c r="F329" s="83"/>
      <c r="G329" s="83"/>
      <c r="H329" s="83"/>
      <c r="I329" s="63"/>
      <c r="J329" s="40"/>
      <c r="K329" s="26">
        <v>0</v>
      </c>
      <c r="L329" s="88"/>
      <c r="M329" s="94"/>
      <c r="N329" s="84"/>
      <c r="O329" s="84"/>
    </row>
    <row r="330" spans="1:15">
      <c r="A330" s="4">
        <v>44027</v>
      </c>
      <c r="B330" s="127">
        <v>238</v>
      </c>
      <c r="I330" s="63"/>
      <c r="J330" s="40"/>
      <c r="K330" s="26">
        <v>0</v>
      </c>
      <c r="L330" s="88"/>
      <c r="M330" s="94"/>
      <c r="N330" s="84"/>
      <c r="O330" s="84"/>
    </row>
    <row r="331" spans="1:15">
      <c r="A331" s="4">
        <v>44028</v>
      </c>
      <c r="B331" s="127">
        <f>(B330+B332)/2</f>
        <v>236</v>
      </c>
      <c r="C331" s="45"/>
      <c r="D331" s="45"/>
      <c r="E331" s="45"/>
      <c r="F331" s="45"/>
      <c r="G331" s="45"/>
      <c r="H331" s="45"/>
      <c r="I331" s="63"/>
      <c r="J331" s="40"/>
      <c r="K331" s="26">
        <v>0</v>
      </c>
      <c r="L331" s="88"/>
      <c r="M331" s="94"/>
      <c r="N331" s="84"/>
      <c r="O331" s="84"/>
    </row>
    <row r="332" spans="1:15">
      <c r="A332" s="4">
        <v>44029</v>
      </c>
      <c r="B332" s="127">
        <v>234</v>
      </c>
      <c r="C332" s="45"/>
      <c r="D332" s="45"/>
      <c r="E332" s="45"/>
      <c r="F332" s="45"/>
      <c r="G332" s="45"/>
      <c r="H332" s="45"/>
      <c r="I332" s="63"/>
      <c r="J332" s="40"/>
      <c r="K332" s="26">
        <v>0</v>
      </c>
      <c r="L332" s="88"/>
      <c r="M332" s="94"/>
      <c r="N332" s="84"/>
      <c r="O332" s="84"/>
    </row>
    <row r="333" spans="1:15">
      <c r="A333" s="4">
        <v>44030</v>
      </c>
      <c r="B333" s="127">
        <v>238</v>
      </c>
      <c r="C333" s="45"/>
      <c r="D333" s="45"/>
      <c r="E333" s="45"/>
      <c r="F333" s="45"/>
      <c r="G333" s="45"/>
      <c r="H333" s="45"/>
      <c r="I333" s="63"/>
      <c r="J333" s="40"/>
      <c r="K333" s="26">
        <v>0</v>
      </c>
      <c r="L333" s="88"/>
      <c r="M333" s="94"/>
      <c r="N333" s="84"/>
      <c r="O333" s="84"/>
    </row>
    <row r="334" spans="1:15">
      <c r="A334" s="4">
        <v>44031</v>
      </c>
      <c r="B334" s="127">
        <v>248</v>
      </c>
      <c r="C334" s="45"/>
      <c r="D334" s="45"/>
      <c r="E334" s="45"/>
      <c r="F334" s="45"/>
      <c r="G334" s="45"/>
      <c r="H334" s="45"/>
      <c r="I334" s="63"/>
      <c r="J334" s="40"/>
      <c r="K334" s="26">
        <v>0</v>
      </c>
      <c r="L334" s="88"/>
      <c r="M334" s="94"/>
      <c r="N334" s="84"/>
      <c r="O334" s="84"/>
    </row>
    <row r="335" spans="1:15">
      <c r="A335" s="4">
        <v>44032</v>
      </c>
      <c r="B335" s="127">
        <v>247</v>
      </c>
      <c r="C335" s="45"/>
      <c r="D335" s="45"/>
      <c r="E335" s="45"/>
      <c r="F335" s="45"/>
      <c r="G335" s="45"/>
      <c r="H335" s="45"/>
      <c r="I335" s="63"/>
      <c r="J335" s="40"/>
      <c r="K335" s="26">
        <v>0</v>
      </c>
      <c r="L335" s="88"/>
      <c r="M335" s="94"/>
      <c r="N335" s="84"/>
      <c r="O335" s="84"/>
    </row>
    <row r="336" spans="1:15">
      <c r="A336" s="4">
        <v>44033</v>
      </c>
      <c r="B336" s="127">
        <v>241</v>
      </c>
      <c r="C336" s="45"/>
      <c r="D336" s="45"/>
      <c r="E336" s="45"/>
      <c r="F336" s="45"/>
      <c r="G336" s="45"/>
      <c r="H336" s="45"/>
      <c r="I336" s="63"/>
      <c r="J336" s="40"/>
      <c r="K336" s="26">
        <v>0</v>
      </c>
      <c r="L336" s="88"/>
      <c r="M336" s="94"/>
      <c r="N336" s="84"/>
      <c r="O336" s="84"/>
    </row>
    <row r="337" spans="1:15">
      <c r="A337" s="4">
        <v>44034</v>
      </c>
      <c r="B337" s="127">
        <v>220</v>
      </c>
      <c r="C337" s="20"/>
      <c r="D337" s="20"/>
      <c r="E337" s="20"/>
      <c r="F337" s="20"/>
      <c r="G337" s="20"/>
      <c r="H337" s="20"/>
      <c r="I337" s="63"/>
      <c r="J337" s="40"/>
      <c r="K337" s="26">
        <v>0</v>
      </c>
      <c r="L337" s="88"/>
      <c r="M337" s="94"/>
      <c r="N337" s="84"/>
      <c r="O337" s="84"/>
    </row>
    <row r="338" spans="1:15">
      <c r="A338" s="4">
        <v>44035</v>
      </c>
      <c r="B338" s="93">
        <v>231</v>
      </c>
      <c r="C338" s="20"/>
      <c r="D338" s="20"/>
      <c r="E338" s="20"/>
      <c r="F338" s="20"/>
      <c r="G338" s="20"/>
      <c r="H338" s="20"/>
      <c r="I338" s="63"/>
      <c r="J338" s="40"/>
      <c r="K338" s="26">
        <v>0</v>
      </c>
      <c r="L338" s="88"/>
      <c r="M338" s="94"/>
      <c r="N338" s="84"/>
      <c r="O338" s="84"/>
    </row>
    <row r="339" spans="1:15">
      <c r="A339" s="4">
        <v>44036</v>
      </c>
      <c r="B339" s="93">
        <v>914</v>
      </c>
      <c r="C339" s="45"/>
      <c r="D339" s="45"/>
      <c r="E339" s="45"/>
      <c r="F339" s="45"/>
      <c r="G339" s="45"/>
      <c r="H339" s="45"/>
      <c r="I339" s="63"/>
      <c r="J339" s="40"/>
      <c r="K339" s="26">
        <v>32</v>
      </c>
      <c r="L339" s="88"/>
      <c r="M339" s="94"/>
      <c r="N339" s="84"/>
      <c r="O339" s="84"/>
    </row>
    <row r="340" spans="1:15">
      <c r="A340" s="4">
        <v>44037</v>
      </c>
      <c r="B340" s="93">
        <v>813</v>
      </c>
      <c r="C340" s="45"/>
      <c r="D340" s="45"/>
      <c r="E340" s="45"/>
      <c r="F340" s="45"/>
      <c r="G340" s="45"/>
      <c r="H340" s="45"/>
      <c r="I340" s="63"/>
      <c r="J340" s="40"/>
      <c r="K340" s="26">
        <v>32</v>
      </c>
      <c r="L340" s="88"/>
      <c r="M340" s="94"/>
      <c r="N340" s="84"/>
      <c r="O340" s="84"/>
    </row>
    <row r="341" spans="1:15">
      <c r="A341" s="4">
        <v>44038</v>
      </c>
      <c r="B341" s="93">
        <v>1817</v>
      </c>
      <c r="C341" s="45"/>
      <c r="D341" s="45"/>
      <c r="E341" s="45"/>
      <c r="F341" s="45"/>
      <c r="G341" s="45"/>
      <c r="H341" s="45"/>
      <c r="I341" s="63"/>
      <c r="J341" s="40"/>
      <c r="K341" s="26">
        <v>0</v>
      </c>
      <c r="L341" s="88"/>
      <c r="M341" s="94"/>
      <c r="N341" s="84"/>
      <c r="O341" s="84" t="s">
        <v>57</v>
      </c>
    </row>
    <row r="342" spans="1:15">
      <c r="A342" s="4">
        <v>44039</v>
      </c>
      <c r="B342" s="93">
        <v>956</v>
      </c>
      <c r="C342" s="45"/>
      <c r="D342" s="45"/>
      <c r="E342" s="45"/>
      <c r="F342" s="45"/>
      <c r="G342" s="45"/>
      <c r="H342" s="45"/>
      <c r="I342" s="63"/>
      <c r="J342" s="40"/>
      <c r="K342" s="26">
        <v>43</v>
      </c>
      <c r="L342" s="88"/>
      <c r="M342" s="94"/>
      <c r="N342" s="84"/>
      <c r="O342" s="84"/>
    </row>
    <row r="343" spans="1:15">
      <c r="A343" s="4">
        <v>44040</v>
      </c>
      <c r="B343" s="127">
        <v>557</v>
      </c>
      <c r="C343" s="45"/>
      <c r="D343" s="45"/>
      <c r="E343" s="45"/>
      <c r="F343" s="45"/>
      <c r="G343" s="45"/>
      <c r="H343" s="45"/>
      <c r="I343" s="63"/>
      <c r="J343" s="40"/>
      <c r="K343" s="26">
        <v>0</v>
      </c>
      <c r="L343" s="88"/>
      <c r="M343" s="94"/>
      <c r="N343" s="84"/>
      <c r="O343" s="84"/>
    </row>
    <row r="344" spans="1:15">
      <c r="A344" s="4">
        <v>44041</v>
      </c>
      <c r="B344" s="127">
        <v>456</v>
      </c>
      <c r="C344" s="20"/>
      <c r="D344" s="20"/>
      <c r="E344" s="20"/>
      <c r="F344" s="20"/>
      <c r="G344" s="20"/>
      <c r="H344" s="20"/>
      <c r="I344" s="63"/>
      <c r="J344" s="40"/>
      <c r="K344" s="26">
        <v>0</v>
      </c>
      <c r="L344" s="88"/>
      <c r="M344" s="94"/>
      <c r="N344" s="84"/>
      <c r="O344" s="84"/>
    </row>
    <row r="345" spans="1:15">
      <c r="A345" s="4">
        <v>44042</v>
      </c>
      <c r="B345" s="127">
        <v>395</v>
      </c>
      <c r="C345" s="45"/>
      <c r="D345" s="45"/>
      <c r="E345" s="45"/>
      <c r="F345" s="45"/>
      <c r="G345" s="45"/>
      <c r="H345" s="45"/>
      <c r="I345" s="63"/>
      <c r="J345" s="40"/>
      <c r="K345" s="26">
        <v>0</v>
      </c>
      <c r="L345" s="88"/>
      <c r="M345" s="94"/>
      <c r="N345" s="84"/>
      <c r="O345" s="84"/>
    </row>
    <row r="346" spans="1:15">
      <c r="A346" s="4">
        <v>44043</v>
      </c>
      <c r="B346" s="127">
        <v>358</v>
      </c>
      <c r="C346" s="45"/>
      <c r="D346" s="45"/>
      <c r="E346" s="45"/>
      <c r="F346" s="45"/>
      <c r="G346" s="45"/>
      <c r="H346" s="45"/>
      <c r="I346" s="63"/>
      <c r="J346" s="40"/>
      <c r="K346" s="26">
        <v>0</v>
      </c>
      <c r="L346" s="88"/>
      <c r="M346" s="94"/>
      <c r="N346" s="84"/>
      <c r="O346" s="84"/>
    </row>
    <row r="347" spans="1:15">
      <c r="A347" s="4">
        <v>44044</v>
      </c>
      <c r="B347" s="127">
        <v>344</v>
      </c>
      <c r="C347" s="45"/>
      <c r="D347" s="45"/>
      <c r="E347" s="45"/>
      <c r="F347" s="45"/>
      <c r="G347" s="45"/>
      <c r="H347" s="45"/>
      <c r="I347" s="63"/>
      <c r="J347" s="40"/>
      <c r="K347" s="26">
        <v>0</v>
      </c>
      <c r="L347" s="88"/>
      <c r="M347" s="94"/>
      <c r="N347" s="84"/>
      <c r="O347" s="84"/>
    </row>
    <row r="348" spans="1:15">
      <c r="A348" s="4">
        <v>44045</v>
      </c>
      <c r="B348" s="127">
        <v>341</v>
      </c>
      <c r="C348" s="45"/>
      <c r="D348" s="45"/>
      <c r="E348" s="45"/>
      <c r="F348" s="45"/>
      <c r="G348" s="45"/>
      <c r="H348" s="45"/>
      <c r="I348" s="63"/>
      <c r="J348" s="40"/>
      <c r="K348" s="26">
        <v>0</v>
      </c>
      <c r="L348" s="88"/>
      <c r="M348" s="94"/>
      <c r="N348" s="84"/>
      <c r="O348" s="84"/>
    </row>
    <row r="349" spans="1:15">
      <c r="A349" s="4">
        <v>44046</v>
      </c>
      <c r="B349" s="128">
        <v>331</v>
      </c>
      <c r="C349" s="45"/>
      <c r="D349" s="45"/>
      <c r="E349" s="45"/>
      <c r="F349" s="45"/>
      <c r="G349" s="45"/>
      <c r="H349" s="45"/>
      <c r="I349" s="63"/>
      <c r="J349" s="40"/>
      <c r="K349" s="26">
        <v>0</v>
      </c>
      <c r="L349" s="88"/>
      <c r="M349" s="94"/>
      <c r="N349" s="84"/>
      <c r="O349" s="84"/>
    </row>
    <row r="350" spans="1:15">
      <c r="A350" s="4">
        <v>44047</v>
      </c>
      <c r="B350" s="93">
        <v>314</v>
      </c>
      <c r="C350" s="45"/>
      <c r="D350" s="45"/>
      <c r="E350" s="45"/>
      <c r="F350" s="45"/>
      <c r="G350" s="45"/>
      <c r="H350" s="45"/>
      <c r="I350" s="63"/>
      <c r="J350" s="40"/>
      <c r="K350" s="26">
        <v>0</v>
      </c>
      <c r="L350" s="88"/>
      <c r="M350" s="94"/>
      <c r="N350" s="84"/>
      <c r="O350" s="84"/>
    </row>
    <row r="351" spans="1:15">
      <c r="A351" s="4">
        <v>44048</v>
      </c>
      <c r="B351" s="93">
        <v>300</v>
      </c>
      <c r="C351" s="129">
        <v>9</v>
      </c>
      <c r="D351" s="130">
        <v>101</v>
      </c>
      <c r="E351" s="130">
        <v>1</v>
      </c>
      <c r="F351" s="130">
        <v>12</v>
      </c>
      <c r="G351" s="130">
        <v>8.1</v>
      </c>
      <c r="H351" s="130">
        <v>3.4</v>
      </c>
      <c r="I351" s="131">
        <v>0</v>
      </c>
      <c r="J351" s="132">
        <v>0</v>
      </c>
      <c r="K351" s="133">
        <v>0</v>
      </c>
      <c r="L351" s="134">
        <v>0.47916666666666669</v>
      </c>
      <c r="M351" s="135">
        <v>44061</v>
      </c>
      <c r="N351" s="136">
        <v>44061</v>
      </c>
      <c r="O351" s="84"/>
    </row>
    <row r="352" spans="1:15">
      <c r="A352" s="4">
        <v>44049</v>
      </c>
      <c r="B352" s="93">
        <v>291</v>
      </c>
      <c r="C352" s="20"/>
      <c r="D352" s="20"/>
      <c r="E352" s="20"/>
      <c r="F352" s="20"/>
      <c r="G352" s="20"/>
      <c r="H352" s="20"/>
      <c r="I352" s="63"/>
      <c r="J352" s="40"/>
      <c r="K352" s="26">
        <v>0</v>
      </c>
      <c r="L352" s="88"/>
      <c r="M352" s="94"/>
      <c r="N352" s="84"/>
      <c r="O352" s="84"/>
    </row>
    <row r="353" spans="1:15">
      <c r="A353" s="4">
        <v>44050</v>
      </c>
      <c r="B353" s="93">
        <v>293</v>
      </c>
      <c r="C353" s="45"/>
      <c r="D353" s="45"/>
      <c r="E353" s="45"/>
      <c r="F353" s="45"/>
      <c r="G353" s="45"/>
      <c r="H353" s="45"/>
      <c r="I353" s="61"/>
      <c r="J353" s="40"/>
      <c r="K353" s="26">
        <v>0</v>
      </c>
      <c r="L353" s="88"/>
      <c r="M353" s="94"/>
      <c r="N353" s="84"/>
      <c r="O353" s="84"/>
    </row>
    <row r="354" spans="1:15">
      <c r="A354" s="4">
        <v>44051</v>
      </c>
      <c r="B354" s="93">
        <v>311</v>
      </c>
      <c r="C354" s="45"/>
      <c r="D354" s="45"/>
      <c r="E354" s="45"/>
      <c r="F354" s="45"/>
      <c r="G354" s="45"/>
      <c r="H354" s="45"/>
      <c r="I354" s="61"/>
      <c r="J354" s="40"/>
      <c r="K354" s="26">
        <v>0</v>
      </c>
      <c r="L354" s="88"/>
      <c r="M354" s="94"/>
      <c r="N354" s="84"/>
      <c r="O354" s="84"/>
    </row>
    <row r="355" spans="1:15">
      <c r="A355" s="4">
        <v>44052</v>
      </c>
      <c r="B355" s="93">
        <v>308</v>
      </c>
      <c r="C355" s="45"/>
      <c r="D355" s="45"/>
      <c r="E355" s="45"/>
      <c r="F355" s="45"/>
      <c r="G355" s="45"/>
      <c r="H355" s="45"/>
      <c r="I355" s="61"/>
      <c r="J355" s="40"/>
      <c r="K355" s="26">
        <v>0</v>
      </c>
      <c r="L355" s="88"/>
      <c r="M355" s="94"/>
      <c r="N355" s="84"/>
      <c r="O355" s="84"/>
    </row>
    <row r="356" spans="1:15">
      <c r="A356" s="4">
        <v>44053</v>
      </c>
      <c r="B356" s="93">
        <v>271</v>
      </c>
      <c r="C356" s="45"/>
      <c r="D356" s="45"/>
      <c r="E356" s="45"/>
      <c r="F356" s="45"/>
      <c r="G356" s="45"/>
      <c r="H356" s="45"/>
      <c r="I356" s="61"/>
      <c r="J356" s="40"/>
      <c r="K356" s="26">
        <v>0</v>
      </c>
      <c r="L356" s="88"/>
      <c r="M356" s="94"/>
      <c r="N356" s="84"/>
      <c r="O356" s="84"/>
    </row>
    <row r="357" spans="1:15">
      <c r="A357" s="4">
        <v>44054</v>
      </c>
      <c r="B357" s="93">
        <v>268</v>
      </c>
      <c r="C357" s="45"/>
      <c r="D357" s="45"/>
      <c r="E357" s="45"/>
      <c r="F357" s="45"/>
      <c r="G357" s="45"/>
      <c r="H357" s="45"/>
      <c r="I357" s="61"/>
      <c r="J357" s="40"/>
      <c r="K357" s="26">
        <v>0</v>
      </c>
      <c r="L357" s="88"/>
      <c r="M357" s="94"/>
      <c r="N357" s="84"/>
      <c r="O357" s="84"/>
    </row>
    <row r="358" spans="1:15">
      <c r="A358" s="4">
        <v>44055</v>
      </c>
      <c r="B358" s="93">
        <v>265</v>
      </c>
      <c r="I358" s="61"/>
      <c r="J358" s="40"/>
      <c r="K358" s="26">
        <v>0</v>
      </c>
      <c r="L358" s="88"/>
      <c r="M358" s="94"/>
      <c r="N358" s="84"/>
      <c r="O358" s="84"/>
    </row>
    <row r="359" spans="1:15">
      <c r="A359" s="4">
        <v>44056</v>
      </c>
      <c r="B359" s="93">
        <v>265</v>
      </c>
      <c r="C359" s="45"/>
      <c r="D359" s="45"/>
      <c r="E359" s="45"/>
      <c r="F359" s="45"/>
      <c r="G359" s="45"/>
      <c r="H359" s="45"/>
      <c r="I359" s="61"/>
      <c r="J359" s="40"/>
      <c r="K359" s="26">
        <v>0</v>
      </c>
      <c r="L359" s="88"/>
      <c r="M359" s="94"/>
      <c r="N359" s="84"/>
      <c r="O359" s="84"/>
    </row>
    <row r="360" spans="1:15">
      <c r="A360" s="4">
        <v>44057</v>
      </c>
      <c r="B360" s="93">
        <v>269</v>
      </c>
      <c r="C360" s="45"/>
      <c r="D360" s="45"/>
      <c r="E360" s="45"/>
      <c r="F360" s="45"/>
      <c r="G360" s="45"/>
      <c r="H360" s="45"/>
      <c r="I360" s="61"/>
      <c r="J360" s="40"/>
      <c r="K360" s="26">
        <v>0</v>
      </c>
      <c r="L360" s="88"/>
      <c r="M360" s="94"/>
      <c r="N360" s="84"/>
      <c r="O360" s="84"/>
    </row>
    <row r="361" spans="1:15">
      <c r="A361" s="4">
        <v>44058</v>
      </c>
      <c r="B361" s="93">
        <v>269</v>
      </c>
      <c r="C361" s="45"/>
      <c r="D361" s="45"/>
      <c r="E361" s="45"/>
      <c r="F361" s="45"/>
      <c r="G361" s="45"/>
      <c r="H361" s="45"/>
      <c r="I361" s="61"/>
      <c r="J361" s="40"/>
      <c r="K361" s="26">
        <v>0</v>
      </c>
      <c r="L361" s="88"/>
      <c r="M361" s="94"/>
      <c r="N361" s="84"/>
      <c r="O361" s="84"/>
    </row>
    <row r="362" spans="1:15">
      <c r="A362" s="4">
        <v>44059</v>
      </c>
      <c r="B362" s="93">
        <v>411</v>
      </c>
      <c r="C362" s="45"/>
      <c r="D362" s="45"/>
      <c r="E362" s="45"/>
      <c r="F362" s="45"/>
      <c r="G362" s="45"/>
      <c r="H362" s="45"/>
      <c r="I362" s="61"/>
      <c r="J362" s="40"/>
      <c r="K362" s="26">
        <v>0</v>
      </c>
      <c r="L362" s="88"/>
      <c r="M362" s="94"/>
      <c r="N362" s="84"/>
      <c r="O362" s="84"/>
    </row>
    <row r="363" spans="1:15">
      <c r="A363" s="4">
        <v>44060</v>
      </c>
      <c r="B363" s="61">
        <v>326</v>
      </c>
      <c r="C363" s="45"/>
      <c r="D363" s="45"/>
      <c r="E363" s="45"/>
      <c r="F363" s="45"/>
      <c r="G363" s="45"/>
      <c r="H363" s="45"/>
      <c r="I363" s="61"/>
      <c r="J363" s="40"/>
      <c r="K363" s="26">
        <v>0</v>
      </c>
      <c r="L363" s="88"/>
      <c r="M363" s="94"/>
      <c r="N363" s="84"/>
      <c r="O363" s="84"/>
    </row>
    <row r="364" spans="1:15">
      <c r="A364" s="4">
        <v>44061</v>
      </c>
      <c r="B364" s="61">
        <v>290</v>
      </c>
      <c r="C364" s="45"/>
      <c r="D364" s="45"/>
      <c r="E364" s="45"/>
      <c r="F364" s="45"/>
      <c r="G364" s="45"/>
      <c r="H364" s="45"/>
      <c r="I364" s="61"/>
      <c r="J364" s="40"/>
      <c r="K364" s="26">
        <v>0</v>
      </c>
      <c r="L364" s="88"/>
      <c r="M364" s="94"/>
      <c r="N364" s="84"/>
      <c r="O364" s="84"/>
    </row>
    <row r="365" spans="1:15">
      <c r="A365" s="4">
        <v>44062</v>
      </c>
      <c r="B365" s="61">
        <v>277</v>
      </c>
      <c r="C365" s="20"/>
      <c r="D365" s="20"/>
      <c r="E365" s="20"/>
      <c r="F365" s="20"/>
      <c r="G365" s="20"/>
      <c r="H365" s="20"/>
      <c r="I365" s="61"/>
      <c r="J365" s="40"/>
      <c r="K365" s="26">
        <v>0</v>
      </c>
      <c r="L365" s="88"/>
      <c r="M365" s="94"/>
      <c r="N365" s="84"/>
      <c r="O365" s="84"/>
    </row>
    <row r="366" spans="1:15">
      <c r="A366" s="4">
        <v>44063</v>
      </c>
      <c r="B366" s="61">
        <v>277</v>
      </c>
      <c r="C366" s="20"/>
      <c r="D366" s="20"/>
      <c r="E366" s="20"/>
      <c r="F366" s="20"/>
      <c r="G366" s="20"/>
      <c r="H366" s="20"/>
      <c r="I366" s="61"/>
      <c r="J366" s="40"/>
      <c r="K366" s="26">
        <v>0</v>
      </c>
      <c r="L366" s="88"/>
      <c r="M366" s="94"/>
      <c r="N366" s="84"/>
      <c r="O366" s="84"/>
    </row>
    <row r="367" spans="1:15">
      <c r="A367" s="4">
        <v>44064</v>
      </c>
      <c r="B367" s="61">
        <v>263</v>
      </c>
      <c r="C367" s="45"/>
      <c r="D367" s="45"/>
      <c r="E367" s="45"/>
      <c r="F367" s="45"/>
      <c r="G367" s="45"/>
      <c r="H367" s="45"/>
      <c r="I367" s="61"/>
      <c r="J367" s="40"/>
      <c r="K367" s="26">
        <v>0</v>
      </c>
      <c r="L367" s="88"/>
      <c r="M367" s="94"/>
      <c r="N367" s="84"/>
      <c r="O367" s="84"/>
    </row>
    <row r="368" spans="1:15">
      <c r="A368" s="4">
        <v>44065</v>
      </c>
      <c r="B368" s="61">
        <v>268</v>
      </c>
      <c r="C368" s="45"/>
      <c r="D368" s="45"/>
      <c r="E368" s="45"/>
      <c r="F368" s="45"/>
      <c r="G368" s="45"/>
      <c r="H368" s="45"/>
      <c r="I368" s="61"/>
      <c r="J368" s="40"/>
      <c r="K368" s="26">
        <v>0</v>
      </c>
      <c r="L368" s="88"/>
      <c r="M368" s="94"/>
      <c r="N368" s="84"/>
      <c r="O368" s="84"/>
    </row>
    <row r="369" spans="1:15">
      <c r="A369" s="4">
        <v>44066</v>
      </c>
      <c r="B369" s="61">
        <v>268</v>
      </c>
      <c r="C369" s="45"/>
      <c r="D369" s="45"/>
      <c r="E369" s="45"/>
      <c r="F369" s="45"/>
      <c r="G369" s="45"/>
      <c r="H369" s="45"/>
      <c r="I369" s="61"/>
      <c r="J369" s="40"/>
      <c r="K369" s="26">
        <v>0</v>
      </c>
      <c r="L369" s="88"/>
      <c r="M369" s="94"/>
      <c r="N369" s="84"/>
      <c r="O369" s="84"/>
    </row>
    <row r="370" spans="1:15">
      <c r="A370" s="4">
        <v>44067</v>
      </c>
      <c r="B370" s="61">
        <v>258</v>
      </c>
      <c r="C370" s="45"/>
      <c r="D370" s="45"/>
      <c r="E370" s="45"/>
      <c r="F370" s="45"/>
      <c r="G370" s="45"/>
      <c r="H370" s="45"/>
      <c r="I370" s="61"/>
      <c r="J370" s="40"/>
      <c r="K370" s="26">
        <v>0</v>
      </c>
      <c r="L370" s="88"/>
      <c r="M370" s="94"/>
      <c r="N370" s="84"/>
      <c r="O370" s="84"/>
    </row>
    <row r="371" spans="1:15">
      <c r="A371" s="4">
        <v>44068</v>
      </c>
      <c r="B371" s="61">
        <v>260</v>
      </c>
      <c r="C371" s="45"/>
      <c r="D371" s="45"/>
      <c r="E371" s="45"/>
      <c r="F371" s="45"/>
      <c r="G371" s="45"/>
      <c r="H371" s="45"/>
      <c r="I371" s="61"/>
      <c r="J371" s="40"/>
      <c r="K371" s="26">
        <v>0</v>
      </c>
      <c r="L371" s="88"/>
      <c r="M371" s="94"/>
      <c r="N371" s="84"/>
      <c r="O371" s="84"/>
    </row>
    <row r="372" spans="1:15">
      <c r="A372" s="4">
        <v>44069</v>
      </c>
      <c r="B372" s="61">
        <v>248</v>
      </c>
      <c r="C372" s="20"/>
      <c r="D372" s="20"/>
      <c r="E372" s="20"/>
      <c r="F372" s="20"/>
      <c r="G372" s="20"/>
      <c r="H372" s="20"/>
      <c r="I372" s="61"/>
      <c r="J372" s="40"/>
      <c r="K372" s="26">
        <v>0</v>
      </c>
      <c r="L372" s="88"/>
      <c r="M372" s="94"/>
      <c r="N372" s="84"/>
      <c r="O372" s="84"/>
    </row>
    <row r="373" spans="1:15">
      <c r="A373" s="4">
        <v>44070</v>
      </c>
      <c r="B373" s="61">
        <v>247</v>
      </c>
      <c r="C373" s="45"/>
      <c r="D373" s="45"/>
      <c r="E373" s="45"/>
      <c r="F373" s="45"/>
      <c r="G373" s="45"/>
      <c r="H373" s="45"/>
      <c r="I373" s="61"/>
      <c r="J373" s="40"/>
      <c r="K373" s="26">
        <v>0</v>
      </c>
      <c r="L373" s="88"/>
      <c r="M373" s="94"/>
      <c r="N373" s="84"/>
      <c r="O373" s="84"/>
    </row>
    <row r="374" spans="1:15">
      <c r="A374" s="4">
        <v>44071</v>
      </c>
      <c r="B374" s="61">
        <v>245</v>
      </c>
      <c r="C374" s="45"/>
      <c r="D374" s="45"/>
      <c r="E374" s="45"/>
      <c r="F374" s="45"/>
      <c r="G374" s="45"/>
      <c r="H374" s="45"/>
      <c r="I374" s="61"/>
      <c r="J374" s="40"/>
      <c r="K374" s="26">
        <v>0</v>
      </c>
      <c r="L374" s="88"/>
      <c r="M374" s="94"/>
      <c r="N374" s="84"/>
      <c r="O374" s="84"/>
    </row>
    <row r="375" spans="1:15">
      <c r="A375" s="4">
        <v>44072</v>
      </c>
      <c r="B375" s="61">
        <v>256</v>
      </c>
      <c r="C375" s="45"/>
      <c r="D375" s="45"/>
      <c r="E375" s="45"/>
      <c r="F375" s="45"/>
      <c r="G375" s="45"/>
      <c r="H375" s="45"/>
      <c r="I375" s="61"/>
      <c r="J375" s="40"/>
      <c r="K375" s="26">
        <v>0</v>
      </c>
      <c r="L375" s="88"/>
      <c r="M375" s="94"/>
      <c r="N375" s="84"/>
      <c r="O375" s="84"/>
    </row>
    <row r="376" spans="1:15">
      <c r="A376" s="4">
        <v>44073</v>
      </c>
      <c r="B376" s="61">
        <v>271</v>
      </c>
      <c r="C376" s="45"/>
      <c r="D376" s="45"/>
      <c r="E376" s="45"/>
      <c r="F376" s="45"/>
      <c r="G376" s="45"/>
      <c r="H376" s="45"/>
      <c r="I376" s="61"/>
      <c r="J376" s="40"/>
      <c r="K376" s="26">
        <v>0</v>
      </c>
      <c r="L376" s="88"/>
      <c r="M376" s="94"/>
      <c r="N376" s="84"/>
      <c r="O376" s="84"/>
    </row>
    <row r="377" spans="1:15">
      <c r="A377" s="4">
        <v>44074</v>
      </c>
      <c r="B377" s="61">
        <v>247</v>
      </c>
      <c r="C377" s="45"/>
      <c r="D377" s="45"/>
      <c r="E377" s="45"/>
      <c r="F377" s="45"/>
      <c r="G377" s="45"/>
      <c r="H377" s="45"/>
      <c r="I377" s="61"/>
      <c r="J377" s="40"/>
      <c r="K377" s="26">
        <v>0</v>
      </c>
      <c r="L377" s="88"/>
      <c r="M377" s="97"/>
      <c r="N377" s="102"/>
      <c r="O377" s="102"/>
    </row>
    <row r="378" spans="1:15" ht="15.75" thickBot="1">
      <c r="A378" s="64"/>
      <c r="B378" s="65"/>
      <c r="C378" s="65"/>
      <c r="D378" s="65"/>
      <c r="E378" s="65"/>
      <c r="F378" s="65"/>
      <c r="G378" s="65"/>
      <c r="H378" s="65"/>
      <c r="I378" s="65"/>
      <c r="J378" s="65"/>
      <c r="K378" s="66"/>
      <c r="L378" s="90"/>
    </row>
    <row r="379" spans="1:15">
      <c r="A379" s="21" t="s">
        <v>8</v>
      </c>
      <c r="B379" s="29">
        <f>MIN(B12:B377)</f>
        <v>138</v>
      </c>
      <c r="C379" s="32">
        <f>MIN(C12:C377)</f>
        <v>8</v>
      </c>
      <c r="D379" s="32">
        <f t="shared" ref="D379:G379" si="0">MIN(D12:D377)</f>
        <v>28</v>
      </c>
      <c r="E379" s="32">
        <f t="shared" si="0"/>
        <v>1</v>
      </c>
      <c r="F379" s="32">
        <f t="shared" si="0"/>
        <v>6</v>
      </c>
      <c r="G379" s="32">
        <f t="shared" si="0"/>
        <v>4.4000000000000004</v>
      </c>
      <c r="H379" s="32">
        <f>MIN(H12:H377)</f>
        <v>1.7</v>
      </c>
      <c r="I379" s="32">
        <f t="shared" ref="I379:J379" si="1">MIN(I12:I377)</f>
        <v>0</v>
      </c>
      <c r="J379" s="32">
        <f t="shared" si="1"/>
        <v>0</v>
      </c>
      <c r="K379" s="29">
        <f>MIN(K12:K377)</f>
        <v>0</v>
      </c>
      <c r="L379" s="90"/>
    </row>
    <row r="380" spans="1:15">
      <c r="A380" s="22" t="s">
        <v>9</v>
      </c>
      <c r="B380" s="30">
        <f>AVERAGE(B12:B377)</f>
        <v>346.4726775956284</v>
      </c>
      <c r="C380" s="40">
        <f>AVERAGE(C12:C377)</f>
        <v>12.111111111111111</v>
      </c>
      <c r="D380" s="40">
        <f t="shared" ref="D380:G380" si="2">AVERAGE(D12:D377)</f>
        <v>172.33333333333334</v>
      </c>
      <c r="E380" s="40">
        <f t="shared" si="2"/>
        <v>1</v>
      </c>
      <c r="F380" s="40">
        <f t="shared" si="2"/>
        <v>15</v>
      </c>
      <c r="G380" s="40">
        <f t="shared" si="2"/>
        <v>7.2111111111111121</v>
      </c>
      <c r="H380" s="40">
        <f>AVERAGE(H12:H377)</f>
        <v>2.9777777777777774</v>
      </c>
      <c r="I380" s="40">
        <f t="shared" ref="I380:J380" si="3">AVERAGE(I12:I377)</f>
        <v>0</v>
      </c>
      <c r="J380" s="40">
        <f t="shared" si="3"/>
        <v>0</v>
      </c>
      <c r="K380" s="30">
        <f>AVERAGE(K12:K377)</f>
        <v>2.7950819672131146</v>
      </c>
      <c r="L380" s="89"/>
    </row>
    <row r="381" spans="1:15" ht="15.75" thickBot="1">
      <c r="A381" s="23" t="s">
        <v>10</v>
      </c>
      <c r="B381" s="31">
        <f>MAX(B12:B377)</f>
        <v>2135</v>
      </c>
      <c r="C381" s="33">
        <f>MAX(C12:C377)</f>
        <v>23</v>
      </c>
      <c r="D381" s="33">
        <f t="shared" ref="D381:G381" si="4">MAX(D12:D377)</f>
        <v>378</v>
      </c>
      <c r="E381" s="33">
        <f t="shared" si="4"/>
        <v>1</v>
      </c>
      <c r="F381" s="33">
        <f t="shared" si="4"/>
        <v>34</v>
      </c>
      <c r="G381" s="33">
        <f t="shared" si="4"/>
        <v>14</v>
      </c>
      <c r="H381" s="33">
        <f>MAX(H12:H377)</f>
        <v>3.8</v>
      </c>
      <c r="I381" s="33">
        <f t="shared" ref="I381:J381" si="5">MAX(I12:I377)</f>
        <v>0</v>
      </c>
      <c r="J381" s="33">
        <f t="shared" si="5"/>
        <v>0</v>
      </c>
      <c r="K381" s="31">
        <f>MAX(K12:K377)</f>
        <v>125</v>
      </c>
      <c r="L381" s="90"/>
    </row>
    <row r="382" spans="1:15">
      <c r="A382" s="108" t="s">
        <v>48</v>
      </c>
      <c r="B382" s="86">
        <f>SUM(B12:B377)</f>
        <v>126809</v>
      </c>
      <c r="C382" s="17"/>
      <c r="D382" s="18"/>
      <c r="E382" s="17"/>
      <c r="F382" s="17"/>
      <c r="G382" s="17"/>
      <c r="H382" s="17"/>
      <c r="I382" s="24">
        <f>SUM(I$12:I$377)</f>
        <v>0</v>
      </c>
      <c r="J382" s="57"/>
      <c r="K382" s="58">
        <f>SUM(K$12:K$377)</f>
        <v>1023</v>
      </c>
      <c r="L382" s="90"/>
    </row>
    <row r="383" spans="1:15">
      <c r="A383" s="19" t="s">
        <v>11</v>
      </c>
      <c r="C383" s="109">
        <f>COUNT(C12:C377)</f>
        <v>9</v>
      </c>
      <c r="D383" s="18"/>
      <c r="E383" s="17"/>
      <c r="F383" s="17"/>
      <c r="G383" s="17"/>
      <c r="H383" s="17"/>
      <c r="I383" s="20"/>
      <c r="J383" s="20"/>
      <c r="L383" s="90"/>
    </row>
    <row r="384" spans="1:15" ht="15.75" thickBot="1">
      <c r="L384" s="91"/>
    </row>
    <row r="385" spans="1:10" ht="15.75" thickBot="1">
      <c r="A385" s="110" t="s">
        <v>49</v>
      </c>
      <c r="B385" s="111">
        <f>COUNTIF(B12:B377,"&gt;1296")</f>
        <v>10</v>
      </c>
      <c r="C385" s="111">
        <f>COUNTIF(C12:C377,"&gt;20")</f>
        <v>1</v>
      </c>
      <c r="D385" s="112"/>
      <c r="E385" s="111">
        <f>COUNTIF(E12:E377,"&gt;10")</f>
        <v>0</v>
      </c>
      <c r="F385" s="111">
        <f>COUNTIF(F12:F377,"&gt;30")</f>
        <v>1</v>
      </c>
      <c r="G385" s="112"/>
      <c r="H385" s="112"/>
      <c r="I385" s="112"/>
      <c r="J385" s="113">
        <f>COUNTIF(J12:J377,"&gt;2000")</f>
        <v>0</v>
      </c>
    </row>
  </sheetData>
  <protectedRanges>
    <protectedRange sqref="C12:H15 J12:J41 J43:J153 J155:J204 J206:J209 J211:J237 J239:J265 J267:J294 J296:J322 J324:J350 J352:J377" name="Range1_1_1"/>
    <protectedRange sqref="K12:K41 K43:K153 K155:K204 K206:K209 K211:K237 K239:K265 K272:K294 K296:K377" name="Range1_3_1"/>
    <protectedRange sqref="C16:H19 C108:H119 C191:H203 C219:H231 C136:H147 C105:H106 C359:H378 C331:H350 C303:H322 C276:H294 C247:H265 C233:H237 C206:H209 C177:H188 C149:H153 C121:H132 C79:H103 C51:H75 C23:H41 C43:H48 C155:H175 C211:H216 C239:H244 C267:H271 C296:H299 C324:H328 C352:H357" name="Range1_2_1"/>
    <protectedRange sqref="B12:B377 I12:I41 I43:I153 I155:I204 I206:I209 I211:I237 I239:I265 I267:I294 I296:I322 I324:I350 I352:I377" name="Range1_4_1_1_1"/>
    <protectedRange sqref="L12:L41 L43:L153 L155:L204 L206:L209 L211:L237 L239:L265 L267:L294 L296:L322 L324:L350 L352:L377" name="Range1_4"/>
    <protectedRange sqref="J42 J154 J205 J210 J238 J266 J295 J323 J351" name="Range1_1_1_2"/>
    <protectedRange sqref="K42 K154 K205 K210 K238 K266:K271 K295" name="Range1_3_1_2"/>
    <protectedRange sqref="C42:H42 C154:H154 C205:H205 C210:H210 C238:H238 C266:H266 C295:H295 C323:H323 C351:H351" name="Range1_2_1_2"/>
    <protectedRange sqref="I42 I154 I205 I210 I238 I266 I295 I323 I351" name="Range1_4_1_1_1_2"/>
    <protectedRange sqref="L42 L154 L205 L210 L238 L266 L295 L323 L351" name="Range1_4_2"/>
  </protectedRanges>
  <mergeCells count="14">
    <mergeCell ref="M7:M9"/>
    <mergeCell ref="N7:N9"/>
    <mergeCell ref="O7:O9"/>
    <mergeCell ref="A7:A9"/>
    <mergeCell ref="B7:B8"/>
    <mergeCell ref="C7:H7"/>
    <mergeCell ref="I7:I8"/>
    <mergeCell ref="L7:L9"/>
    <mergeCell ref="A6:O6"/>
    <mergeCell ref="A1:O1"/>
    <mergeCell ref="A2:O2"/>
    <mergeCell ref="A3:O3"/>
    <mergeCell ref="A4:O4"/>
    <mergeCell ref="A5:O5"/>
  </mergeCells>
  <conditionalFormatting sqref="B148:B152">
    <cfRule type="cellIs" dxfId="17" priority="17" stopIfTrue="1" operator="greaterThan">
      <formula>1296</formula>
    </cfRule>
  </conditionalFormatting>
  <conditionalFormatting sqref="B171:B173">
    <cfRule type="cellIs" dxfId="16" priority="9" stopIfTrue="1" operator="greaterThan">
      <formula>1296</formula>
    </cfRule>
  </conditionalFormatting>
  <conditionalFormatting sqref="B177:B179">
    <cfRule type="cellIs" dxfId="15" priority="7" stopIfTrue="1" operator="greaterThan">
      <formula>1296</formula>
    </cfRule>
  </conditionalFormatting>
  <conditionalFormatting sqref="B192">
    <cfRule type="cellIs" dxfId="14" priority="5" stopIfTrue="1" operator="greaterThan">
      <formula>1296</formula>
    </cfRule>
  </conditionalFormatting>
  <conditionalFormatting sqref="B203">
    <cfRule type="cellIs" dxfId="13" priority="3" stopIfTrue="1" operator="greaterThan">
      <formula>1296</formula>
    </cfRule>
  </conditionalFormatting>
  <conditionalFormatting sqref="B205:B218">
    <cfRule type="cellIs" dxfId="12" priority="15" stopIfTrue="1" operator="greaterThan">
      <formula>1296</formula>
    </cfRule>
  </conditionalFormatting>
  <conditionalFormatting sqref="B297:B323">
    <cfRule type="cellIs" dxfId="11" priority="11" stopIfTrue="1" operator="greaterThan">
      <formula>1296</formula>
    </cfRule>
  </conditionalFormatting>
  <conditionalFormatting sqref="B338:B342">
    <cfRule type="cellIs" dxfId="10" priority="1" stopIfTrue="1" operator="greaterThan">
      <formula>1296</formula>
    </cfRule>
  </conditionalFormatting>
  <hyperlinks>
    <hyperlink ref="A3" r:id="rId1" xr:uid="{00000000-0004-0000-08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Monitoring Point Locations</vt:lpstr>
      <vt:lpstr>12-13</vt:lpstr>
      <vt:lpstr>13-14</vt:lpstr>
      <vt:lpstr>14-15</vt:lpstr>
      <vt:lpstr>15-16</vt:lpstr>
      <vt:lpstr>16-17</vt:lpstr>
      <vt:lpstr>17-18</vt:lpstr>
      <vt:lpstr>18-19</vt:lpstr>
      <vt:lpstr>19-20</vt:lpstr>
      <vt:lpstr>20-21</vt:lpstr>
      <vt:lpstr>21-22</vt:lpstr>
      <vt:lpstr>22-23</vt:lpstr>
      <vt:lpstr>23-24</vt:lpstr>
      <vt:lpstr>24-25</vt:lpstr>
      <vt:lpstr>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Cash</dc:creator>
  <cp:lastModifiedBy>Cheryl Munce</cp:lastModifiedBy>
  <dcterms:created xsi:type="dcterms:W3CDTF">2017-01-16T01:46:07Z</dcterms:created>
  <dcterms:modified xsi:type="dcterms:W3CDTF">2025-11-24T03:26:45Z</dcterms:modified>
</cp:coreProperties>
</file>