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MS - DO NOT MOVE\Assets\Treatment Plants\Web Publishing Data\"/>
    </mc:Choice>
  </mc:AlternateContent>
  <xr:revisionPtr revIDLastSave="0" documentId="13_ncr:1_{B175B64C-D44C-42AD-92E7-2B4D0D1CBE93}" xr6:coauthVersionLast="47" xr6:coauthVersionMax="47" xr10:uidLastSave="{00000000-0000-0000-0000-000000000000}"/>
  <bookViews>
    <workbookView xWindow="28920" yWindow="0" windowWidth="27300" windowHeight="15480" firstSheet="3" activeTab="14" xr2:uid="{00000000-000D-0000-FFFF-FFFF00000000}"/>
  </bookViews>
  <sheets>
    <sheet name="Monitoring Point Locations" sheetId="6" r:id="rId1"/>
    <sheet name="12-13" sheetId="1" r:id="rId2"/>
    <sheet name="13-14" sheetId="2" r:id="rId3"/>
    <sheet name="14-15" sheetId="3" r:id="rId4"/>
    <sheet name="15-16" sheetId="4" r:id="rId5"/>
    <sheet name="16-17" sheetId="5" r:id="rId6"/>
    <sheet name="17-18" sheetId="7" r:id="rId7"/>
    <sheet name="18-19" sheetId="8" r:id="rId8"/>
    <sheet name="19-20" sheetId="9" r:id="rId9"/>
    <sheet name="20-21" sheetId="10" r:id="rId10"/>
    <sheet name="21-22" sheetId="11" r:id="rId11"/>
    <sheet name="22-23" sheetId="12" r:id="rId12"/>
    <sheet name="23-24" sheetId="13" r:id="rId13"/>
    <sheet name="24-25" sheetId="14" r:id="rId14"/>
    <sheet name="25-26" sheetId="15" r:id="rId15"/>
  </sheets>
  <externalReferences>
    <externalReference r:id="rId16"/>
    <externalReference r:id="rId17"/>
    <externalReference r:id="rId18"/>
    <externalReference r:id="rId1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01" i="12" l="1"/>
  <c r="P202" i="12"/>
  <c r="P203" i="12"/>
  <c r="P204" i="12"/>
  <c r="P205" i="12"/>
  <c r="P206" i="12"/>
  <c r="P207" i="12"/>
  <c r="P208" i="12"/>
  <c r="P209" i="12"/>
  <c r="P210" i="12"/>
  <c r="P211" i="12"/>
  <c r="P212" i="12"/>
  <c r="P213" i="12"/>
  <c r="P214" i="12"/>
  <c r="P215" i="12"/>
  <c r="P216" i="12"/>
  <c r="P217" i="12"/>
  <c r="P218" i="12"/>
  <c r="P219" i="12"/>
  <c r="P220" i="12"/>
  <c r="P221" i="12"/>
  <c r="P222" i="12"/>
  <c r="P223" i="12"/>
  <c r="P224" i="12"/>
  <c r="P225" i="12"/>
  <c r="P226" i="12"/>
  <c r="P227" i="12"/>
  <c r="P228" i="12"/>
  <c r="P229" i="12"/>
  <c r="P230" i="12"/>
  <c r="P231" i="12"/>
  <c r="P232" i="12"/>
  <c r="P233" i="12"/>
  <c r="P234" i="12"/>
  <c r="P235" i="12"/>
  <c r="P236" i="12"/>
  <c r="P237" i="12"/>
  <c r="P238" i="12"/>
  <c r="P239" i="12"/>
  <c r="P240" i="12"/>
  <c r="P241" i="12"/>
  <c r="P242" i="12"/>
  <c r="P243" i="12"/>
  <c r="P244" i="12"/>
  <c r="P245" i="12"/>
  <c r="P246" i="12"/>
  <c r="P247" i="12"/>
  <c r="P248" i="12"/>
  <c r="P249" i="12"/>
  <c r="P250" i="12"/>
  <c r="P251" i="12"/>
  <c r="P252" i="12"/>
  <c r="P254" i="12"/>
  <c r="P255" i="12"/>
  <c r="P256" i="12"/>
  <c r="P257" i="12"/>
  <c r="P258" i="12"/>
  <c r="P259" i="12"/>
  <c r="P260" i="12"/>
  <c r="P261" i="12"/>
  <c r="P262" i="12"/>
  <c r="P263" i="12"/>
  <c r="P264" i="12"/>
  <c r="P265" i="12"/>
  <c r="P266" i="12"/>
  <c r="P267" i="12"/>
  <c r="P268" i="12"/>
  <c r="P269" i="12"/>
  <c r="P270" i="12"/>
  <c r="P271" i="12"/>
  <c r="P272" i="12"/>
  <c r="P273" i="12"/>
  <c r="P274" i="12"/>
  <c r="P275" i="12"/>
  <c r="P276" i="12"/>
  <c r="P277" i="12"/>
  <c r="P278" i="12"/>
  <c r="P277" i="10" l="1"/>
  <c r="P278" i="10"/>
  <c r="P279" i="10"/>
  <c r="P280" i="10"/>
  <c r="P281" i="10"/>
  <c r="P282" i="10"/>
  <c r="P283" i="10"/>
  <c r="P284" i="10"/>
  <c r="P285" i="10"/>
  <c r="P286" i="10"/>
  <c r="P287" i="10"/>
  <c r="P288" i="10"/>
  <c r="P289" i="10"/>
  <c r="P290" i="10"/>
  <c r="P291" i="10"/>
  <c r="P292" i="10"/>
  <c r="P293" i="10"/>
  <c r="P294" i="10"/>
  <c r="P295" i="10"/>
  <c r="P296" i="10"/>
  <c r="P297" i="10"/>
  <c r="O261" i="11" l="1"/>
  <c r="N261" i="11"/>
  <c r="M261" i="11"/>
  <c r="L261" i="11"/>
  <c r="K261" i="11"/>
  <c r="C261" i="11"/>
  <c r="Q260" i="11"/>
  <c r="O260" i="11"/>
  <c r="N260" i="11"/>
  <c r="M260" i="11"/>
  <c r="L260" i="11"/>
  <c r="K260" i="11"/>
  <c r="J260" i="11"/>
  <c r="I260" i="11"/>
  <c r="H260" i="11"/>
  <c r="G260" i="11"/>
  <c r="F260" i="11"/>
  <c r="E260" i="11"/>
  <c r="D260" i="11"/>
  <c r="C260" i="11"/>
  <c r="Q259" i="11"/>
  <c r="O259" i="11"/>
  <c r="N259" i="11"/>
  <c r="M259" i="11"/>
  <c r="L259" i="11"/>
  <c r="K259" i="11"/>
  <c r="J259" i="11"/>
  <c r="I259" i="11"/>
  <c r="H259" i="11"/>
  <c r="G259" i="11"/>
  <c r="F259" i="11"/>
  <c r="E259" i="11"/>
  <c r="D259" i="11"/>
  <c r="C259" i="11"/>
  <c r="Q258" i="11"/>
  <c r="O258" i="11"/>
  <c r="N258" i="11"/>
  <c r="M258" i="11"/>
  <c r="L258" i="11"/>
  <c r="K258" i="11"/>
  <c r="J258" i="11"/>
  <c r="I258" i="11"/>
  <c r="H258" i="11"/>
  <c r="G258" i="11"/>
  <c r="F258" i="11"/>
  <c r="E258" i="11"/>
  <c r="D258" i="11"/>
  <c r="C258" i="11"/>
  <c r="B260" i="11"/>
  <c r="B258" i="11" l="1"/>
  <c r="B259" i="11"/>
  <c r="B380" i="9"/>
  <c r="B381" i="9"/>
  <c r="B382" i="9"/>
  <c r="B13" i="10"/>
  <c r="B382" i="10" s="1"/>
  <c r="P383" i="10"/>
  <c r="O383" i="10"/>
  <c r="N383" i="10"/>
  <c r="M383" i="10"/>
  <c r="L383" i="10"/>
  <c r="K383" i="10"/>
  <c r="C383" i="10"/>
  <c r="Q382" i="10"/>
  <c r="P382" i="10"/>
  <c r="O382" i="10"/>
  <c r="N382" i="10"/>
  <c r="M382" i="10"/>
  <c r="L382" i="10"/>
  <c r="K382" i="10"/>
  <c r="J382" i="10"/>
  <c r="I382" i="10"/>
  <c r="H382" i="10"/>
  <c r="G382" i="10"/>
  <c r="F382" i="10"/>
  <c r="E382" i="10"/>
  <c r="D382" i="10"/>
  <c r="C382" i="10"/>
  <c r="Q381" i="10"/>
  <c r="P381" i="10"/>
  <c r="O381" i="10"/>
  <c r="N381" i="10"/>
  <c r="M381" i="10"/>
  <c r="L381" i="10"/>
  <c r="K381" i="10"/>
  <c r="J381" i="10"/>
  <c r="I381" i="10"/>
  <c r="H381" i="10"/>
  <c r="G381" i="10"/>
  <c r="F381" i="10"/>
  <c r="E381" i="10"/>
  <c r="D381" i="10"/>
  <c r="C381" i="10"/>
  <c r="Q380" i="10"/>
  <c r="P380" i="10"/>
  <c r="O380" i="10"/>
  <c r="N380" i="10"/>
  <c r="M380" i="10"/>
  <c r="L380" i="10"/>
  <c r="K380" i="10"/>
  <c r="J380" i="10"/>
  <c r="I380" i="10"/>
  <c r="H380" i="10"/>
  <c r="G380" i="10"/>
  <c r="F380" i="10"/>
  <c r="E380" i="10"/>
  <c r="D380" i="10"/>
  <c r="C380" i="10"/>
  <c r="B381" i="10" l="1"/>
  <c r="B380" i="10"/>
  <c r="P383" i="9"/>
  <c r="O383" i="9"/>
  <c r="N383" i="9"/>
  <c r="M383" i="9"/>
  <c r="L383" i="9"/>
  <c r="K383" i="9"/>
  <c r="C383" i="9"/>
  <c r="Q382" i="9"/>
  <c r="P382" i="9"/>
  <c r="O382" i="9"/>
  <c r="N382" i="9"/>
  <c r="M382" i="9"/>
  <c r="L382" i="9"/>
  <c r="K382" i="9"/>
  <c r="J382" i="9"/>
  <c r="I382" i="9"/>
  <c r="H382" i="9"/>
  <c r="G382" i="9"/>
  <c r="F382" i="9"/>
  <c r="E382" i="9"/>
  <c r="D382" i="9"/>
  <c r="C382" i="9"/>
  <c r="Q381" i="9"/>
  <c r="P381" i="9"/>
  <c r="O381" i="9"/>
  <c r="N381" i="9"/>
  <c r="M381" i="9"/>
  <c r="L381" i="9"/>
  <c r="K381" i="9"/>
  <c r="J381" i="9"/>
  <c r="I381" i="9"/>
  <c r="H381" i="9"/>
  <c r="G381" i="9"/>
  <c r="F381" i="9"/>
  <c r="E381" i="9"/>
  <c r="D381" i="9"/>
  <c r="C381" i="9"/>
  <c r="Q380" i="9"/>
  <c r="P380" i="9"/>
  <c r="O380" i="9"/>
  <c r="N380" i="9"/>
  <c r="M380" i="9"/>
  <c r="L380" i="9"/>
  <c r="K380" i="9"/>
  <c r="J380" i="9"/>
  <c r="I380" i="9"/>
  <c r="H380" i="9"/>
  <c r="G380" i="9"/>
  <c r="F380" i="9"/>
  <c r="E380" i="9"/>
  <c r="D380" i="9"/>
  <c r="C380" i="9"/>
  <c r="C383" i="7" l="1"/>
  <c r="P380" i="7"/>
  <c r="Q380" i="7"/>
  <c r="P381" i="7"/>
  <c r="Q381" i="7"/>
  <c r="P382" i="7"/>
  <c r="Q382" i="7"/>
  <c r="C383" i="8"/>
  <c r="Q380" i="8"/>
  <c r="Q381" i="8"/>
  <c r="Q382" i="8"/>
  <c r="P383" i="8" l="1"/>
  <c r="O383" i="8"/>
  <c r="N383" i="8"/>
  <c r="M383" i="8"/>
  <c r="L383" i="8"/>
  <c r="K383" i="8"/>
  <c r="P382" i="8"/>
  <c r="O382" i="8"/>
  <c r="N382" i="8"/>
  <c r="M382" i="8"/>
  <c r="L382" i="8"/>
  <c r="K382" i="8"/>
  <c r="J382" i="8"/>
  <c r="I382" i="8"/>
  <c r="H382" i="8"/>
  <c r="G382" i="8"/>
  <c r="F382" i="8"/>
  <c r="E382" i="8"/>
  <c r="D382" i="8"/>
  <c r="C382" i="8"/>
  <c r="B382" i="8"/>
  <c r="P381" i="8"/>
  <c r="O381" i="8"/>
  <c r="N381" i="8"/>
  <c r="M381" i="8"/>
  <c r="L381" i="8"/>
  <c r="K381" i="8"/>
  <c r="J381" i="8"/>
  <c r="I381" i="8"/>
  <c r="H381" i="8"/>
  <c r="G381" i="8"/>
  <c r="F381" i="8"/>
  <c r="E381" i="8"/>
  <c r="D381" i="8"/>
  <c r="C381" i="8"/>
  <c r="B381" i="8"/>
  <c r="P380" i="8"/>
  <c r="O380" i="8"/>
  <c r="N380" i="8"/>
  <c r="M380" i="8"/>
  <c r="L380" i="8"/>
  <c r="K380" i="8"/>
  <c r="J380" i="8"/>
  <c r="I380" i="8"/>
  <c r="H380" i="8"/>
  <c r="G380" i="8"/>
  <c r="F380" i="8"/>
  <c r="E380" i="8"/>
  <c r="D380" i="8"/>
  <c r="C380" i="8"/>
  <c r="B380" i="8"/>
  <c r="B252" i="5" l="1"/>
  <c r="B253" i="5"/>
  <c r="P383" i="7" l="1"/>
  <c r="O383" i="7"/>
  <c r="N383" i="7"/>
  <c r="M383" i="7"/>
  <c r="L383" i="7"/>
  <c r="K383" i="7"/>
  <c r="O382" i="7"/>
  <c r="N382" i="7"/>
  <c r="M382" i="7"/>
  <c r="L382" i="7"/>
  <c r="K382" i="7"/>
  <c r="J382" i="7"/>
  <c r="I382" i="7"/>
  <c r="H382" i="7"/>
  <c r="G382" i="7"/>
  <c r="F382" i="7"/>
  <c r="E382" i="7"/>
  <c r="D382" i="7"/>
  <c r="C382" i="7"/>
  <c r="O381" i="7"/>
  <c r="N381" i="7"/>
  <c r="M381" i="7"/>
  <c r="L381" i="7"/>
  <c r="K381" i="7"/>
  <c r="J381" i="7"/>
  <c r="I381" i="7"/>
  <c r="H381" i="7"/>
  <c r="G381" i="7"/>
  <c r="F381" i="7"/>
  <c r="E381" i="7"/>
  <c r="D381" i="7"/>
  <c r="C381" i="7"/>
  <c r="O380" i="7"/>
  <c r="N380" i="7"/>
  <c r="M380" i="7"/>
  <c r="L380" i="7"/>
  <c r="K380" i="7"/>
  <c r="J380" i="7"/>
  <c r="I380" i="7"/>
  <c r="H380" i="7"/>
  <c r="G380" i="7"/>
  <c r="F380" i="7"/>
  <c r="E380" i="7"/>
  <c r="D380" i="7"/>
  <c r="C380" i="7"/>
  <c r="B382" i="7"/>
  <c r="B380" i="7" l="1"/>
  <c r="B381" i="7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Q380" i="1" l="1"/>
  <c r="Q379" i="1"/>
  <c r="Q378" i="1"/>
  <c r="Q380" i="2"/>
  <c r="Q379" i="2"/>
  <c r="Q378" i="2"/>
  <c r="Q380" i="3"/>
  <c r="Q379" i="3"/>
  <c r="Q378" i="3"/>
  <c r="P383" i="5" l="1"/>
  <c r="C383" i="5"/>
  <c r="Q382" i="5"/>
  <c r="P382" i="5"/>
  <c r="J382" i="5"/>
  <c r="I382" i="5"/>
  <c r="H382" i="5"/>
  <c r="G382" i="5"/>
  <c r="F382" i="5"/>
  <c r="E382" i="5"/>
  <c r="D382" i="5"/>
  <c r="C382" i="5"/>
  <c r="B382" i="5"/>
  <c r="Q381" i="5"/>
  <c r="P381" i="5"/>
  <c r="J381" i="5"/>
  <c r="I381" i="5"/>
  <c r="H381" i="5"/>
  <c r="G381" i="5"/>
  <c r="F381" i="5"/>
  <c r="E381" i="5"/>
  <c r="D381" i="5"/>
  <c r="C381" i="5"/>
  <c r="B381" i="5"/>
  <c r="Q380" i="5"/>
  <c r="P380" i="5"/>
  <c r="J380" i="5"/>
  <c r="I380" i="5"/>
  <c r="H380" i="5"/>
  <c r="G380" i="5"/>
  <c r="F380" i="5"/>
  <c r="E380" i="5"/>
  <c r="D380" i="5"/>
  <c r="C380" i="5"/>
  <c r="B380" i="5"/>
  <c r="N383" i="5"/>
  <c r="L383" i="5"/>
  <c r="P378" i="4"/>
  <c r="P379" i="4"/>
  <c r="P380" i="4"/>
  <c r="B380" i="4"/>
  <c r="B379" i="4"/>
  <c r="B378" i="4"/>
  <c r="O363" i="4"/>
  <c r="O349" i="4"/>
  <c r="M349" i="4"/>
  <c r="K349" i="4"/>
  <c r="N349" i="4"/>
  <c r="O335" i="4"/>
  <c r="O321" i="4"/>
  <c r="M321" i="4"/>
  <c r="K321" i="4"/>
  <c r="N321" i="4"/>
  <c r="O307" i="4"/>
  <c r="O293" i="4"/>
  <c r="M293" i="4"/>
  <c r="K293" i="4"/>
  <c r="N293" i="4"/>
  <c r="O279" i="4"/>
  <c r="O265" i="4"/>
  <c r="M265" i="4"/>
  <c r="K265" i="4"/>
  <c r="N265" i="4"/>
  <c r="O251" i="4"/>
  <c r="O237" i="4"/>
  <c r="M237" i="4"/>
  <c r="K237" i="4"/>
  <c r="N237" i="4"/>
  <c r="O223" i="4"/>
  <c r="O209" i="4"/>
  <c r="K209" i="4"/>
  <c r="N209" i="4"/>
  <c r="O195" i="4"/>
  <c r="O181" i="4"/>
  <c r="M181" i="4"/>
  <c r="K181" i="4"/>
  <c r="N181" i="4"/>
  <c r="O167" i="4"/>
  <c r="O153" i="4"/>
  <c r="M153" i="4"/>
  <c r="K153" i="4"/>
  <c r="N153" i="4"/>
  <c r="O139" i="4"/>
  <c r="O125" i="4"/>
  <c r="M125" i="4"/>
  <c r="K125" i="4"/>
  <c r="N125" i="4"/>
  <c r="O111" i="4"/>
  <c r="O97" i="4"/>
  <c r="M97" i="4"/>
  <c r="K97" i="4"/>
  <c r="N97" i="4"/>
  <c r="O83" i="4"/>
  <c r="N69" i="4"/>
  <c r="O55" i="4"/>
  <c r="N41" i="4"/>
  <c r="O27" i="4"/>
  <c r="M13" i="4"/>
  <c r="K13" i="4"/>
  <c r="N13" i="4"/>
  <c r="Q380" i="4"/>
  <c r="Q379" i="4"/>
  <c r="Q378" i="4"/>
  <c r="P381" i="4"/>
  <c r="C381" i="4"/>
  <c r="J380" i="4"/>
  <c r="I380" i="4"/>
  <c r="H380" i="4"/>
  <c r="G380" i="4"/>
  <c r="F380" i="4"/>
  <c r="E380" i="4"/>
  <c r="D380" i="4"/>
  <c r="C380" i="4"/>
  <c r="J379" i="4"/>
  <c r="I379" i="4"/>
  <c r="H379" i="4"/>
  <c r="G379" i="4"/>
  <c r="F379" i="4"/>
  <c r="E379" i="4"/>
  <c r="D379" i="4"/>
  <c r="C379" i="4"/>
  <c r="J378" i="4"/>
  <c r="I378" i="4"/>
  <c r="H378" i="4"/>
  <c r="G378" i="4"/>
  <c r="F378" i="4"/>
  <c r="E378" i="4"/>
  <c r="D378" i="4"/>
  <c r="C378" i="4"/>
  <c r="P378" i="3"/>
  <c r="P379" i="3"/>
  <c r="P380" i="3"/>
  <c r="P381" i="3"/>
  <c r="C380" i="3"/>
  <c r="D380" i="3"/>
  <c r="E380" i="3"/>
  <c r="F380" i="3"/>
  <c r="G380" i="3"/>
  <c r="H380" i="3"/>
  <c r="I380" i="3"/>
  <c r="J380" i="3"/>
  <c r="C379" i="3"/>
  <c r="D379" i="3"/>
  <c r="E379" i="3"/>
  <c r="F379" i="3"/>
  <c r="G379" i="3"/>
  <c r="H379" i="3"/>
  <c r="I379" i="3"/>
  <c r="J379" i="3"/>
  <c r="C378" i="3"/>
  <c r="D378" i="3"/>
  <c r="E378" i="3"/>
  <c r="F378" i="3"/>
  <c r="G378" i="3"/>
  <c r="H378" i="3"/>
  <c r="I378" i="3"/>
  <c r="J378" i="3"/>
  <c r="B380" i="3"/>
  <c r="B379" i="3"/>
  <c r="B378" i="3"/>
  <c r="C381" i="3"/>
  <c r="O365" i="3"/>
  <c r="N365" i="3"/>
  <c r="M365" i="3"/>
  <c r="L365" i="3"/>
  <c r="K365" i="3"/>
  <c r="O351" i="3"/>
  <c r="M351" i="3"/>
  <c r="K351" i="3"/>
  <c r="N351" i="3"/>
  <c r="O337" i="3"/>
  <c r="O323" i="3"/>
  <c r="N323" i="3"/>
  <c r="M323" i="3"/>
  <c r="L323" i="3"/>
  <c r="K323" i="3"/>
  <c r="O309" i="3"/>
  <c r="N309" i="3"/>
  <c r="M309" i="3"/>
  <c r="L309" i="3"/>
  <c r="K309" i="3"/>
  <c r="O295" i="3"/>
  <c r="N295" i="3"/>
  <c r="M295" i="3"/>
  <c r="L295" i="3"/>
  <c r="K295" i="3"/>
  <c r="O281" i="3"/>
  <c r="N281" i="3"/>
  <c r="M281" i="3"/>
  <c r="L281" i="3"/>
  <c r="K281" i="3"/>
  <c r="O267" i="3"/>
  <c r="N267" i="3"/>
  <c r="M267" i="3"/>
  <c r="L267" i="3"/>
  <c r="K267" i="3"/>
  <c r="O253" i="3"/>
  <c r="N253" i="3"/>
  <c r="M253" i="3"/>
  <c r="L253" i="3"/>
  <c r="K253" i="3"/>
  <c r="O239" i="3"/>
  <c r="N239" i="3"/>
  <c r="M239" i="3"/>
  <c r="L239" i="3"/>
  <c r="K239" i="3"/>
  <c r="O225" i="3"/>
  <c r="N225" i="3"/>
  <c r="M225" i="3"/>
  <c r="L225" i="3"/>
  <c r="K225" i="3"/>
  <c r="O211" i="3"/>
  <c r="N211" i="3"/>
  <c r="M211" i="3"/>
  <c r="L211" i="3"/>
  <c r="K211" i="3"/>
  <c r="O197" i="3"/>
  <c r="N197" i="3"/>
  <c r="M197" i="3"/>
  <c r="L197" i="3"/>
  <c r="K197" i="3"/>
  <c r="O183" i="3"/>
  <c r="M183" i="3"/>
  <c r="K183" i="3"/>
  <c r="N183" i="3"/>
  <c r="O169" i="3"/>
  <c r="O155" i="3"/>
  <c r="M155" i="3"/>
  <c r="K155" i="3"/>
  <c r="N155" i="3"/>
  <c r="O141" i="3"/>
  <c r="O127" i="3"/>
  <c r="M127" i="3"/>
  <c r="K127" i="3"/>
  <c r="N127" i="3"/>
  <c r="O113" i="3"/>
  <c r="O99" i="3"/>
  <c r="K99" i="3"/>
  <c r="N99" i="3"/>
  <c r="O85" i="3"/>
  <c r="O71" i="3"/>
  <c r="K71" i="3"/>
  <c r="N71" i="3"/>
  <c r="O57" i="3"/>
  <c r="O43" i="3"/>
  <c r="K43" i="3"/>
  <c r="N43" i="3"/>
  <c r="O29" i="3"/>
  <c r="K29" i="3"/>
  <c r="N29" i="3"/>
  <c r="O15" i="3"/>
  <c r="P381" i="2"/>
  <c r="P378" i="2"/>
  <c r="P379" i="2"/>
  <c r="P380" i="2"/>
  <c r="J380" i="2"/>
  <c r="B380" i="2"/>
  <c r="B379" i="2"/>
  <c r="B378" i="2"/>
  <c r="C381" i="2"/>
  <c r="I380" i="2"/>
  <c r="H380" i="2"/>
  <c r="G380" i="2"/>
  <c r="F380" i="2"/>
  <c r="E380" i="2"/>
  <c r="D380" i="2"/>
  <c r="C380" i="2"/>
  <c r="J379" i="2"/>
  <c r="I379" i="2"/>
  <c r="H379" i="2"/>
  <c r="G379" i="2"/>
  <c r="F379" i="2"/>
  <c r="E379" i="2"/>
  <c r="D379" i="2"/>
  <c r="C379" i="2"/>
  <c r="J378" i="2"/>
  <c r="I378" i="2"/>
  <c r="H378" i="2"/>
  <c r="G378" i="2"/>
  <c r="F378" i="2"/>
  <c r="E378" i="2"/>
  <c r="D378" i="2"/>
  <c r="C378" i="2"/>
  <c r="O337" i="2"/>
  <c r="M337" i="2"/>
  <c r="K337" i="2"/>
  <c r="N337" i="2"/>
  <c r="O323" i="2"/>
  <c r="O309" i="2"/>
  <c r="M309" i="2"/>
  <c r="K309" i="2"/>
  <c r="N309" i="2"/>
  <c r="O295" i="2"/>
  <c r="O281" i="2"/>
  <c r="M281" i="2"/>
  <c r="K281" i="2"/>
  <c r="N281" i="2"/>
  <c r="O267" i="2"/>
  <c r="O253" i="2"/>
  <c r="M253" i="2"/>
  <c r="K253" i="2"/>
  <c r="N253" i="2"/>
  <c r="O239" i="2"/>
  <c r="O225" i="2"/>
  <c r="M225" i="2"/>
  <c r="K225" i="2"/>
  <c r="N225" i="2"/>
  <c r="O211" i="2"/>
  <c r="O197" i="2"/>
  <c r="M197" i="2"/>
  <c r="K197" i="2"/>
  <c r="N197" i="2"/>
  <c r="O183" i="2"/>
  <c r="O169" i="2"/>
  <c r="M169" i="2"/>
  <c r="K169" i="2"/>
  <c r="N169" i="2"/>
  <c r="O155" i="2"/>
  <c r="O141" i="2"/>
  <c r="M141" i="2"/>
  <c r="K141" i="2"/>
  <c r="N141" i="2"/>
  <c r="O127" i="2"/>
  <c r="O113" i="2"/>
  <c r="M113" i="2"/>
  <c r="K113" i="2"/>
  <c r="N113" i="2"/>
  <c r="O99" i="2"/>
  <c r="O85" i="2"/>
  <c r="M85" i="2"/>
  <c r="K85" i="2"/>
  <c r="N85" i="2"/>
  <c r="O71" i="2"/>
  <c r="O57" i="2"/>
  <c r="M57" i="2"/>
  <c r="K57" i="2"/>
  <c r="N57" i="2"/>
  <c r="O43" i="2"/>
  <c r="O29" i="2"/>
  <c r="M29" i="2"/>
  <c r="K29" i="2"/>
  <c r="N29" i="2"/>
  <c r="O15" i="2"/>
  <c r="O381" i="3" l="1"/>
  <c r="O380" i="2"/>
  <c r="O380" i="3"/>
  <c r="K383" i="5"/>
  <c r="M383" i="5"/>
  <c r="O383" i="5"/>
  <c r="L380" i="5"/>
  <c r="N380" i="5"/>
  <c r="L381" i="5"/>
  <c r="N381" i="5"/>
  <c r="L382" i="5"/>
  <c r="N382" i="5"/>
  <c r="K380" i="5"/>
  <c r="M380" i="5"/>
  <c r="O380" i="5"/>
  <c r="K381" i="5"/>
  <c r="M381" i="5"/>
  <c r="O381" i="5"/>
  <c r="K382" i="5"/>
  <c r="M382" i="5"/>
  <c r="O382" i="5"/>
  <c r="O13" i="4"/>
  <c r="L27" i="4"/>
  <c r="N27" i="4"/>
  <c r="K41" i="4"/>
  <c r="M41" i="4"/>
  <c r="O41" i="4"/>
  <c r="L55" i="4"/>
  <c r="N55" i="4"/>
  <c r="K69" i="4"/>
  <c r="M69" i="4"/>
  <c r="O69" i="4"/>
  <c r="L83" i="4"/>
  <c r="N83" i="4"/>
  <c r="L111" i="4"/>
  <c r="N111" i="4"/>
  <c r="L139" i="4"/>
  <c r="N139" i="4"/>
  <c r="L167" i="4"/>
  <c r="N167" i="4"/>
  <c r="L195" i="4"/>
  <c r="N195" i="4"/>
  <c r="L223" i="4"/>
  <c r="N223" i="4"/>
  <c r="L251" i="4"/>
  <c r="N251" i="4"/>
  <c r="L279" i="4"/>
  <c r="N279" i="4"/>
  <c r="L307" i="4"/>
  <c r="N307" i="4"/>
  <c r="L335" i="4"/>
  <c r="N335" i="4"/>
  <c r="L363" i="4"/>
  <c r="N363" i="4"/>
  <c r="L13" i="4"/>
  <c r="K27" i="4"/>
  <c r="M27" i="4"/>
  <c r="L41" i="4"/>
  <c r="K55" i="4"/>
  <c r="M55" i="4"/>
  <c r="L69" i="4"/>
  <c r="K83" i="4"/>
  <c r="M83" i="4"/>
  <c r="L97" i="4"/>
  <c r="K111" i="4"/>
  <c r="M111" i="4"/>
  <c r="L125" i="4"/>
  <c r="K139" i="4"/>
  <c r="M139" i="4"/>
  <c r="L153" i="4"/>
  <c r="K167" i="4"/>
  <c r="M167" i="4"/>
  <c r="L181" i="4"/>
  <c r="K195" i="4"/>
  <c r="M195" i="4"/>
  <c r="L209" i="4"/>
  <c r="K223" i="4"/>
  <c r="L237" i="4"/>
  <c r="K251" i="4"/>
  <c r="M251" i="4"/>
  <c r="L265" i="4"/>
  <c r="K279" i="4"/>
  <c r="M279" i="4"/>
  <c r="L293" i="4"/>
  <c r="K307" i="4"/>
  <c r="M307" i="4"/>
  <c r="L321" i="4"/>
  <c r="K335" i="4"/>
  <c r="M335" i="4"/>
  <c r="L349" i="4"/>
  <c r="K363" i="4"/>
  <c r="O379" i="3"/>
  <c r="O378" i="3"/>
  <c r="L15" i="3"/>
  <c r="N15" i="3"/>
  <c r="L57" i="3"/>
  <c r="N57" i="3"/>
  <c r="L85" i="3"/>
  <c r="N85" i="3"/>
  <c r="L113" i="3"/>
  <c r="N113" i="3"/>
  <c r="L141" i="3"/>
  <c r="N141" i="3"/>
  <c r="L169" i="3"/>
  <c r="N169" i="3"/>
  <c r="L337" i="3"/>
  <c r="N337" i="3"/>
  <c r="K15" i="3"/>
  <c r="L29" i="3"/>
  <c r="L43" i="3"/>
  <c r="K57" i="3"/>
  <c r="L71" i="3"/>
  <c r="K85" i="3"/>
  <c r="L99" i="3"/>
  <c r="K113" i="3"/>
  <c r="L127" i="3"/>
  <c r="K141" i="3"/>
  <c r="M141" i="3"/>
  <c r="L155" i="3"/>
  <c r="K169" i="3"/>
  <c r="M169" i="3"/>
  <c r="L183" i="3"/>
  <c r="K337" i="3"/>
  <c r="M337" i="3"/>
  <c r="L351" i="3"/>
  <c r="O381" i="2"/>
  <c r="O379" i="2"/>
  <c r="O378" i="2"/>
  <c r="L15" i="2"/>
  <c r="N15" i="2"/>
  <c r="L43" i="2"/>
  <c r="N43" i="2"/>
  <c r="L71" i="2"/>
  <c r="N71" i="2"/>
  <c r="L99" i="2"/>
  <c r="N99" i="2"/>
  <c r="L127" i="2"/>
  <c r="N127" i="2"/>
  <c r="L155" i="2"/>
  <c r="N155" i="2"/>
  <c r="L183" i="2"/>
  <c r="N183" i="2"/>
  <c r="L211" i="2"/>
  <c r="N211" i="2"/>
  <c r="L239" i="2"/>
  <c r="N239" i="2"/>
  <c r="L267" i="2"/>
  <c r="N267" i="2"/>
  <c r="L295" i="2"/>
  <c r="N295" i="2"/>
  <c r="L323" i="2"/>
  <c r="N323" i="2"/>
  <c r="K15" i="2"/>
  <c r="M15" i="2"/>
  <c r="L29" i="2"/>
  <c r="K43" i="2"/>
  <c r="M43" i="2"/>
  <c r="L57" i="2"/>
  <c r="K71" i="2"/>
  <c r="M71" i="2"/>
  <c r="L85" i="2"/>
  <c r="K99" i="2"/>
  <c r="M99" i="2"/>
  <c r="L113" i="2"/>
  <c r="K127" i="2"/>
  <c r="M127" i="2"/>
  <c r="L141" i="2"/>
  <c r="K155" i="2"/>
  <c r="M155" i="2"/>
  <c r="L169" i="2"/>
  <c r="K183" i="2"/>
  <c r="M183" i="2"/>
  <c r="L197" i="2"/>
  <c r="K211" i="2"/>
  <c r="M211" i="2"/>
  <c r="L225" i="2"/>
  <c r="K239" i="2"/>
  <c r="M239" i="2"/>
  <c r="L253" i="2"/>
  <c r="K267" i="2"/>
  <c r="M267" i="2"/>
  <c r="L281" i="2"/>
  <c r="K295" i="2"/>
  <c r="M295" i="2"/>
  <c r="L309" i="2"/>
  <c r="K323" i="2"/>
  <c r="M323" i="2"/>
  <c r="L337" i="2"/>
  <c r="P379" i="1"/>
  <c r="P378" i="1"/>
  <c r="P377" i="1"/>
  <c r="P380" i="1"/>
  <c r="C381" i="1"/>
  <c r="J379" i="1"/>
  <c r="I379" i="1"/>
  <c r="H379" i="1"/>
  <c r="G379" i="1"/>
  <c r="F379" i="1"/>
  <c r="E379" i="1"/>
  <c r="D379" i="1"/>
  <c r="C379" i="1"/>
  <c r="B379" i="1"/>
  <c r="J378" i="1"/>
  <c r="I378" i="1"/>
  <c r="H378" i="1"/>
  <c r="G378" i="1"/>
  <c r="F378" i="1"/>
  <c r="E378" i="1"/>
  <c r="D378" i="1"/>
  <c r="C378" i="1"/>
  <c r="B378" i="1"/>
  <c r="J377" i="1"/>
  <c r="I377" i="1"/>
  <c r="H377" i="1"/>
  <c r="G377" i="1"/>
  <c r="F377" i="1"/>
  <c r="E377" i="1"/>
  <c r="D377" i="1"/>
  <c r="C377" i="1"/>
  <c r="B377" i="1"/>
  <c r="O368" i="1"/>
  <c r="N368" i="1"/>
  <c r="M368" i="1"/>
  <c r="L368" i="1"/>
  <c r="K368" i="1"/>
  <c r="O354" i="1"/>
  <c r="N354" i="1"/>
  <c r="M354" i="1"/>
  <c r="L354" i="1"/>
  <c r="K354" i="1"/>
  <c r="O340" i="1"/>
  <c r="N340" i="1"/>
  <c r="M340" i="1"/>
  <c r="L340" i="1"/>
  <c r="K340" i="1"/>
  <c r="O326" i="1"/>
  <c r="N326" i="1"/>
  <c r="M326" i="1"/>
  <c r="L326" i="1"/>
  <c r="K326" i="1"/>
  <c r="O312" i="1"/>
  <c r="N312" i="1"/>
  <c r="M312" i="1"/>
  <c r="L312" i="1"/>
  <c r="K312" i="1"/>
  <c r="O298" i="1"/>
  <c r="N298" i="1"/>
  <c r="M298" i="1"/>
  <c r="L298" i="1"/>
  <c r="K298" i="1"/>
  <c r="O284" i="1"/>
  <c r="N284" i="1"/>
  <c r="M284" i="1"/>
  <c r="L284" i="1"/>
  <c r="K284" i="1"/>
  <c r="O270" i="1"/>
  <c r="N270" i="1"/>
  <c r="M270" i="1"/>
  <c r="L270" i="1"/>
  <c r="K270" i="1"/>
  <c r="O256" i="1"/>
  <c r="N256" i="1"/>
  <c r="M256" i="1"/>
  <c r="L256" i="1"/>
  <c r="K256" i="1"/>
  <c r="O242" i="1"/>
  <c r="N242" i="1"/>
  <c r="M242" i="1"/>
  <c r="L242" i="1"/>
  <c r="K242" i="1"/>
  <c r="O228" i="1"/>
  <c r="N228" i="1"/>
  <c r="M228" i="1"/>
  <c r="L228" i="1"/>
  <c r="K228" i="1"/>
  <c r="O215" i="1"/>
  <c r="N215" i="1"/>
  <c r="M215" i="1"/>
  <c r="L215" i="1"/>
  <c r="K215" i="1"/>
  <c r="O214" i="1"/>
  <c r="N214" i="1"/>
  <c r="M214" i="1"/>
  <c r="L214" i="1"/>
  <c r="K214" i="1"/>
  <c r="O200" i="1"/>
  <c r="N200" i="1"/>
  <c r="M200" i="1"/>
  <c r="L200" i="1"/>
  <c r="K200" i="1"/>
  <c r="O186" i="1"/>
  <c r="N186" i="1"/>
  <c r="M186" i="1"/>
  <c r="L186" i="1"/>
  <c r="K186" i="1"/>
  <c r="O172" i="1"/>
  <c r="N172" i="1"/>
  <c r="M172" i="1"/>
  <c r="L172" i="1"/>
  <c r="K172" i="1"/>
  <c r="O158" i="1"/>
  <c r="N158" i="1"/>
  <c r="M158" i="1"/>
  <c r="L158" i="1"/>
  <c r="K158" i="1"/>
  <c r="O144" i="1"/>
  <c r="N144" i="1"/>
  <c r="M144" i="1"/>
  <c r="L144" i="1"/>
  <c r="K144" i="1"/>
  <c r="O130" i="1"/>
  <c r="N130" i="1"/>
  <c r="M130" i="1"/>
  <c r="L130" i="1"/>
  <c r="K130" i="1"/>
  <c r="O116" i="1"/>
  <c r="N116" i="1"/>
  <c r="M116" i="1"/>
  <c r="L116" i="1"/>
  <c r="K116" i="1"/>
  <c r="O102" i="1"/>
  <c r="N102" i="1"/>
  <c r="M102" i="1"/>
  <c r="L102" i="1"/>
  <c r="K102" i="1"/>
  <c r="O88" i="1"/>
  <c r="N88" i="1"/>
  <c r="M88" i="1"/>
  <c r="L88" i="1"/>
  <c r="K88" i="1"/>
  <c r="O74" i="1"/>
  <c r="N74" i="1"/>
  <c r="M74" i="1"/>
  <c r="L74" i="1"/>
  <c r="K74" i="1"/>
  <c r="O60" i="1"/>
  <c r="N60" i="1"/>
  <c r="M60" i="1"/>
  <c r="L60" i="1"/>
  <c r="K60" i="1"/>
  <c r="O46" i="1"/>
  <c r="N46" i="1"/>
  <c r="M46" i="1"/>
  <c r="L46" i="1"/>
  <c r="K46" i="1"/>
  <c r="O32" i="1"/>
  <c r="N32" i="1"/>
  <c r="M32" i="1"/>
  <c r="L32" i="1"/>
  <c r="K32" i="1"/>
  <c r="O18" i="1"/>
  <c r="N18" i="1"/>
  <c r="M18" i="1"/>
  <c r="L18" i="1"/>
  <c r="K18" i="1"/>
  <c r="L379" i="4" l="1"/>
  <c r="N378" i="4"/>
  <c r="M378" i="4"/>
  <c r="M380" i="3"/>
  <c r="O381" i="4"/>
  <c r="K381" i="3"/>
  <c r="O379" i="4"/>
  <c r="N380" i="4"/>
  <c r="N381" i="3"/>
  <c r="M380" i="2"/>
  <c r="N380" i="2"/>
  <c r="L381" i="3"/>
  <c r="K380" i="2"/>
  <c r="L380" i="2"/>
  <c r="M381" i="3"/>
  <c r="M381" i="4"/>
  <c r="O378" i="4"/>
  <c r="K379" i="4"/>
  <c r="N379" i="4"/>
  <c r="K378" i="4"/>
  <c r="L380" i="4"/>
  <c r="K381" i="4"/>
  <c r="M379" i="4"/>
  <c r="N381" i="4"/>
  <c r="L378" i="4"/>
  <c r="K380" i="4"/>
  <c r="O380" i="4"/>
  <c r="M380" i="4"/>
  <c r="L381" i="4"/>
  <c r="L379" i="3"/>
  <c r="L380" i="3"/>
  <c r="L378" i="3"/>
  <c r="K380" i="3"/>
  <c r="K378" i="3"/>
  <c r="K379" i="3"/>
  <c r="N379" i="3"/>
  <c r="N380" i="3"/>
  <c r="N378" i="3"/>
  <c r="M378" i="3"/>
  <c r="M379" i="3"/>
  <c r="M381" i="2"/>
  <c r="M379" i="2"/>
  <c r="M378" i="2"/>
  <c r="N379" i="2"/>
  <c r="N378" i="2"/>
  <c r="N381" i="2"/>
  <c r="K381" i="2"/>
  <c r="K379" i="2"/>
  <c r="K378" i="2"/>
  <c r="L379" i="2"/>
  <c r="L378" i="2"/>
  <c r="L381" i="2"/>
  <c r="L380" i="1"/>
  <c r="N378" i="1"/>
  <c r="N379" i="1"/>
  <c r="K380" i="1"/>
  <c r="O380" i="1"/>
  <c r="L379" i="1"/>
  <c r="N380" i="1"/>
  <c r="K377" i="1"/>
  <c r="O377" i="1"/>
  <c r="M378" i="1"/>
  <c r="K379" i="1"/>
  <c r="O379" i="1"/>
  <c r="M380" i="1"/>
  <c r="M377" i="1"/>
  <c r="K378" i="1"/>
  <c r="O378" i="1"/>
  <c r="M379" i="1"/>
  <c r="L377" i="1"/>
  <c r="N377" i="1"/>
  <c r="L378" i="1"/>
  <c r="P260" i="11"/>
  <c r="P144" i="11"/>
  <c r="P261" i="11"/>
  <c r="P259" i="11"/>
  <c r="P144" i="11" a="1"/>
  <c r="P258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<sst xmlns="http://schemas.openxmlformats.org/spreadsheetml/2006/main" count="1609" uniqueCount="212">
  <si>
    <t>pH</t>
  </si>
  <si>
    <t>-</t>
  </si>
  <si>
    <t>DATE</t>
  </si>
  <si>
    <t>Load Limits</t>
  </si>
  <si>
    <t>Oil and
 Grease</t>
  </si>
  <si>
    <t>Ammonia</t>
  </si>
  <si>
    <t>Faecal 
Coliforms</t>
  </si>
  <si>
    <t>SS</t>
  </si>
  <si>
    <t>BOD</t>
  </si>
  <si>
    <t>TN</t>
  </si>
  <si>
    <t>TP</t>
  </si>
  <si>
    <t>BOD (Enclosed waters)</t>
  </si>
  <si>
    <t>Nitrogen (total) (Enclosed waters)</t>
  </si>
  <si>
    <t>Oil and Grease (Enclosed waters)</t>
  </si>
  <si>
    <t>Phosphorus (total) (Enclosed waters)</t>
  </si>
  <si>
    <t>TSS (Enclosed waters)</t>
  </si>
  <si>
    <t>mg/L</t>
  </si>
  <si>
    <t>CFU/100mL</t>
  </si>
  <si>
    <t>kg</t>
  </si>
  <si>
    <t>Licence 100 percentile</t>
  </si>
  <si>
    <t>AMT 90 percentile</t>
  </si>
  <si>
    <t>AMT 100 percentile</t>
  </si>
  <si>
    <t>MINIMUM</t>
  </si>
  <si>
    <t>AVERAGE</t>
  </si>
  <si>
    <t>MAXIMUM</t>
  </si>
  <si>
    <t>SAMPLE COUNT</t>
  </si>
  <si>
    <t>ML/day</t>
  </si>
  <si>
    <t>Total</t>
  </si>
  <si>
    <t>Rainfall</t>
  </si>
  <si>
    <t>mm</t>
  </si>
  <si>
    <t>&lt;0.010</t>
  </si>
  <si>
    <t>Sample Count</t>
  </si>
  <si>
    <t>kL/day</t>
  </si>
  <si>
    <t>100% Reuse - No Discharge to Environment</t>
  </si>
  <si>
    <t>EPA Point 3
Discharge to utilisation area &amp; volume monitoring</t>
  </si>
  <si>
    <t>EPA Point 1
Discharge to waters effluent quality monitoring</t>
  </si>
  <si>
    <t>EPA Point 2
Total volume monitoring (Inlet Works)</t>
  </si>
  <si>
    <t>Date analysis results obtained</t>
  </si>
  <si>
    <t>Date Published</t>
  </si>
  <si>
    <t>CASINO SEWERAGE TREATMENT PLANT LICENCE REPORTING 16/17</t>
  </si>
  <si>
    <t>EPA Licence Number: 585 - 1505 Spring Grove Road Casino</t>
  </si>
  <si>
    <t xml:space="preserve"> Richmond Valley Council - Corner Walker Street &amp; Graham Place, (Locked Bag 10) Casino NSW 2470</t>
  </si>
  <si>
    <t>www.epa.nsw.gov.au/prpoeoapp/viewpoeolicence.aspx?docid=32248&amp;sysuid=1&amp;licid=585</t>
  </si>
  <si>
    <t>Fortnightly Effluent Quality &amp; Daily Volume Monitoring</t>
  </si>
  <si>
    <t>&lt;0.01</t>
  </si>
  <si>
    <t>Nil</t>
  </si>
  <si>
    <t>CASINO SEWERAGE TREATMENT PLANT LICENCE REPORTING 17/18</t>
  </si>
  <si>
    <t>Details of Non-compliance</t>
  </si>
  <si>
    <t>Inflow limit of 35500 kL/Day exceeded due to heavy rainfall across the reticulation network.</t>
  </si>
  <si>
    <t>Time Sample Collected</t>
  </si>
  <si>
    <t>10.00am</t>
  </si>
  <si>
    <t>7.30am</t>
  </si>
  <si>
    <t>10.30am</t>
  </si>
  <si>
    <t>&gt;6000</t>
  </si>
  <si>
    <t>CASINO SEWERAGE TREATMENT PLANT LICENCE REPORTING 18/19</t>
  </si>
  <si>
    <t/>
  </si>
  <si>
    <t>13/8/20.19</t>
  </si>
  <si>
    <t>&lt;1</t>
  </si>
  <si>
    <t xml:space="preserve">100% Reuse- NO Discharge to Environment </t>
  </si>
  <si>
    <t>CASINO SEWERAGE TREATMENT PLANT LICENCE REPORTING 19/20</t>
  </si>
  <si>
    <t>CASINO SEWERAGE TREATMENT PLANT LICENCE REPORTING 20/21</t>
  </si>
  <si>
    <t>10:20:00AM</t>
  </si>
  <si>
    <t>29.01.2021</t>
  </si>
  <si>
    <t>03:30:00PM</t>
  </si>
  <si>
    <t>22.02.2021</t>
  </si>
  <si>
    <t>11:20:00AM</t>
  </si>
  <si>
    <t>26.02.2021</t>
  </si>
  <si>
    <t>11:00:00AM</t>
  </si>
  <si>
    <t>05.03.2021</t>
  </si>
  <si>
    <t>11:30:00AM</t>
  </si>
  <si>
    <t>06.04.2021</t>
  </si>
  <si>
    <t>2:00:00PM</t>
  </si>
  <si>
    <t>20.04.2021</t>
  </si>
  <si>
    <t>30.04.2021</t>
  </si>
  <si>
    <t>10.05.2021</t>
  </si>
  <si>
    <t xml:space="preserve">11:15:00AM </t>
  </si>
  <si>
    <t>27.05.2021</t>
  </si>
  <si>
    <t>11:15:00AM</t>
  </si>
  <si>
    <t>11.06.2021</t>
  </si>
  <si>
    <t>15.06.2021</t>
  </si>
  <si>
    <t>10:30:00AM</t>
  </si>
  <si>
    <t>25.06.2021</t>
  </si>
  <si>
    <t>30.06.2021</t>
  </si>
  <si>
    <t>&lt;2</t>
  </si>
  <si>
    <t>16.07.2021</t>
  </si>
  <si>
    <t>23.07.2021</t>
  </si>
  <si>
    <t>21.07.2021</t>
  </si>
  <si>
    <t>13.08.2021</t>
  </si>
  <si>
    <t>Sample Collected By</t>
  </si>
  <si>
    <t>Gary Mead</t>
  </si>
  <si>
    <t xml:space="preserve">Craig Smith </t>
  </si>
  <si>
    <t xml:space="preserve">Gary Mead </t>
  </si>
  <si>
    <t>Harley Hyde</t>
  </si>
  <si>
    <t>Gary Mead &amp; Craig Smith</t>
  </si>
  <si>
    <t>Craig Smith</t>
  </si>
  <si>
    <t>Shane White</t>
  </si>
  <si>
    <t>11.10.2021</t>
  </si>
  <si>
    <t>13.10.2021</t>
  </si>
  <si>
    <t>22.10.2021</t>
  </si>
  <si>
    <t>9:30:00AM</t>
  </si>
  <si>
    <t>02.11.2021</t>
  </si>
  <si>
    <t>03.11.2021</t>
  </si>
  <si>
    <t>15.11.2021</t>
  </si>
  <si>
    <t>17.11.2021</t>
  </si>
  <si>
    <t>9.00AM</t>
  </si>
  <si>
    <t>1.12.2021</t>
  </si>
  <si>
    <t>15.12.2021</t>
  </si>
  <si>
    <t>16.12.2021</t>
  </si>
  <si>
    <t>21.12.2021</t>
  </si>
  <si>
    <t>04.01.2022</t>
  </si>
  <si>
    <t>8.30AM</t>
  </si>
  <si>
    <t>6.30AM</t>
  </si>
  <si>
    <t>9.30AM</t>
  </si>
  <si>
    <t>9.30 AM</t>
  </si>
  <si>
    <t>12.01.2022</t>
  </si>
  <si>
    <t>13.01.2022</t>
  </si>
  <si>
    <t>7.30 AM</t>
  </si>
  <si>
    <t>24.01.2022</t>
  </si>
  <si>
    <t>25.01.2022</t>
  </si>
  <si>
    <t>11.02.2022</t>
  </si>
  <si>
    <t>14.02.2022</t>
  </si>
  <si>
    <t>8.30 AM</t>
  </si>
  <si>
    <t>25.02.2022</t>
  </si>
  <si>
    <t>01.03.2022</t>
  </si>
  <si>
    <t>13.04.22</t>
  </si>
  <si>
    <t>12.04.22</t>
  </si>
  <si>
    <t>07.00AM</t>
  </si>
  <si>
    <t>No Sample due to flooding</t>
  </si>
  <si>
    <t>07:00AM</t>
  </si>
  <si>
    <t>15/062022</t>
  </si>
  <si>
    <t>.8:00AM</t>
  </si>
  <si>
    <t>Wetland Wall</t>
  </si>
  <si>
    <t>NT</t>
  </si>
  <si>
    <t>Tertiary Pond</t>
  </si>
  <si>
    <t>&gt;2400</t>
  </si>
  <si>
    <t>&lt;2.0</t>
  </si>
  <si>
    <t xml:space="preserve">Sample collected by: </t>
  </si>
  <si>
    <t>&lt;0.02</t>
  </si>
  <si>
    <t>Stephen Scott</t>
  </si>
  <si>
    <t>Rebekah McClelland</t>
  </si>
  <si>
    <t>Sample collected by:</t>
  </si>
  <si>
    <t>N/T</t>
  </si>
  <si>
    <t>Not tested due to flooding</t>
  </si>
  <si>
    <t>9:45AM</t>
  </si>
  <si>
    <t>CASINO SEWERAGE TREATMENT PLANT LICENCE REPORTING 23/24</t>
  </si>
  <si>
    <t>CASINO SEWERAGE TREATMENT PLANT LICENCE REPORTING 22/23</t>
  </si>
  <si>
    <t>Adriano Martinez</t>
  </si>
  <si>
    <t>3.00pm</t>
  </si>
  <si>
    <t>002/08/2023</t>
  </si>
  <si>
    <t>3.00 PM</t>
  </si>
  <si>
    <t>David Cash</t>
  </si>
  <si>
    <t>3:00:00PM</t>
  </si>
  <si>
    <t>7:50:00AM</t>
  </si>
  <si>
    <t>07:30am</t>
  </si>
  <si>
    <t>03.00pm</t>
  </si>
  <si>
    <t>03.05.2024</t>
  </si>
  <si>
    <t>03:00pm</t>
  </si>
  <si>
    <t>03:10pm</t>
  </si>
  <si>
    <t>03:05pm</t>
  </si>
  <si>
    <t>3:00pm</t>
  </si>
  <si>
    <t>Garth Cochrane</t>
  </si>
  <si>
    <t>8:00am</t>
  </si>
  <si>
    <t>7.20am</t>
  </si>
  <si>
    <t>10:15am</t>
  </si>
  <si>
    <t>7:00am</t>
  </si>
  <si>
    <t>7:15am</t>
  </si>
  <si>
    <t>Steven Scott</t>
  </si>
  <si>
    <t>10:30am</t>
  </si>
  <si>
    <t>2:50pm</t>
  </si>
  <si>
    <t>7:45am</t>
  </si>
  <si>
    <t>7.00am</t>
  </si>
  <si>
    <t>Thursday, 12 June 2025</t>
  </si>
  <si>
    <t>Friday, 13 June 2025</t>
  </si>
  <si>
    <t>Saturday, 14 June 2025</t>
  </si>
  <si>
    <t>Sunday, 15 June 2025</t>
  </si>
  <si>
    <t>Monday, 16 June 2025</t>
  </si>
  <si>
    <t>Tuesday, 17 June 2025</t>
  </si>
  <si>
    <t>Wednesday, 18 June 2025</t>
  </si>
  <si>
    <t>Thursday, 19 June 2025</t>
  </si>
  <si>
    <t>Friday, 20 June 2025</t>
  </si>
  <si>
    <t>Saturday, 21 June 2025</t>
  </si>
  <si>
    <t>Sunday, 22 June 2025</t>
  </si>
  <si>
    <t>Tuesday, 24 June 2025</t>
  </si>
  <si>
    <t>Monday, 23 June 2025</t>
  </si>
  <si>
    <t>Wednesday, 25 June 2025</t>
  </si>
  <si>
    <t>Thursday, 26 June 2025</t>
  </si>
  <si>
    <t>Friday, 27 June 2025</t>
  </si>
  <si>
    <t>Saturday, 28 June 2025</t>
  </si>
  <si>
    <t>Sunday, 29 June 2025</t>
  </si>
  <si>
    <t>Monday, 30 June 2025</t>
  </si>
  <si>
    <t>Tuesday, 1 July 2025</t>
  </si>
  <si>
    <t>Wednesday, 2 July 2025</t>
  </si>
  <si>
    <t>Thursday, 3 July 2025</t>
  </si>
  <si>
    <t>Friday, 4 July 2025</t>
  </si>
  <si>
    <t>Saturday, 5 July 2025</t>
  </si>
  <si>
    <t>Sunday, 6 July 2025</t>
  </si>
  <si>
    <t>Monday, 7 July 2025</t>
  </si>
  <si>
    <t>Tuesday, 8 July 2025</t>
  </si>
  <si>
    <t>Wednesday, 9 July 2025</t>
  </si>
  <si>
    <t>Thursday, 10 July 2025</t>
  </si>
  <si>
    <t>Friday, 11 July 2025</t>
  </si>
  <si>
    <t>Saturday, 12 July 2025</t>
  </si>
  <si>
    <t>Sunday, 13 July 2025</t>
  </si>
  <si>
    <t>Monday, 14 July 2025</t>
  </si>
  <si>
    <t>Tuesday, 15 July 2025</t>
  </si>
  <si>
    <t>Wednesday, 16 July 2025</t>
  </si>
  <si>
    <t>8.00am</t>
  </si>
  <si>
    <t>CASINO SEWERAGE TREATMENT PLANT LICENCE REPORTING 25/26</t>
  </si>
  <si>
    <t xml:space="preserve"> Richmo Valley Council - Corner Walker reet &amp; Graham Place, (Locked Bag 10) Casino NSW 2470</t>
  </si>
  <si>
    <t>6:30am</t>
  </si>
  <si>
    <t>Stphen Scott</t>
  </si>
  <si>
    <t>100% Reuse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</si>
</sst>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  <numFmt numFmtId="165" formatCode="0.0"/>
    <numFmt numFmtId="166" formatCode="[$-F800]dddd\,\ mmmm\ dd\,\ yyyy"/>
    <numFmt numFmtId="167" formatCode="d/mm/yyyy;@"/>
    <numFmt numFmtId="168" formatCode="[$-F400]h:mm:ss\ AM/PM"/>
  </numFmts>
  <fonts count="3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 MT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 MT"/>
    </font>
    <font>
      <sz val="1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0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8"/>
      </right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1" fillId="0" borderId="0" applyNumberFormat="0" applyFill="0" applyBorder="0" applyAlignment="0" applyProtection="0"/>
    <xf numFmtId="0" fontId="14" fillId="0" borderId="0"/>
    <xf numFmtId="0" fontId="16" fillId="0" borderId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9" fillId="12" borderId="0" applyNumberFormat="0" applyBorder="0" applyAlignment="0" applyProtection="0"/>
    <xf numFmtId="0" fontId="20" fillId="29" borderId="22" applyNumberFormat="0" applyAlignment="0" applyProtection="0"/>
    <xf numFmtId="0" fontId="21" fillId="30" borderId="23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6" fillId="0" borderId="26" applyNumberFormat="0" applyFill="0" applyAlignment="0" applyProtection="0"/>
    <xf numFmtId="0" fontId="26" fillId="0" borderId="0" applyNumberFormat="0" applyFill="0" applyBorder="0" applyAlignment="0" applyProtection="0"/>
    <xf numFmtId="0" fontId="27" fillId="16" borderId="22" applyNumberFormat="0" applyAlignment="0" applyProtection="0"/>
    <xf numFmtId="0" fontId="28" fillId="0" borderId="27" applyNumberFormat="0" applyFill="0" applyAlignment="0" applyProtection="0"/>
    <xf numFmtId="0" fontId="29" fillId="31" borderId="0" applyNumberFormat="0" applyBorder="0" applyAlignment="0" applyProtection="0"/>
    <xf numFmtId="0" fontId="6" fillId="0" borderId="0"/>
    <xf numFmtId="0" fontId="6" fillId="32" borderId="28" applyNumberFormat="0" applyFont="0" applyAlignment="0" applyProtection="0"/>
    <xf numFmtId="0" fontId="30" fillId="29" borderId="29" applyNumberFormat="0" applyAlignment="0" applyProtection="0"/>
    <xf numFmtId="0" fontId="31" fillId="0" borderId="0" applyNumberFormat="0" applyFill="0" applyBorder="0" applyAlignment="0" applyProtection="0"/>
    <xf numFmtId="0" fontId="32" fillId="0" borderId="30" applyNumberFormat="0" applyFill="0" applyAlignment="0" applyProtection="0"/>
    <xf numFmtId="0" fontId="3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79">
    <xf numFmtId="0" fontId="0" fillId="0" borderId="0" xfId="0"/>
    <xf numFmtId="0" fontId="2" fillId="0" borderId="0" xfId="0" applyFont="1" applyAlignment="1"/>
    <xf numFmtId="1" fontId="0" fillId="0" borderId="0" xfId="0" applyNumberFormat="1" applyFill="1" applyAlignment="1">
      <alignment horizontal="right" vertical="center"/>
    </xf>
    <xf numFmtId="166" fontId="0" fillId="0" borderId="0" xfId="0" applyNumberFormat="1" applyFill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166" fontId="5" fillId="0" borderId="2" xfId="0" applyNumberFormat="1" applyFont="1" applyFill="1" applyBorder="1" applyAlignment="1" applyProtection="1">
      <alignment horizontal="left" vertical="center"/>
    </xf>
    <xf numFmtId="166" fontId="5" fillId="0" borderId="9" xfId="0" applyNumberFormat="1" applyFont="1" applyFill="1" applyBorder="1" applyAlignment="1" applyProtection="1">
      <alignment horizontal="left" vertical="center"/>
    </xf>
    <xf numFmtId="166" fontId="5" fillId="4" borderId="2" xfId="0" applyNumberFormat="1" applyFont="1" applyFill="1" applyBorder="1" applyAlignment="1" applyProtection="1">
      <alignment horizontal="left" vertical="center"/>
    </xf>
    <xf numFmtId="166" fontId="5" fillId="0" borderId="10" xfId="0" applyNumberFormat="1" applyFont="1" applyFill="1" applyBorder="1" applyAlignment="1" applyProtection="1">
      <alignment horizontal="left" vertical="center"/>
    </xf>
    <xf numFmtId="166" fontId="5" fillId="4" borderId="4" xfId="0" applyNumberFormat="1" applyFont="1" applyFill="1" applyBorder="1" applyAlignment="1" applyProtection="1">
      <alignment horizontal="left" vertical="center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</xf>
    <xf numFmtId="165" fontId="4" fillId="2" borderId="4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right" vertical="center"/>
    </xf>
    <xf numFmtId="164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 applyProtection="1">
      <alignment horizontal="center" vertical="center"/>
    </xf>
    <xf numFmtId="2" fontId="6" fillId="3" borderId="7" xfId="0" applyNumberFormat="1" applyFont="1" applyFill="1" applyBorder="1" applyAlignment="1" applyProtection="1">
      <alignment horizontal="center" vertical="center"/>
    </xf>
    <xf numFmtId="165" fontId="6" fillId="3" borderId="7" xfId="0" applyNumberFormat="1" applyFont="1" applyFill="1" applyBorder="1" applyAlignment="1" applyProtection="1">
      <alignment horizontal="center" vertical="center"/>
    </xf>
    <xf numFmtId="1" fontId="6" fillId="3" borderId="4" xfId="0" applyNumberFormat="1" applyFont="1" applyFill="1" applyBorder="1" applyAlignment="1" applyProtection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 applyProtection="1">
      <alignment horizont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right" vertical="center"/>
    </xf>
    <xf numFmtId="165" fontId="6" fillId="0" borderId="4" xfId="0" applyNumberFormat="1" applyFont="1" applyFill="1" applyBorder="1" applyAlignment="1">
      <alignment horizontal="right" vertical="center"/>
    </xf>
    <xf numFmtId="164" fontId="6" fillId="4" borderId="11" xfId="0" applyNumberFormat="1" applyFont="1" applyFill="1" applyBorder="1" applyAlignment="1" applyProtection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center"/>
    </xf>
    <xf numFmtId="2" fontId="1" fillId="0" borderId="6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2" fontId="6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/>
    </xf>
    <xf numFmtId="2" fontId="6" fillId="0" borderId="7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right" vertical="center"/>
    </xf>
    <xf numFmtId="2" fontId="6" fillId="0" borderId="14" xfId="0" applyNumberFormat="1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/>
    </xf>
    <xf numFmtId="2" fontId="6" fillId="0" borderId="3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right" vertical="center"/>
    </xf>
    <xf numFmtId="2" fontId="6" fillId="0" borderId="16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Alignment="1">
      <alignment horizontal="right" vertical="center"/>
    </xf>
    <xf numFmtId="165" fontId="1" fillId="0" borderId="0" xfId="0" applyNumberFormat="1" applyFont="1" applyFill="1" applyAlignment="1">
      <alignment horizontal="right" vertical="center"/>
    </xf>
    <xf numFmtId="2" fontId="6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2" fontId="4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center" vertical="center"/>
    </xf>
    <xf numFmtId="164" fontId="4" fillId="5" borderId="13" xfId="0" applyNumberFormat="1" applyFont="1" applyFill="1" applyBorder="1" applyAlignment="1">
      <alignment horizontal="right" vertical="center"/>
    </xf>
    <xf numFmtId="164" fontId="4" fillId="5" borderId="11" xfId="0" applyNumberFormat="1" applyFont="1" applyFill="1" applyBorder="1" applyAlignment="1">
      <alignment horizontal="right" vertical="center"/>
    </xf>
    <xf numFmtId="164" fontId="4" fillId="5" borderId="15" xfId="0" applyNumberFormat="1" applyFont="1" applyFill="1" applyBorder="1" applyAlignment="1">
      <alignment horizontal="right" vertical="center"/>
    </xf>
    <xf numFmtId="2" fontId="6" fillId="0" borderId="17" xfId="0" applyNumberFormat="1" applyFont="1" applyFill="1" applyBorder="1" applyAlignment="1">
      <alignment horizontal="right" vertical="center"/>
    </xf>
    <xf numFmtId="2" fontId="6" fillId="0" borderId="18" xfId="0" applyNumberFormat="1" applyFont="1" applyFill="1" applyBorder="1" applyAlignment="1">
      <alignment horizontal="right" vertical="center"/>
    </xf>
    <xf numFmtId="2" fontId="6" fillId="0" borderId="19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center" vertical="center"/>
    </xf>
    <xf numFmtId="0" fontId="0" fillId="6" borderId="4" xfId="0" applyFill="1" applyBorder="1"/>
    <xf numFmtId="1" fontId="6" fillId="0" borderId="4" xfId="0" applyNumberFormat="1" applyFont="1" applyFill="1" applyBorder="1" applyAlignment="1" applyProtection="1">
      <alignment horizontal="center" vertical="center"/>
    </xf>
    <xf numFmtId="1" fontId="8" fillId="0" borderId="4" xfId="0" applyNumberFormat="1" applyFont="1" applyFill="1" applyBorder="1" applyAlignment="1" applyProtection="1">
      <alignment horizontal="center"/>
    </xf>
    <xf numFmtId="0" fontId="0" fillId="0" borderId="4" xfId="0" applyBorder="1"/>
    <xf numFmtId="2" fontId="6" fillId="0" borderId="4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horizontal="right" vertical="center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164" fontId="6" fillId="4" borderId="2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2" fontId="6" fillId="0" borderId="7" xfId="0" applyNumberFormat="1" applyFont="1" applyFill="1" applyBorder="1" applyAlignment="1">
      <alignment vertical="center"/>
    </xf>
    <xf numFmtId="2" fontId="6" fillId="0" borderId="3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Fill="1" applyAlignment="1">
      <alignment horizontal="right" vertical="center"/>
    </xf>
    <xf numFmtId="2" fontId="6" fillId="0" borderId="5" xfId="0" applyNumberFormat="1" applyFont="1" applyFill="1" applyBorder="1" applyAlignment="1">
      <alignment horizontal="center" vertical="center"/>
    </xf>
    <xf numFmtId="166" fontId="6" fillId="0" borderId="10" xfId="0" applyNumberFormat="1" applyFont="1" applyFill="1" applyBorder="1" applyAlignment="1" applyProtection="1">
      <alignment horizontal="center" vertical="center"/>
    </xf>
    <xf numFmtId="166" fontId="6" fillId="0" borderId="2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164" fontId="4" fillId="5" borderId="13" xfId="0" applyNumberFormat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164" fontId="4" fillId="5" borderId="15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2" fontId="7" fillId="0" borderId="4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2" fontId="4" fillId="0" borderId="4" xfId="0" applyNumberFormat="1" applyFont="1" applyFill="1" applyBorder="1" applyAlignment="1">
      <alignment horizontal="right" vertical="center"/>
    </xf>
    <xf numFmtId="1" fontId="6" fillId="3" borderId="4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0" fontId="0" fillId="0" borderId="0" xfId="0" applyBorder="1"/>
    <xf numFmtId="2" fontId="6" fillId="7" borderId="4" xfId="0" applyNumberFormat="1" applyFont="1" applyFill="1" applyBorder="1" applyAlignment="1">
      <alignment horizontal="center" vertical="center"/>
    </xf>
    <xf numFmtId="165" fontId="6" fillId="7" borderId="4" xfId="0" applyNumberFormat="1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2" fontId="6" fillId="8" borderId="4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12" fillId="0" borderId="0" xfId="1" applyFont="1" applyBorder="1" applyAlignment="1"/>
    <xf numFmtId="0" fontId="10" fillId="0" borderId="0" xfId="0" applyFont="1" applyBorder="1" applyAlignment="1"/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" fontId="6" fillId="8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13" fillId="4" borderId="4" xfId="0" applyNumberFormat="1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/>
    </xf>
    <xf numFmtId="1" fontId="6" fillId="9" borderId="4" xfId="0" applyNumberFormat="1" applyFont="1" applyFill="1" applyBorder="1" applyAlignment="1">
      <alignment horizontal="center" vertical="center"/>
    </xf>
    <xf numFmtId="1" fontId="13" fillId="9" borderId="4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 wrapText="1"/>
    </xf>
    <xf numFmtId="168" fontId="4" fillId="2" borderId="5" xfId="0" applyNumberFormat="1" applyFont="1" applyFill="1" applyBorder="1" applyAlignment="1" applyProtection="1">
      <alignment horizontal="center" vertical="center" wrapText="1"/>
    </xf>
    <xf numFmtId="168" fontId="4" fillId="2" borderId="6" xfId="0" applyNumberFormat="1" applyFont="1" applyFill="1" applyBorder="1" applyAlignment="1" applyProtection="1">
      <alignment horizontal="center" vertical="center" wrapText="1"/>
    </xf>
    <xf numFmtId="168" fontId="4" fillId="2" borderId="7" xfId="0" applyNumberFormat="1" applyFont="1" applyFill="1" applyBorder="1" applyAlignment="1" applyProtection="1">
      <alignment horizontal="center" vertical="center"/>
    </xf>
    <xf numFmtId="168" fontId="6" fillId="3" borderId="4" xfId="0" applyNumberFormat="1" applyFont="1" applyFill="1" applyBorder="1" applyAlignment="1">
      <alignment horizontal="center" vertical="center"/>
    </xf>
    <xf numFmtId="168" fontId="6" fillId="4" borderId="4" xfId="0" applyNumberFormat="1" applyFont="1" applyFill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8" fontId="6" fillId="0" borderId="0" xfId="0" applyNumberFormat="1" applyFont="1" applyFill="1" applyBorder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8" fontId="0" fillId="0" borderId="0" xfId="0" applyNumberFormat="1"/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9" borderId="4" xfId="0" applyNumberFormat="1" applyFont="1" applyFill="1" applyBorder="1" applyAlignment="1">
      <alignment horizontal="center" vertical="center"/>
    </xf>
    <xf numFmtId="165" fontId="6" fillId="9" borderId="4" xfId="0" applyNumberFormat="1" applyFont="1" applyFill="1" applyBorder="1" applyAlignment="1">
      <alignment horizontal="center" vertical="center"/>
    </xf>
    <xf numFmtId="2" fontId="6" fillId="9" borderId="4" xfId="0" applyNumberFormat="1" applyFont="1" applyFill="1" applyBorder="1" applyAlignment="1">
      <alignment horizontal="right" vertical="center"/>
    </xf>
    <xf numFmtId="1" fontId="5" fillId="9" borderId="4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" fontId="34" fillId="0" borderId="31" xfId="0" applyNumberFormat="1" applyFont="1" applyFill="1" applyBorder="1" applyAlignment="1" applyProtection="1">
      <alignment horizontal="center"/>
    </xf>
    <xf numFmtId="2" fontId="6" fillId="0" borderId="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1" fontId="6" fillId="0" borderId="2" xfId="0" applyNumberFormat="1" applyFont="1" applyFill="1" applyBorder="1" applyAlignment="1">
      <alignment horizontal="center" vertical="center"/>
    </xf>
    <xf numFmtId="168" fontId="6" fillId="0" borderId="4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" fontId="8" fillId="0" borderId="31" xfId="0" applyNumberFormat="1" applyFont="1" applyFill="1" applyBorder="1" applyAlignment="1" applyProtection="1">
      <alignment horizont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" fontId="36" fillId="31" borderId="4" xfId="42" applyNumberFormat="1" applyFont="1" applyBorder="1" applyAlignment="1">
      <alignment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7" borderId="31" xfId="0" applyNumberFormat="1" applyFont="1" applyFill="1" applyBorder="1" applyAlignment="1" applyProtection="1">
      <alignment horizontal="center"/>
    </xf>
    <xf numFmtId="0" fontId="36" fillId="7" borderId="4" xfId="42" applyFont="1" applyFill="1" applyBorder="1" applyAlignment="1"/>
    <xf numFmtId="2" fontId="6" fillId="9" borderId="4" xfId="0" applyNumberFormat="1" applyFont="1" applyFill="1" applyBorder="1" applyAlignment="1">
      <alignment vertical="center"/>
    </xf>
    <xf numFmtId="165" fontId="6" fillId="9" borderId="4" xfId="0" applyNumberFormat="1" applyFont="1" applyFill="1" applyBorder="1" applyAlignment="1">
      <alignment vertical="center"/>
    </xf>
    <xf numFmtId="2" fontId="6" fillId="9" borderId="2" xfId="0" applyNumberFormat="1" applyFont="1" applyFill="1" applyBorder="1" applyAlignment="1">
      <alignment vertical="center"/>
    </xf>
    <xf numFmtId="1" fontId="6" fillId="7" borderId="32" xfId="0" applyNumberFormat="1" applyFont="1" applyFill="1" applyBorder="1" applyAlignment="1" applyProtection="1">
      <alignment horizontal="center"/>
    </xf>
    <xf numFmtId="2" fontId="6" fillId="3" borderId="7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9" borderId="6" xfId="0" applyNumberFormat="1" applyFont="1" applyFill="1" applyBorder="1" applyAlignment="1">
      <alignment horizontal="right" vertical="center"/>
    </xf>
    <xf numFmtId="0" fontId="36" fillId="7" borderId="2" xfId="42" applyFont="1" applyFill="1" applyBorder="1" applyAlignment="1"/>
    <xf numFmtId="2" fontId="6" fillId="0" borderId="9" xfId="0" applyNumberFormat="1" applyFont="1" applyFill="1" applyBorder="1" applyAlignment="1">
      <alignment vertical="center"/>
    </xf>
    <xf numFmtId="2" fontId="6" fillId="0" borderId="10" xfId="0" applyNumberFormat="1" applyFont="1" applyFill="1" applyBorder="1" applyAlignment="1">
      <alignment vertical="center"/>
    </xf>
    <xf numFmtId="2" fontId="6" fillId="0" borderId="33" xfId="0" applyNumberFormat="1" applyFont="1" applyFill="1" applyBorder="1" applyAlignment="1">
      <alignment horizontal="right" vertical="center"/>
    </xf>
    <xf numFmtId="0" fontId="36" fillId="7" borderId="34" xfId="42" applyFont="1" applyFill="1" applyBorder="1" applyAlignment="1"/>
    <xf numFmtId="0" fontId="36" fillId="7" borderId="35" xfId="42" applyFont="1" applyFill="1" applyBorder="1" applyAlignment="1"/>
    <xf numFmtId="0" fontId="36" fillId="7" borderId="33" xfId="42" applyFont="1" applyFill="1" applyBorder="1" applyAlignment="1"/>
    <xf numFmtId="0" fontId="36" fillId="7" borderId="7" xfId="42" applyFont="1" applyFill="1" applyBorder="1" applyAlignment="1"/>
    <xf numFmtId="2" fontId="6" fillId="0" borderId="36" xfId="0" applyNumberFormat="1" applyFont="1" applyFill="1" applyBorder="1" applyAlignment="1">
      <alignment horizontal="right" vertical="center"/>
    </xf>
    <xf numFmtId="0" fontId="36" fillId="7" borderId="6" xfId="42" applyFont="1" applyFill="1" applyBorder="1" applyAlignment="1"/>
    <xf numFmtId="0" fontId="36" fillId="7" borderId="37" xfId="42" applyFont="1" applyFill="1" applyBorder="1" applyAlignment="1"/>
    <xf numFmtId="2" fontId="6" fillId="0" borderId="7" xfId="0" applyNumberFormat="1" applyFont="1" applyFill="1" applyBorder="1" applyAlignment="1">
      <alignment horizontal="right" vertical="center"/>
    </xf>
    <xf numFmtId="2" fontId="6" fillId="0" borderId="5" xfId="0" applyNumberFormat="1" applyFont="1" applyFill="1" applyBorder="1" applyAlignment="1">
      <alignment horizontal="right" vertical="center"/>
    </xf>
    <xf numFmtId="2" fontId="6" fillId="9" borderId="5" xfId="0" applyNumberFormat="1" applyFont="1" applyFill="1" applyBorder="1" applyAlignment="1">
      <alignment horizontal="right" vertical="center"/>
    </xf>
    <xf numFmtId="0" fontId="35" fillId="7" borderId="2" xfId="0" applyFont="1" applyFill="1" applyBorder="1" applyAlignment="1">
      <alignment vertical="center"/>
    </xf>
    <xf numFmtId="2" fontId="6" fillId="7" borderId="4" xfId="0" applyNumberFormat="1" applyFont="1" applyFill="1" applyBorder="1" applyAlignment="1">
      <alignment vertical="center"/>
    </xf>
    <xf numFmtId="165" fontId="6" fillId="7" borderId="4" xfId="0" applyNumberFormat="1" applyFont="1" applyFill="1" applyBorder="1" applyAlignment="1">
      <alignment vertical="center"/>
    </xf>
    <xf numFmtId="2" fontId="6" fillId="7" borderId="2" xfId="0" applyNumberFormat="1" applyFont="1" applyFill="1" applyBorder="1" applyAlignment="1">
      <alignment vertical="center"/>
    </xf>
    <xf numFmtId="2" fontId="6" fillId="7" borderId="6" xfId="0" applyNumberFormat="1" applyFont="1" applyFill="1" applyBorder="1" applyAlignment="1">
      <alignment horizontal="right" vertical="center"/>
    </xf>
    <xf numFmtId="2" fontId="6" fillId="7" borderId="35" xfId="0" applyNumberFormat="1" applyFont="1" applyFill="1" applyBorder="1" applyAlignment="1">
      <alignment horizontal="right" vertical="center"/>
    </xf>
    <xf numFmtId="2" fontId="6" fillId="7" borderId="33" xfId="0" applyNumberFormat="1" applyFont="1" applyFill="1" applyBorder="1" applyAlignment="1">
      <alignment horizontal="right" vertical="center"/>
    </xf>
    <xf numFmtId="2" fontId="6" fillId="0" borderId="35" xfId="0" applyNumberFormat="1" applyFont="1" applyFill="1" applyBorder="1" applyAlignment="1">
      <alignment horizontal="right" vertical="center"/>
    </xf>
    <xf numFmtId="0" fontId="35" fillId="7" borderId="38" xfId="0" applyFont="1" applyFill="1" applyBorder="1" applyAlignment="1">
      <alignment vertical="center"/>
    </xf>
    <xf numFmtId="0" fontId="35" fillId="7" borderId="20" xfId="0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0" fontId="35" fillId="7" borderId="4" xfId="0" applyFont="1" applyFill="1" applyBorder="1" applyAlignment="1">
      <alignment vertical="center"/>
    </xf>
    <xf numFmtId="0" fontId="35" fillId="7" borderId="5" xfId="0" applyFont="1" applyFill="1" applyBorder="1" applyAlignment="1">
      <alignment vertical="center"/>
    </xf>
    <xf numFmtId="0" fontId="35" fillId="7" borderId="6" xfId="0" applyFont="1" applyFill="1" applyBorder="1" applyAlignment="1">
      <alignment vertical="center"/>
    </xf>
    <xf numFmtId="2" fontId="6" fillId="0" borderId="40" xfId="0" applyNumberFormat="1" applyFont="1" applyFill="1" applyBorder="1" applyAlignment="1">
      <alignment horizontal="right" vertical="center"/>
    </xf>
    <xf numFmtId="2" fontId="6" fillId="7" borderId="39" xfId="0" applyNumberFormat="1" applyFont="1" applyFill="1" applyBorder="1" applyAlignment="1">
      <alignment horizontal="right" vertical="center"/>
    </xf>
    <xf numFmtId="2" fontId="6" fillId="7" borderId="38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 applyProtection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 wrapText="1"/>
    </xf>
    <xf numFmtId="2" fontId="6" fillId="9" borderId="7" xfId="0" applyNumberFormat="1" applyFont="1" applyFill="1" applyBorder="1" applyAlignment="1">
      <alignment vertical="center"/>
    </xf>
    <xf numFmtId="165" fontId="6" fillId="9" borderId="7" xfId="0" applyNumberFormat="1" applyFont="1" applyFill="1" applyBorder="1" applyAlignment="1">
      <alignment vertical="center"/>
    </xf>
    <xf numFmtId="2" fontId="6" fillId="9" borderId="10" xfId="0" applyNumberFormat="1" applyFont="1" applyFill="1" applyBorder="1" applyAlignment="1">
      <alignment vertical="center"/>
    </xf>
    <xf numFmtId="0" fontId="35" fillId="7" borderId="40" xfId="0" applyFont="1" applyFill="1" applyBorder="1" applyAlignment="1">
      <alignment vertical="center"/>
    </xf>
    <xf numFmtId="0" fontId="35" fillId="7" borderId="33" xfId="0" applyFont="1" applyFill="1" applyBorder="1" applyAlignment="1">
      <alignment vertical="center"/>
    </xf>
    <xf numFmtId="0" fontId="0" fillId="0" borderId="41" xfId="0" applyBorder="1"/>
    <xf numFmtId="0" fontId="0" fillId="0" borderId="6" xfId="0" applyBorder="1"/>
    <xf numFmtId="0" fontId="6" fillId="9" borderId="4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1" fontId="36" fillId="31" borderId="4" xfId="42" applyNumberFormat="1" applyFont="1" applyBorder="1" applyAlignment="1">
      <alignment horizontal="center" vertical="center"/>
    </xf>
    <xf numFmtId="0" fontId="36" fillId="9" borderId="4" xfId="42" applyFont="1" applyFill="1" applyBorder="1" applyAlignment="1"/>
    <xf numFmtId="2" fontId="6" fillId="0" borderId="42" xfId="0" applyNumberFormat="1" applyFont="1" applyFill="1" applyBorder="1" applyAlignment="1">
      <alignment horizontal="right" vertical="center"/>
    </xf>
    <xf numFmtId="2" fontId="6" fillId="7" borderId="7" xfId="0" applyNumberFormat="1" applyFont="1" applyFill="1" applyBorder="1" applyAlignment="1">
      <alignment vertical="center"/>
    </xf>
    <xf numFmtId="2" fontId="6" fillId="7" borderId="7" xfId="0" applyNumberFormat="1" applyFont="1" applyFill="1" applyBorder="1" applyAlignment="1">
      <alignment horizontal="center" vertical="center"/>
    </xf>
    <xf numFmtId="165" fontId="6" fillId="7" borderId="7" xfId="0" applyNumberFormat="1" applyFont="1" applyFill="1" applyBorder="1" applyAlignment="1">
      <alignment vertical="center"/>
    </xf>
    <xf numFmtId="2" fontId="6" fillId="7" borderId="10" xfId="0" applyNumberFormat="1" applyFont="1" applyFill="1" applyBorder="1" applyAlignment="1">
      <alignment vertical="center"/>
    </xf>
    <xf numFmtId="2" fontId="6" fillId="7" borderId="36" xfId="0" applyNumberFormat="1" applyFont="1" applyFill="1" applyBorder="1" applyAlignment="1">
      <alignment horizontal="right" vertical="center"/>
    </xf>
    <xf numFmtId="0" fontId="36" fillId="9" borderId="2" xfId="42" applyFont="1" applyFill="1" applyBorder="1" applyAlignment="1"/>
    <xf numFmtId="2" fontId="29" fillId="31" borderId="4" xfId="42" applyNumberFormat="1" applyBorder="1" applyAlignment="1">
      <alignment horizontal="center" vertical="center"/>
    </xf>
    <xf numFmtId="0" fontId="36" fillId="9" borderId="4" xfId="42" applyFont="1" applyFill="1" applyBorder="1" applyAlignment="1">
      <alignment horizontal="right"/>
    </xf>
    <xf numFmtId="2" fontId="36" fillId="31" borderId="4" xfId="42" applyNumberFormat="1" applyFont="1" applyBorder="1" applyAlignment="1">
      <alignment horizontal="right" vertical="center"/>
    </xf>
    <xf numFmtId="2" fontId="36" fillId="31" borderId="4" xfId="42" applyNumberFormat="1" applyFont="1" applyBorder="1" applyAlignment="1">
      <alignment horizontal="center"/>
    </xf>
    <xf numFmtId="165" fontId="36" fillId="31" borderId="4" xfId="42" applyNumberFormat="1" applyFont="1" applyBorder="1" applyAlignment="1"/>
    <xf numFmtId="2" fontId="36" fillId="31" borderId="4" xfId="42" applyNumberFormat="1" applyFont="1" applyBorder="1" applyAlignment="1"/>
    <xf numFmtId="2" fontId="36" fillId="31" borderId="2" xfId="42" applyNumberFormat="1" applyFont="1" applyBorder="1" applyAlignment="1"/>
    <xf numFmtId="168" fontId="36" fillId="31" borderId="4" xfId="42" applyNumberFormat="1" applyFont="1" applyBorder="1" applyAlignment="1">
      <alignment horizontal="center" vertical="center"/>
    </xf>
    <xf numFmtId="167" fontId="36" fillId="31" borderId="4" xfId="42" applyNumberFormat="1" applyFont="1" applyBorder="1" applyAlignment="1">
      <alignment horizontal="center" vertical="center"/>
    </xf>
    <xf numFmtId="167" fontId="29" fillId="31" borderId="4" xfId="42" applyNumberFormat="1" applyBorder="1" applyAlignment="1">
      <alignment horizontal="center" vertical="center"/>
    </xf>
    <xf numFmtId="165" fontId="36" fillId="31" borderId="4" xfId="42" applyNumberFormat="1" applyFont="1" applyBorder="1" applyAlignment="1">
      <alignment horizontal="right"/>
    </xf>
    <xf numFmtId="0" fontId="0" fillId="0" borderId="0" xfId="0" applyAlignment="1">
      <alignment horizontal="center"/>
    </xf>
    <xf numFmtId="2" fontId="36" fillId="31" borderId="4" xfId="42" applyNumberFormat="1" applyFont="1" applyBorder="1" applyAlignment="1">
      <alignment horizontal="center" vertical="center"/>
    </xf>
    <xf numFmtId="165" fontId="36" fillId="31" borderId="4" xfId="42" applyNumberFormat="1" applyFont="1" applyBorder="1" applyAlignment="1">
      <alignment horizontal="center"/>
    </xf>
    <xf numFmtId="2" fontId="36" fillId="31" borderId="2" xfId="42" applyNumberFormat="1" applyFont="1" applyBorder="1" applyAlignment="1">
      <alignment horizontal="center"/>
    </xf>
    <xf numFmtId="1" fontId="36" fillId="31" borderId="4" xfId="42" applyNumberFormat="1" applyFont="1" applyBorder="1" applyAlignment="1">
      <alignment horizontal="center"/>
    </xf>
    <xf numFmtId="165" fontId="36" fillId="31" borderId="2" xfId="42" applyNumberFormat="1" applyFont="1" applyBorder="1" applyAlignment="1">
      <alignment horizontal="center"/>
    </xf>
    <xf numFmtId="165" fontId="36" fillId="31" borderId="4" xfId="42" applyNumberFormat="1" applyFont="1" applyBorder="1" applyAlignment="1">
      <alignment horizontal="center" vertical="center"/>
    </xf>
    <xf numFmtId="2" fontId="6" fillId="9" borderId="2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 wrapText="1"/>
    </xf>
    <xf numFmtId="167" fontId="6" fillId="9" borderId="4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2" fontId="36" fillId="7" borderId="4" xfId="42" applyNumberFormat="1" applyFont="1" applyFill="1" applyBorder="1" applyAlignment="1">
      <alignment horizontal="center" vertical="center"/>
    </xf>
    <xf numFmtId="1" fontId="6" fillId="7" borderId="4" xfId="0" applyNumberFormat="1" applyFont="1" applyFill="1" applyBorder="1" applyAlignment="1" applyProtection="1">
      <alignment horizontal="center" vertical="center"/>
    </xf>
    <xf numFmtId="18" fontId="0" fillId="9" borderId="4" xfId="0" applyNumberFormat="1" applyFill="1" applyBorder="1"/>
    <xf numFmtId="18" fontId="0" fillId="9" borderId="4" xfId="0" applyNumberFormat="1" applyFill="1" applyBorder="1" applyAlignment="1">
      <alignment horizontal="center"/>
    </xf>
    <xf numFmtId="164" fontId="6" fillId="33" borderId="4" xfId="0" applyNumberFormat="1" applyFont="1" applyFill="1" applyBorder="1" applyAlignment="1">
      <alignment horizontal="center" vertical="center"/>
    </xf>
    <xf numFmtId="0" fontId="0" fillId="33" borderId="0" xfId="0" applyFill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14" fontId="0" fillId="9" borderId="4" xfId="0" applyNumberFormat="1" applyFill="1" applyBorder="1" applyAlignment="1">
      <alignment horizontal="center"/>
    </xf>
    <xf numFmtId="164" fontId="4" fillId="2" borderId="5" xfId="0" applyNumberFormat="1" applyFont="1" applyFill="1" applyBorder="1" applyAlignment="1" applyProtection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 wrapText="1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0" fillId="0" borderId="4" xfId="0" applyNumberFormat="1" applyBorder="1" applyAlignment="1">
      <alignment horizontal="center"/>
    </xf>
    <xf numFmtId="2" fontId="6" fillId="3" borderId="7" xfId="0" applyNumberFormat="1" applyFont="1" applyFill="1" applyBorder="1" applyAlignment="1">
      <alignment horizontal="center" vertical="center"/>
    </xf>
    <xf numFmtId="0" fontId="12" fillId="34" borderId="0" xfId="1" applyFont="1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14" fontId="0" fillId="9" borderId="10" xfId="0" applyNumberFormat="1" applyFill="1" applyBorder="1" applyAlignment="1">
      <alignment horizontal="center"/>
    </xf>
    <xf numFmtId="0" fontId="0" fillId="9" borderId="4" xfId="0" applyFill="1" applyBorder="1"/>
    <xf numFmtId="14" fontId="0" fillId="9" borderId="4" xfId="0" applyNumberFormat="1" applyFill="1" applyBorder="1"/>
    <xf numFmtId="0" fontId="12" fillId="34" borderId="0" xfId="1" applyFont="1" applyFill="1" applyBorder="1" applyAlignment="1">
      <alignment horizontal="center"/>
    </xf>
    <xf numFmtId="19" fontId="0" fillId="9" borderId="4" xfId="0" applyNumberFormat="1" applyFill="1" applyBorder="1" applyAlignment="1">
      <alignment horizontal="center"/>
    </xf>
    <xf numFmtId="164" fontId="4" fillId="2" borderId="5" xfId="0" applyNumberFormat="1" applyFont="1" applyFill="1" applyBorder="1" applyAlignment="1" applyProtection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 wrapText="1"/>
    </xf>
    <xf numFmtId="0" fontId="12" fillId="34" borderId="0" xfId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9" borderId="7" xfId="0" applyFill="1" applyBorder="1" applyAlignment="1">
      <alignment horizontal="center"/>
    </xf>
    <xf numFmtId="0" fontId="0" fillId="0" borderId="20" xfId="0" applyBorder="1"/>
    <xf numFmtId="0" fontId="0" fillId="0" borderId="44" xfId="0" applyBorder="1"/>
    <xf numFmtId="1" fontId="38" fillId="0" borderId="4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 wrapText="1"/>
    </xf>
    <xf numFmtId="0" fontId="12" fillId="34" borderId="0" xfId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 vertical="center"/>
    </xf>
    <xf numFmtId="0" fontId="12" fillId="34" borderId="0" xfId="1" applyFont="1" applyFill="1" applyBorder="1" applyAlignment="1">
      <alignment horizontal="center"/>
    </xf>
    <xf numFmtId="166" fontId="12" fillId="34" borderId="0" xfId="1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4" fontId="0" fillId="9" borderId="3" xfId="0" applyNumberFormat="1" applyFill="1" applyBorder="1" applyAlignment="1">
      <alignment horizontal="center"/>
    </xf>
    <xf numFmtId="18" fontId="0" fillId="9" borderId="3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/>
    </xf>
    <xf numFmtId="0" fontId="12" fillId="0" borderId="0" xfId="1" applyFont="1" applyBorder="1" applyAlignment="1">
      <alignment horizontal="center"/>
    </xf>
    <xf numFmtId="0" fontId="12" fillId="0" borderId="20" xfId="1" applyFont="1" applyBorder="1" applyAlignment="1">
      <alignment horizontal="center"/>
    </xf>
    <xf numFmtId="1" fontId="4" fillId="2" borderId="5" xfId="0" applyNumberFormat="1" applyFont="1" applyFill="1" applyBorder="1" applyAlignment="1" applyProtection="1">
      <alignment horizontal="center" vertical="center"/>
    </xf>
    <xf numFmtId="1" fontId="4" fillId="2" borderId="6" xfId="0" applyNumberFormat="1" applyFont="1" applyFill="1" applyBorder="1" applyAlignment="1" applyProtection="1">
      <alignment horizontal="center" vertical="center"/>
    </xf>
    <xf numFmtId="1" fontId="4" fillId="2" borderId="7" xfId="0" applyNumberFormat="1" applyFont="1" applyFill="1" applyBorder="1" applyAlignment="1" applyProtection="1">
      <alignment horizontal="center" vertical="center"/>
    </xf>
    <xf numFmtId="165" fontId="4" fillId="2" borderId="1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</xf>
    <xf numFmtId="2" fontId="4" fillId="2" borderId="2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</xf>
    <xf numFmtId="165" fontId="4" fillId="2" borderId="5" xfId="0" applyNumberFormat="1" applyFont="1" applyFill="1" applyBorder="1" applyAlignment="1" applyProtection="1">
      <alignment horizontal="center" vertical="center"/>
    </xf>
    <xf numFmtId="165" fontId="4" fillId="2" borderId="7" xfId="0" applyNumberFormat="1" applyFont="1" applyFill="1" applyBorder="1" applyAlignment="1" applyProtection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center" vertical="center"/>
    </xf>
    <xf numFmtId="1" fontId="9" fillId="0" borderId="20" xfId="0" applyNumberFormat="1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5" fillId="9" borderId="3" xfId="0" applyFont="1" applyFill="1" applyBorder="1" applyAlignment="1">
      <alignment horizontal="center" vertical="center"/>
    </xf>
    <xf numFmtId="0" fontId="36" fillId="31" borderId="4" xfId="42" applyFont="1" applyBorder="1" applyAlignment="1">
      <alignment horizontal="center"/>
    </xf>
    <xf numFmtId="1" fontId="3" fillId="34" borderId="21" xfId="0" applyNumberFormat="1" applyFont="1" applyFill="1" applyBorder="1" applyAlignment="1" applyProtection="1">
      <alignment horizontal="center" vertical="center"/>
    </xf>
    <xf numFmtId="1" fontId="3" fillId="34" borderId="0" xfId="0" applyNumberFormat="1" applyFont="1" applyFill="1" applyBorder="1" applyAlignment="1" applyProtection="1">
      <alignment horizontal="center" vertical="center"/>
    </xf>
    <xf numFmtId="1" fontId="9" fillId="34" borderId="20" xfId="0" applyNumberFormat="1" applyFont="1" applyFill="1" applyBorder="1" applyAlignment="1">
      <alignment horizontal="center" vertical="center"/>
    </xf>
    <xf numFmtId="0" fontId="2" fillId="34" borderId="0" xfId="0" applyFont="1" applyFill="1" applyAlignment="1">
      <alignment horizontal="center"/>
    </xf>
    <xf numFmtId="0" fontId="10" fillId="34" borderId="0" xfId="0" applyFont="1" applyFill="1" applyAlignment="1">
      <alignment horizontal="center"/>
    </xf>
    <xf numFmtId="0" fontId="12" fillId="34" borderId="0" xfId="1" applyFont="1" applyFill="1" applyBorder="1" applyAlignment="1">
      <alignment horizontal="center"/>
    </xf>
    <xf numFmtId="1" fontId="13" fillId="9" borderId="2" xfId="0" applyNumberFormat="1" applyFont="1" applyFill="1" applyBorder="1" applyAlignment="1">
      <alignment horizontal="center" vertical="center"/>
    </xf>
    <xf numFmtId="1" fontId="13" fillId="9" borderId="1" xfId="0" applyNumberFormat="1" applyFont="1" applyFill="1" applyBorder="1" applyAlignment="1">
      <alignment horizontal="center" vertical="center"/>
    </xf>
    <xf numFmtId="1" fontId="13" fillId="9" borderId="3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 applyProtection="1">
      <alignment horizontal="center" vertical="center"/>
    </xf>
    <xf numFmtId="166" fontId="4" fillId="2" borderId="6" xfId="0" applyNumberFormat="1" applyFont="1" applyFill="1" applyBorder="1" applyAlignment="1" applyProtection="1">
      <alignment horizontal="center" vertical="center"/>
    </xf>
    <xf numFmtId="166" fontId="4" fillId="2" borderId="7" xfId="0" applyNumberFormat="1" applyFont="1" applyFill="1" applyBorder="1" applyAlignment="1" applyProtection="1">
      <alignment horizontal="center" vertical="center"/>
    </xf>
  </cellXfs>
  <cellStyles count="51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 2" xfId="31" xr:uid="{00000000-0005-0000-0000-00001B000000}"/>
    <cellStyle name="Comma 2 2" xfId="49" xr:uid="{00000000-0005-0000-0000-00001C000000}"/>
    <cellStyle name="Currency 2" xfId="32" xr:uid="{00000000-0005-0000-0000-00001D000000}"/>
    <cellStyle name="Currency 2 2" xfId="50" xr:uid="{00000000-0005-0000-0000-00001E000000}"/>
    <cellStyle name="Explanatory Text 2" xfId="33" xr:uid="{00000000-0005-0000-0000-00001F000000}"/>
    <cellStyle name="Good 2" xfId="34" xr:uid="{00000000-0005-0000-0000-000020000000}"/>
    <cellStyle name="Good 3" xfId="35" xr:uid="{00000000-0005-0000-0000-000021000000}"/>
    <cellStyle name="Heading 1 2" xfId="36" xr:uid="{00000000-0005-0000-0000-000022000000}"/>
    <cellStyle name="Heading 2 2" xfId="37" xr:uid="{00000000-0005-0000-0000-000023000000}"/>
    <cellStyle name="Heading 3 2" xfId="38" xr:uid="{00000000-0005-0000-0000-000024000000}"/>
    <cellStyle name="Heading 4 2" xfId="39" xr:uid="{00000000-0005-0000-0000-000025000000}"/>
    <cellStyle name="Hyperlink" xfId="1" builtinId="8"/>
    <cellStyle name="Input 2" xfId="40" xr:uid="{00000000-0005-0000-0000-000027000000}"/>
    <cellStyle name="Linked Cell 2" xfId="41" xr:uid="{00000000-0005-0000-0000-000028000000}"/>
    <cellStyle name="Neutral 2" xfId="42" xr:uid="{00000000-0005-0000-0000-000029000000}"/>
    <cellStyle name="Normal" xfId="0" builtinId="0"/>
    <cellStyle name="Normal 2" xfId="2" xr:uid="{00000000-0005-0000-0000-00002B000000}"/>
    <cellStyle name="Normal 2 2" xfId="43" xr:uid="{00000000-0005-0000-0000-00002C000000}"/>
    <cellStyle name="Normal 3" xfId="3" xr:uid="{00000000-0005-0000-0000-00002D000000}"/>
    <cellStyle name="Note 2" xfId="44" xr:uid="{00000000-0005-0000-0000-00002E000000}"/>
    <cellStyle name="Output 2" xfId="45" xr:uid="{00000000-0005-0000-0000-00002F000000}"/>
    <cellStyle name="Title 2" xfId="46" xr:uid="{00000000-0005-0000-0000-000030000000}"/>
    <cellStyle name="Total 2" xfId="47" xr:uid="{00000000-0005-0000-0000-000031000000}"/>
    <cellStyle name="Warning Text 2" xfId="48" xr:uid="{00000000-0005-0000-0000-000032000000}"/>
  </cellStyles>
  <dxfs count="0"/>
  <tableStyles count="0" defaultTableStyle="TableStyleMedium2" defaultPivotStyle="PivotStyleLight16"/>
  <colors>
    <mruColors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342900</xdr:colOff>
      <xdr:row>40</xdr:row>
      <xdr:rowOff>49020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15700" cy="766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552450</xdr:colOff>
      <xdr:row>31</xdr:row>
      <xdr:rowOff>0</xdr:rowOff>
    </xdr:from>
    <xdr:to>
      <xdr:col>12</xdr:col>
      <xdr:colOff>152400</xdr:colOff>
      <xdr:row>38</xdr:row>
      <xdr:rowOff>152400</xdr:rowOff>
    </xdr:to>
    <xdr:sp macro="" textlink="">
      <xdr:nvSpPr>
        <xdr:cNvPr id="6160" name="Down Arrow Callout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rrowheads="1"/>
        </xdr:cNvSpPr>
      </xdr:nvSpPr>
      <xdr:spPr bwMode="auto">
        <a:xfrm>
          <a:off x="6038850" y="5905500"/>
          <a:ext cx="1428750" cy="1485900"/>
        </a:xfrm>
        <a:prstGeom prst="downArrowCallout">
          <a:avLst>
            <a:gd name="adj1" fmla="val 25000"/>
            <a:gd name="adj2" fmla="val 25000"/>
            <a:gd name="adj3" fmla="val 24999"/>
            <a:gd name="adj4" fmla="val 64977"/>
          </a:avLst>
        </a:prstGeom>
        <a:solidFill>
          <a:srgbClr val="4F81BD">
            <a:alpha val="50195"/>
          </a:srgbClr>
        </a:solidFill>
        <a:ln w="25400">
          <a:solidFill>
            <a:srgbClr val="243F6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AU" sz="1400" b="1" i="0" u="none" strike="noStrike" baseline="0">
              <a:solidFill>
                <a:srgbClr val="FFFFFF"/>
              </a:solidFill>
              <a:latin typeface="Calibri"/>
            </a:rPr>
            <a:t>EPA Point 3 </a:t>
          </a:r>
          <a:r>
            <a:rPr lang="en-AU" sz="1100" b="0" i="0" u="none" strike="noStrike" baseline="0">
              <a:solidFill>
                <a:srgbClr val="FFFFFF"/>
              </a:solidFill>
              <a:latin typeface="Calibri"/>
            </a:rPr>
            <a:t>Discharge to utilisation area &amp; volume monitoring</a:t>
          </a:r>
        </a:p>
      </xdr:txBody>
    </xdr:sp>
    <xdr:clientData/>
  </xdr:twoCellAnchor>
  <xdr:twoCellAnchor>
    <xdr:from>
      <xdr:col>3</xdr:col>
      <xdr:colOff>371475</xdr:colOff>
      <xdr:row>14</xdr:row>
      <xdr:rowOff>114300</xdr:rowOff>
    </xdr:from>
    <xdr:to>
      <xdr:col>5</xdr:col>
      <xdr:colOff>257175</xdr:colOff>
      <xdr:row>21</xdr:row>
      <xdr:rowOff>9525</xdr:rowOff>
    </xdr:to>
    <xdr:sp macro="" textlink="">
      <xdr:nvSpPr>
        <xdr:cNvPr id="6159" name="Down Arrow Callout 4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rrowheads="1"/>
        </xdr:cNvSpPr>
      </xdr:nvSpPr>
      <xdr:spPr bwMode="auto">
        <a:xfrm>
          <a:off x="2200275" y="2781300"/>
          <a:ext cx="1104900" cy="1228725"/>
        </a:xfrm>
        <a:prstGeom prst="downArrowCallout">
          <a:avLst>
            <a:gd name="adj1" fmla="val 25000"/>
            <a:gd name="adj2" fmla="val 25000"/>
            <a:gd name="adj3" fmla="val 25001"/>
            <a:gd name="adj4" fmla="val 64977"/>
          </a:avLst>
        </a:prstGeom>
        <a:solidFill>
          <a:srgbClr val="4F81BD">
            <a:alpha val="50195"/>
          </a:srgbClr>
        </a:solidFill>
        <a:ln w="254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AU" sz="1400" b="1" i="0" u="none" strike="noStrike" baseline="0">
              <a:solidFill>
                <a:srgbClr val="FFFFFF"/>
              </a:solidFill>
              <a:latin typeface="Calibri"/>
            </a:rPr>
            <a:t>EPA Point 2</a:t>
          </a:r>
          <a:r>
            <a:rPr lang="en-AU" sz="1100" b="0" i="0" u="none" strike="noStrike" baseline="0">
              <a:solidFill>
                <a:srgbClr val="FFFFFF"/>
              </a:solidFill>
              <a:latin typeface="Calibri"/>
            </a:rPr>
            <a:t> Total volume monitoring</a:t>
          </a:r>
        </a:p>
      </xdr:txBody>
    </xdr:sp>
    <xdr:clientData/>
  </xdr:twoCellAnchor>
  <xdr:twoCellAnchor>
    <xdr:from>
      <xdr:col>12</xdr:col>
      <xdr:colOff>180975</xdr:colOff>
      <xdr:row>3</xdr:row>
      <xdr:rowOff>47625</xdr:rowOff>
    </xdr:from>
    <xdr:to>
      <xdr:col>15</xdr:col>
      <xdr:colOff>152400</xdr:colOff>
      <xdr:row>9</xdr:row>
      <xdr:rowOff>104775</xdr:rowOff>
    </xdr:to>
    <xdr:sp macro="" textlink="">
      <xdr:nvSpPr>
        <xdr:cNvPr id="6158" name="Right Arrow Callout 6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rrowheads="1"/>
        </xdr:cNvSpPr>
      </xdr:nvSpPr>
      <xdr:spPr bwMode="auto">
        <a:xfrm>
          <a:off x="7496175" y="619125"/>
          <a:ext cx="1800225" cy="1200150"/>
        </a:xfrm>
        <a:prstGeom prst="rightArrowCallout">
          <a:avLst>
            <a:gd name="adj1" fmla="val 25000"/>
            <a:gd name="adj2" fmla="val 25000"/>
            <a:gd name="adj3" fmla="val 25000"/>
            <a:gd name="adj4" fmla="val 64977"/>
          </a:avLst>
        </a:prstGeom>
        <a:solidFill>
          <a:srgbClr val="4F81BD">
            <a:alpha val="50195"/>
          </a:srgbClr>
        </a:solidFill>
        <a:ln w="25400">
          <a:solidFill>
            <a:srgbClr val="243F6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AU" sz="1400" b="1" i="0" u="none" strike="noStrike" baseline="0">
              <a:solidFill>
                <a:schemeClr val="bg1"/>
              </a:solidFill>
              <a:latin typeface="Calibri"/>
            </a:rPr>
            <a:t>EPA Point 1 </a:t>
          </a:r>
          <a:r>
            <a:rPr lang="en-AU" sz="1100" b="0" i="0" u="none" strike="noStrike" baseline="0">
              <a:solidFill>
                <a:schemeClr val="bg1"/>
              </a:solidFill>
              <a:latin typeface="Calibri"/>
            </a:rPr>
            <a:t> Discharge to waters effluent quality monitoring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85725</xdr:colOff>
      <xdr:row>8</xdr:row>
      <xdr:rowOff>28575</xdr:rowOff>
    </xdr:from>
    <xdr:ext cx="12318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35C3211-3DEC-610B-0DDF-94E98D41BA95}"/>
                </a:ext>
              </a:extLst>
            </xdr:cNvPr>
            <xdr:cNvSpPr txBox="1"/>
          </xdr:nvSpPr>
          <xdr:spPr>
            <a:xfrm>
              <a:off x="8458200" y="2905125"/>
              <a:ext cx="12318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en-AU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35C3211-3DEC-610B-0DDF-94E98D41BA95}"/>
                </a:ext>
              </a:extLst>
            </xdr:cNvPr>
            <xdr:cNvSpPr txBox="1"/>
          </xdr:nvSpPr>
          <xdr:spPr>
            <a:xfrm>
              <a:off x="8458200" y="2905125"/>
              <a:ext cx="12318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latin typeface="Cambria Math" panose="02040503050406030204" pitchFamily="18" charset="0"/>
                </a:rPr>
                <a:t>"Type equation here."</a:t>
              </a:r>
              <a:endParaRPr lang="en-AU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85725</xdr:colOff>
      <xdr:row>8</xdr:row>
      <xdr:rowOff>28575</xdr:rowOff>
    </xdr:from>
    <xdr:ext cx="12318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3F0A446-35B9-4CB5-877A-5C4381E843A2}"/>
                </a:ext>
              </a:extLst>
            </xdr:cNvPr>
            <xdr:cNvSpPr txBox="1"/>
          </xdr:nvSpPr>
          <xdr:spPr>
            <a:xfrm>
              <a:off x="8963025" y="2581275"/>
              <a:ext cx="12318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en-AU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3F0A446-35B9-4CB5-877A-5C4381E843A2}"/>
                </a:ext>
              </a:extLst>
            </xdr:cNvPr>
            <xdr:cNvSpPr txBox="1"/>
          </xdr:nvSpPr>
          <xdr:spPr>
            <a:xfrm>
              <a:off x="8963025" y="2581275"/>
              <a:ext cx="12318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"Type equation here."</a:t>
              </a:r>
              <a:endParaRPr lang="en-AU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85725</xdr:colOff>
      <xdr:row>8</xdr:row>
      <xdr:rowOff>28575</xdr:rowOff>
    </xdr:from>
    <xdr:ext cx="12318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E307569-4307-4C61-8828-9DB5D68CFE59}"/>
                </a:ext>
              </a:extLst>
            </xdr:cNvPr>
            <xdr:cNvSpPr txBox="1"/>
          </xdr:nvSpPr>
          <xdr:spPr>
            <a:xfrm>
              <a:off x="8963025" y="2581275"/>
              <a:ext cx="12318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en-AU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E307569-4307-4C61-8828-9DB5D68CFE59}"/>
                </a:ext>
              </a:extLst>
            </xdr:cNvPr>
            <xdr:cNvSpPr txBox="1"/>
          </xdr:nvSpPr>
          <xdr:spPr>
            <a:xfrm>
              <a:off x="8963025" y="2581275"/>
              <a:ext cx="12318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</a:rPr>
                <a:t>"Type equation here."</a:t>
              </a:r>
              <a:endParaRPr lang="en-AU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\Water%20Sewer%20Pools\Operations\Monitoring%20Data\Sewer\System%20Monitoring\Casino\STP%20Operations%20Data%20-%20November%202011%20-%20October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\Water%20Sewer%20Pools\Operations\Monitoring%20Data\Sewer\System%20Monitoring\Casino\STP%20Operations%20Data%20-%20November%202016%20-%20October%20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\Water%20Sewer%20Pools\Operations\Monitoring%20Data\Sewer\System%20Monitoring\Casino\STP%20Operations%20Data%20-%20November%202020%20-%20October%202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\Water%20Sewer%20Pools\Operations\Monitoring%20Data\Sewer\System%20Monitoring\Casino\Casino%20WWTP%20Operations%20Data-Nov%2022-Oct%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ester Results"/>
      <sheetName val="Sludge Drying Beds"/>
      <sheetName val="Operations INPUT"/>
      <sheetName val="LICENCE INPUT"/>
      <sheetName val="Lagoon Storage Form"/>
      <sheetName val="Metgasco"/>
      <sheetName val="Septic Disposal"/>
      <sheetName val="Biosolids Monitoring Form"/>
      <sheetName val="Sewer Overflows"/>
      <sheetName val="Mowing Schedule"/>
    </sheetNames>
    <sheetDataSet>
      <sheetData sheetId="0"/>
      <sheetData sheetId="1"/>
      <sheetData sheetId="2">
        <row r="20">
          <cell r="D20">
            <v>3404</v>
          </cell>
        </row>
        <row r="34">
          <cell r="D34">
            <v>2625</v>
          </cell>
        </row>
        <row r="48">
          <cell r="D48">
            <v>2836</v>
          </cell>
        </row>
        <row r="62">
          <cell r="D62">
            <v>2566</v>
          </cell>
        </row>
        <row r="76">
          <cell r="D76">
            <v>2314</v>
          </cell>
        </row>
        <row r="90">
          <cell r="D90">
            <v>3154</v>
          </cell>
        </row>
        <row r="104">
          <cell r="D104">
            <v>3088</v>
          </cell>
        </row>
        <row r="118">
          <cell r="D118">
            <v>2381</v>
          </cell>
        </row>
        <row r="132">
          <cell r="D132">
            <v>3104</v>
          </cell>
        </row>
        <row r="146">
          <cell r="D146">
            <v>3184</v>
          </cell>
        </row>
        <row r="160">
          <cell r="D160">
            <v>2980</v>
          </cell>
        </row>
        <row r="174">
          <cell r="D174">
            <v>2750</v>
          </cell>
        </row>
        <row r="188">
          <cell r="D188">
            <v>8396</v>
          </cell>
        </row>
        <row r="202">
          <cell r="D202">
            <v>2829</v>
          </cell>
        </row>
        <row r="216">
          <cell r="D216">
            <v>2570</v>
          </cell>
        </row>
        <row r="217">
          <cell r="D217">
            <v>2750</v>
          </cell>
        </row>
        <row r="230">
          <cell r="D230">
            <v>3115</v>
          </cell>
        </row>
        <row r="244">
          <cell r="D244">
            <v>2697</v>
          </cell>
        </row>
        <row r="258">
          <cell r="D258">
            <v>2867</v>
          </cell>
        </row>
        <row r="272">
          <cell r="D272">
            <v>2750</v>
          </cell>
        </row>
        <row r="286">
          <cell r="D286">
            <v>2350</v>
          </cell>
        </row>
        <row r="300">
          <cell r="D300">
            <v>2321</v>
          </cell>
        </row>
        <row r="314">
          <cell r="D314">
            <v>2269</v>
          </cell>
        </row>
        <row r="328">
          <cell r="D328">
            <v>2331</v>
          </cell>
        </row>
        <row r="342">
          <cell r="D342">
            <v>2133</v>
          </cell>
        </row>
        <row r="356">
          <cell r="D356">
            <v>2625</v>
          </cell>
        </row>
        <row r="370">
          <cell r="D370">
            <v>2151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ons INPUT"/>
      <sheetName val="LICENCE INPUT"/>
      <sheetName val="Pump &amp; Blower Runtimes"/>
      <sheetName val="Sludge Drying Beds"/>
      <sheetName val="Septic Disposal"/>
      <sheetName val="Blue Dog"/>
      <sheetName val="Casino Golf Course"/>
      <sheetName val="Casino Depot Wash Bay"/>
    </sheetNames>
    <sheetDataSet>
      <sheetData sheetId="0">
        <row r="245">
          <cell r="E245">
            <v>32.905092592592588</v>
          </cell>
        </row>
        <row r="246">
          <cell r="E246">
            <v>32.569444444444443</v>
          </cell>
        </row>
        <row r="247">
          <cell r="E247">
            <v>44.432870370370367</v>
          </cell>
        </row>
        <row r="248">
          <cell r="E248">
            <v>37.083333333333336</v>
          </cell>
        </row>
        <row r="249">
          <cell r="E249">
            <v>35.381944444444443</v>
          </cell>
        </row>
        <row r="250">
          <cell r="E250">
            <v>31.030092592592592</v>
          </cell>
        </row>
        <row r="251">
          <cell r="E251">
            <v>35.3125</v>
          </cell>
        </row>
        <row r="252">
          <cell r="E252">
            <v>32.800925925925924</v>
          </cell>
        </row>
        <row r="253">
          <cell r="E253">
            <v>31.296296296296298</v>
          </cell>
        </row>
        <row r="254">
          <cell r="E254">
            <v>31.886574074074076</v>
          </cell>
        </row>
        <row r="255">
          <cell r="E255">
            <v>29.155092592592592</v>
          </cell>
        </row>
        <row r="256">
          <cell r="E256">
            <v>29.918981481481481</v>
          </cell>
        </row>
        <row r="257">
          <cell r="E257">
            <v>30.219907407407408</v>
          </cell>
        </row>
        <row r="258">
          <cell r="E258">
            <v>29.722222222222221</v>
          </cell>
        </row>
        <row r="259">
          <cell r="E259">
            <v>29.803240740740744</v>
          </cell>
        </row>
        <row r="260">
          <cell r="E260">
            <v>30.034722222222221</v>
          </cell>
        </row>
        <row r="261">
          <cell r="E261">
            <v>29.733796296296298</v>
          </cell>
        </row>
        <row r="262">
          <cell r="E262">
            <v>29.282407407407408</v>
          </cell>
        </row>
        <row r="263">
          <cell r="E263">
            <v>28.877314814814817</v>
          </cell>
        </row>
        <row r="264">
          <cell r="E264">
            <v>27.997685185185183</v>
          </cell>
        </row>
        <row r="265">
          <cell r="E265">
            <v>31.168981481481481</v>
          </cell>
        </row>
        <row r="266">
          <cell r="E266">
            <v>30.914351851851851</v>
          </cell>
        </row>
        <row r="267">
          <cell r="E267">
            <v>30.405092592592592</v>
          </cell>
        </row>
        <row r="268">
          <cell r="E268">
            <v>30.034722222222221</v>
          </cell>
        </row>
        <row r="269">
          <cell r="E269">
            <v>28.715277777777779</v>
          </cell>
        </row>
        <row r="270">
          <cell r="E270">
            <v>28.391203703703702</v>
          </cell>
        </row>
        <row r="271">
          <cell r="E271">
            <v>28.541666666666668</v>
          </cell>
        </row>
        <row r="272">
          <cell r="E272">
            <v>29.537037037037035</v>
          </cell>
        </row>
        <row r="273">
          <cell r="E273">
            <v>29.467592592592592</v>
          </cell>
        </row>
        <row r="274">
          <cell r="E274">
            <v>29.363425925925924</v>
          </cell>
        </row>
        <row r="275">
          <cell r="E275">
            <v>28.217592592592592</v>
          </cell>
        </row>
        <row r="276">
          <cell r="E276">
            <v>27.534722222222221</v>
          </cell>
        </row>
        <row r="277">
          <cell r="E277">
            <v>27.685185185185183</v>
          </cell>
        </row>
        <row r="278">
          <cell r="E278">
            <v>27.719907407407408</v>
          </cell>
        </row>
        <row r="279">
          <cell r="E279">
            <v>29.618055555555554</v>
          </cell>
        </row>
        <row r="280">
          <cell r="E280">
            <v>27.615740740740744</v>
          </cell>
        </row>
        <row r="281">
          <cell r="E281">
            <v>28.171296296296298</v>
          </cell>
        </row>
        <row r="282">
          <cell r="E282">
            <v>28.530092592592592</v>
          </cell>
        </row>
        <row r="283">
          <cell r="E283">
            <v>27.650462962962965</v>
          </cell>
        </row>
        <row r="284">
          <cell r="E284">
            <v>27.511574074074076</v>
          </cell>
        </row>
        <row r="285">
          <cell r="E285">
            <v>28.356481481481481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LICENCE INPUT"/>
      <sheetName val="Pump &amp; Blower Runtimes"/>
      <sheetName val="Sludge Drying Beds"/>
      <sheetName val="Septic Disposal"/>
      <sheetName val="Blue Dog"/>
      <sheetName val="Casino Golf Course"/>
      <sheetName val="Casino Depot Wash Bay"/>
    </sheetNames>
    <sheetDataSet>
      <sheetData sheetId="0">
        <row r="281">
          <cell r="T28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Licence Input Wetland Wall"/>
      <sheetName val="Licence Input Blue Dog Ag"/>
      <sheetName val="Sludge Drying Beds"/>
      <sheetName val="Septic Disposal"/>
      <sheetName val="Casino Depot Wash Bay"/>
    </sheetNames>
    <sheetDataSet>
      <sheetData sheetId="0">
        <row r="72">
          <cell r="M72">
            <v>2.3769999999999998</v>
          </cell>
        </row>
        <row r="73">
          <cell r="M73">
            <v>2.2309999999999999</v>
          </cell>
        </row>
        <row r="74">
          <cell r="M74">
            <v>2.109</v>
          </cell>
        </row>
        <row r="75">
          <cell r="M75">
            <v>2.2759999999999998</v>
          </cell>
        </row>
        <row r="76">
          <cell r="M76">
            <v>0.79000000000000026</v>
          </cell>
        </row>
        <row r="77">
          <cell r="M77">
            <v>2.2589999999999999</v>
          </cell>
        </row>
        <row r="78">
          <cell r="M78">
            <v>2.2309999999999999</v>
          </cell>
        </row>
        <row r="79">
          <cell r="M79">
            <v>1.0650000000000004</v>
          </cell>
        </row>
        <row r="80">
          <cell r="M80">
            <v>2.2309999999999999</v>
          </cell>
        </row>
        <row r="81">
          <cell r="M81">
            <v>2.129</v>
          </cell>
        </row>
        <row r="82">
          <cell r="M82">
            <v>2.3250000000000002</v>
          </cell>
        </row>
        <row r="83">
          <cell r="M83">
            <v>0.77800000000000002</v>
          </cell>
        </row>
        <row r="84">
          <cell r="M84">
            <v>2.298</v>
          </cell>
        </row>
        <row r="85">
          <cell r="M85">
            <v>2.1669999999999998</v>
          </cell>
        </row>
        <row r="86">
          <cell r="M86">
            <v>3.2810000000000001</v>
          </cell>
        </row>
        <row r="87">
          <cell r="M87">
            <v>2.2269999999999999</v>
          </cell>
        </row>
        <row r="88">
          <cell r="M88">
            <v>2.1230000000000002</v>
          </cell>
        </row>
        <row r="89">
          <cell r="M89">
            <v>2.34</v>
          </cell>
        </row>
        <row r="90">
          <cell r="M90">
            <v>2.0579999999999998</v>
          </cell>
        </row>
        <row r="91">
          <cell r="M91">
            <v>2.5139999999999998</v>
          </cell>
        </row>
        <row r="92">
          <cell r="M92">
            <v>2.3640000000000003</v>
          </cell>
        </row>
        <row r="93">
          <cell r="M93">
            <v>2.1800000000000002</v>
          </cell>
        </row>
        <row r="94">
          <cell r="M94">
            <v>2.157</v>
          </cell>
        </row>
        <row r="95">
          <cell r="M95">
            <v>2.2149999999999999</v>
          </cell>
        </row>
        <row r="96">
          <cell r="M96">
            <v>5.14</v>
          </cell>
        </row>
        <row r="97">
          <cell r="M97">
            <v>9.988999999999999</v>
          </cell>
        </row>
        <row r="98">
          <cell r="M98">
            <v>5.86</v>
          </cell>
        </row>
        <row r="99">
          <cell r="M99">
            <v>3.1120000000000001</v>
          </cell>
        </row>
        <row r="100">
          <cell r="M100">
            <v>2.8109999999999999</v>
          </cell>
        </row>
        <row r="101">
          <cell r="M101">
            <v>2.3959999999999999</v>
          </cell>
        </row>
        <row r="102">
          <cell r="M102">
            <v>2.4250000000000003</v>
          </cell>
        </row>
        <row r="103">
          <cell r="M103">
            <v>2.472</v>
          </cell>
        </row>
        <row r="104">
          <cell r="M104">
            <v>2.4750000000000001</v>
          </cell>
        </row>
        <row r="105">
          <cell r="M105">
            <v>2.4430000000000001</v>
          </cell>
        </row>
        <row r="106">
          <cell r="M106">
            <v>0.84699999999999998</v>
          </cell>
        </row>
        <row r="107">
          <cell r="M107">
            <v>2.4009999999999998</v>
          </cell>
        </row>
        <row r="108">
          <cell r="M108">
            <v>2.2250000000000001</v>
          </cell>
        </row>
        <row r="109">
          <cell r="M109">
            <v>2.2530000000000001</v>
          </cell>
        </row>
        <row r="110">
          <cell r="M110">
            <v>2.3769999999999998</v>
          </cell>
        </row>
        <row r="111">
          <cell r="M111">
            <v>3.1619999999999999</v>
          </cell>
        </row>
        <row r="112">
          <cell r="M112">
            <v>-0.3490000000000002</v>
          </cell>
        </row>
        <row r="113">
          <cell r="M113">
            <v>-0.61999999999999966</v>
          </cell>
        </row>
        <row r="114">
          <cell r="M114">
            <v>9.9999999999999645E-2</v>
          </cell>
        </row>
        <row r="115">
          <cell r="M115">
            <v>-4.4000000000000039E-2</v>
          </cell>
        </row>
        <row r="116">
          <cell r="M116">
            <v>0.34099999999999997</v>
          </cell>
        </row>
        <row r="117">
          <cell r="M117">
            <v>0.41300000000000003</v>
          </cell>
        </row>
        <row r="118">
          <cell r="M118">
            <v>0.65799999999999992</v>
          </cell>
        </row>
        <row r="119">
          <cell r="M119">
            <v>-0.45099999999999996</v>
          </cell>
        </row>
        <row r="120">
          <cell r="M120">
            <v>0.37599999999999989</v>
          </cell>
        </row>
        <row r="121">
          <cell r="M121">
            <v>-2.1999999999999797E-2</v>
          </cell>
        </row>
        <row r="122">
          <cell r="M122">
            <v>1.9910000000000001</v>
          </cell>
        </row>
        <row r="123">
          <cell r="M123">
            <v>-1.7849999999999997</v>
          </cell>
        </row>
        <row r="125">
          <cell r="M125">
            <v>0.41699999999999982</v>
          </cell>
        </row>
        <row r="126">
          <cell r="M126">
            <v>-0.63300000000000001</v>
          </cell>
        </row>
        <row r="127">
          <cell r="M127">
            <v>1.5470000000000002</v>
          </cell>
        </row>
        <row r="128">
          <cell r="M128">
            <v>-0.72900000000000009</v>
          </cell>
        </row>
        <row r="129">
          <cell r="M129">
            <v>-0.30099999999999971</v>
          </cell>
        </row>
        <row r="130">
          <cell r="M130">
            <v>0.33200000000000007</v>
          </cell>
        </row>
        <row r="131">
          <cell r="M131">
            <v>2.0999999999999908E-2</v>
          </cell>
        </row>
        <row r="132">
          <cell r="M132">
            <v>0.54700000000000015</v>
          </cell>
        </row>
        <row r="133">
          <cell r="M133">
            <v>-9.5999999999999974E-2</v>
          </cell>
        </row>
        <row r="134">
          <cell r="M134">
            <v>0.58800000000000008</v>
          </cell>
        </row>
        <row r="135">
          <cell r="M135">
            <v>0.24900000000000011</v>
          </cell>
        </row>
        <row r="136">
          <cell r="M136">
            <v>-6.4000000000000057E-2</v>
          </cell>
        </row>
        <row r="137">
          <cell r="M137">
            <v>0.99700000000000011</v>
          </cell>
        </row>
        <row r="138">
          <cell r="M138">
            <v>-1.1589999999999998</v>
          </cell>
        </row>
        <row r="139">
          <cell r="M139">
            <v>0.17200000000000015</v>
          </cell>
        </row>
        <row r="140">
          <cell r="M140">
            <v>1.81</v>
          </cell>
        </row>
        <row r="141">
          <cell r="M141">
            <v>-1.2849999999999999</v>
          </cell>
        </row>
        <row r="142">
          <cell r="M142">
            <v>-0.15599999999999969</v>
          </cell>
        </row>
        <row r="143">
          <cell r="M143">
            <v>-0.26900000000000013</v>
          </cell>
        </row>
        <row r="144">
          <cell r="M144">
            <v>0.38400000000000012</v>
          </cell>
        </row>
        <row r="145">
          <cell r="M145">
            <v>-3.2999999999999974E-2</v>
          </cell>
        </row>
        <row r="146">
          <cell r="M146">
            <v>0.94500000000000006</v>
          </cell>
        </row>
        <row r="147">
          <cell r="M147">
            <v>-2.0000000000002238E-3</v>
          </cell>
        </row>
        <row r="148">
          <cell r="M148">
            <v>-5.500000000000016E-2</v>
          </cell>
        </row>
        <row r="149">
          <cell r="M149">
            <v>-1.9000000000000128E-2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pa.nsw.gov.au/prpoeoapp/viewpoeolicence.aspx?docid=32248&amp;sysuid=1&amp;licid=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267F-8328-43ED-8962-01AEF7CCCA63}">
  <dimension ref="A1:V383"/>
  <sheetViews>
    <sheetView zoomScale="85" zoomScaleNormal="85" workbookViewId="0">
      <pane xSplit="16" ySplit="12" topLeftCell="Q345" activePane="bottomRight" state="frozen"/>
      <selection pane="topRight" activeCell="Q1" sqref="Q1"/>
      <selection pane="bottomLeft" activeCell="U96" sqref="U96"/>
      <selection pane="bottomRight" activeCell="V373" sqref="V373"/>
    </sheetView>
  </sheetViews>
  <sheetFormatPr defaultRowHeight="15"/>
  <cols>
    <col min="1" max="1" width="30.28515625" customWidth="1"/>
    <col min="2" max="2" width="13.140625" customWidth="1"/>
    <col min="4" max="4" width="10.7109375" customWidth="1"/>
    <col min="6" max="6" width="10.5703125" customWidth="1"/>
    <col min="11" max="11" width="9.85546875" customWidth="1"/>
    <col min="12" max="12" width="10" customWidth="1"/>
    <col min="13" max="13" width="10.42578125" customWidth="1"/>
    <col min="14" max="14" width="13" customWidth="1"/>
    <col min="15" max="15" width="10.42578125" customWidth="1"/>
    <col min="16" max="16" width="9.140625" customWidth="1"/>
    <col min="17" max="18" width="13" customWidth="1"/>
    <col min="19" max="19" width="13" style="151" customWidth="1"/>
    <col min="20" max="21" width="13" customWidth="1"/>
    <col min="22" max="22" width="31.5703125" customWidth="1"/>
  </cols>
  <sheetData>
    <row r="1" spans="1:22" ht="21">
      <c r="A1" s="332" t="s">
        <v>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</row>
    <row r="2" spans="1:22" ht="18.75" customHeight="1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</row>
    <row r="3" spans="1:22" ht="18.75" customHeight="1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</row>
    <row r="4" spans="1:22" ht="18.75" customHeight="1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</row>
    <row r="5" spans="1:22" ht="18">
      <c r="A5" s="360" t="s">
        <v>60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</row>
    <row r="6" spans="1:22" ht="18.75">
      <c r="A6" s="362" t="s">
        <v>40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</row>
    <row r="7" spans="1:22" ht="34.5" customHeight="1">
      <c r="A7" s="344" t="s">
        <v>2</v>
      </c>
      <c r="B7" s="340" t="s">
        <v>36</v>
      </c>
      <c r="C7" s="347" t="s">
        <v>35</v>
      </c>
      <c r="D7" s="347"/>
      <c r="E7" s="347"/>
      <c r="F7" s="347"/>
      <c r="G7" s="347"/>
      <c r="H7" s="347"/>
      <c r="I7" s="347"/>
      <c r="J7" s="348"/>
      <c r="K7" s="349" t="s">
        <v>3</v>
      </c>
      <c r="L7" s="350"/>
      <c r="M7" s="350"/>
      <c r="N7" s="350"/>
      <c r="O7" s="351"/>
      <c r="P7" s="70"/>
      <c r="Q7" s="340" t="s">
        <v>34</v>
      </c>
      <c r="R7" s="231"/>
      <c r="S7" s="143"/>
      <c r="T7" s="340" t="s">
        <v>37</v>
      </c>
      <c r="U7" s="340" t="s">
        <v>38</v>
      </c>
      <c r="V7" s="340" t="s">
        <v>47</v>
      </c>
    </row>
    <row r="8" spans="1:22" ht="51">
      <c r="A8" s="345"/>
      <c r="B8" s="341"/>
      <c r="C8" s="10" t="s">
        <v>4</v>
      </c>
      <c r="D8" s="11" t="s">
        <v>5</v>
      </c>
      <c r="E8" s="352" t="s">
        <v>0</v>
      </c>
      <c r="F8" s="10" t="s">
        <v>6</v>
      </c>
      <c r="G8" s="12" t="s">
        <v>7</v>
      </c>
      <c r="H8" s="12" t="s">
        <v>8</v>
      </c>
      <c r="I8" s="12" t="s">
        <v>9</v>
      </c>
      <c r="J8" s="11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28</v>
      </c>
      <c r="Q8" s="341"/>
      <c r="R8" s="233" t="s">
        <v>88</v>
      </c>
      <c r="S8" s="144" t="s">
        <v>49</v>
      </c>
      <c r="T8" s="357"/>
      <c r="U8" s="357"/>
      <c r="V8" s="357"/>
    </row>
    <row r="9" spans="1:22">
      <c r="A9" s="346"/>
      <c r="B9" s="14" t="s">
        <v>32</v>
      </c>
      <c r="C9" s="15" t="s">
        <v>16</v>
      </c>
      <c r="D9" s="12" t="s">
        <v>16</v>
      </c>
      <c r="E9" s="353"/>
      <c r="F9" s="15" t="s">
        <v>17</v>
      </c>
      <c r="G9" s="16" t="s">
        <v>16</v>
      </c>
      <c r="H9" s="16" t="s">
        <v>16</v>
      </c>
      <c r="I9" s="15" t="s">
        <v>16</v>
      </c>
      <c r="J9" s="15" t="s">
        <v>16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29</v>
      </c>
      <c r="Q9" s="14" t="s">
        <v>32</v>
      </c>
      <c r="R9" s="232"/>
      <c r="S9" s="145"/>
      <c r="T9" s="358"/>
      <c r="U9" s="358"/>
      <c r="V9" s="358"/>
    </row>
    <row r="10" spans="1:22">
      <c r="A10" s="17" t="s">
        <v>19</v>
      </c>
      <c r="B10" s="97">
        <v>35500</v>
      </c>
      <c r="C10" s="19">
        <v>10</v>
      </c>
      <c r="D10" s="20" t="s">
        <v>1</v>
      </c>
      <c r="E10" s="21" t="s">
        <v>1</v>
      </c>
      <c r="F10" s="22" t="s">
        <v>1</v>
      </c>
      <c r="G10" s="22">
        <v>30</v>
      </c>
      <c r="H10" s="22">
        <v>20</v>
      </c>
      <c r="I10" s="19" t="s">
        <v>1</v>
      </c>
      <c r="J10" s="23" t="s">
        <v>1</v>
      </c>
      <c r="K10" s="184">
        <v>17500</v>
      </c>
      <c r="L10" s="184">
        <v>19983</v>
      </c>
      <c r="M10" s="184">
        <v>7837</v>
      </c>
      <c r="N10" s="184">
        <v>7850</v>
      </c>
      <c r="O10" s="184">
        <v>19983</v>
      </c>
      <c r="P10" s="184"/>
      <c r="Q10" s="97" t="s">
        <v>1</v>
      </c>
      <c r="R10" s="97"/>
      <c r="S10" s="146"/>
      <c r="T10" s="97" t="s">
        <v>1</v>
      </c>
      <c r="U10" s="97" t="s">
        <v>1</v>
      </c>
      <c r="V10" s="97" t="s">
        <v>1</v>
      </c>
    </row>
    <row r="11" spans="1:22">
      <c r="A11" s="17" t="s">
        <v>20</v>
      </c>
      <c r="B11" s="97" t="s">
        <v>1</v>
      </c>
      <c r="C11" s="18" t="s">
        <v>1</v>
      </c>
      <c r="D11" s="18" t="s">
        <v>1</v>
      </c>
      <c r="E11" s="18" t="s">
        <v>1</v>
      </c>
      <c r="F11" s="18" t="s">
        <v>1</v>
      </c>
      <c r="G11" s="18" t="s">
        <v>1</v>
      </c>
      <c r="H11" s="18" t="s">
        <v>1</v>
      </c>
      <c r="I11" s="18" t="s">
        <v>1</v>
      </c>
      <c r="J11" s="18" t="s">
        <v>1</v>
      </c>
      <c r="K11" s="335" t="s">
        <v>1</v>
      </c>
      <c r="L11" s="335" t="s">
        <v>1</v>
      </c>
      <c r="M11" s="335" t="s">
        <v>1</v>
      </c>
      <c r="N11" s="335" t="s">
        <v>1</v>
      </c>
      <c r="O11" s="335" t="s">
        <v>1</v>
      </c>
      <c r="P11" s="335" t="s">
        <v>1</v>
      </c>
      <c r="Q11" s="97" t="s">
        <v>1</v>
      </c>
      <c r="R11" s="97"/>
      <c r="S11" s="146"/>
      <c r="T11" s="97" t="s">
        <v>1</v>
      </c>
      <c r="U11" s="97" t="s">
        <v>1</v>
      </c>
      <c r="V11" s="97" t="s">
        <v>1</v>
      </c>
    </row>
    <row r="12" spans="1:22">
      <c r="A12" s="17" t="s">
        <v>21</v>
      </c>
      <c r="B12" s="97" t="s">
        <v>1</v>
      </c>
      <c r="C12" s="18" t="s">
        <v>1</v>
      </c>
      <c r="D12" s="18" t="s">
        <v>1</v>
      </c>
      <c r="E12" s="18" t="s">
        <v>1</v>
      </c>
      <c r="F12" s="18" t="s">
        <v>1</v>
      </c>
      <c r="G12" s="18" t="s">
        <v>1</v>
      </c>
      <c r="H12" s="18" t="s">
        <v>1</v>
      </c>
      <c r="I12" s="18" t="s">
        <v>1</v>
      </c>
      <c r="J12" s="18" t="s">
        <v>1</v>
      </c>
      <c r="K12" s="336"/>
      <c r="L12" s="336"/>
      <c r="M12" s="336"/>
      <c r="N12" s="336"/>
      <c r="O12" s="336"/>
      <c r="P12" s="336"/>
      <c r="Q12" s="97" t="s">
        <v>1</v>
      </c>
      <c r="R12" s="97"/>
      <c r="S12" s="146"/>
      <c r="T12" s="97" t="s">
        <v>1</v>
      </c>
      <c r="U12" s="97" t="s">
        <v>1</v>
      </c>
      <c r="V12" s="97" t="s">
        <v>1</v>
      </c>
    </row>
    <row r="13" spans="1:22">
      <c r="A13" s="86">
        <v>44136</v>
      </c>
      <c r="B13" s="38">
        <f>(B14+'19-20'!B377)/2</f>
        <v>2122</v>
      </c>
      <c r="C13" s="33"/>
      <c r="D13" s="185"/>
      <c r="E13" s="31"/>
      <c r="F13" s="31"/>
      <c r="G13" s="31"/>
      <c r="H13" s="31"/>
      <c r="I13" s="33"/>
      <c r="J13" s="75"/>
      <c r="K13" s="76"/>
      <c r="L13" s="76"/>
      <c r="M13" s="76"/>
      <c r="N13" s="76"/>
      <c r="O13" s="76"/>
      <c r="P13" s="71">
        <v>0</v>
      </c>
      <c r="Q13" s="30"/>
      <c r="R13" s="30"/>
      <c r="S13" s="147"/>
      <c r="T13" s="108"/>
      <c r="U13" s="108"/>
      <c r="V13" s="108"/>
    </row>
    <row r="14" spans="1:22">
      <c r="A14" s="86">
        <v>44137</v>
      </c>
      <c r="B14" s="38">
        <v>2083</v>
      </c>
      <c r="C14" s="33"/>
      <c r="D14" s="185"/>
      <c r="E14" s="31"/>
      <c r="F14" s="31"/>
      <c r="G14" s="31"/>
      <c r="H14" s="31"/>
      <c r="I14" s="33"/>
      <c r="J14" s="75"/>
      <c r="K14" s="76"/>
      <c r="L14" s="76"/>
      <c r="M14" s="76"/>
      <c r="N14" s="76"/>
      <c r="O14" s="76"/>
      <c r="P14" s="71">
        <v>0</v>
      </c>
      <c r="Q14" s="30"/>
      <c r="R14" s="30"/>
      <c r="S14" s="147"/>
      <c r="T14" s="108"/>
      <c r="U14" s="108"/>
      <c r="V14" s="108"/>
    </row>
    <row r="15" spans="1:22">
      <c r="A15" s="86">
        <v>44138</v>
      </c>
      <c r="B15" s="38">
        <v>2074</v>
      </c>
      <c r="C15" s="33"/>
      <c r="D15" s="185"/>
      <c r="E15" s="31"/>
      <c r="F15" s="31"/>
      <c r="G15" s="31"/>
      <c r="H15" s="31"/>
      <c r="I15" s="33"/>
      <c r="J15" s="75"/>
      <c r="K15" s="76"/>
      <c r="L15" s="76"/>
      <c r="M15" s="76"/>
      <c r="N15" s="76"/>
      <c r="O15" s="76"/>
      <c r="P15" s="71">
        <v>0</v>
      </c>
      <c r="Q15" s="30"/>
      <c r="R15" s="30"/>
      <c r="S15" s="147"/>
      <c r="T15" s="108"/>
      <c r="U15" s="108"/>
      <c r="V15" s="108"/>
    </row>
    <row r="16" spans="1:22">
      <c r="A16" s="86">
        <v>44139</v>
      </c>
      <c r="B16" s="38">
        <v>2035.0000000000002</v>
      </c>
      <c r="C16" s="33"/>
      <c r="D16" s="185"/>
      <c r="E16" s="31"/>
      <c r="F16" s="31"/>
      <c r="G16" s="31"/>
      <c r="H16" s="31"/>
      <c r="I16" s="33"/>
      <c r="J16" s="75"/>
      <c r="K16" s="76"/>
      <c r="L16" s="76"/>
      <c r="M16" s="76"/>
      <c r="N16" s="76"/>
      <c r="O16" s="76"/>
      <c r="P16" s="71">
        <v>0</v>
      </c>
      <c r="Q16" s="30"/>
      <c r="R16" s="30"/>
      <c r="S16" s="147"/>
      <c r="T16" s="108"/>
      <c r="U16" s="108"/>
      <c r="V16" s="108"/>
    </row>
    <row r="17" spans="1:22">
      <c r="A17" s="86">
        <v>44140</v>
      </c>
      <c r="B17" s="38">
        <v>2073</v>
      </c>
      <c r="C17" s="33"/>
      <c r="D17" s="185"/>
      <c r="E17" s="31"/>
      <c r="F17" s="31"/>
      <c r="G17" s="31"/>
      <c r="H17" s="31"/>
      <c r="I17" s="33"/>
      <c r="J17" s="75"/>
      <c r="K17" s="76"/>
      <c r="L17" s="76"/>
      <c r="M17" s="76"/>
      <c r="N17" s="76"/>
      <c r="O17" s="76"/>
      <c r="P17" s="71">
        <v>0</v>
      </c>
      <c r="Q17" s="30"/>
      <c r="R17" s="30"/>
      <c r="S17" s="147"/>
      <c r="T17" s="108"/>
      <c r="U17" s="108"/>
      <c r="V17" s="108"/>
    </row>
    <row r="18" spans="1:22">
      <c r="A18" s="86">
        <v>44141</v>
      </c>
      <c r="B18" s="38">
        <v>2015.0000000000002</v>
      </c>
      <c r="C18" s="33"/>
      <c r="D18" s="185"/>
      <c r="E18" s="31"/>
      <c r="F18" s="31"/>
      <c r="G18" s="31"/>
      <c r="H18" s="31"/>
      <c r="I18" s="33"/>
      <c r="J18" s="75"/>
      <c r="K18" s="76"/>
      <c r="L18" s="76"/>
      <c r="M18" s="76"/>
      <c r="N18" s="76"/>
      <c r="O18" s="76"/>
      <c r="P18" s="71">
        <v>0</v>
      </c>
      <c r="Q18" s="30"/>
      <c r="R18" s="30"/>
      <c r="S18" s="147"/>
      <c r="T18" s="108"/>
      <c r="U18" s="108"/>
      <c r="V18" s="108"/>
    </row>
    <row r="19" spans="1:22">
      <c r="A19" s="86">
        <v>44142</v>
      </c>
      <c r="B19" s="38">
        <v>1948</v>
      </c>
      <c r="C19" s="33"/>
      <c r="D19" s="185"/>
      <c r="E19" s="31"/>
      <c r="F19" s="31"/>
      <c r="G19" s="31"/>
      <c r="H19" s="31"/>
      <c r="I19" s="33"/>
      <c r="J19" s="75"/>
      <c r="K19" s="76"/>
      <c r="L19" s="76"/>
      <c r="M19" s="76"/>
      <c r="N19" s="76"/>
      <c r="O19" s="76"/>
      <c r="P19" s="71">
        <v>6</v>
      </c>
      <c r="Q19" s="30"/>
      <c r="R19" s="30"/>
      <c r="S19" s="147"/>
      <c r="T19" s="108"/>
      <c r="U19" s="108"/>
      <c r="V19" s="108"/>
    </row>
    <row r="20" spans="1:22">
      <c r="A20" s="86">
        <v>44143</v>
      </c>
      <c r="B20" s="38">
        <v>1862</v>
      </c>
      <c r="C20" s="33"/>
      <c r="D20" s="185"/>
      <c r="E20" s="31"/>
      <c r="F20" s="31"/>
      <c r="G20" s="31"/>
      <c r="H20" s="31"/>
      <c r="I20" s="33"/>
      <c r="J20" s="75"/>
      <c r="K20" s="76"/>
      <c r="L20" s="76"/>
      <c r="M20" s="76"/>
      <c r="N20" s="76"/>
      <c r="O20" s="76"/>
      <c r="P20" s="71">
        <v>0</v>
      </c>
      <c r="Q20" s="30"/>
      <c r="R20" s="30"/>
      <c r="S20" s="147"/>
      <c r="T20" s="108"/>
      <c r="U20" s="108"/>
      <c r="V20" s="108"/>
    </row>
    <row r="21" spans="1:22">
      <c r="A21" s="86">
        <v>44144</v>
      </c>
      <c r="B21" s="38">
        <v>2216</v>
      </c>
      <c r="C21" s="33"/>
      <c r="D21" s="185"/>
      <c r="E21" s="31"/>
      <c r="F21" s="31"/>
      <c r="G21" s="31"/>
      <c r="H21" s="31"/>
      <c r="I21" s="33"/>
      <c r="J21" s="75"/>
      <c r="K21" s="76"/>
      <c r="L21" s="76"/>
      <c r="M21" s="76"/>
      <c r="N21" s="76"/>
      <c r="O21" s="76"/>
      <c r="P21" s="71">
        <v>0</v>
      </c>
      <c r="Q21" s="30"/>
      <c r="R21" s="30"/>
      <c r="S21" s="147"/>
      <c r="T21" s="108"/>
      <c r="U21" s="108"/>
      <c r="V21" s="108"/>
    </row>
    <row r="22" spans="1:22">
      <c r="A22" s="86">
        <v>44145</v>
      </c>
      <c r="B22" s="38">
        <v>1675</v>
      </c>
      <c r="C22" s="363" t="s">
        <v>58</v>
      </c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5"/>
      <c r="P22" s="71">
        <v>0</v>
      </c>
      <c r="Q22" s="30"/>
      <c r="R22" s="30"/>
      <c r="S22" s="147"/>
      <c r="T22" s="108"/>
      <c r="U22" s="108"/>
      <c r="V22" s="108"/>
    </row>
    <row r="23" spans="1:22">
      <c r="A23" s="86">
        <v>44146</v>
      </c>
      <c r="B23" s="38">
        <v>2133</v>
      </c>
      <c r="C23" s="33"/>
      <c r="D23" s="185"/>
      <c r="E23" s="31"/>
      <c r="F23" s="31"/>
      <c r="G23" s="31"/>
      <c r="H23" s="31"/>
      <c r="I23" s="33"/>
      <c r="J23" s="75"/>
      <c r="K23" s="76"/>
      <c r="L23" s="76"/>
      <c r="M23" s="76"/>
      <c r="N23" s="76"/>
      <c r="O23" s="76"/>
      <c r="P23" s="71">
        <v>0</v>
      </c>
      <c r="Q23" s="30"/>
      <c r="R23" s="30"/>
      <c r="S23" s="147"/>
      <c r="T23" s="108"/>
      <c r="U23" s="108"/>
      <c r="V23" s="108"/>
    </row>
    <row r="24" spans="1:22">
      <c r="A24" s="86">
        <v>44147</v>
      </c>
      <c r="B24" s="38">
        <v>2093</v>
      </c>
      <c r="C24" s="33"/>
      <c r="D24" s="185"/>
      <c r="E24" s="31"/>
      <c r="F24" s="31"/>
      <c r="G24" s="31"/>
      <c r="H24" s="31"/>
      <c r="I24" s="33"/>
      <c r="J24" s="75"/>
      <c r="K24" s="76"/>
      <c r="L24" s="76"/>
      <c r="M24" s="76"/>
      <c r="N24" s="76"/>
      <c r="O24" s="76"/>
      <c r="P24" s="71">
        <v>0</v>
      </c>
      <c r="Q24" s="30"/>
      <c r="R24" s="30"/>
      <c r="S24" s="147"/>
      <c r="T24" s="108"/>
      <c r="U24" s="108"/>
      <c r="V24" s="108"/>
    </row>
    <row r="25" spans="1:22">
      <c r="A25" s="86">
        <v>44148</v>
      </c>
      <c r="B25" s="38">
        <v>1994</v>
      </c>
      <c r="C25" s="33"/>
      <c r="D25" s="185"/>
      <c r="E25" s="31"/>
      <c r="F25" s="31"/>
      <c r="G25" s="31"/>
      <c r="H25" s="31"/>
      <c r="I25" s="33"/>
      <c r="J25" s="75"/>
      <c r="K25" s="76"/>
      <c r="L25" s="76"/>
      <c r="M25" s="76"/>
      <c r="N25" s="76"/>
      <c r="O25" s="76"/>
      <c r="P25" s="71">
        <v>1</v>
      </c>
      <c r="Q25" s="30"/>
      <c r="R25" s="30"/>
      <c r="S25" s="147"/>
      <c r="T25" s="108"/>
      <c r="U25" s="108"/>
      <c r="V25" s="108"/>
    </row>
    <row r="26" spans="1:22">
      <c r="A26" s="86">
        <v>44149</v>
      </c>
      <c r="B26" s="38">
        <v>2050</v>
      </c>
      <c r="C26" s="33"/>
      <c r="D26" s="185"/>
      <c r="E26" s="31"/>
      <c r="F26" s="31"/>
      <c r="G26" s="31"/>
      <c r="H26" s="31"/>
      <c r="I26" s="33"/>
      <c r="J26" s="75"/>
      <c r="K26" s="76"/>
      <c r="L26" s="76"/>
      <c r="M26" s="76"/>
      <c r="N26" s="76"/>
      <c r="O26" s="76"/>
      <c r="P26" s="71">
        <v>0</v>
      </c>
      <c r="Q26" s="30"/>
      <c r="R26" s="30"/>
      <c r="S26" s="147"/>
      <c r="T26" s="108"/>
      <c r="U26" s="108"/>
      <c r="V26" s="108"/>
    </row>
    <row r="27" spans="1:22">
      <c r="A27" s="86">
        <v>44150</v>
      </c>
      <c r="B27" s="38">
        <v>1949</v>
      </c>
      <c r="C27" s="33"/>
      <c r="D27" s="185"/>
      <c r="E27" s="31"/>
      <c r="F27" s="31"/>
      <c r="G27" s="31"/>
      <c r="H27" s="31"/>
      <c r="I27" s="33"/>
      <c r="J27" s="75"/>
      <c r="K27" s="76"/>
      <c r="L27" s="76"/>
      <c r="M27" s="76"/>
      <c r="N27" s="76"/>
      <c r="O27" s="76"/>
      <c r="P27" s="71">
        <v>0</v>
      </c>
      <c r="Q27" s="30"/>
      <c r="R27" s="30"/>
      <c r="S27" s="147"/>
      <c r="T27" s="108"/>
      <c r="U27" s="108"/>
      <c r="V27" s="108"/>
    </row>
    <row r="28" spans="1:22">
      <c r="A28" s="86">
        <v>44151</v>
      </c>
      <c r="B28" s="38">
        <v>2279</v>
      </c>
      <c r="C28" s="33"/>
      <c r="D28" s="185"/>
      <c r="E28" s="31"/>
      <c r="F28" s="31"/>
      <c r="G28" s="31"/>
      <c r="H28" s="31"/>
      <c r="I28" s="33"/>
      <c r="J28" s="75"/>
      <c r="K28" s="76"/>
      <c r="L28" s="76"/>
      <c r="M28" s="76"/>
      <c r="N28" s="76"/>
      <c r="O28" s="76"/>
      <c r="P28" s="71">
        <v>0</v>
      </c>
      <c r="Q28" s="30"/>
      <c r="R28" s="30"/>
      <c r="S28" s="147"/>
      <c r="T28" s="108"/>
      <c r="U28" s="108"/>
      <c r="V28" s="108"/>
    </row>
    <row r="29" spans="1:22">
      <c r="A29" s="86">
        <v>44152</v>
      </c>
      <c r="B29" s="38">
        <v>1856</v>
      </c>
      <c r="C29" s="33"/>
      <c r="D29" s="185"/>
      <c r="E29" s="31"/>
      <c r="F29" s="31"/>
      <c r="G29" s="31"/>
      <c r="H29" s="31"/>
      <c r="I29" s="33"/>
      <c r="J29" s="75"/>
      <c r="K29" s="76"/>
      <c r="L29" s="76"/>
      <c r="M29" s="76"/>
      <c r="N29" s="76"/>
      <c r="O29" s="76"/>
      <c r="P29" s="71">
        <v>0</v>
      </c>
      <c r="Q29" s="30"/>
      <c r="R29" s="30"/>
      <c r="S29" s="147"/>
      <c r="T29" s="108"/>
      <c r="U29" s="108"/>
      <c r="V29" s="108"/>
    </row>
    <row r="30" spans="1:22">
      <c r="A30" s="86">
        <v>44153</v>
      </c>
      <c r="B30" s="38">
        <v>2071</v>
      </c>
      <c r="C30" s="33"/>
      <c r="D30" s="185"/>
      <c r="E30" s="31"/>
      <c r="F30" s="31"/>
      <c r="G30" s="31"/>
      <c r="H30" s="31"/>
      <c r="I30" s="33"/>
      <c r="J30" s="75"/>
      <c r="K30" s="76"/>
      <c r="L30" s="76"/>
      <c r="M30" s="76"/>
      <c r="N30" s="76"/>
      <c r="O30" s="76"/>
      <c r="P30" s="71">
        <v>0</v>
      </c>
      <c r="Q30" s="30"/>
      <c r="R30" s="30"/>
      <c r="S30" s="147"/>
      <c r="T30" s="108"/>
      <c r="U30" s="108"/>
      <c r="V30" s="108"/>
    </row>
    <row r="31" spans="1:22">
      <c r="A31" s="86">
        <v>44154</v>
      </c>
      <c r="B31" s="38">
        <v>1905</v>
      </c>
      <c r="C31" s="33"/>
      <c r="D31" s="185"/>
      <c r="E31" s="31"/>
      <c r="F31" s="31"/>
      <c r="G31" s="31"/>
      <c r="H31" s="31"/>
      <c r="I31" s="33"/>
      <c r="J31" s="75"/>
      <c r="K31" s="76"/>
      <c r="L31" s="76"/>
      <c r="M31" s="76"/>
      <c r="N31" s="76"/>
      <c r="O31" s="76"/>
      <c r="P31" s="71">
        <v>0</v>
      </c>
      <c r="Q31" s="30"/>
      <c r="R31" s="30"/>
      <c r="S31" s="147"/>
      <c r="T31" s="108"/>
      <c r="U31" s="108"/>
      <c r="V31" s="108"/>
    </row>
    <row r="32" spans="1:22">
      <c r="A32" s="86">
        <v>44155</v>
      </c>
      <c r="B32" s="38">
        <v>2157</v>
      </c>
      <c r="C32" s="33"/>
      <c r="D32" s="185"/>
      <c r="E32" s="31"/>
      <c r="F32" s="31"/>
      <c r="G32" s="31"/>
      <c r="H32" s="31"/>
      <c r="I32" s="33"/>
      <c r="J32" s="75"/>
      <c r="K32" s="76"/>
      <c r="L32" s="76"/>
      <c r="M32" s="76"/>
      <c r="N32" s="76"/>
      <c r="O32" s="76"/>
      <c r="P32" s="71">
        <v>0</v>
      </c>
      <c r="Q32" s="30"/>
      <c r="R32" s="30"/>
      <c r="S32" s="147"/>
      <c r="T32" s="108"/>
      <c r="U32" s="108"/>
      <c r="V32" s="108"/>
    </row>
    <row r="33" spans="1:22">
      <c r="A33" s="86">
        <v>44156</v>
      </c>
      <c r="B33" s="38">
        <v>1918</v>
      </c>
      <c r="C33" s="33"/>
      <c r="D33" s="185"/>
      <c r="E33" s="31"/>
      <c r="F33" s="31"/>
      <c r="G33" s="31"/>
      <c r="H33" s="31"/>
      <c r="I33" s="33"/>
      <c r="J33" s="75"/>
      <c r="K33" s="76"/>
      <c r="L33" s="76"/>
      <c r="M33" s="76"/>
      <c r="N33" s="76"/>
      <c r="O33" s="76"/>
      <c r="P33" s="71">
        <v>0</v>
      </c>
      <c r="Q33" s="30"/>
      <c r="R33" s="30"/>
      <c r="S33" s="147"/>
      <c r="T33" s="108"/>
      <c r="U33" s="108"/>
      <c r="V33" s="108"/>
    </row>
    <row r="34" spans="1:22">
      <c r="A34" s="86">
        <v>44157</v>
      </c>
      <c r="B34" s="38">
        <v>1896</v>
      </c>
      <c r="C34" s="33"/>
      <c r="D34" s="185"/>
      <c r="E34" s="31"/>
      <c r="F34" s="31"/>
      <c r="G34" s="31"/>
      <c r="H34" s="31"/>
      <c r="I34" s="33"/>
      <c r="J34" s="75"/>
      <c r="K34" s="76"/>
      <c r="L34" s="76"/>
      <c r="M34" s="76"/>
      <c r="N34" s="76"/>
      <c r="O34" s="76"/>
      <c r="P34" s="71">
        <v>0</v>
      </c>
      <c r="Q34" s="30"/>
      <c r="R34" s="30"/>
      <c r="S34" s="147"/>
      <c r="T34" s="108"/>
      <c r="U34" s="108"/>
      <c r="V34" s="108"/>
    </row>
    <row r="35" spans="1:22">
      <c r="A35" s="86">
        <v>44158</v>
      </c>
      <c r="B35" s="38">
        <v>2072</v>
      </c>
      <c r="C35" s="33"/>
      <c r="D35" s="185"/>
      <c r="E35" s="31"/>
      <c r="F35" s="31"/>
      <c r="G35" s="31"/>
      <c r="H35" s="31"/>
      <c r="I35" s="33"/>
      <c r="J35" s="75"/>
      <c r="K35" s="76"/>
      <c r="L35" s="76"/>
      <c r="M35" s="76"/>
      <c r="N35" s="76"/>
      <c r="O35" s="76"/>
      <c r="P35" s="71">
        <v>5</v>
      </c>
      <c r="Q35" s="30"/>
      <c r="R35" s="30"/>
      <c r="S35" s="147"/>
      <c r="T35" s="108"/>
      <c r="U35" s="108"/>
      <c r="V35" s="108"/>
    </row>
    <row r="36" spans="1:22">
      <c r="A36" s="86">
        <v>44159</v>
      </c>
      <c r="B36" s="38">
        <v>2019.0000000000002</v>
      </c>
      <c r="C36" s="363" t="s">
        <v>58</v>
      </c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5"/>
      <c r="P36" s="71">
        <v>0</v>
      </c>
      <c r="Q36" s="30"/>
      <c r="R36" s="30"/>
      <c r="S36" s="147"/>
      <c r="T36" s="108"/>
      <c r="U36" s="108"/>
      <c r="V36" s="108"/>
    </row>
    <row r="37" spans="1:22">
      <c r="A37" s="86">
        <v>44160</v>
      </c>
      <c r="B37" s="38">
        <v>2119</v>
      </c>
      <c r="C37" s="33"/>
      <c r="D37" s="185"/>
      <c r="E37" s="31"/>
      <c r="F37" s="31"/>
      <c r="G37" s="31"/>
      <c r="H37" s="31"/>
      <c r="I37" s="33"/>
      <c r="J37" s="75"/>
      <c r="K37" s="76"/>
      <c r="L37" s="76"/>
      <c r="M37" s="76"/>
      <c r="N37" s="76"/>
      <c r="O37" s="76"/>
      <c r="P37" s="71">
        <v>0</v>
      </c>
      <c r="Q37" s="30"/>
      <c r="R37" s="30"/>
      <c r="S37" s="147"/>
      <c r="T37" s="108"/>
      <c r="U37" s="108"/>
      <c r="V37" s="108"/>
    </row>
    <row r="38" spans="1:22">
      <c r="A38" s="86">
        <v>44161</v>
      </c>
      <c r="B38" s="38">
        <v>2085</v>
      </c>
      <c r="C38" s="33"/>
      <c r="D38" s="185"/>
      <c r="E38" s="31"/>
      <c r="F38" s="31"/>
      <c r="G38" s="31"/>
      <c r="H38" s="31"/>
      <c r="I38" s="33"/>
      <c r="J38" s="75"/>
      <c r="K38" s="76"/>
      <c r="L38" s="76"/>
      <c r="M38" s="76"/>
      <c r="N38" s="76"/>
      <c r="O38" s="76"/>
      <c r="P38" s="71">
        <v>0</v>
      </c>
      <c r="Q38" s="30"/>
      <c r="R38" s="30"/>
      <c r="S38" s="147"/>
      <c r="T38" s="108"/>
      <c r="U38" s="108"/>
      <c r="V38" s="108"/>
    </row>
    <row r="39" spans="1:22">
      <c r="A39" s="86">
        <v>44162</v>
      </c>
      <c r="B39" s="38">
        <v>2021.9999999999998</v>
      </c>
      <c r="C39" s="33"/>
      <c r="D39" s="185"/>
      <c r="E39" s="31"/>
      <c r="F39" s="31"/>
      <c r="G39" s="31"/>
      <c r="H39" s="31"/>
      <c r="I39" s="33"/>
      <c r="J39" s="75"/>
      <c r="K39" s="76"/>
      <c r="L39" s="76"/>
      <c r="M39" s="76"/>
      <c r="N39" s="76"/>
      <c r="O39" s="76"/>
      <c r="P39" s="71">
        <v>0</v>
      </c>
      <c r="Q39" s="30"/>
      <c r="R39" s="30"/>
      <c r="S39" s="147"/>
      <c r="T39" s="108"/>
      <c r="U39" s="108"/>
      <c r="V39" s="108"/>
    </row>
    <row r="40" spans="1:22">
      <c r="A40" s="86">
        <v>44163</v>
      </c>
      <c r="B40" s="38">
        <v>1886</v>
      </c>
      <c r="C40" s="33"/>
      <c r="D40" s="185"/>
      <c r="E40" s="31"/>
      <c r="F40" s="31"/>
      <c r="G40" s="31"/>
      <c r="H40" s="31"/>
      <c r="I40" s="33"/>
      <c r="J40" s="75"/>
      <c r="K40" s="76"/>
      <c r="L40" s="76"/>
      <c r="M40" s="76"/>
      <c r="N40" s="76"/>
      <c r="O40" s="76"/>
      <c r="P40" s="71">
        <v>0</v>
      </c>
      <c r="Q40" s="30"/>
      <c r="R40" s="30"/>
      <c r="S40" s="147"/>
      <c r="T40" s="108"/>
      <c r="U40" s="108"/>
      <c r="V40" s="108"/>
    </row>
    <row r="41" spans="1:22">
      <c r="A41" s="86">
        <v>44164</v>
      </c>
      <c r="B41" s="38">
        <v>1898</v>
      </c>
      <c r="C41" s="33"/>
      <c r="D41" s="185"/>
      <c r="E41" s="31"/>
      <c r="F41" s="31"/>
      <c r="G41" s="31"/>
      <c r="H41" s="31"/>
      <c r="I41" s="33"/>
      <c r="J41" s="75"/>
      <c r="K41" s="76"/>
      <c r="L41" s="76"/>
      <c r="M41" s="76"/>
      <c r="N41" s="76"/>
      <c r="O41" s="76"/>
      <c r="P41" s="71">
        <v>0</v>
      </c>
      <c r="Q41" s="30"/>
      <c r="R41" s="30"/>
      <c r="S41" s="147"/>
      <c r="T41" s="108"/>
      <c r="U41" s="108"/>
      <c r="V41" s="108"/>
    </row>
    <row r="42" spans="1:22">
      <c r="A42" s="86">
        <v>44165</v>
      </c>
      <c r="B42" s="38">
        <v>1945</v>
      </c>
      <c r="C42" s="33"/>
      <c r="D42" s="185"/>
      <c r="E42" s="31"/>
      <c r="F42" s="31"/>
      <c r="G42" s="31"/>
      <c r="H42" s="31"/>
      <c r="I42" s="33"/>
      <c r="J42" s="75"/>
      <c r="K42" s="76"/>
      <c r="L42" s="76"/>
      <c r="M42" s="76"/>
      <c r="N42" s="76"/>
      <c r="O42" s="76"/>
      <c r="P42" s="71">
        <v>0</v>
      </c>
      <c r="Q42" s="30"/>
      <c r="R42" s="30"/>
      <c r="S42" s="147"/>
      <c r="T42" s="108"/>
      <c r="U42" s="108"/>
      <c r="V42" s="108"/>
    </row>
    <row r="43" spans="1:22">
      <c r="A43" s="86">
        <v>44166</v>
      </c>
      <c r="B43" s="38">
        <v>2036</v>
      </c>
      <c r="C43" s="33"/>
      <c r="D43" s="185"/>
      <c r="E43" s="31"/>
      <c r="F43" s="31"/>
      <c r="G43" s="31"/>
      <c r="H43" s="31"/>
      <c r="I43" s="33"/>
      <c r="J43" s="75"/>
      <c r="K43" s="76"/>
      <c r="L43" s="76"/>
      <c r="M43" s="76"/>
      <c r="N43" s="76"/>
      <c r="O43" s="76"/>
      <c r="P43" s="71">
        <v>0</v>
      </c>
      <c r="Q43" s="30"/>
      <c r="R43" s="30"/>
      <c r="S43" s="147"/>
      <c r="T43" s="108"/>
      <c r="U43" s="108"/>
      <c r="V43" s="108"/>
    </row>
    <row r="44" spans="1:22">
      <c r="A44" s="86">
        <v>44167</v>
      </c>
      <c r="B44" s="38">
        <v>1966</v>
      </c>
      <c r="C44" s="33"/>
      <c r="D44" s="185"/>
      <c r="E44" s="31"/>
      <c r="F44" s="31"/>
      <c r="G44" s="31"/>
      <c r="H44" s="31"/>
      <c r="I44" s="33"/>
      <c r="J44" s="75"/>
      <c r="K44" s="76"/>
      <c r="L44" s="76"/>
      <c r="M44" s="76"/>
      <c r="N44" s="76"/>
      <c r="O44" s="76"/>
      <c r="P44" s="71">
        <v>4</v>
      </c>
      <c r="Q44" s="30"/>
      <c r="R44" s="30"/>
      <c r="S44" s="147"/>
      <c r="T44" s="108"/>
      <c r="U44" s="108"/>
      <c r="V44" s="108"/>
    </row>
    <row r="45" spans="1:22">
      <c r="A45" s="86">
        <v>44168</v>
      </c>
      <c r="B45" s="38">
        <v>2096</v>
      </c>
      <c r="C45" s="33"/>
      <c r="D45" s="185"/>
      <c r="E45" s="31"/>
      <c r="F45" s="31"/>
      <c r="G45" s="31"/>
      <c r="H45" s="31"/>
      <c r="I45" s="33"/>
      <c r="J45" s="75"/>
      <c r="K45" s="76"/>
      <c r="L45" s="76"/>
      <c r="M45" s="76"/>
      <c r="N45" s="76"/>
      <c r="O45" s="76"/>
      <c r="P45" s="71">
        <v>3</v>
      </c>
      <c r="Q45" s="30"/>
      <c r="R45" s="30"/>
      <c r="S45" s="147"/>
      <c r="T45" s="108"/>
      <c r="U45" s="108"/>
      <c r="V45" s="108"/>
    </row>
    <row r="46" spans="1:22">
      <c r="A46" s="86">
        <v>44169</v>
      </c>
      <c r="B46" s="38">
        <v>1985</v>
      </c>
      <c r="C46" s="33"/>
      <c r="D46" s="185"/>
      <c r="E46" s="31"/>
      <c r="F46" s="31"/>
      <c r="G46" s="31"/>
      <c r="H46" s="31"/>
      <c r="I46" s="33"/>
      <c r="J46" s="75"/>
      <c r="K46" s="76"/>
      <c r="L46" s="76"/>
      <c r="M46" s="76"/>
      <c r="N46" s="76"/>
      <c r="O46" s="76"/>
      <c r="P46" s="71">
        <v>1</v>
      </c>
      <c r="Q46" s="30"/>
      <c r="R46" s="30"/>
      <c r="S46" s="147"/>
      <c r="T46" s="108"/>
      <c r="U46" s="108"/>
      <c r="V46" s="108"/>
    </row>
    <row r="47" spans="1:22">
      <c r="A47" s="86">
        <v>44170</v>
      </c>
      <c r="B47" s="38">
        <v>2012</v>
      </c>
      <c r="C47" s="33"/>
      <c r="D47" s="185"/>
      <c r="E47" s="31"/>
      <c r="F47" s="31"/>
      <c r="G47" s="31"/>
      <c r="H47" s="31"/>
      <c r="I47" s="33"/>
      <c r="J47" s="75"/>
      <c r="K47" s="76"/>
      <c r="L47" s="76"/>
      <c r="M47" s="76"/>
      <c r="N47" s="76"/>
      <c r="O47" s="76"/>
      <c r="P47" s="71">
        <v>1</v>
      </c>
      <c r="Q47" s="30"/>
      <c r="R47" s="30"/>
      <c r="S47" s="147"/>
      <c r="T47" s="108"/>
      <c r="U47" s="108"/>
      <c r="V47" s="108"/>
    </row>
    <row r="48" spans="1:22">
      <c r="A48" s="86">
        <v>44171</v>
      </c>
      <c r="B48" s="38">
        <v>1983</v>
      </c>
      <c r="C48" s="33"/>
      <c r="D48" s="185"/>
      <c r="E48" s="31"/>
      <c r="F48" s="31"/>
      <c r="G48" s="31"/>
      <c r="H48" s="31"/>
      <c r="I48" s="33"/>
      <c r="J48" s="75"/>
      <c r="K48" s="76"/>
      <c r="L48" s="76"/>
      <c r="M48" s="76"/>
      <c r="N48" s="76"/>
      <c r="O48" s="76"/>
      <c r="P48" s="71">
        <v>1</v>
      </c>
      <c r="Q48" s="30"/>
      <c r="R48" s="30"/>
      <c r="S48" s="147"/>
      <c r="T48" s="108"/>
      <c r="U48" s="108"/>
      <c r="V48" s="108"/>
    </row>
    <row r="49" spans="1:22">
      <c r="A49" s="86">
        <v>44172</v>
      </c>
      <c r="B49" s="38">
        <v>2101</v>
      </c>
      <c r="C49" s="33"/>
      <c r="D49" s="185"/>
      <c r="E49" s="31"/>
      <c r="F49" s="31"/>
      <c r="G49" s="31"/>
      <c r="H49" s="31"/>
      <c r="I49" s="33"/>
      <c r="J49" s="75"/>
      <c r="K49" s="76"/>
      <c r="L49" s="76"/>
      <c r="M49" s="76"/>
      <c r="N49" s="76"/>
      <c r="O49" s="76"/>
      <c r="P49" s="71">
        <v>0</v>
      </c>
      <c r="Q49" s="30"/>
      <c r="R49" s="30"/>
      <c r="S49" s="147"/>
      <c r="T49" s="108"/>
      <c r="U49" s="108"/>
      <c r="V49" s="108"/>
    </row>
    <row r="50" spans="1:22">
      <c r="A50" s="86">
        <v>44173</v>
      </c>
      <c r="B50" s="38">
        <v>1906</v>
      </c>
      <c r="C50" s="363" t="s">
        <v>58</v>
      </c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5"/>
      <c r="P50" s="71">
        <v>0</v>
      </c>
      <c r="Q50" s="30"/>
      <c r="R50" s="30"/>
      <c r="S50" s="147"/>
      <c r="T50" s="108"/>
      <c r="U50" s="108"/>
      <c r="V50" s="108"/>
    </row>
    <row r="51" spans="1:22">
      <c r="A51" s="86">
        <v>44174</v>
      </c>
      <c r="B51" s="38">
        <v>2277</v>
      </c>
      <c r="C51" s="33"/>
      <c r="D51" s="185"/>
      <c r="E51" s="31"/>
      <c r="F51" s="31"/>
      <c r="G51" s="31"/>
      <c r="H51" s="31"/>
      <c r="I51" s="33"/>
      <c r="J51" s="75"/>
      <c r="K51" s="76"/>
      <c r="L51" s="76"/>
      <c r="M51" s="76"/>
      <c r="N51" s="76"/>
      <c r="O51" s="76"/>
      <c r="P51" s="71">
        <v>0</v>
      </c>
      <c r="Q51" s="30"/>
      <c r="R51" s="30"/>
      <c r="S51" s="147"/>
      <c r="T51" s="108"/>
      <c r="U51" s="108"/>
      <c r="V51" s="108"/>
    </row>
    <row r="52" spans="1:22">
      <c r="A52" s="86">
        <v>44175</v>
      </c>
      <c r="B52" s="38">
        <v>1948</v>
      </c>
      <c r="C52" s="33"/>
      <c r="D52" s="185"/>
      <c r="E52" s="31"/>
      <c r="F52" s="31"/>
      <c r="G52" s="31"/>
      <c r="H52" s="31"/>
      <c r="I52" s="33"/>
      <c r="J52" s="75"/>
      <c r="K52" s="76"/>
      <c r="L52" s="76"/>
      <c r="M52" s="76"/>
      <c r="N52" s="76"/>
      <c r="O52" s="76"/>
      <c r="P52" s="71">
        <v>0</v>
      </c>
      <c r="Q52" s="30"/>
      <c r="R52" s="30"/>
      <c r="S52" s="147"/>
      <c r="T52" s="108"/>
      <c r="U52" s="108"/>
      <c r="V52" s="108"/>
    </row>
    <row r="53" spans="1:22">
      <c r="A53" s="86">
        <v>44176</v>
      </c>
      <c r="B53" s="38">
        <v>1999</v>
      </c>
      <c r="C53" s="33"/>
      <c r="D53" s="185"/>
      <c r="E53" s="31"/>
      <c r="F53" s="31"/>
      <c r="G53" s="31"/>
      <c r="H53" s="31"/>
      <c r="I53" s="33"/>
      <c r="J53" s="75"/>
      <c r="K53" s="76"/>
      <c r="L53" s="76"/>
      <c r="M53" s="76"/>
      <c r="N53" s="76"/>
      <c r="O53" s="76"/>
      <c r="P53" s="71">
        <v>20</v>
      </c>
      <c r="Q53" s="30"/>
      <c r="R53" s="30"/>
      <c r="S53" s="147"/>
      <c r="T53" s="108"/>
      <c r="U53" s="108"/>
      <c r="V53" s="108"/>
    </row>
    <row r="54" spans="1:22">
      <c r="A54" s="86">
        <v>44177</v>
      </c>
      <c r="B54" s="38">
        <v>2917</v>
      </c>
      <c r="C54" s="33"/>
      <c r="D54" s="185"/>
      <c r="E54" s="31"/>
      <c r="F54" s="31"/>
      <c r="G54" s="31"/>
      <c r="H54" s="31"/>
      <c r="I54" s="33"/>
      <c r="J54" s="75"/>
      <c r="K54" s="76"/>
      <c r="L54" s="76"/>
      <c r="M54" s="76"/>
      <c r="N54" s="76"/>
      <c r="O54" s="76"/>
      <c r="P54" s="71">
        <v>115</v>
      </c>
      <c r="Q54" s="30"/>
      <c r="R54" s="30"/>
      <c r="S54" s="147"/>
      <c r="T54" s="108"/>
      <c r="U54" s="108"/>
      <c r="V54" s="108"/>
    </row>
    <row r="55" spans="1:22">
      <c r="A55" s="86">
        <v>44178</v>
      </c>
      <c r="B55" s="38">
        <v>18792</v>
      </c>
      <c r="C55" s="33"/>
      <c r="D55" s="185"/>
      <c r="E55" s="31"/>
      <c r="F55" s="31"/>
      <c r="G55" s="31"/>
      <c r="H55" s="31"/>
      <c r="I55" s="33"/>
      <c r="J55" s="75"/>
      <c r="K55" s="76"/>
      <c r="L55" s="76"/>
      <c r="M55" s="76"/>
      <c r="N55" s="76"/>
      <c r="O55" s="76"/>
      <c r="P55" s="71">
        <v>26</v>
      </c>
      <c r="Q55" s="30"/>
      <c r="R55" s="30"/>
      <c r="S55" s="147"/>
      <c r="T55" s="108"/>
      <c r="U55" s="108"/>
      <c r="V55" s="108"/>
    </row>
    <row r="56" spans="1:22">
      <c r="A56" s="86">
        <v>44179</v>
      </c>
      <c r="B56" s="38">
        <v>12123</v>
      </c>
      <c r="C56" s="33"/>
      <c r="D56" s="185"/>
      <c r="E56" s="31"/>
      <c r="F56" s="31"/>
      <c r="G56" s="31"/>
      <c r="H56" s="31"/>
      <c r="I56" s="33"/>
      <c r="J56" s="75"/>
      <c r="K56" s="76"/>
      <c r="L56" s="76"/>
      <c r="M56" s="76"/>
      <c r="N56" s="76"/>
      <c r="O56" s="76"/>
      <c r="P56" s="71">
        <v>136</v>
      </c>
      <c r="Q56" s="30"/>
      <c r="R56" s="30"/>
      <c r="S56" s="147"/>
      <c r="T56" s="108"/>
      <c r="U56" s="108"/>
      <c r="V56" s="108"/>
    </row>
    <row r="57" spans="1:22">
      <c r="A57" s="86">
        <v>44180</v>
      </c>
      <c r="B57" s="38">
        <v>32992</v>
      </c>
      <c r="C57" s="33"/>
      <c r="D57" s="185"/>
      <c r="E57" s="31"/>
      <c r="F57" s="31"/>
      <c r="G57" s="31"/>
      <c r="H57" s="31"/>
      <c r="I57" s="33"/>
      <c r="J57" s="75"/>
      <c r="K57" s="76"/>
      <c r="L57" s="76"/>
      <c r="M57" s="76"/>
      <c r="N57" s="76"/>
      <c r="O57" s="76"/>
      <c r="P57" s="71">
        <v>1</v>
      </c>
      <c r="Q57" s="30"/>
      <c r="R57" s="30"/>
      <c r="S57" s="147"/>
      <c r="T57" s="108"/>
      <c r="U57" s="108"/>
      <c r="V57" s="108"/>
    </row>
    <row r="58" spans="1:22">
      <c r="A58" s="86">
        <v>44181</v>
      </c>
      <c r="B58" s="38">
        <v>17432</v>
      </c>
      <c r="C58" s="33"/>
      <c r="D58" s="185"/>
      <c r="E58" s="31"/>
      <c r="F58" s="31"/>
      <c r="G58" s="31"/>
      <c r="H58" s="31"/>
      <c r="I58" s="33"/>
      <c r="J58" s="75"/>
      <c r="K58" s="76"/>
      <c r="L58" s="76"/>
      <c r="M58" s="76"/>
      <c r="N58" s="76"/>
      <c r="O58" s="76"/>
      <c r="P58" s="71">
        <v>20</v>
      </c>
      <c r="Q58" s="30"/>
      <c r="R58" s="30"/>
      <c r="S58" s="147"/>
      <c r="T58" s="108"/>
      <c r="U58" s="108"/>
      <c r="V58" s="108"/>
    </row>
    <row r="59" spans="1:22">
      <c r="A59" s="86">
        <v>44182</v>
      </c>
      <c r="B59" s="38">
        <v>6747</v>
      </c>
      <c r="C59" s="33"/>
      <c r="D59" s="185"/>
      <c r="E59" s="31"/>
      <c r="F59" s="31"/>
      <c r="G59" s="31"/>
      <c r="H59" s="31"/>
      <c r="I59" s="33"/>
      <c r="J59" s="75"/>
      <c r="K59" s="76"/>
      <c r="L59" s="76"/>
      <c r="M59" s="76"/>
      <c r="N59" s="76"/>
      <c r="O59" s="76"/>
      <c r="P59" s="71">
        <v>5</v>
      </c>
      <c r="Q59" s="30"/>
      <c r="R59" s="30"/>
      <c r="S59" s="147"/>
      <c r="T59" s="108"/>
      <c r="U59" s="108"/>
      <c r="V59" s="108"/>
    </row>
    <row r="60" spans="1:22">
      <c r="A60" s="86">
        <v>44183</v>
      </c>
      <c r="B60" s="38">
        <v>6089</v>
      </c>
      <c r="C60" s="33"/>
      <c r="D60" s="185"/>
      <c r="E60" s="31"/>
      <c r="F60" s="31"/>
      <c r="G60" s="31"/>
      <c r="H60" s="31"/>
      <c r="I60" s="33"/>
      <c r="J60" s="75"/>
      <c r="K60" s="76"/>
      <c r="L60" s="76"/>
      <c r="M60" s="76"/>
      <c r="N60" s="76"/>
      <c r="O60" s="76"/>
      <c r="P60" s="71">
        <v>1</v>
      </c>
      <c r="Q60" s="30"/>
      <c r="R60" s="30"/>
      <c r="S60" s="147"/>
      <c r="T60" s="108"/>
      <c r="U60" s="108"/>
      <c r="V60" s="108"/>
    </row>
    <row r="61" spans="1:22">
      <c r="A61" s="86">
        <v>44184</v>
      </c>
      <c r="B61" s="38">
        <v>4663</v>
      </c>
      <c r="C61" s="33"/>
      <c r="D61" s="185"/>
      <c r="E61" s="31"/>
      <c r="F61" s="31"/>
      <c r="G61" s="31"/>
      <c r="H61" s="31"/>
      <c r="I61" s="33"/>
      <c r="J61" s="75"/>
      <c r="K61" s="76"/>
      <c r="L61" s="76"/>
      <c r="M61" s="76"/>
      <c r="N61" s="76"/>
      <c r="O61" s="76"/>
      <c r="P61" s="71">
        <v>0</v>
      </c>
      <c r="Q61" s="30"/>
      <c r="R61" s="30"/>
      <c r="S61" s="147"/>
      <c r="T61" s="108"/>
      <c r="U61" s="108"/>
      <c r="V61" s="108"/>
    </row>
    <row r="62" spans="1:22">
      <c r="A62" s="86">
        <v>44185</v>
      </c>
      <c r="B62" s="38">
        <v>2509</v>
      </c>
      <c r="C62" s="33"/>
      <c r="D62" s="185"/>
      <c r="E62" s="31"/>
      <c r="F62" s="31"/>
      <c r="G62" s="31"/>
      <c r="H62" s="31"/>
      <c r="I62" s="33"/>
      <c r="J62" s="75"/>
      <c r="K62" s="76"/>
      <c r="L62" s="76"/>
      <c r="M62" s="76"/>
      <c r="N62" s="76"/>
      <c r="O62" s="76"/>
      <c r="P62" s="71">
        <v>50</v>
      </c>
      <c r="Q62" s="30"/>
      <c r="R62" s="30"/>
      <c r="S62" s="147"/>
      <c r="T62" s="108"/>
      <c r="U62" s="108"/>
      <c r="V62" s="108"/>
    </row>
    <row r="63" spans="1:22">
      <c r="A63" s="86">
        <v>44186</v>
      </c>
      <c r="B63" s="38">
        <v>17415</v>
      </c>
      <c r="C63" s="33"/>
      <c r="D63" s="185"/>
      <c r="E63" s="31"/>
      <c r="F63" s="31"/>
      <c r="G63" s="31"/>
      <c r="H63" s="31"/>
      <c r="I63" s="33"/>
      <c r="J63" s="75"/>
      <c r="K63" s="76"/>
      <c r="L63" s="76"/>
      <c r="M63" s="76"/>
      <c r="N63" s="76"/>
      <c r="O63" s="76"/>
      <c r="P63" s="71">
        <v>0</v>
      </c>
      <c r="Q63" s="30"/>
      <c r="R63" s="30"/>
      <c r="S63" s="147"/>
      <c r="T63" s="108"/>
      <c r="U63" s="108"/>
      <c r="V63" s="108"/>
    </row>
    <row r="64" spans="1:22">
      <c r="A64" s="86">
        <v>44187</v>
      </c>
      <c r="B64" s="38">
        <v>8339</v>
      </c>
      <c r="C64" s="366" t="s">
        <v>58</v>
      </c>
      <c r="D64" s="366"/>
      <c r="E64" s="366"/>
      <c r="F64" s="366"/>
      <c r="G64" s="366"/>
      <c r="H64" s="366"/>
      <c r="I64" s="366"/>
      <c r="J64" s="366"/>
      <c r="K64" s="366"/>
      <c r="L64" s="366"/>
      <c r="M64" s="366"/>
      <c r="N64" s="366"/>
      <c r="O64" s="366"/>
      <c r="P64" s="71">
        <v>0</v>
      </c>
      <c r="Q64" s="30"/>
      <c r="R64" s="30"/>
      <c r="S64" s="147"/>
      <c r="T64" s="108"/>
      <c r="U64" s="108"/>
      <c r="V64" s="108"/>
    </row>
    <row r="65" spans="1:22">
      <c r="A65" s="86">
        <v>44188</v>
      </c>
      <c r="B65" s="38">
        <v>4391</v>
      </c>
      <c r="C65" s="33"/>
      <c r="D65" s="185"/>
      <c r="E65" s="31"/>
      <c r="F65" s="31"/>
      <c r="G65" s="31"/>
      <c r="H65" s="31"/>
      <c r="I65" s="33"/>
      <c r="J65" s="75"/>
      <c r="K65" s="76"/>
      <c r="L65" s="76"/>
      <c r="M65" s="76"/>
      <c r="N65" s="76"/>
      <c r="O65" s="76"/>
      <c r="P65" s="71">
        <v>0</v>
      </c>
      <c r="Q65" s="30"/>
      <c r="R65" s="30"/>
      <c r="S65" s="147"/>
      <c r="T65" s="108"/>
      <c r="U65" s="108"/>
      <c r="V65" s="108"/>
    </row>
    <row r="66" spans="1:22">
      <c r="A66" s="86">
        <v>44189</v>
      </c>
      <c r="B66" s="38">
        <v>3415</v>
      </c>
      <c r="C66" s="33"/>
      <c r="D66" s="185"/>
      <c r="E66" s="31"/>
      <c r="F66" s="31"/>
      <c r="G66" s="31"/>
      <c r="H66" s="31"/>
      <c r="I66" s="33"/>
      <c r="J66" s="75"/>
      <c r="K66" s="76"/>
      <c r="L66" s="76"/>
      <c r="M66" s="76"/>
      <c r="N66" s="76"/>
      <c r="O66" s="76"/>
      <c r="P66" s="71">
        <v>0</v>
      </c>
      <c r="Q66" s="30"/>
      <c r="R66" s="30"/>
      <c r="S66" s="147"/>
      <c r="T66" s="108"/>
      <c r="U66" s="108"/>
      <c r="V66" s="108"/>
    </row>
    <row r="67" spans="1:22">
      <c r="A67" s="86">
        <v>44190</v>
      </c>
      <c r="B67" s="38">
        <v>3063</v>
      </c>
      <c r="C67" s="33"/>
      <c r="D67" s="185"/>
      <c r="E67" s="31"/>
      <c r="F67" s="31"/>
      <c r="G67" s="31"/>
      <c r="H67" s="31"/>
      <c r="I67" s="33"/>
      <c r="J67" s="75"/>
      <c r="K67" s="76"/>
      <c r="L67" s="76"/>
      <c r="M67" s="76"/>
      <c r="N67" s="76"/>
      <c r="O67" s="76"/>
      <c r="P67" s="71">
        <v>0</v>
      </c>
      <c r="Q67" s="30"/>
      <c r="R67" s="30"/>
      <c r="S67" s="147"/>
      <c r="T67" s="108"/>
      <c r="U67" s="108"/>
      <c r="V67" s="108"/>
    </row>
    <row r="68" spans="1:22">
      <c r="A68" s="86">
        <v>44191</v>
      </c>
      <c r="B68" s="38">
        <v>2597</v>
      </c>
      <c r="C68" s="33"/>
      <c r="D68" s="185"/>
      <c r="E68" s="31"/>
      <c r="F68" s="31"/>
      <c r="G68" s="31"/>
      <c r="H68" s="31"/>
      <c r="I68" s="33"/>
      <c r="J68" s="75"/>
      <c r="K68" s="76"/>
      <c r="L68" s="76"/>
      <c r="M68" s="76"/>
      <c r="N68" s="76"/>
      <c r="O68" s="76"/>
      <c r="P68" s="71">
        <v>0</v>
      </c>
      <c r="Q68" s="30"/>
      <c r="R68" s="30"/>
      <c r="S68" s="147"/>
      <c r="T68" s="108"/>
      <c r="U68" s="108"/>
      <c r="V68" s="108"/>
    </row>
    <row r="69" spans="1:22">
      <c r="A69" s="86">
        <v>44192</v>
      </c>
      <c r="B69" s="38">
        <v>2420</v>
      </c>
      <c r="C69" s="33"/>
      <c r="D69" s="185"/>
      <c r="E69" s="31"/>
      <c r="F69" s="31"/>
      <c r="G69" s="31"/>
      <c r="H69" s="31"/>
      <c r="I69" s="33"/>
      <c r="J69" s="75"/>
      <c r="K69" s="76"/>
      <c r="L69" s="76"/>
      <c r="M69" s="76"/>
      <c r="N69" s="76"/>
      <c r="O69" s="76"/>
      <c r="P69" s="71">
        <v>0</v>
      </c>
      <c r="Q69" s="30"/>
      <c r="R69" s="30"/>
      <c r="S69" s="147"/>
      <c r="T69" s="108"/>
      <c r="U69" s="108"/>
      <c r="V69" s="108"/>
    </row>
    <row r="70" spans="1:22">
      <c r="A70" s="86">
        <v>44193</v>
      </c>
      <c r="B70" s="38">
        <v>2576</v>
      </c>
      <c r="C70" s="33"/>
      <c r="D70" s="185"/>
      <c r="E70" s="31"/>
      <c r="F70" s="31"/>
      <c r="G70" s="31"/>
      <c r="H70" s="31"/>
      <c r="I70" s="33"/>
      <c r="J70" s="75"/>
      <c r="K70" s="76"/>
      <c r="L70" s="76"/>
      <c r="M70" s="76"/>
      <c r="N70" s="76"/>
      <c r="O70" s="76"/>
      <c r="P70" s="71">
        <v>0</v>
      </c>
      <c r="Q70" s="30"/>
      <c r="R70" s="30"/>
      <c r="S70" s="147"/>
      <c r="T70" s="108"/>
      <c r="U70" s="108"/>
      <c r="V70" s="108"/>
    </row>
    <row r="71" spans="1:22">
      <c r="A71" s="86">
        <v>44194</v>
      </c>
      <c r="B71" s="38">
        <v>2458</v>
      </c>
      <c r="C71" s="33"/>
      <c r="D71" s="185"/>
      <c r="E71" s="31"/>
      <c r="F71" s="31"/>
      <c r="G71" s="31"/>
      <c r="H71" s="31"/>
      <c r="I71" s="33"/>
      <c r="J71" s="75"/>
      <c r="K71" s="76"/>
      <c r="L71" s="76"/>
      <c r="M71" s="76"/>
      <c r="N71" s="76"/>
      <c r="O71" s="76"/>
      <c r="P71" s="71">
        <v>0</v>
      </c>
      <c r="Q71" s="30"/>
      <c r="R71" s="30"/>
      <c r="S71" s="147"/>
      <c r="T71" s="108"/>
      <c r="U71" s="108"/>
      <c r="V71" s="108"/>
    </row>
    <row r="72" spans="1:22">
      <c r="A72" s="86">
        <v>44195</v>
      </c>
      <c r="B72" s="38">
        <v>14557</v>
      </c>
      <c r="C72" s="33"/>
      <c r="D72" s="185"/>
      <c r="E72" s="31"/>
      <c r="F72" s="31"/>
      <c r="G72" s="31"/>
      <c r="H72" s="31"/>
      <c r="I72" s="33"/>
      <c r="J72" s="75"/>
      <c r="K72" s="76"/>
      <c r="L72" s="76"/>
      <c r="M72" s="76"/>
      <c r="N72" s="76"/>
      <c r="O72" s="76"/>
      <c r="P72" s="71">
        <v>0</v>
      </c>
      <c r="Q72" s="30"/>
      <c r="R72" s="30"/>
      <c r="S72" s="147"/>
      <c r="T72" s="108"/>
      <c r="U72" s="108"/>
      <c r="V72" s="108"/>
    </row>
    <row r="73" spans="1:22">
      <c r="A73" s="86">
        <v>44196</v>
      </c>
      <c r="B73" s="38">
        <v>8771</v>
      </c>
      <c r="C73" s="33"/>
      <c r="D73" s="185"/>
      <c r="E73" s="31"/>
      <c r="F73" s="31"/>
      <c r="G73" s="31"/>
      <c r="H73" s="31"/>
      <c r="I73" s="33"/>
      <c r="J73" s="75"/>
      <c r="K73" s="76"/>
      <c r="L73" s="76"/>
      <c r="M73" s="76"/>
      <c r="N73" s="76"/>
      <c r="O73" s="76"/>
      <c r="P73" s="71">
        <v>0</v>
      </c>
      <c r="Q73" s="30"/>
      <c r="R73" s="30"/>
      <c r="S73" s="147"/>
      <c r="T73" s="108"/>
      <c r="U73" s="108"/>
      <c r="V73" s="108"/>
    </row>
    <row r="74" spans="1:22">
      <c r="A74" s="86">
        <v>44197</v>
      </c>
      <c r="B74" s="38">
        <v>4374</v>
      </c>
      <c r="C74" s="33"/>
      <c r="D74" s="185"/>
      <c r="E74" s="31"/>
      <c r="F74" s="31"/>
      <c r="G74" s="31"/>
      <c r="H74" s="31"/>
      <c r="I74" s="33"/>
      <c r="J74" s="75"/>
      <c r="K74" s="76"/>
      <c r="L74" s="76"/>
      <c r="M74" s="76"/>
      <c r="N74" s="76"/>
      <c r="O74" s="76"/>
      <c r="P74" s="189">
        <v>6</v>
      </c>
      <c r="Q74" s="30"/>
      <c r="R74" s="30"/>
      <c r="S74" s="147"/>
      <c r="T74" s="108"/>
      <c r="U74" s="108"/>
      <c r="V74" s="108"/>
    </row>
    <row r="75" spans="1:22">
      <c r="A75" s="86">
        <v>44198</v>
      </c>
      <c r="B75" s="38">
        <v>4098</v>
      </c>
      <c r="C75" s="33"/>
      <c r="D75" s="185"/>
      <c r="E75" s="31"/>
      <c r="F75" s="31"/>
      <c r="G75" s="31"/>
      <c r="H75" s="31"/>
      <c r="I75" s="33"/>
      <c r="J75" s="75"/>
      <c r="K75" s="76"/>
      <c r="L75" s="76"/>
      <c r="M75" s="76"/>
      <c r="N75" s="76"/>
      <c r="O75" s="76"/>
      <c r="P75" s="189">
        <v>3</v>
      </c>
      <c r="Q75" s="30"/>
      <c r="R75" s="30"/>
      <c r="S75" s="147"/>
      <c r="T75" s="108"/>
      <c r="U75" s="108"/>
      <c r="V75" s="108"/>
    </row>
    <row r="76" spans="1:22">
      <c r="A76" s="86">
        <v>44199</v>
      </c>
      <c r="B76" s="38">
        <v>13824</v>
      </c>
      <c r="C76" s="33"/>
      <c r="D76" s="185"/>
      <c r="E76" s="31"/>
      <c r="F76" s="31"/>
      <c r="G76" s="31"/>
      <c r="H76" s="31"/>
      <c r="I76" s="33"/>
      <c r="J76" s="75"/>
      <c r="K76" s="76"/>
      <c r="L76" s="76"/>
      <c r="M76" s="76"/>
      <c r="N76" s="76"/>
      <c r="O76" s="76"/>
      <c r="P76" s="189">
        <v>2</v>
      </c>
      <c r="Q76" s="30"/>
      <c r="R76" s="30"/>
      <c r="S76" s="147"/>
      <c r="T76" s="108"/>
      <c r="U76" s="108"/>
      <c r="V76" s="108"/>
    </row>
    <row r="77" spans="1:22">
      <c r="A77" s="86">
        <v>44200</v>
      </c>
      <c r="B77" s="38">
        <v>-6733</v>
      </c>
      <c r="C77" s="33"/>
      <c r="D77" s="185"/>
      <c r="E77" s="31"/>
      <c r="F77" s="31"/>
      <c r="G77" s="31"/>
      <c r="H77" s="31"/>
      <c r="I77" s="33"/>
      <c r="J77" s="75"/>
      <c r="K77" s="76"/>
      <c r="L77" s="76"/>
      <c r="M77" s="76"/>
      <c r="N77" s="76"/>
      <c r="O77" s="76"/>
      <c r="P77" s="189">
        <v>3</v>
      </c>
      <c r="Q77" s="30"/>
      <c r="R77" s="30"/>
      <c r="S77" s="147"/>
      <c r="T77" s="108"/>
      <c r="U77" s="108"/>
      <c r="V77" s="108"/>
    </row>
    <row r="78" spans="1:22">
      <c r="A78" s="86">
        <v>44201</v>
      </c>
      <c r="B78" s="186"/>
      <c r="C78" s="366" t="s">
        <v>58</v>
      </c>
      <c r="D78" s="366"/>
      <c r="E78" s="366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189">
        <v>0</v>
      </c>
      <c r="Q78" s="30"/>
      <c r="R78" s="30"/>
      <c r="S78" s="147"/>
      <c r="T78" s="108"/>
      <c r="U78" s="108"/>
      <c r="V78" s="108"/>
    </row>
    <row r="79" spans="1:22">
      <c r="A79" s="86">
        <v>44202</v>
      </c>
      <c r="B79" s="38">
        <v>2877</v>
      </c>
      <c r="C79" s="33"/>
      <c r="D79" s="185"/>
      <c r="E79" s="31"/>
      <c r="F79" s="31"/>
      <c r="G79" s="31"/>
      <c r="H79" s="31"/>
      <c r="I79" s="33"/>
      <c r="J79" s="75"/>
      <c r="K79" s="76"/>
      <c r="L79" s="76"/>
      <c r="M79" s="76"/>
      <c r="N79" s="76"/>
      <c r="O79" s="76"/>
      <c r="P79" s="189">
        <v>38</v>
      </c>
      <c r="Q79" s="30"/>
      <c r="R79" s="30"/>
      <c r="S79" s="147"/>
      <c r="T79" s="108"/>
      <c r="U79" s="108"/>
      <c r="V79" s="108"/>
    </row>
    <row r="80" spans="1:22">
      <c r="A80" s="86">
        <v>44203</v>
      </c>
      <c r="B80" s="38">
        <v>12792</v>
      </c>
      <c r="C80" s="33"/>
      <c r="D80" s="185"/>
      <c r="E80" s="31"/>
      <c r="F80" s="31"/>
      <c r="G80" s="31"/>
      <c r="H80" s="31"/>
      <c r="I80" s="33"/>
      <c r="J80" s="75"/>
      <c r="K80" s="76"/>
      <c r="L80" s="76"/>
      <c r="M80" s="76"/>
      <c r="N80" s="76"/>
      <c r="O80" s="76"/>
      <c r="P80" s="189">
        <v>8</v>
      </c>
      <c r="Q80" s="30"/>
      <c r="R80" s="30"/>
      <c r="S80" s="147"/>
      <c r="T80" s="108"/>
      <c r="U80" s="108"/>
      <c r="V80" s="108"/>
    </row>
    <row r="81" spans="1:22">
      <c r="A81" s="86">
        <v>44204</v>
      </c>
      <c r="B81" s="38">
        <v>8420</v>
      </c>
      <c r="C81" s="33"/>
      <c r="D81" s="185"/>
      <c r="E81" s="31"/>
      <c r="F81" s="31"/>
      <c r="G81" s="31"/>
      <c r="H81" s="31"/>
      <c r="I81" s="33"/>
      <c r="J81" s="75"/>
      <c r="K81" s="76"/>
      <c r="L81" s="76"/>
      <c r="M81" s="76"/>
      <c r="N81" s="76"/>
      <c r="O81" s="76"/>
      <c r="P81" s="189">
        <v>6</v>
      </c>
      <c r="Q81" s="30"/>
      <c r="R81" s="30"/>
      <c r="S81" s="147"/>
      <c r="T81" s="108"/>
      <c r="U81" s="108"/>
      <c r="V81" s="108"/>
    </row>
    <row r="82" spans="1:22">
      <c r="A82" s="86">
        <v>44205</v>
      </c>
      <c r="B82" s="38">
        <v>6189</v>
      </c>
      <c r="C82" s="33"/>
      <c r="D82" s="185"/>
      <c r="E82" s="31"/>
      <c r="F82" s="31"/>
      <c r="G82" s="31"/>
      <c r="H82" s="31"/>
      <c r="I82" s="33"/>
      <c r="J82" s="75"/>
      <c r="K82" s="76"/>
      <c r="L82" s="76"/>
      <c r="M82" s="76"/>
      <c r="N82" s="76"/>
      <c r="O82" s="76"/>
      <c r="P82" s="189">
        <v>4</v>
      </c>
      <c r="Q82" s="30"/>
      <c r="R82" s="30"/>
      <c r="S82" s="147"/>
      <c r="T82" s="108"/>
      <c r="U82" s="108"/>
      <c r="V82" s="108"/>
    </row>
    <row r="83" spans="1:22">
      <c r="A83" s="86">
        <v>44206</v>
      </c>
      <c r="B83" s="38">
        <v>5304</v>
      </c>
      <c r="C83" s="33"/>
      <c r="D83" s="185"/>
      <c r="E83" s="31"/>
      <c r="F83" s="31"/>
      <c r="G83" s="31"/>
      <c r="H83" s="31"/>
      <c r="I83" s="33"/>
      <c r="J83" s="75"/>
      <c r="K83" s="76"/>
      <c r="L83" s="76"/>
      <c r="M83" s="76"/>
      <c r="N83" s="76"/>
      <c r="O83" s="76"/>
      <c r="P83" s="189">
        <v>0</v>
      </c>
      <c r="Q83" s="30"/>
      <c r="R83" s="30"/>
      <c r="S83" s="147"/>
      <c r="T83" s="108"/>
      <c r="U83" s="108"/>
      <c r="V83" s="108"/>
    </row>
    <row r="84" spans="1:22">
      <c r="A84" s="86">
        <v>44207</v>
      </c>
      <c r="B84" s="38">
        <v>4519</v>
      </c>
      <c r="C84" s="33"/>
      <c r="D84" s="185"/>
      <c r="E84" s="31"/>
      <c r="F84" s="31"/>
      <c r="G84" s="31"/>
      <c r="H84" s="31"/>
      <c r="I84" s="33"/>
      <c r="J84" s="75"/>
      <c r="K84" s="76"/>
      <c r="L84" s="76"/>
      <c r="M84" s="76"/>
      <c r="N84" s="76"/>
      <c r="O84" s="76"/>
      <c r="P84" s="189">
        <v>0</v>
      </c>
      <c r="Q84" s="30"/>
      <c r="R84" s="30"/>
      <c r="S84" s="147"/>
      <c r="T84" s="108"/>
      <c r="U84" s="108"/>
      <c r="V84" s="108"/>
    </row>
    <row r="85" spans="1:22">
      <c r="A85" s="86">
        <v>44208</v>
      </c>
      <c r="B85" s="38">
        <v>3048</v>
      </c>
      <c r="C85" s="33"/>
      <c r="D85" s="185"/>
      <c r="E85" s="31"/>
      <c r="F85" s="31"/>
      <c r="G85" s="31"/>
      <c r="H85" s="31"/>
      <c r="I85" s="33"/>
      <c r="J85" s="75"/>
      <c r="K85" s="76"/>
      <c r="L85" s="76"/>
      <c r="M85" s="76"/>
      <c r="N85" s="76"/>
      <c r="O85" s="76"/>
      <c r="P85" s="189">
        <v>0</v>
      </c>
      <c r="Q85" s="30"/>
      <c r="R85" s="30"/>
      <c r="S85" s="147"/>
      <c r="T85" s="108"/>
      <c r="U85" s="108"/>
      <c r="V85" s="108"/>
    </row>
    <row r="86" spans="1:22">
      <c r="A86" s="86">
        <v>44209</v>
      </c>
      <c r="B86" s="38">
        <v>3080</v>
      </c>
      <c r="C86" s="33"/>
      <c r="D86" s="185"/>
      <c r="E86" s="31"/>
      <c r="F86" s="31"/>
      <c r="G86" s="31"/>
      <c r="H86" s="31"/>
      <c r="I86" s="33"/>
      <c r="J86" s="75"/>
      <c r="K86" s="76"/>
      <c r="L86" s="76"/>
      <c r="M86" s="76"/>
      <c r="N86" s="76"/>
      <c r="O86" s="76"/>
      <c r="P86" s="189">
        <v>0</v>
      </c>
      <c r="Q86" s="30"/>
      <c r="R86" s="30"/>
      <c r="S86" s="147"/>
      <c r="T86" s="108"/>
      <c r="U86" s="108"/>
      <c r="V86" s="108"/>
    </row>
    <row r="87" spans="1:22">
      <c r="A87" s="86">
        <v>44210</v>
      </c>
      <c r="B87" s="38">
        <v>2780</v>
      </c>
      <c r="C87" s="33"/>
      <c r="D87" s="185"/>
      <c r="E87" s="31"/>
      <c r="F87" s="31"/>
      <c r="G87" s="31"/>
      <c r="H87" s="31"/>
      <c r="I87" s="33"/>
      <c r="J87" s="75"/>
      <c r="K87" s="76"/>
      <c r="L87" s="76"/>
      <c r="M87" s="76"/>
      <c r="N87" s="76"/>
      <c r="O87" s="76"/>
      <c r="P87" s="189">
        <v>0</v>
      </c>
      <c r="Q87" s="30"/>
      <c r="R87" s="30"/>
      <c r="S87" s="147"/>
      <c r="T87" s="108"/>
      <c r="U87" s="108"/>
      <c r="V87" s="108"/>
    </row>
    <row r="88" spans="1:22">
      <c r="A88" s="86">
        <v>44211</v>
      </c>
      <c r="B88" s="38">
        <v>2678</v>
      </c>
      <c r="C88" s="33"/>
      <c r="D88" s="185"/>
      <c r="E88" s="31"/>
      <c r="F88" s="31"/>
      <c r="G88" s="31"/>
      <c r="H88" s="31"/>
      <c r="I88" s="33"/>
      <c r="J88" s="75"/>
      <c r="K88" s="76"/>
      <c r="L88" s="76"/>
      <c r="M88" s="76"/>
      <c r="N88" s="76"/>
      <c r="O88" s="76"/>
      <c r="P88" s="189">
        <v>0</v>
      </c>
      <c r="Q88" s="30"/>
      <c r="R88" s="30"/>
      <c r="S88" s="147"/>
      <c r="T88" s="108"/>
      <c r="U88" s="108"/>
      <c r="V88" s="108"/>
    </row>
    <row r="89" spans="1:22">
      <c r="A89" s="86">
        <v>44212</v>
      </c>
      <c r="B89" s="38">
        <v>2830</v>
      </c>
      <c r="C89" s="33"/>
      <c r="D89" s="185"/>
      <c r="E89" s="31"/>
      <c r="F89" s="31"/>
      <c r="G89" s="31"/>
      <c r="H89" s="31"/>
      <c r="I89" s="33"/>
      <c r="J89" s="75"/>
      <c r="K89" s="76"/>
      <c r="L89" s="76"/>
      <c r="M89" s="76"/>
      <c r="N89" s="76"/>
      <c r="O89" s="76"/>
      <c r="P89" s="189">
        <v>4</v>
      </c>
      <c r="Q89" s="30"/>
      <c r="R89" s="30"/>
      <c r="S89" s="147"/>
      <c r="T89" s="108"/>
      <c r="U89" s="108"/>
      <c r="V89" s="108"/>
    </row>
    <row r="90" spans="1:22">
      <c r="A90" s="86">
        <v>44213</v>
      </c>
      <c r="B90" s="38">
        <v>2155</v>
      </c>
      <c r="C90" s="33"/>
      <c r="D90" s="185"/>
      <c r="E90" s="31"/>
      <c r="F90" s="31"/>
      <c r="G90" s="31"/>
      <c r="H90" s="31"/>
      <c r="I90" s="33"/>
      <c r="J90" s="75"/>
      <c r="K90" s="76"/>
      <c r="L90" s="76"/>
      <c r="M90" s="76"/>
      <c r="N90" s="76"/>
      <c r="O90" s="76"/>
      <c r="P90" s="189">
        <v>0</v>
      </c>
      <c r="Q90" s="30"/>
      <c r="R90" s="30"/>
      <c r="S90" s="147"/>
      <c r="T90" s="108"/>
      <c r="U90" s="108"/>
      <c r="V90" s="108"/>
    </row>
    <row r="91" spans="1:22">
      <c r="A91" s="86">
        <v>44214</v>
      </c>
      <c r="B91" s="38">
        <v>2267</v>
      </c>
      <c r="C91" s="33"/>
      <c r="D91" s="185"/>
      <c r="E91" s="31"/>
      <c r="F91" s="31"/>
      <c r="G91" s="31"/>
      <c r="H91" s="31"/>
      <c r="I91" s="33"/>
      <c r="J91" s="75"/>
      <c r="K91" s="76"/>
      <c r="L91" s="206"/>
      <c r="M91" s="76"/>
      <c r="N91" s="206"/>
      <c r="O91" s="76"/>
      <c r="P91" s="189">
        <v>0</v>
      </c>
      <c r="Q91" s="30"/>
      <c r="R91" s="30"/>
      <c r="S91" s="147"/>
      <c r="T91" s="108"/>
      <c r="U91" s="108"/>
      <c r="V91" s="108"/>
    </row>
    <row r="92" spans="1:22">
      <c r="A92" s="86">
        <v>44215</v>
      </c>
      <c r="B92" s="38">
        <v>17729</v>
      </c>
      <c r="C92" s="190"/>
      <c r="D92" s="190"/>
      <c r="E92" s="190"/>
      <c r="F92" s="190"/>
      <c r="G92" s="190"/>
      <c r="H92" s="190"/>
      <c r="I92" s="190"/>
      <c r="J92" s="190"/>
      <c r="K92" s="202"/>
      <c r="L92" s="205"/>
      <c r="M92" s="202"/>
      <c r="N92" s="205"/>
      <c r="O92" s="208"/>
      <c r="P92" s="189">
        <v>85</v>
      </c>
      <c r="Q92" s="30"/>
      <c r="R92" s="30"/>
      <c r="S92" s="147"/>
      <c r="T92" s="108"/>
      <c r="U92" s="108"/>
      <c r="V92" s="108"/>
    </row>
    <row r="93" spans="1:22">
      <c r="A93" s="86">
        <v>44216</v>
      </c>
      <c r="B93" s="38">
        <v>7127</v>
      </c>
      <c r="C93" s="191">
        <v>1</v>
      </c>
      <c r="D93" s="154">
        <v>4.8</v>
      </c>
      <c r="E93" s="192">
        <v>7.2</v>
      </c>
      <c r="F93" s="192">
        <v>1986</v>
      </c>
      <c r="G93" s="192">
        <v>3</v>
      </c>
      <c r="H93" s="192">
        <v>4</v>
      </c>
      <c r="I93" s="191">
        <v>6.7</v>
      </c>
      <c r="J93" s="193">
        <v>5.6</v>
      </c>
      <c r="K93" s="156">
        <v>28.51</v>
      </c>
      <c r="L93" s="156">
        <v>47.75</v>
      </c>
      <c r="M93" s="156">
        <v>7.13</v>
      </c>
      <c r="N93" s="156">
        <v>39.909999999999997</v>
      </c>
      <c r="O93" s="156">
        <v>21.38</v>
      </c>
      <c r="P93" s="194">
        <v>4</v>
      </c>
      <c r="Q93" s="30"/>
      <c r="R93" s="30" t="s">
        <v>92</v>
      </c>
      <c r="S93" s="147" t="s">
        <v>61</v>
      </c>
      <c r="T93" s="108" t="s">
        <v>62</v>
      </c>
      <c r="U93" s="108" t="s">
        <v>62</v>
      </c>
      <c r="V93" s="108"/>
    </row>
    <row r="94" spans="1:22">
      <c r="A94" s="86">
        <v>44217</v>
      </c>
      <c r="B94" s="38">
        <v>4488</v>
      </c>
      <c r="C94" s="33"/>
      <c r="D94" s="185"/>
      <c r="E94" s="31"/>
      <c r="F94" s="31"/>
      <c r="G94" s="31"/>
      <c r="H94" s="31"/>
      <c r="I94" s="33"/>
      <c r="J94" s="75"/>
      <c r="K94" s="76"/>
      <c r="L94" s="76"/>
      <c r="M94" s="76"/>
      <c r="N94" s="76"/>
      <c r="O94" s="76"/>
      <c r="P94" s="71">
        <v>2</v>
      </c>
      <c r="Q94" s="30"/>
      <c r="R94" s="30"/>
      <c r="S94" s="147"/>
      <c r="T94" s="108"/>
      <c r="U94" s="108"/>
      <c r="V94" s="108"/>
    </row>
    <row r="95" spans="1:22">
      <c r="A95" s="86">
        <v>44218</v>
      </c>
      <c r="B95" s="38">
        <v>3703</v>
      </c>
      <c r="C95" s="33"/>
      <c r="D95" s="185"/>
      <c r="E95" s="31"/>
      <c r="F95" s="31"/>
      <c r="G95" s="31"/>
      <c r="H95" s="31"/>
      <c r="I95" s="33"/>
      <c r="J95" s="75"/>
      <c r="K95" s="76"/>
      <c r="L95" s="76"/>
      <c r="M95" s="76"/>
      <c r="N95" s="76"/>
      <c r="O95" s="76"/>
      <c r="P95" s="71">
        <v>0</v>
      </c>
      <c r="Q95" s="30"/>
      <c r="R95" s="30"/>
      <c r="S95" s="147"/>
      <c r="T95" s="108"/>
      <c r="U95" s="108"/>
      <c r="V95" s="108"/>
    </row>
    <row r="96" spans="1:22">
      <c r="A96" s="86">
        <v>44219</v>
      </c>
      <c r="B96" s="38">
        <v>3333</v>
      </c>
      <c r="C96" s="33"/>
      <c r="D96" s="185"/>
      <c r="E96" s="31"/>
      <c r="F96" s="31"/>
      <c r="G96" s="31"/>
      <c r="H96" s="31"/>
      <c r="I96" s="33"/>
      <c r="J96" s="75"/>
      <c r="K96" s="76"/>
      <c r="L96" s="76"/>
      <c r="M96" s="76"/>
      <c r="N96" s="76"/>
      <c r="O96" s="76"/>
      <c r="P96" s="71">
        <v>0</v>
      </c>
      <c r="Q96" s="30"/>
      <c r="R96" s="30"/>
      <c r="S96" s="147"/>
      <c r="T96" s="108"/>
      <c r="U96" s="108"/>
      <c r="V96" s="108"/>
    </row>
    <row r="97" spans="1:22">
      <c r="A97" s="86">
        <v>44220</v>
      </c>
      <c r="B97" s="38">
        <v>2836</v>
      </c>
      <c r="C97" s="33"/>
      <c r="D97" s="185"/>
      <c r="E97" s="31"/>
      <c r="F97" s="31"/>
      <c r="G97" s="31"/>
      <c r="H97" s="31"/>
      <c r="I97" s="33"/>
      <c r="J97" s="75"/>
      <c r="K97" s="76"/>
      <c r="L97" s="76"/>
      <c r="M97" s="76"/>
      <c r="N97" s="76"/>
      <c r="O97" s="76"/>
      <c r="P97" s="71">
        <v>0</v>
      </c>
      <c r="Q97" s="30"/>
      <c r="R97" s="30"/>
      <c r="S97" s="147"/>
      <c r="T97" s="108"/>
      <c r="U97" s="108"/>
      <c r="V97" s="108"/>
    </row>
    <row r="98" spans="1:22">
      <c r="A98" s="86">
        <v>44221</v>
      </c>
      <c r="B98" s="38">
        <v>3137</v>
      </c>
      <c r="C98" s="33"/>
      <c r="D98" s="185"/>
      <c r="E98" s="31"/>
      <c r="F98" s="31"/>
      <c r="G98" s="31"/>
      <c r="H98" s="31"/>
      <c r="I98" s="33"/>
      <c r="J98" s="75"/>
      <c r="K98" s="76"/>
      <c r="L98" s="76"/>
      <c r="M98" s="76"/>
      <c r="N98" s="76"/>
      <c r="O98" s="76"/>
      <c r="P98" s="71">
        <v>0</v>
      </c>
      <c r="Q98" s="30"/>
      <c r="R98" s="30"/>
      <c r="S98" s="147"/>
      <c r="T98" s="108"/>
      <c r="U98" s="108"/>
      <c r="V98" s="108"/>
    </row>
    <row r="99" spans="1:22">
      <c r="A99" s="86">
        <v>44222</v>
      </c>
      <c r="B99" s="38">
        <v>2134</v>
      </c>
      <c r="C99" s="33"/>
      <c r="D99" s="185"/>
      <c r="E99" s="31"/>
      <c r="F99" s="31"/>
      <c r="G99" s="31"/>
      <c r="H99" s="31"/>
      <c r="I99" s="33"/>
      <c r="J99" s="75"/>
      <c r="K99" s="76"/>
      <c r="L99" s="76"/>
      <c r="M99" s="76"/>
      <c r="N99" s="76"/>
      <c r="O99" s="76"/>
      <c r="P99" s="71">
        <v>0</v>
      </c>
      <c r="Q99" s="30"/>
      <c r="R99" s="30"/>
      <c r="S99" s="147"/>
      <c r="T99" s="108"/>
      <c r="U99" s="108"/>
      <c r="V99" s="108"/>
    </row>
    <row r="100" spans="1:22">
      <c r="A100" s="86">
        <v>44223</v>
      </c>
      <c r="B100" s="38">
        <v>2607</v>
      </c>
      <c r="C100" s="33"/>
      <c r="D100" s="185"/>
      <c r="E100" s="31"/>
      <c r="F100" s="31"/>
      <c r="G100" s="31"/>
      <c r="H100" s="31"/>
      <c r="I100" s="33"/>
      <c r="J100" s="75"/>
      <c r="K100" s="76"/>
      <c r="L100" s="76"/>
      <c r="M100" s="76"/>
      <c r="N100" s="76"/>
      <c r="O100" s="76"/>
      <c r="P100" s="71">
        <v>0</v>
      </c>
      <c r="Q100" s="30"/>
      <c r="R100" s="30"/>
      <c r="S100" s="147"/>
      <c r="T100" s="108"/>
      <c r="U100" s="108"/>
      <c r="V100" s="108"/>
    </row>
    <row r="101" spans="1:22">
      <c r="A101" s="86">
        <v>44224</v>
      </c>
      <c r="B101" s="38">
        <v>2690</v>
      </c>
      <c r="C101" s="33"/>
      <c r="D101" s="185"/>
      <c r="E101" s="31"/>
      <c r="F101" s="31"/>
      <c r="G101" s="31"/>
      <c r="H101" s="31"/>
      <c r="I101" s="33"/>
      <c r="J101" s="75"/>
      <c r="K101" s="76"/>
      <c r="L101" s="76"/>
      <c r="M101" s="76"/>
      <c r="N101" s="76"/>
      <c r="O101" s="76"/>
      <c r="P101" s="71">
        <v>0</v>
      </c>
      <c r="Q101" s="30"/>
      <c r="R101" s="30"/>
      <c r="S101" s="147"/>
      <c r="T101" s="108"/>
      <c r="U101" s="108"/>
      <c r="V101" s="108"/>
    </row>
    <row r="102" spans="1:22">
      <c r="A102" s="86">
        <v>44225</v>
      </c>
      <c r="B102" s="38">
        <v>2602</v>
      </c>
      <c r="C102" s="33"/>
      <c r="D102" s="185"/>
      <c r="E102" s="31"/>
      <c r="F102" s="31"/>
      <c r="G102" s="31"/>
      <c r="H102" s="31"/>
      <c r="I102" s="33"/>
      <c r="J102" s="75"/>
      <c r="K102" s="76"/>
      <c r="L102" s="76"/>
      <c r="M102" s="76"/>
      <c r="N102" s="76"/>
      <c r="O102" s="76"/>
      <c r="P102" s="71">
        <v>0</v>
      </c>
      <c r="Q102" s="30"/>
      <c r="R102" s="30"/>
      <c r="S102" s="147"/>
      <c r="T102" s="108"/>
      <c r="U102" s="108"/>
      <c r="V102" s="108"/>
    </row>
    <row r="103" spans="1:22">
      <c r="A103" s="86">
        <v>44226</v>
      </c>
      <c r="B103" s="38">
        <v>2825</v>
      </c>
      <c r="C103" s="33"/>
      <c r="D103" s="185"/>
      <c r="E103" s="31"/>
      <c r="F103" s="31"/>
      <c r="G103" s="31"/>
      <c r="H103" s="31"/>
      <c r="I103" s="33"/>
      <c r="J103" s="75"/>
      <c r="K103" s="76"/>
      <c r="L103" s="76"/>
      <c r="M103" s="76"/>
      <c r="N103" s="76"/>
      <c r="O103" s="76"/>
      <c r="P103" s="71">
        <v>0</v>
      </c>
      <c r="Q103" s="30"/>
      <c r="R103" s="30"/>
      <c r="S103" s="147"/>
      <c r="T103" s="108"/>
      <c r="U103" s="108"/>
      <c r="V103" s="108"/>
    </row>
    <row r="104" spans="1:22">
      <c r="A104" s="86">
        <v>44227</v>
      </c>
      <c r="B104" s="38">
        <v>0</v>
      </c>
      <c r="C104" s="33"/>
      <c r="D104" s="185"/>
      <c r="E104" s="31"/>
      <c r="F104" s="31"/>
      <c r="G104" s="31"/>
      <c r="H104" s="31"/>
      <c r="I104" s="33"/>
      <c r="J104" s="75"/>
      <c r="K104" s="76"/>
      <c r="L104" s="76"/>
      <c r="M104" s="76"/>
      <c r="N104" s="76"/>
      <c r="O104" s="76"/>
      <c r="P104" s="71">
        <v>0</v>
      </c>
      <c r="Q104" s="30"/>
      <c r="R104" s="30"/>
      <c r="S104" s="147"/>
      <c r="T104" s="108"/>
      <c r="U104" s="108"/>
      <c r="V104" s="108"/>
    </row>
    <row r="105" spans="1:22">
      <c r="A105" s="86">
        <v>44228</v>
      </c>
      <c r="B105" s="38">
        <v>4362</v>
      </c>
      <c r="C105" s="33"/>
      <c r="D105" s="185"/>
      <c r="E105" s="31"/>
      <c r="F105" s="31"/>
      <c r="G105" s="31"/>
      <c r="H105" s="31"/>
      <c r="I105" s="33"/>
      <c r="J105" s="199"/>
      <c r="K105" s="76"/>
      <c r="L105" s="76"/>
      <c r="M105" s="206"/>
      <c r="N105" s="206"/>
      <c r="O105" s="76"/>
      <c r="P105" s="71">
        <v>0</v>
      </c>
      <c r="Q105" s="30"/>
      <c r="R105" s="30"/>
      <c r="S105" s="147"/>
      <c r="T105" s="108"/>
      <c r="U105" s="108"/>
      <c r="V105" s="108"/>
    </row>
    <row r="106" spans="1:22">
      <c r="A106" s="86">
        <v>44229</v>
      </c>
      <c r="B106" s="38">
        <v>2452</v>
      </c>
      <c r="C106" s="190"/>
      <c r="D106" s="190"/>
      <c r="E106" s="190"/>
      <c r="F106" s="190"/>
      <c r="G106" s="190"/>
      <c r="H106" s="190"/>
      <c r="I106" s="198"/>
      <c r="J106" s="190"/>
      <c r="K106" s="204"/>
      <c r="L106" s="203"/>
      <c r="M106" s="207"/>
      <c r="N106" s="207"/>
      <c r="O106" s="204"/>
      <c r="P106" s="71">
        <v>0</v>
      </c>
      <c r="Q106" s="30"/>
      <c r="R106" s="30"/>
      <c r="S106" s="147"/>
      <c r="T106" s="108"/>
      <c r="U106" s="108"/>
      <c r="V106" s="108"/>
    </row>
    <row r="107" spans="1:22">
      <c r="A107" s="86">
        <v>44230</v>
      </c>
      <c r="B107" s="38">
        <v>2754</v>
      </c>
      <c r="C107" s="33"/>
      <c r="D107" s="185"/>
      <c r="E107" s="31"/>
      <c r="F107" s="31"/>
      <c r="G107" s="31"/>
      <c r="H107" s="31"/>
      <c r="I107" s="33"/>
      <c r="J107" s="200"/>
      <c r="K107" s="201"/>
      <c r="L107" s="201"/>
      <c r="M107" s="201"/>
      <c r="N107" s="201"/>
      <c r="O107" s="201"/>
      <c r="P107" s="71">
        <v>8</v>
      </c>
      <c r="Q107" s="30"/>
      <c r="R107" s="30"/>
      <c r="S107" s="147"/>
      <c r="T107" s="108"/>
      <c r="U107" s="108"/>
      <c r="V107" s="108"/>
    </row>
    <row r="108" spans="1:22">
      <c r="A108" s="86">
        <v>44231</v>
      </c>
      <c r="B108" s="38">
        <v>2384</v>
      </c>
      <c r="C108" s="33"/>
      <c r="D108" s="185"/>
      <c r="E108" s="31"/>
      <c r="F108" s="31"/>
      <c r="G108" s="31"/>
      <c r="H108" s="31"/>
      <c r="I108" s="33"/>
      <c r="J108" s="75"/>
      <c r="K108" s="76"/>
      <c r="L108" s="76"/>
      <c r="M108" s="76"/>
      <c r="N108" s="76"/>
      <c r="O108" s="76"/>
      <c r="P108" s="71">
        <v>0</v>
      </c>
      <c r="Q108" s="30"/>
      <c r="R108" s="30"/>
      <c r="S108" s="147"/>
      <c r="T108" s="108"/>
      <c r="U108" s="108"/>
      <c r="V108" s="108"/>
    </row>
    <row r="109" spans="1:22">
      <c r="A109" s="86">
        <v>44232</v>
      </c>
      <c r="B109" s="38">
        <v>2393</v>
      </c>
      <c r="C109" s="191">
        <v>1</v>
      </c>
      <c r="D109" s="154">
        <v>7.8</v>
      </c>
      <c r="E109" s="192">
        <v>7.2</v>
      </c>
      <c r="F109" s="192">
        <v>109</v>
      </c>
      <c r="G109" s="192">
        <v>6</v>
      </c>
      <c r="H109" s="192">
        <v>5</v>
      </c>
      <c r="I109" s="191">
        <v>9.6</v>
      </c>
      <c r="J109" s="193">
        <v>6.5</v>
      </c>
      <c r="K109" s="156">
        <v>11.97</v>
      </c>
      <c r="L109" s="156">
        <v>22.97</v>
      </c>
      <c r="M109" s="156">
        <v>2.39</v>
      </c>
      <c r="N109" s="156">
        <v>15.55</v>
      </c>
      <c r="O109" s="156">
        <v>14.361000000000001</v>
      </c>
      <c r="P109" s="71">
        <v>0</v>
      </c>
      <c r="Q109" s="30"/>
      <c r="R109" s="30" t="s">
        <v>92</v>
      </c>
      <c r="S109" s="147" t="s">
        <v>63</v>
      </c>
      <c r="T109" s="108" t="s">
        <v>64</v>
      </c>
      <c r="U109" s="108" t="s">
        <v>64</v>
      </c>
      <c r="V109" s="108"/>
    </row>
    <row r="110" spans="1:22">
      <c r="A110" s="86">
        <v>44233</v>
      </c>
      <c r="B110" s="38">
        <v>2217</v>
      </c>
      <c r="C110" s="33"/>
      <c r="D110" s="185"/>
      <c r="E110" s="31"/>
      <c r="F110" s="31"/>
      <c r="G110" s="31"/>
      <c r="H110" s="31"/>
      <c r="I110" s="33"/>
      <c r="J110" s="75"/>
      <c r="K110" s="76"/>
      <c r="L110" s="76"/>
      <c r="M110" s="76"/>
      <c r="N110" s="76"/>
      <c r="O110" s="76"/>
      <c r="P110" s="71">
        <v>0</v>
      </c>
      <c r="Q110" s="30"/>
      <c r="R110" s="30"/>
      <c r="S110" s="147"/>
      <c r="T110" s="108"/>
      <c r="U110" s="108"/>
      <c r="V110" s="108"/>
    </row>
    <row r="111" spans="1:22">
      <c r="A111" s="86">
        <v>44234</v>
      </c>
      <c r="B111" s="38">
        <v>2206</v>
      </c>
      <c r="C111" s="33"/>
      <c r="D111" s="185"/>
      <c r="E111" s="31"/>
      <c r="F111" s="31"/>
      <c r="G111" s="31"/>
      <c r="H111" s="31"/>
      <c r="I111" s="33"/>
      <c r="J111" s="75"/>
      <c r="K111" s="76"/>
      <c r="L111" s="76"/>
      <c r="M111" s="76"/>
      <c r="N111" s="76"/>
      <c r="O111" s="76"/>
      <c r="P111" s="71">
        <v>22</v>
      </c>
      <c r="Q111" s="30"/>
      <c r="R111" s="30"/>
      <c r="S111" s="147"/>
      <c r="T111" s="108"/>
      <c r="U111" s="108"/>
      <c r="V111" s="108"/>
    </row>
    <row r="112" spans="1:22">
      <c r="A112" s="86">
        <v>44235</v>
      </c>
      <c r="B112" s="38">
        <v>3222</v>
      </c>
      <c r="C112" s="33"/>
      <c r="D112" s="185"/>
      <c r="E112" s="31"/>
      <c r="F112" s="31"/>
      <c r="G112" s="31"/>
      <c r="H112" s="31"/>
      <c r="I112" s="33"/>
      <c r="J112" s="75"/>
      <c r="K112" s="76"/>
      <c r="L112" s="76"/>
      <c r="M112" s="76"/>
      <c r="N112" s="76"/>
      <c r="O112" s="76"/>
      <c r="P112" s="71">
        <v>0</v>
      </c>
      <c r="Q112" s="30"/>
      <c r="R112" s="30"/>
      <c r="S112" s="147"/>
      <c r="T112" s="108"/>
      <c r="U112" s="108"/>
      <c r="V112" s="108"/>
    </row>
    <row r="113" spans="1:22">
      <c r="A113" s="86">
        <v>44236</v>
      </c>
      <c r="B113" s="38">
        <v>1986</v>
      </c>
      <c r="C113" s="33"/>
      <c r="D113" s="185"/>
      <c r="E113" s="31"/>
      <c r="F113" s="31"/>
      <c r="G113" s="31"/>
      <c r="H113" s="31"/>
      <c r="I113" s="33"/>
      <c r="J113" s="75"/>
      <c r="K113" s="76"/>
      <c r="L113" s="76"/>
      <c r="M113" s="76"/>
      <c r="N113" s="76"/>
      <c r="O113" s="76"/>
      <c r="P113" s="71">
        <v>0</v>
      </c>
      <c r="Q113" s="30"/>
      <c r="R113" s="30"/>
      <c r="S113" s="147"/>
      <c r="T113" s="108"/>
      <c r="U113" s="108"/>
      <c r="V113" s="108"/>
    </row>
    <row r="114" spans="1:22">
      <c r="A114" s="86">
        <v>44237</v>
      </c>
      <c r="B114" s="38">
        <v>2299</v>
      </c>
      <c r="C114" s="33"/>
      <c r="D114" s="185"/>
      <c r="E114" s="31"/>
      <c r="F114" s="31"/>
      <c r="G114" s="31"/>
      <c r="H114" s="31"/>
      <c r="I114" s="33"/>
      <c r="J114" s="75"/>
      <c r="K114" s="76"/>
      <c r="L114" s="76"/>
      <c r="M114" s="76"/>
      <c r="N114" s="76"/>
      <c r="O114" s="76"/>
      <c r="P114" s="71">
        <v>2</v>
      </c>
      <c r="Q114" s="30"/>
      <c r="R114" s="30"/>
      <c r="S114" s="147"/>
      <c r="T114" s="108"/>
      <c r="U114" s="108"/>
      <c r="V114" s="108"/>
    </row>
    <row r="115" spans="1:22">
      <c r="A115" s="86">
        <v>44238</v>
      </c>
      <c r="B115" s="38">
        <v>2262</v>
      </c>
      <c r="C115" s="33"/>
      <c r="D115" s="185"/>
      <c r="E115" s="31"/>
      <c r="F115" s="31"/>
      <c r="G115" s="31"/>
      <c r="H115" s="31"/>
      <c r="I115" s="33"/>
      <c r="J115" s="75"/>
      <c r="K115" s="76"/>
      <c r="L115" s="76"/>
      <c r="M115" s="76"/>
      <c r="N115" s="76"/>
      <c r="O115" s="76"/>
      <c r="P115" s="71">
        <v>1</v>
      </c>
      <c r="Q115" s="30"/>
      <c r="R115" s="30"/>
      <c r="S115" s="147"/>
      <c r="T115" s="108"/>
      <c r="U115" s="108"/>
      <c r="V115" s="108"/>
    </row>
    <row r="116" spans="1:22">
      <c r="A116" s="86">
        <v>44239</v>
      </c>
      <c r="B116" s="38">
        <v>2249</v>
      </c>
      <c r="C116" s="33"/>
      <c r="D116" s="185"/>
      <c r="E116" s="31"/>
      <c r="F116" s="31"/>
      <c r="G116" s="31"/>
      <c r="H116" s="31"/>
      <c r="I116" s="33"/>
      <c r="J116" s="75"/>
      <c r="K116" s="76"/>
      <c r="L116" s="76"/>
      <c r="M116" s="76"/>
      <c r="N116" s="76"/>
      <c r="O116" s="76"/>
      <c r="P116" s="71">
        <v>0</v>
      </c>
      <c r="Q116" s="30"/>
      <c r="R116" s="30"/>
      <c r="S116" s="147"/>
      <c r="T116" s="108"/>
      <c r="U116" s="108"/>
      <c r="V116" s="108"/>
    </row>
    <row r="117" spans="1:22">
      <c r="A117" s="86">
        <v>44240</v>
      </c>
      <c r="B117" s="38">
        <v>2244</v>
      </c>
      <c r="C117" s="33"/>
      <c r="D117" s="185"/>
      <c r="E117" s="31"/>
      <c r="F117" s="31"/>
      <c r="G117" s="31"/>
      <c r="H117" s="31"/>
      <c r="I117" s="33"/>
      <c r="J117" s="75"/>
      <c r="K117" s="76"/>
      <c r="L117" s="76"/>
      <c r="M117" s="76"/>
      <c r="N117" s="76"/>
      <c r="O117" s="76"/>
      <c r="P117" s="71">
        <v>7</v>
      </c>
      <c r="Q117" s="30"/>
      <c r="R117" s="30"/>
      <c r="S117" s="147"/>
      <c r="T117" s="108"/>
      <c r="U117" s="108"/>
      <c r="V117" s="108"/>
    </row>
    <row r="118" spans="1:22">
      <c r="A118" s="86">
        <v>44241</v>
      </c>
      <c r="B118" s="38">
        <v>2409</v>
      </c>
      <c r="C118" s="33"/>
      <c r="D118" s="185"/>
      <c r="E118" s="31"/>
      <c r="F118" s="31"/>
      <c r="G118" s="31"/>
      <c r="H118" s="31"/>
      <c r="I118" s="33"/>
      <c r="J118" s="75"/>
      <c r="K118" s="76"/>
      <c r="L118" s="76"/>
      <c r="M118" s="76"/>
      <c r="N118" s="76"/>
      <c r="O118" s="76"/>
      <c r="P118" s="71">
        <v>3</v>
      </c>
      <c r="Q118" s="30"/>
      <c r="R118" s="30"/>
      <c r="S118" s="147"/>
      <c r="T118" s="108"/>
      <c r="U118" s="108"/>
      <c r="V118" s="108"/>
    </row>
    <row r="119" spans="1:22">
      <c r="A119" s="86">
        <v>44242</v>
      </c>
      <c r="B119" s="187">
        <v>2182</v>
      </c>
      <c r="C119" s="33"/>
      <c r="D119" s="185"/>
      <c r="E119" s="31"/>
      <c r="F119" s="31"/>
      <c r="G119" s="31"/>
      <c r="H119" s="31"/>
      <c r="I119" s="33"/>
      <c r="J119" s="75"/>
      <c r="K119" s="76"/>
      <c r="L119" s="76"/>
      <c r="M119" s="76"/>
      <c r="N119" s="206"/>
      <c r="O119" s="76"/>
      <c r="P119" s="71">
        <v>2</v>
      </c>
      <c r="Q119" s="30"/>
      <c r="R119" s="30"/>
      <c r="S119" s="147"/>
      <c r="T119" s="108"/>
      <c r="U119" s="108"/>
      <c r="V119" s="108"/>
    </row>
    <row r="120" spans="1:22">
      <c r="A120" s="86">
        <v>44243</v>
      </c>
      <c r="B120" s="107">
        <v>2383</v>
      </c>
      <c r="C120" s="190"/>
      <c r="D120" s="190"/>
      <c r="E120" s="190"/>
      <c r="F120" s="190"/>
      <c r="G120" s="190"/>
      <c r="H120" s="190"/>
      <c r="I120" s="190"/>
      <c r="J120" s="190"/>
      <c r="K120" s="202"/>
      <c r="L120" s="202"/>
      <c r="M120" s="202"/>
      <c r="N120" s="205"/>
      <c r="O120" s="202"/>
      <c r="P120" s="71">
        <v>25</v>
      </c>
      <c r="Q120" s="30"/>
      <c r="R120" s="30"/>
      <c r="S120" s="147"/>
      <c r="T120" s="108"/>
      <c r="U120" s="108"/>
      <c r="V120" s="108"/>
    </row>
    <row r="121" spans="1:22">
      <c r="A121" s="86">
        <v>44244</v>
      </c>
      <c r="B121" s="188">
        <v>3584</v>
      </c>
      <c r="C121" s="191">
        <v>1</v>
      </c>
      <c r="D121" s="154">
        <v>9.4</v>
      </c>
      <c r="E121" s="192">
        <v>7.3</v>
      </c>
      <c r="F121" s="192">
        <v>2420</v>
      </c>
      <c r="G121" s="192">
        <v>5</v>
      </c>
      <c r="H121" s="192">
        <v>7</v>
      </c>
      <c r="I121" s="191">
        <v>9.9</v>
      </c>
      <c r="J121" s="193">
        <v>7</v>
      </c>
      <c r="K121" s="156">
        <v>25.09</v>
      </c>
      <c r="L121" s="156">
        <v>35.479999999999997</v>
      </c>
      <c r="M121" s="156">
        <v>3.58</v>
      </c>
      <c r="N121" s="156">
        <v>25.09</v>
      </c>
      <c r="O121" s="156">
        <v>17.920000000000002</v>
      </c>
      <c r="P121" s="71">
        <v>37</v>
      </c>
      <c r="Q121" s="30"/>
      <c r="R121" s="30" t="s">
        <v>92</v>
      </c>
      <c r="S121" s="147" t="s">
        <v>65</v>
      </c>
      <c r="T121" s="108" t="s">
        <v>66</v>
      </c>
      <c r="U121" s="108" t="s">
        <v>66</v>
      </c>
      <c r="V121" s="108"/>
    </row>
    <row r="122" spans="1:22">
      <c r="A122" s="86">
        <v>44245</v>
      </c>
      <c r="B122" s="38">
        <v>4645</v>
      </c>
      <c r="C122" s="33"/>
      <c r="D122" s="185"/>
      <c r="E122" s="31"/>
      <c r="F122" s="31"/>
      <c r="G122" s="31"/>
      <c r="H122" s="31"/>
      <c r="I122" s="33"/>
      <c r="J122" s="75"/>
      <c r="K122" s="76"/>
      <c r="L122" s="76"/>
      <c r="M122" s="76"/>
      <c r="N122" s="76"/>
      <c r="O122" s="76"/>
      <c r="P122" s="71">
        <v>39</v>
      </c>
      <c r="Q122" s="30"/>
      <c r="R122" s="30"/>
      <c r="S122" s="147"/>
      <c r="T122" s="108"/>
      <c r="U122" s="108"/>
      <c r="V122" s="108"/>
    </row>
    <row r="123" spans="1:22">
      <c r="A123" s="86">
        <v>44246</v>
      </c>
      <c r="B123" s="38">
        <v>12339</v>
      </c>
      <c r="C123" s="33"/>
      <c r="D123" s="185"/>
      <c r="E123" s="31"/>
      <c r="F123" s="31"/>
      <c r="G123" s="31"/>
      <c r="H123" s="31"/>
      <c r="I123" s="33"/>
      <c r="J123" s="75"/>
      <c r="K123" s="76"/>
      <c r="L123" s="76"/>
      <c r="M123" s="76"/>
      <c r="N123" s="76"/>
      <c r="O123" s="76"/>
      <c r="P123" s="71">
        <v>14</v>
      </c>
      <c r="Q123" s="30"/>
      <c r="R123" s="30"/>
      <c r="S123" s="147"/>
      <c r="T123" s="108"/>
      <c r="U123" s="108"/>
      <c r="V123" s="108"/>
    </row>
    <row r="124" spans="1:22">
      <c r="A124" s="86">
        <v>44247</v>
      </c>
      <c r="B124" s="38">
        <v>27160</v>
      </c>
      <c r="C124" s="33"/>
      <c r="D124" s="185"/>
      <c r="E124" s="31"/>
      <c r="F124" s="31"/>
      <c r="G124" s="31"/>
      <c r="H124" s="31"/>
      <c r="I124" s="33"/>
      <c r="J124" s="75"/>
      <c r="K124" s="76"/>
      <c r="L124" s="76"/>
      <c r="M124" s="76"/>
      <c r="N124" s="76"/>
      <c r="O124" s="76"/>
      <c r="P124" s="71">
        <v>0</v>
      </c>
      <c r="Q124" s="30"/>
      <c r="R124" s="30"/>
      <c r="S124" s="147"/>
      <c r="T124" s="108"/>
      <c r="U124" s="108"/>
      <c r="V124" s="108"/>
    </row>
    <row r="125" spans="1:22">
      <c r="A125" s="86">
        <v>44248</v>
      </c>
      <c r="B125" s="38">
        <v>8743</v>
      </c>
      <c r="C125" s="33"/>
      <c r="D125" s="185"/>
      <c r="E125" s="31"/>
      <c r="F125" s="31"/>
      <c r="G125" s="31"/>
      <c r="H125" s="31"/>
      <c r="I125" s="33"/>
      <c r="J125" s="75"/>
      <c r="K125" s="76"/>
      <c r="L125" s="76"/>
      <c r="M125" s="76"/>
      <c r="N125" s="76"/>
      <c r="O125" s="76"/>
      <c r="P125" s="71">
        <v>1</v>
      </c>
      <c r="Q125" s="30"/>
      <c r="R125" s="30"/>
      <c r="S125" s="147"/>
      <c r="T125" s="108"/>
      <c r="U125" s="108"/>
      <c r="V125" s="108"/>
    </row>
    <row r="126" spans="1:22">
      <c r="A126" s="86">
        <v>44249</v>
      </c>
      <c r="B126" s="38">
        <v>4729</v>
      </c>
      <c r="C126" s="33"/>
      <c r="D126" s="185"/>
      <c r="E126" s="31"/>
      <c r="F126" s="31"/>
      <c r="G126" s="31"/>
      <c r="H126" s="31"/>
      <c r="I126" s="33"/>
      <c r="J126" s="75"/>
      <c r="K126" s="76"/>
      <c r="L126" s="76"/>
      <c r="M126" s="76"/>
      <c r="N126" s="76"/>
      <c r="O126" s="76"/>
      <c r="P126" s="71">
        <v>0</v>
      </c>
      <c r="Q126" s="30"/>
      <c r="R126" s="30"/>
      <c r="S126" s="147"/>
      <c r="T126" s="108"/>
      <c r="U126" s="108"/>
      <c r="V126" s="108"/>
    </row>
    <row r="127" spans="1:22">
      <c r="A127" s="86">
        <v>44250</v>
      </c>
      <c r="B127" s="38">
        <v>4041</v>
      </c>
      <c r="C127" s="33"/>
      <c r="D127" s="185"/>
      <c r="E127" s="31"/>
      <c r="F127" s="31"/>
      <c r="G127" s="31"/>
      <c r="H127" s="31"/>
      <c r="I127" s="33"/>
      <c r="J127" s="75"/>
      <c r="K127" s="76"/>
      <c r="L127" s="76"/>
      <c r="M127" s="76"/>
      <c r="N127" s="76"/>
      <c r="O127" s="76"/>
      <c r="P127" s="71">
        <v>80</v>
      </c>
      <c r="Q127" s="30"/>
      <c r="R127" s="30"/>
      <c r="S127" s="147"/>
      <c r="T127" s="108"/>
      <c r="U127" s="108"/>
      <c r="V127" s="108"/>
    </row>
    <row r="128" spans="1:22">
      <c r="A128" s="86">
        <v>44251</v>
      </c>
      <c r="B128" s="38">
        <v>14848</v>
      </c>
      <c r="C128" s="33"/>
      <c r="D128" s="185"/>
      <c r="E128" s="31"/>
      <c r="F128" s="31"/>
      <c r="G128" s="31"/>
      <c r="H128" s="31"/>
      <c r="I128" s="33"/>
      <c r="J128" s="75"/>
      <c r="K128" s="76"/>
      <c r="L128" s="76"/>
      <c r="M128" s="76"/>
      <c r="N128" s="76"/>
      <c r="O128" s="76"/>
      <c r="P128" s="71">
        <v>0</v>
      </c>
      <c r="Q128" s="30"/>
      <c r="R128" s="30"/>
      <c r="S128" s="147"/>
      <c r="T128" s="108"/>
      <c r="U128" s="108"/>
      <c r="V128" s="108"/>
    </row>
    <row r="129" spans="1:22">
      <c r="A129" s="86">
        <v>44252</v>
      </c>
      <c r="B129" s="38">
        <v>8631</v>
      </c>
      <c r="C129" s="33"/>
      <c r="D129" s="185"/>
      <c r="E129" s="31"/>
      <c r="F129" s="31"/>
      <c r="G129" s="31"/>
      <c r="H129" s="31"/>
      <c r="I129" s="33"/>
      <c r="J129" s="75"/>
      <c r="K129" s="76"/>
      <c r="L129" s="76"/>
      <c r="M129" s="76"/>
      <c r="N129" s="76"/>
      <c r="O129" s="76"/>
      <c r="P129" s="71">
        <v>0</v>
      </c>
      <c r="Q129" s="30"/>
      <c r="R129" s="30"/>
      <c r="S129" s="147"/>
      <c r="T129" s="108"/>
      <c r="U129" s="108"/>
      <c r="V129" s="108"/>
    </row>
    <row r="130" spans="1:22">
      <c r="A130" s="86">
        <v>44253</v>
      </c>
      <c r="B130" s="38">
        <v>5188</v>
      </c>
      <c r="C130" s="33"/>
      <c r="D130" s="185"/>
      <c r="E130" s="31"/>
      <c r="F130" s="31"/>
      <c r="G130" s="31"/>
      <c r="H130" s="31"/>
      <c r="I130" s="33"/>
      <c r="J130" s="75"/>
      <c r="K130" s="76"/>
      <c r="L130" s="76"/>
      <c r="M130" s="76"/>
      <c r="N130" s="76"/>
      <c r="O130" s="76"/>
      <c r="P130" s="71">
        <v>0</v>
      </c>
      <c r="Q130" s="30"/>
      <c r="R130" s="30"/>
      <c r="S130" s="147"/>
      <c r="T130" s="108"/>
      <c r="U130" s="108"/>
      <c r="V130" s="108"/>
    </row>
    <row r="131" spans="1:22">
      <c r="A131" s="86">
        <v>44254</v>
      </c>
      <c r="B131" s="38">
        <v>3641</v>
      </c>
      <c r="C131" s="33"/>
      <c r="D131" s="185"/>
      <c r="E131" s="31"/>
      <c r="F131" s="31"/>
      <c r="G131" s="31"/>
      <c r="H131" s="31"/>
      <c r="I131" s="33"/>
      <c r="J131" s="75"/>
      <c r="K131" s="76"/>
      <c r="L131" s="76"/>
      <c r="M131" s="76"/>
      <c r="N131" s="76"/>
      <c r="O131" s="76"/>
      <c r="P131" s="71">
        <v>0</v>
      </c>
      <c r="Q131" s="30"/>
      <c r="R131" s="30"/>
      <c r="S131" s="147"/>
      <c r="T131" s="108"/>
      <c r="U131" s="108"/>
      <c r="V131" s="108"/>
    </row>
    <row r="132" spans="1:22">
      <c r="A132" s="86">
        <v>44255</v>
      </c>
      <c r="B132" s="38">
        <v>3249</v>
      </c>
      <c r="C132" s="33"/>
      <c r="D132" s="185"/>
      <c r="E132" s="31"/>
      <c r="F132" s="31"/>
      <c r="G132" s="31"/>
      <c r="H132" s="31"/>
      <c r="I132" s="33"/>
      <c r="J132" s="75"/>
      <c r="K132" s="76"/>
      <c r="L132" s="76"/>
      <c r="M132" s="76"/>
      <c r="N132" s="76"/>
      <c r="O132" s="76"/>
      <c r="P132" s="71">
        <v>22</v>
      </c>
      <c r="Q132" s="30"/>
      <c r="R132" s="30"/>
      <c r="S132" s="147"/>
      <c r="T132" s="108"/>
      <c r="U132" s="108"/>
      <c r="V132" s="108"/>
    </row>
    <row r="133" spans="1:22">
      <c r="A133" s="86">
        <v>44256</v>
      </c>
      <c r="B133" s="38">
        <v>7533</v>
      </c>
      <c r="C133" s="33"/>
      <c r="D133" s="185"/>
      <c r="E133" s="31"/>
      <c r="F133" s="31"/>
      <c r="G133" s="31"/>
      <c r="H133" s="31"/>
      <c r="I133" s="33"/>
      <c r="J133" s="75"/>
      <c r="K133" s="76"/>
      <c r="L133" s="76"/>
      <c r="M133" s="76"/>
      <c r="N133" s="76"/>
      <c r="O133" s="76"/>
      <c r="P133" s="71">
        <v>7</v>
      </c>
      <c r="Q133" s="30"/>
      <c r="R133" s="30"/>
      <c r="S133" s="147"/>
      <c r="T133" s="108"/>
      <c r="U133" s="108"/>
      <c r="V133" s="108"/>
    </row>
    <row r="134" spans="1:22">
      <c r="A134" s="86">
        <v>44257</v>
      </c>
      <c r="B134" s="38">
        <v>6896</v>
      </c>
      <c r="C134" s="33"/>
      <c r="D134" s="185"/>
      <c r="E134" s="31"/>
      <c r="F134" s="31"/>
      <c r="G134" s="31"/>
      <c r="H134" s="31"/>
      <c r="I134" s="33"/>
      <c r="J134" s="75"/>
      <c r="K134" s="76"/>
      <c r="L134" s="76"/>
      <c r="M134" s="76"/>
      <c r="N134" s="76"/>
      <c r="O134" s="76"/>
      <c r="P134" s="71">
        <v>34</v>
      </c>
      <c r="Q134" s="30"/>
      <c r="R134" s="30"/>
      <c r="S134" s="147"/>
      <c r="T134" s="108"/>
      <c r="U134" s="108"/>
      <c r="V134" s="108"/>
    </row>
    <row r="135" spans="1:22">
      <c r="A135" s="86">
        <v>44258</v>
      </c>
      <c r="B135" s="38">
        <v>7338</v>
      </c>
      <c r="C135" s="191">
        <v>1</v>
      </c>
      <c r="D135" s="154">
        <v>6.1</v>
      </c>
      <c r="E135" s="192">
        <v>7.3</v>
      </c>
      <c r="F135" s="192">
        <v>2420</v>
      </c>
      <c r="G135" s="192">
        <v>1</v>
      </c>
      <c r="H135" s="192">
        <v>5</v>
      </c>
      <c r="I135" s="191">
        <v>7.4</v>
      </c>
      <c r="J135" s="193">
        <v>4.4000000000000004</v>
      </c>
      <c r="K135" s="156">
        <v>36.69</v>
      </c>
      <c r="L135" s="156">
        <v>54.3</v>
      </c>
      <c r="M135" s="156">
        <v>7.34</v>
      </c>
      <c r="N135" s="156">
        <v>32.29</v>
      </c>
      <c r="O135" s="156">
        <v>7.34</v>
      </c>
      <c r="P135" s="71">
        <v>28</v>
      </c>
      <c r="Q135" s="30"/>
      <c r="R135" s="30" t="s">
        <v>89</v>
      </c>
      <c r="S135" s="147" t="s">
        <v>67</v>
      </c>
      <c r="T135" s="108" t="s">
        <v>68</v>
      </c>
      <c r="U135" s="108" t="s">
        <v>68</v>
      </c>
      <c r="V135" s="108"/>
    </row>
    <row r="136" spans="1:22">
      <c r="A136" s="86">
        <v>44259</v>
      </c>
      <c r="B136" s="38">
        <v>16204.999999999998</v>
      </c>
      <c r="C136" s="33"/>
      <c r="D136" s="185"/>
      <c r="E136" s="31"/>
      <c r="F136" s="31"/>
      <c r="G136" s="31"/>
      <c r="H136" s="31"/>
      <c r="I136" s="33"/>
      <c r="J136" s="75"/>
      <c r="K136" s="76"/>
      <c r="L136" s="76"/>
      <c r="M136" s="76"/>
      <c r="N136" s="76"/>
      <c r="O136" s="76"/>
      <c r="P136" s="71">
        <v>28</v>
      </c>
      <c r="Q136" s="30"/>
      <c r="R136" s="30"/>
      <c r="S136" s="147"/>
      <c r="T136" s="108"/>
      <c r="U136" s="108"/>
      <c r="V136" s="108"/>
    </row>
    <row r="137" spans="1:22">
      <c r="A137" s="86">
        <v>44260</v>
      </c>
      <c r="B137" s="38">
        <v>10609</v>
      </c>
      <c r="C137" s="33"/>
      <c r="D137" s="185"/>
      <c r="E137" s="31"/>
      <c r="F137" s="31"/>
      <c r="G137" s="31"/>
      <c r="H137" s="31"/>
      <c r="I137" s="33"/>
      <c r="J137" s="75"/>
      <c r="K137" s="76"/>
      <c r="L137" s="76"/>
      <c r="M137" s="76"/>
      <c r="N137" s="76"/>
      <c r="O137" s="76"/>
      <c r="P137" s="71">
        <v>1</v>
      </c>
      <c r="Q137" s="30"/>
      <c r="R137" s="30"/>
      <c r="S137" s="147"/>
      <c r="T137" s="108"/>
      <c r="U137" s="108"/>
      <c r="V137" s="108"/>
    </row>
    <row r="138" spans="1:22">
      <c r="A138" s="86">
        <v>44261</v>
      </c>
      <c r="B138" s="38">
        <v>5244</v>
      </c>
      <c r="C138" s="33"/>
      <c r="D138" s="185"/>
      <c r="E138" s="31"/>
      <c r="F138" s="31"/>
      <c r="G138" s="31"/>
      <c r="H138" s="31"/>
      <c r="I138" s="33"/>
      <c r="J138" s="75"/>
      <c r="K138" s="76"/>
      <c r="L138" s="76"/>
      <c r="M138" s="76"/>
      <c r="N138" s="76"/>
      <c r="O138" s="76"/>
      <c r="P138" s="71">
        <v>3.5</v>
      </c>
      <c r="Q138" s="30"/>
      <c r="R138" s="30"/>
      <c r="S138" s="147"/>
      <c r="T138" s="108"/>
      <c r="U138" s="108"/>
      <c r="V138" s="108"/>
    </row>
    <row r="139" spans="1:22">
      <c r="A139" s="86">
        <v>44262</v>
      </c>
      <c r="B139" s="38">
        <v>3967</v>
      </c>
      <c r="C139" s="33"/>
      <c r="D139" s="185"/>
      <c r="E139" s="31"/>
      <c r="F139" s="31"/>
      <c r="G139" s="31"/>
      <c r="H139" s="31"/>
      <c r="I139" s="33"/>
      <c r="J139" s="75"/>
      <c r="K139" s="76"/>
      <c r="L139" s="76"/>
      <c r="M139" s="76"/>
      <c r="N139" s="76"/>
      <c r="O139" s="76"/>
      <c r="P139" s="71">
        <v>1</v>
      </c>
      <c r="Q139" s="30"/>
      <c r="R139" s="30"/>
      <c r="S139" s="147"/>
      <c r="T139" s="108"/>
      <c r="U139" s="108"/>
      <c r="V139" s="108"/>
    </row>
    <row r="140" spans="1:22">
      <c r="A140" s="86">
        <v>44263</v>
      </c>
      <c r="B140" s="38">
        <v>4099</v>
      </c>
      <c r="C140" s="33"/>
      <c r="D140" s="185"/>
      <c r="E140" s="31"/>
      <c r="F140" s="31"/>
      <c r="G140" s="31"/>
      <c r="H140" s="31"/>
      <c r="I140" s="33"/>
      <c r="J140" s="75"/>
      <c r="K140" s="76"/>
      <c r="L140" s="76"/>
      <c r="M140" s="76"/>
      <c r="N140" s="76"/>
      <c r="O140" s="76"/>
      <c r="P140" s="71">
        <v>0</v>
      </c>
      <c r="Q140" s="30"/>
      <c r="R140" s="30"/>
      <c r="S140" s="147"/>
      <c r="T140" s="108"/>
      <c r="U140" s="108"/>
      <c r="V140" s="108"/>
    </row>
    <row r="141" spans="1:22">
      <c r="A141" s="86">
        <v>44264</v>
      </c>
      <c r="B141" s="38">
        <v>9890</v>
      </c>
      <c r="C141" s="33"/>
      <c r="D141" s="185"/>
      <c r="E141" s="31"/>
      <c r="F141" s="31"/>
      <c r="G141" s="31"/>
      <c r="H141" s="31"/>
      <c r="I141" s="33"/>
      <c r="J141" s="75"/>
      <c r="K141" s="76"/>
      <c r="L141" s="76"/>
      <c r="M141" s="76"/>
      <c r="N141" s="76"/>
      <c r="O141" s="76"/>
      <c r="P141" s="71">
        <v>38</v>
      </c>
      <c r="Q141" s="30"/>
      <c r="R141" s="30"/>
      <c r="S141" s="147"/>
      <c r="T141" s="108"/>
      <c r="U141" s="108"/>
      <c r="V141" s="108"/>
    </row>
    <row r="142" spans="1:22">
      <c r="A142" s="86">
        <v>44265</v>
      </c>
      <c r="B142" s="38">
        <v>9589</v>
      </c>
      <c r="C142" s="33"/>
      <c r="D142" s="185"/>
      <c r="E142" s="31"/>
      <c r="F142" s="31"/>
      <c r="G142" s="31"/>
      <c r="H142" s="31"/>
      <c r="I142" s="33"/>
      <c r="J142" s="75"/>
      <c r="K142" s="76"/>
      <c r="L142" s="76"/>
      <c r="M142" s="76"/>
      <c r="N142" s="76"/>
      <c r="O142" s="76"/>
      <c r="P142" s="71">
        <v>0</v>
      </c>
      <c r="Q142" s="30"/>
      <c r="R142" s="30"/>
      <c r="S142" s="147"/>
      <c r="T142" s="108"/>
      <c r="U142" s="108"/>
      <c r="V142" s="108"/>
    </row>
    <row r="143" spans="1:22">
      <c r="A143" s="86">
        <v>44266</v>
      </c>
      <c r="B143" s="38">
        <v>11377</v>
      </c>
      <c r="C143" s="33"/>
      <c r="D143" s="185"/>
      <c r="E143" s="31"/>
      <c r="F143" s="31"/>
      <c r="G143" s="31"/>
      <c r="H143" s="31"/>
      <c r="I143" s="33"/>
      <c r="J143" s="75"/>
      <c r="K143" s="76"/>
      <c r="L143" s="76"/>
      <c r="M143" s="76"/>
      <c r="N143" s="76"/>
      <c r="O143" s="76"/>
      <c r="P143" s="71">
        <v>41</v>
      </c>
      <c r="Q143" s="30"/>
      <c r="R143" s="30"/>
      <c r="S143" s="147"/>
      <c r="T143" s="108"/>
      <c r="U143" s="108"/>
      <c r="V143" s="108"/>
    </row>
    <row r="144" spans="1:22">
      <c r="A144" s="86">
        <v>44267</v>
      </c>
      <c r="B144" s="38">
        <v>10195</v>
      </c>
      <c r="C144" s="33"/>
      <c r="D144" s="185"/>
      <c r="E144" s="31"/>
      <c r="F144" s="31"/>
      <c r="G144" s="31"/>
      <c r="H144" s="31"/>
      <c r="I144" s="33"/>
      <c r="J144" s="75"/>
      <c r="K144" s="76"/>
      <c r="L144" s="76"/>
      <c r="M144" s="76"/>
      <c r="N144" s="76"/>
      <c r="O144" s="76"/>
      <c r="P144" s="71">
        <v>0</v>
      </c>
      <c r="Q144" s="30"/>
      <c r="R144" s="30"/>
      <c r="S144" s="147"/>
      <c r="T144" s="108"/>
      <c r="U144" s="108"/>
      <c r="V144" s="108"/>
    </row>
    <row r="145" spans="1:22">
      <c r="A145" s="86">
        <v>44268</v>
      </c>
      <c r="B145" s="38">
        <v>4992</v>
      </c>
      <c r="C145" s="33"/>
      <c r="D145" s="185"/>
      <c r="E145" s="31"/>
      <c r="F145" s="31"/>
      <c r="G145" s="31"/>
      <c r="H145" s="31"/>
      <c r="I145" s="33"/>
      <c r="J145" s="75"/>
      <c r="K145" s="76"/>
      <c r="L145" s="76"/>
      <c r="M145" s="76"/>
      <c r="N145" s="76"/>
      <c r="O145" s="76"/>
      <c r="P145" s="71">
        <v>0</v>
      </c>
      <c r="Q145" s="30"/>
      <c r="R145" s="30"/>
      <c r="S145" s="147"/>
      <c r="T145" s="108"/>
      <c r="U145" s="108"/>
      <c r="V145" s="108"/>
    </row>
    <row r="146" spans="1:22">
      <c r="A146" s="86">
        <v>44269</v>
      </c>
      <c r="B146" s="38">
        <v>4123</v>
      </c>
      <c r="C146" s="33"/>
      <c r="D146" s="185"/>
      <c r="E146" s="31"/>
      <c r="F146" s="31"/>
      <c r="G146" s="31"/>
      <c r="H146" s="31"/>
      <c r="I146" s="33"/>
      <c r="J146" s="75"/>
      <c r="K146" s="76"/>
      <c r="L146" s="76"/>
      <c r="M146" s="76"/>
      <c r="N146" s="76"/>
      <c r="O146" s="76"/>
      <c r="P146" s="71">
        <v>18</v>
      </c>
      <c r="Q146" s="30"/>
      <c r="R146" s="30"/>
      <c r="S146" s="147"/>
      <c r="T146" s="108"/>
      <c r="U146" s="108"/>
      <c r="V146" s="108"/>
    </row>
    <row r="147" spans="1:22">
      <c r="A147" s="86">
        <v>44270</v>
      </c>
      <c r="B147" s="38">
        <v>7849</v>
      </c>
      <c r="C147" s="33"/>
      <c r="D147" s="185"/>
      <c r="E147" s="31"/>
      <c r="F147" s="31"/>
      <c r="G147" s="31"/>
      <c r="H147" s="31"/>
      <c r="I147" s="33"/>
      <c r="J147" s="75"/>
      <c r="K147" s="76"/>
      <c r="L147" s="76"/>
      <c r="M147" s="76"/>
      <c r="N147" s="76"/>
      <c r="O147" s="76"/>
      <c r="P147" s="71">
        <v>16</v>
      </c>
      <c r="Q147" s="30"/>
      <c r="R147" s="30"/>
      <c r="S147" s="147"/>
      <c r="T147" s="108"/>
      <c r="U147" s="108"/>
      <c r="V147" s="108"/>
    </row>
    <row r="148" spans="1:22">
      <c r="A148" s="86">
        <v>44271</v>
      </c>
      <c r="B148" s="38">
        <v>12525</v>
      </c>
      <c r="C148" s="33"/>
      <c r="D148" s="185"/>
      <c r="E148" s="31"/>
      <c r="F148" s="31"/>
      <c r="G148" s="31"/>
      <c r="H148" s="31"/>
      <c r="I148" s="33"/>
      <c r="J148" s="75"/>
      <c r="K148" s="76"/>
      <c r="L148" s="76"/>
      <c r="M148" s="76"/>
      <c r="N148" s="76"/>
      <c r="O148" s="76"/>
      <c r="P148" s="71">
        <v>0</v>
      </c>
      <c r="Q148" s="30"/>
      <c r="R148" s="30"/>
      <c r="S148" s="147"/>
      <c r="T148" s="108"/>
      <c r="U148" s="108"/>
      <c r="V148" s="108"/>
    </row>
    <row r="149" spans="1:22">
      <c r="A149" s="86">
        <v>44272</v>
      </c>
      <c r="B149" s="38">
        <v>5247</v>
      </c>
      <c r="C149" s="191">
        <v>1</v>
      </c>
      <c r="D149" s="154">
        <v>3</v>
      </c>
      <c r="E149" s="192">
        <v>7.2</v>
      </c>
      <c r="F149" s="192">
        <v>980</v>
      </c>
      <c r="G149" s="192">
        <v>12</v>
      </c>
      <c r="H149" s="192">
        <v>6</v>
      </c>
      <c r="I149" s="191">
        <v>4.5</v>
      </c>
      <c r="J149" s="193">
        <v>2.6</v>
      </c>
      <c r="K149" s="156">
        <v>31.48</v>
      </c>
      <c r="L149" s="156">
        <v>23.61</v>
      </c>
      <c r="M149" s="156">
        <v>5.25</v>
      </c>
      <c r="N149" s="156">
        <v>13.64</v>
      </c>
      <c r="O149" s="156">
        <v>62.96</v>
      </c>
      <c r="P149" s="71">
        <v>17</v>
      </c>
      <c r="Q149" s="30"/>
      <c r="R149" s="30" t="s">
        <v>94</v>
      </c>
      <c r="S149" s="147" t="s">
        <v>69</v>
      </c>
      <c r="T149" s="108" t="s">
        <v>70</v>
      </c>
      <c r="U149" s="108" t="s">
        <v>70</v>
      </c>
      <c r="V149" s="108"/>
    </row>
    <row r="150" spans="1:22">
      <c r="A150" s="86">
        <v>44273</v>
      </c>
      <c r="B150" s="38">
        <v>10460</v>
      </c>
      <c r="C150" s="33"/>
      <c r="D150" s="185"/>
      <c r="E150" s="31"/>
      <c r="F150" s="31"/>
      <c r="G150" s="31"/>
      <c r="H150" s="31"/>
      <c r="I150" s="33"/>
      <c r="J150" s="75"/>
      <c r="K150" s="76"/>
      <c r="L150" s="76"/>
      <c r="M150" s="76"/>
      <c r="N150" s="76"/>
      <c r="O150" s="76"/>
      <c r="P150" s="71">
        <v>23</v>
      </c>
      <c r="Q150" s="30"/>
      <c r="R150" s="30"/>
      <c r="S150" s="147"/>
      <c r="T150" s="108"/>
      <c r="U150" s="108"/>
      <c r="V150" s="108"/>
    </row>
    <row r="151" spans="1:22">
      <c r="A151" s="86">
        <v>44274</v>
      </c>
      <c r="B151" s="38">
        <v>9833</v>
      </c>
      <c r="C151" s="33"/>
      <c r="D151" s="185"/>
      <c r="E151" s="31"/>
      <c r="F151" s="31"/>
      <c r="G151" s="31"/>
      <c r="H151" s="31"/>
      <c r="I151" s="33"/>
      <c r="J151" s="75"/>
      <c r="K151" s="76"/>
      <c r="L151" s="76"/>
      <c r="M151" s="76"/>
      <c r="N151" s="76"/>
      <c r="O151" s="76"/>
      <c r="P151" s="71">
        <v>2</v>
      </c>
      <c r="Q151" s="30"/>
      <c r="R151" s="30"/>
      <c r="S151" s="147"/>
      <c r="T151" s="108"/>
      <c r="U151" s="108"/>
      <c r="V151" s="108"/>
    </row>
    <row r="152" spans="1:22">
      <c r="A152" s="86">
        <v>44275</v>
      </c>
      <c r="B152" s="38">
        <v>6588</v>
      </c>
      <c r="C152" s="33"/>
      <c r="D152" s="185"/>
      <c r="E152" s="31"/>
      <c r="F152" s="31"/>
      <c r="G152" s="31"/>
      <c r="H152" s="31"/>
      <c r="I152" s="33"/>
      <c r="J152" s="75"/>
      <c r="K152" s="76"/>
      <c r="L152" s="76"/>
      <c r="M152" s="76"/>
      <c r="N152" s="76"/>
      <c r="O152" s="76"/>
      <c r="P152" s="71">
        <v>5.5</v>
      </c>
      <c r="Q152" s="30"/>
      <c r="R152" s="30"/>
      <c r="S152" s="147"/>
      <c r="T152" s="108"/>
      <c r="U152" s="108"/>
      <c r="V152" s="108"/>
    </row>
    <row r="153" spans="1:22">
      <c r="A153" s="86">
        <v>44276</v>
      </c>
      <c r="B153" s="38">
        <v>5673</v>
      </c>
      <c r="C153" s="33"/>
      <c r="D153" s="185"/>
      <c r="E153" s="31"/>
      <c r="F153" s="31"/>
      <c r="G153" s="31"/>
      <c r="H153" s="31"/>
      <c r="I153" s="33"/>
      <c r="J153" s="75"/>
      <c r="K153" s="76"/>
      <c r="L153" s="76"/>
      <c r="M153" s="76"/>
      <c r="N153" s="76"/>
      <c r="O153" s="76"/>
      <c r="P153" s="71">
        <v>0</v>
      </c>
      <c r="Q153" s="30"/>
      <c r="R153" s="30"/>
      <c r="S153" s="147"/>
      <c r="T153" s="108"/>
      <c r="U153" s="108"/>
      <c r="V153" s="108"/>
    </row>
    <row r="154" spans="1:22">
      <c r="A154" s="86">
        <v>44277</v>
      </c>
      <c r="B154" s="38">
        <v>11480</v>
      </c>
      <c r="C154" s="33"/>
      <c r="D154" s="185"/>
      <c r="E154" s="31"/>
      <c r="F154" s="31"/>
      <c r="G154" s="31"/>
      <c r="H154" s="31"/>
      <c r="I154" s="33"/>
      <c r="J154" s="75"/>
      <c r="K154" s="76"/>
      <c r="L154" s="76"/>
      <c r="M154" s="76"/>
      <c r="N154" s="76"/>
      <c r="O154" s="76"/>
      <c r="P154" s="71">
        <v>25</v>
      </c>
      <c r="Q154" s="30"/>
      <c r="R154" s="30"/>
      <c r="S154" s="147"/>
      <c r="T154" s="108"/>
      <c r="U154" s="108"/>
      <c r="V154" s="108"/>
    </row>
    <row r="155" spans="1:22">
      <c r="A155" s="86">
        <v>44278</v>
      </c>
      <c r="B155" s="38">
        <v>24866</v>
      </c>
      <c r="C155" s="33"/>
      <c r="D155" s="185"/>
      <c r="E155" s="31"/>
      <c r="F155" s="31"/>
      <c r="G155" s="31"/>
      <c r="H155" s="31"/>
      <c r="I155" s="33"/>
      <c r="J155" s="75"/>
      <c r="K155" s="76"/>
      <c r="L155" s="76"/>
      <c r="M155" s="76"/>
      <c r="N155" s="76"/>
      <c r="O155" s="76"/>
      <c r="P155" s="71">
        <v>41</v>
      </c>
      <c r="Q155" s="30"/>
      <c r="R155" s="30"/>
      <c r="S155" s="147"/>
      <c r="T155" s="108"/>
      <c r="U155" s="108"/>
      <c r="V155" s="108"/>
    </row>
    <row r="156" spans="1:22">
      <c r="A156" s="86">
        <v>44279</v>
      </c>
      <c r="B156" s="38">
        <v>28990</v>
      </c>
      <c r="C156" s="33"/>
      <c r="D156" s="185"/>
      <c r="E156" s="31"/>
      <c r="F156" s="31"/>
      <c r="G156" s="31"/>
      <c r="H156" s="31"/>
      <c r="I156" s="33"/>
      <c r="J156" s="75"/>
      <c r="K156" s="76"/>
      <c r="L156" s="76"/>
      <c r="M156" s="76"/>
      <c r="N156" s="76"/>
      <c r="O156" s="76"/>
      <c r="P156" s="71">
        <v>31</v>
      </c>
      <c r="Q156" s="30"/>
      <c r="R156" s="30"/>
      <c r="S156" s="147"/>
      <c r="T156" s="108"/>
      <c r="U156" s="108"/>
      <c r="V156" s="108"/>
    </row>
    <row r="157" spans="1:22">
      <c r="A157" s="86">
        <v>44280</v>
      </c>
      <c r="B157" s="38">
        <v>0</v>
      </c>
      <c r="C157" s="33"/>
      <c r="D157" s="185"/>
      <c r="E157" s="31"/>
      <c r="F157" s="31"/>
      <c r="G157" s="31"/>
      <c r="H157" s="31"/>
      <c r="I157" s="33"/>
      <c r="J157" s="75"/>
      <c r="K157" s="76"/>
      <c r="L157" s="76"/>
      <c r="M157" s="76"/>
      <c r="N157" s="76"/>
      <c r="O157" s="76"/>
      <c r="P157" s="71">
        <v>0</v>
      </c>
      <c r="Q157" s="30"/>
      <c r="R157" s="30"/>
      <c r="S157" s="147"/>
      <c r="T157" s="108"/>
      <c r="U157" s="108"/>
      <c r="V157" s="108"/>
    </row>
    <row r="158" spans="1:22">
      <c r="A158" s="86">
        <v>44281</v>
      </c>
      <c r="B158" s="38">
        <v>5617</v>
      </c>
      <c r="C158" s="33"/>
      <c r="D158" s="185"/>
      <c r="E158" s="31"/>
      <c r="F158" s="31"/>
      <c r="G158" s="31"/>
      <c r="H158" s="31"/>
      <c r="I158" s="33"/>
      <c r="J158" s="75"/>
      <c r="K158" s="76"/>
      <c r="L158" s="76"/>
      <c r="M158" s="76"/>
      <c r="N158" s="76"/>
      <c r="O158" s="76"/>
      <c r="P158" s="71">
        <v>0</v>
      </c>
      <c r="Q158" s="30"/>
      <c r="R158" s="30"/>
      <c r="S158" s="147"/>
      <c r="T158" s="108"/>
      <c r="U158" s="108"/>
      <c r="V158" s="108"/>
    </row>
    <row r="159" spans="1:22">
      <c r="A159" s="86">
        <v>44282</v>
      </c>
      <c r="B159" s="38">
        <v>4500</v>
      </c>
      <c r="C159" s="33"/>
      <c r="D159" s="185"/>
      <c r="E159" s="31"/>
      <c r="F159" s="31"/>
      <c r="G159" s="31"/>
      <c r="H159" s="31"/>
      <c r="I159" s="33"/>
      <c r="J159" s="75"/>
      <c r="K159" s="76"/>
      <c r="L159" s="76"/>
      <c r="M159" s="76"/>
      <c r="N159" s="76"/>
      <c r="O159" s="76"/>
      <c r="P159" s="71">
        <v>0</v>
      </c>
      <c r="Q159" s="30"/>
      <c r="R159" s="30"/>
      <c r="S159" s="147"/>
      <c r="T159" s="108"/>
      <c r="U159" s="108"/>
      <c r="V159" s="108"/>
    </row>
    <row r="160" spans="1:22">
      <c r="A160" s="86">
        <v>44283</v>
      </c>
      <c r="B160" s="38">
        <v>3805</v>
      </c>
      <c r="C160" s="33"/>
      <c r="D160" s="185"/>
      <c r="E160" s="31"/>
      <c r="F160" s="31"/>
      <c r="G160" s="31"/>
      <c r="H160" s="31"/>
      <c r="I160" s="33"/>
      <c r="J160" s="75"/>
      <c r="K160" s="76"/>
      <c r="L160" s="76"/>
      <c r="M160" s="76"/>
      <c r="N160" s="76"/>
      <c r="O160" s="76"/>
      <c r="P160" s="71">
        <v>0</v>
      </c>
      <c r="Q160" s="30"/>
      <c r="R160" s="30"/>
      <c r="S160" s="147"/>
      <c r="T160" s="108"/>
      <c r="U160" s="108"/>
      <c r="V160" s="108"/>
    </row>
    <row r="161" spans="1:22">
      <c r="A161" s="86">
        <v>44284</v>
      </c>
      <c r="B161" s="38">
        <v>3484</v>
      </c>
      <c r="C161" s="33"/>
      <c r="D161" s="185"/>
      <c r="E161" s="31"/>
      <c r="F161" s="31"/>
      <c r="G161" s="31"/>
      <c r="H161" s="31"/>
      <c r="I161" s="33"/>
      <c r="J161" s="75"/>
      <c r="K161" s="76"/>
      <c r="L161" s="76"/>
      <c r="M161" s="76"/>
      <c r="N161" s="76"/>
      <c r="O161" s="76"/>
      <c r="P161" s="71">
        <v>0</v>
      </c>
      <c r="Q161" s="30"/>
      <c r="R161" s="30"/>
      <c r="S161" s="147"/>
      <c r="T161" s="108"/>
      <c r="U161" s="108"/>
      <c r="V161" s="108"/>
    </row>
    <row r="162" spans="1:22">
      <c r="A162" s="86">
        <v>44285</v>
      </c>
      <c r="B162" s="38">
        <v>3523</v>
      </c>
      <c r="C162" s="33"/>
      <c r="D162" s="185"/>
      <c r="E162" s="31"/>
      <c r="F162" s="31"/>
      <c r="G162" s="31"/>
      <c r="H162" s="31"/>
      <c r="I162" s="33"/>
      <c r="J162" s="75"/>
      <c r="K162" s="76"/>
      <c r="L162" s="76"/>
      <c r="M162" s="76"/>
      <c r="N162" s="76"/>
      <c r="O162" s="76"/>
      <c r="P162" s="71">
        <v>6</v>
      </c>
      <c r="Q162" s="30"/>
      <c r="R162" s="30"/>
      <c r="S162" s="147"/>
      <c r="T162" s="108"/>
      <c r="U162" s="108"/>
      <c r="V162" s="108"/>
    </row>
    <row r="163" spans="1:22">
      <c r="A163" s="86">
        <v>44286</v>
      </c>
      <c r="B163" s="38">
        <v>3365</v>
      </c>
      <c r="C163" s="191">
        <v>1</v>
      </c>
      <c r="D163" s="154">
        <v>4.0999999999999996</v>
      </c>
      <c r="E163" s="192">
        <v>7.3</v>
      </c>
      <c r="F163" s="192">
        <v>206</v>
      </c>
      <c r="G163" s="192">
        <v>2</v>
      </c>
      <c r="H163" s="192">
        <v>2</v>
      </c>
      <c r="I163" s="191">
        <v>5.3</v>
      </c>
      <c r="J163" s="193">
        <v>3.8</v>
      </c>
      <c r="K163" s="156">
        <v>6.73</v>
      </c>
      <c r="L163" s="156">
        <v>17.829999999999998</v>
      </c>
      <c r="M163" s="156">
        <v>3.37</v>
      </c>
      <c r="N163" s="156">
        <v>12.79</v>
      </c>
      <c r="O163" s="156">
        <v>6.73</v>
      </c>
      <c r="P163" s="71">
        <v>0</v>
      </c>
      <c r="Q163" s="30"/>
      <c r="R163" s="30" t="s">
        <v>92</v>
      </c>
      <c r="S163" s="147" t="s">
        <v>71</v>
      </c>
      <c r="T163" s="108" t="s">
        <v>72</v>
      </c>
      <c r="U163" s="108" t="s">
        <v>72</v>
      </c>
      <c r="V163" s="108"/>
    </row>
    <row r="164" spans="1:22">
      <c r="A164" s="86">
        <v>44287</v>
      </c>
      <c r="B164" s="38">
        <v>3174</v>
      </c>
      <c r="C164" s="33"/>
      <c r="D164" s="185"/>
      <c r="E164" s="31"/>
      <c r="F164" s="31"/>
      <c r="G164" s="31"/>
      <c r="H164" s="31"/>
      <c r="I164" s="33"/>
      <c r="J164" s="75"/>
      <c r="K164" s="76"/>
      <c r="L164" s="76"/>
      <c r="M164" s="76"/>
      <c r="N164" s="76"/>
      <c r="O164" s="76"/>
      <c r="P164" s="71">
        <v>20</v>
      </c>
      <c r="Q164" s="30"/>
      <c r="R164" s="30"/>
      <c r="S164" s="147"/>
      <c r="T164" s="108"/>
      <c r="U164" s="108"/>
      <c r="V164" s="108"/>
    </row>
    <row r="165" spans="1:22">
      <c r="A165" s="86">
        <v>44288</v>
      </c>
      <c r="B165" s="38">
        <v>6796</v>
      </c>
      <c r="C165" s="33"/>
      <c r="D165" s="185"/>
      <c r="E165" s="31"/>
      <c r="F165" s="31"/>
      <c r="G165" s="31"/>
      <c r="H165" s="31"/>
      <c r="I165" s="33"/>
      <c r="J165" s="75"/>
      <c r="K165" s="76"/>
      <c r="L165" s="76"/>
      <c r="M165" s="76"/>
      <c r="N165" s="76"/>
      <c r="O165" s="76"/>
      <c r="P165" s="71">
        <v>3</v>
      </c>
      <c r="Q165" s="30"/>
      <c r="R165" s="30"/>
      <c r="S165" s="147"/>
      <c r="T165" s="108"/>
      <c r="U165" s="108"/>
      <c r="V165" s="108"/>
    </row>
    <row r="166" spans="1:22">
      <c r="A166" s="86">
        <v>44289</v>
      </c>
      <c r="B166" s="38">
        <v>4844</v>
      </c>
      <c r="C166" s="33"/>
      <c r="D166" s="185"/>
      <c r="E166" s="31"/>
      <c r="F166" s="31"/>
      <c r="G166" s="31"/>
      <c r="H166" s="31"/>
      <c r="I166" s="33"/>
      <c r="J166" s="75"/>
      <c r="K166" s="76"/>
      <c r="L166" s="76"/>
      <c r="M166" s="76"/>
      <c r="N166" s="76"/>
      <c r="O166" s="76"/>
      <c r="P166" s="71">
        <v>5</v>
      </c>
      <c r="Q166" s="30"/>
      <c r="R166" s="30"/>
      <c r="S166" s="147"/>
      <c r="T166" s="108"/>
      <c r="U166" s="108"/>
      <c r="V166" s="108"/>
    </row>
    <row r="167" spans="1:22">
      <c r="A167" s="86">
        <v>44290</v>
      </c>
      <c r="B167" s="38">
        <v>4168</v>
      </c>
      <c r="C167" s="33"/>
      <c r="D167" s="185"/>
      <c r="E167" s="31"/>
      <c r="F167" s="31"/>
      <c r="G167" s="31"/>
      <c r="H167" s="31"/>
      <c r="I167" s="33"/>
      <c r="J167" s="75"/>
      <c r="K167" s="76"/>
      <c r="L167" s="76"/>
      <c r="M167" s="76"/>
      <c r="N167" s="76"/>
      <c r="O167" s="76"/>
      <c r="P167" s="71">
        <v>9</v>
      </c>
      <c r="Q167" s="30"/>
      <c r="R167" s="30"/>
      <c r="S167" s="147"/>
      <c r="T167" s="108"/>
      <c r="U167" s="108"/>
      <c r="V167" s="108"/>
    </row>
    <row r="168" spans="1:22">
      <c r="A168" s="86">
        <v>44291</v>
      </c>
      <c r="B168" s="38">
        <v>6713</v>
      </c>
      <c r="C168" s="33"/>
      <c r="D168" s="185"/>
      <c r="E168" s="31"/>
      <c r="F168" s="31"/>
      <c r="G168" s="31"/>
      <c r="H168" s="31"/>
      <c r="I168" s="33"/>
      <c r="J168" s="75"/>
      <c r="K168" s="76"/>
      <c r="L168" s="76"/>
      <c r="M168" s="76"/>
      <c r="N168" s="76"/>
      <c r="O168" s="76"/>
      <c r="P168" s="71">
        <v>0</v>
      </c>
      <c r="Q168" s="30"/>
      <c r="R168" s="30"/>
      <c r="S168" s="147"/>
      <c r="T168" s="108"/>
      <c r="U168" s="108"/>
      <c r="V168" s="108"/>
    </row>
    <row r="169" spans="1:22">
      <c r="A169" s="86">
        <v>44292</v>
      </c>
      <c r="B169" s="38">
        <v>16771</v>
      </c>
      <c r="C169" s="33"/>
      <c r="D169" s="185"/>
      <c r="E169" s="31"/>
      <c r="F169" s="31"/>
      <c r="G169" s="31"/>
      <c r="H169" s="31"/>
      <c r="I169" s="33"/>
      <c r="J169" s="75"/>
      <c r="K169" s="76"/>
      <c r="L169" s="76"/>
      <c r="M169" s="76"/>
      <c r="N169" s="76"/>
      <c r="O169" s="76"/>
      <c r="P169" s="71">
        <v>26</v>
      </c>
      <c r="Q169" s="30"/>
      <c r="R169" s="30"/>
      <c r="S169" s="147"/>
      <c r="T169" s="108"/>
      <c r="U169" s="108"/>
      <c r="V169" s="108"/>
    </row>
    <row r="170" spans="1:22">
      <c r="A170" s="86">
        <v>44293</v>
      </c>
      <c r="B170" s="38">
        <v>23287</v>
      </c>
      <c r="C170" s="33"/>
      <c r="D170" s="185"/>
      <c r="E170" s="31"/>
      <c r="F170" s="31"/>
      <c r="G170" s="31"/>
      <c r="H170" s="31"/>
      <c r="I170" s="33"/>
      <c r="J170" s="75"/>
      <c r="K170" s="76"/>
      <c r="L170" s="76"/>
      <c r="M170" s="76"/>
      <c r="N170" s="76"/>
      <c r="O170" s="76"/>
      <c r="P170" s="71">
        <v>43</v>
      </c>
      <c r="Q170" s="30"/>
      <c r="R170" s="30"/>
      <c r="S170" s="147"/>
      <c r="T170" s="108"/>
      <c r="U170" s="108"/>
      <c r="V170" s="108"/>
    </row>
    <row r="171" spans="1:22">
      <c r="A171" s="86">
        <v>44294</v>
      </c>
      <c r="B171" s="38">
        <v>18935</v>
      </c>
      <c r="C171" s="33"/>
      <c r="D171" s="185"/>
      <c r="E171" s="31"/>
      <c r="F171" s="31"/>
      <c r="G171" s="31"/>
      <c r="H171" s="31"/>
      <c r="I171" s="33"/>
      <c r="J171" s="75"/>
      <c r="K171" s="76"/>
      <c r="L171" s="76"/>
      <c r="M171" s="76"/>
      <c r="N171" s="76"/>
      <c r="O171" s="76"/>
      <c r="P171" s="71">
        <v>8</v>
      </c>
      <c r="Q171" s="30"/>
      <c r="R171" s="30"/>
      <c r="S171" s="147"/>
      <c r="T171" s="108"/>
      <c r="U171" s="108"/>
      <c r="V171" s="108"/>
    </row>
    <row r="172" spans="1:22">
      <c r="A172" s="86">
        <v>44295</v>
      </c>
      <c r="B172" s="38">
        <v>7909</v>
      </c>
      <c r="C172" s="33"/>
      <c r="D172" s="185"/>
      <c r="E172" s="31"/>
      <c r="F172" s="31"/>
      <c r="G172" s="31"/>
      <c r="H172" s="31"/>
      <c r="I172" s="33"/>
      <c r="J172" s="75"/>
      <c r="K172" s="76"/>
      <c r="L172" s="76"/>
      <c r="M172" s="76"/>
      <c r="N172" s="76"/>
      <c r="O172" s="76"/>
      <c r="P172" s="71">
        <v>3</v>
      </c>
      <c r="Q172" s="30"/>
      <c r="R172" s="30"/>
      <c r="S172" s="147"/>
      <c r="T172" s="108"/>
      <c r="U172" s="108"/>
      <c r="V172" s="108"/>
    </row>
    <row r="173" spans="1:22">
      <c r="A173" s="86">
        <v>44296</v>
      </c>
      <c r="B173" s="38">
        <v>5534</v>
      </c>
      <c r="C173" s="33"/>
      <c r="D173" s="185"/>
      <c r="E173" s="31"/>
      <c r="F173" s="31"/>
      <c r="G173" s="31"/>
      <c r="H173" s="31"/>
      <c r="I173" s="33"/>
      <c r="J173" s="75"/>
      <c r="K173" s="76"/>
      <c r="L173" s="76"/>
      <c r="M173" s="76"/>
      <c r="N173" s="76"/>
      <c r="O173" s="76"/>
      <c r="P173" s="71">
        <v>0</v>
      </c>
      <c r="Q173" s="30"/>
      <c r="R173" s="30"/>
      <c r="S173" s="147"/>
      <c r="T173" s="108"/>
      <c r="U173" s="108"/>
      <c r="V173" s="108"/>
    </row>
    <row r="174" spans="1:22">
      <c r="A174" s="86">
        <v>44297</v>
      </c>
      <c r="B174" s="38">
        <v>4213</v>
      </c>
      <c r="C174" s="33"/>
      <c r="D174" s="185"/>
      <c r="E174" s="31"/>
      <c r="F174" s="31"/>
      <c r="G174" s="31"/>
      <c r="H174" s="31"/>
      <c r="I174" s="33"/>
      <c r="J174" s="75"/>
      <c r="K174" s="76"/>
      <c r="L174" s="76"/>
      <c r="M174" s="76"/>
      <c r="N174" s="76"/>
      <c r="O174" s="76"/>
      <c r="P174" s="71">
        <v>0</v>
      </c>
      <c r="Q174" s="30"/>
      <c r="R174" s="30"/>
      <c r="S174" s="147"/>
      <c r="T174" s="108"/>
      <c r="U174" s="108"/>
      <c r="V174" s="108"/>
    </row>
    <row r="175" spans="1:22">
      <c r="A175" s="86">
        <v>44298</v>
      </c>
      <c r="B175" s="38">
        <v>3674</v>
      </c>
      <c r="C175" s="33"/>
      <c r="D175" s="185"/>
      <c r="E175" s="31"/>
      <c r="F175" s="31"/>
      <c r="G175" s="31"/>
      <c r="H175" s="31"/>
      <c r="I175" s="33"/>
      <c r="J175" s="75"/>
      <c r="K175" s="76"/>
      <c r="L175" s="76"/>
      <c r="M175" s="76"/>
      <c r="N175" s="76"/>
      <c r="O175" s="76"/>
      <c r="P175" s="71">
        <v>0</v>
      </c>
      <c r="Q175" s="30"/>
      <c r="R175" s="30"/>
      <c r="S175" s="147"/>
      <c r="T175" s="108"/>
      <c r="U175" s="108"/>
      <c r="V175" s="108"/>
    </row>
    <row r="176" spans="1:22">
      <c r="A176" s="86">
        <v>44299</v>
      </c>
      <c r="B176" s="38">
        <v>3454</v>
      </c>
      <c r="C176" s="33"/>
      <c r="D176" s="185"/>
      <c r="E176" s="31"/>
      <c r="F176" s="31"/>
      <c r="G176" s="31"/>
      <c r="H176" s="31"/>
      <c r="I176" s="33"/>
      <c r="J176" s="75"/>
      <c r="K176" s="76"/>
      <c r="L176" s="76"/>
      <c r="M176" s="76"/>
      <c r="N176" s="76"/>
      <c r="O176" s="76"/>
      <c r="P176" s="71">
        <v>0</v>
      </c>
      <c r="Q176" s="30"/>
      <c r="R176" s="30"/>
      <c r="S176" s="147"/>
      <c r="T176" s="108"/>
      <c r="U176" s="108"/>
      <c r="V176" s="108"/>
    </row>
    <row r="177" spans="1:22">
      <c r="A177" s="86">
        <v>44300</v>
      </c>
      <c r="B177" s="38">
        <v>3318</v>
      </c>
      <c r="C177" s="191">
        <v>1</v>
      </c>
      <c r="D177" s="154">
        <v>2.2999999999999998</v>
      </c>
      <c r="E177" s="192">
        <v>7.3</v>
      </c>
      <c r="F177" s="192">
        <v>36</v>
      </c>
      <c r="G177" s="192">
        <v>8</v>
      </c>
      <c r="H177" s="192">
        <v>3</v>
      </c>
      <c r="I177" s="191">
        <v>3.6</v>
      </c>
      <c r="J177" s="193">
        <v>2.2000000000000002</v>
      </c>
      <c r="K177" s="197">
        <v>9.9499999999999993</v>
      </c>
      <c r="L177" s="197">
        <v>11.94</v>
      </c>
      <c r="M177" s="197">
        <v>3.32</v>
      </c>
      <c r="N177" s="197">
        <v>7.3</v>
      </c>
      <c r="O177" s="197">
        <v>26.54</v>
      </c>
      <c r="P177" s="71">
        <v>0</v>
      </c>
      <c r="Q177" s="30"/>
      <c r="R177" s="30" t="s">
        <v>93</v>
      </c>
      <c r="S177" s="147">
        <v>0.4375</v>
      </c>
      <c r="T177" s="108" t="s">
        <v>73</v>
      </c>
      <c r="U177" s="108" t="s">
        <v>73</v>
      </c>
      <c r="V177" s="108"/>
    </row>
    <row r="178" spans="1:22">
      <c r="A178" s="86">
        <v>44301</v>
      </c>
      <c r="B178" s="38">
        <v>3127</v>
      </c>
      <c r="C178" s="33"/>
      <c r="D178" s="185"/>
      <c r="E178" s="31"/>
      <c r="F178" s="31"/>
      <c r="G178" s="31"/>
      <c r="H178" s="31"/>
      <c r="I178" s="33"/>
      <c r="J178" s="75"/>
      <c r="K178" s="76"/>
      <c r="L178" s="76"/>
      <c r="M178" s="76"/>
      <c r="N178" s="76"/>
      <c r="O178" s="76"/>
      <c r="P178" s="71">
        <v>0</v>
      </c>
      <c r="Q178" s="30"/>
      <c r="R178" s="30"/>
      <c r="S178" s="147"/>
      <c r="T178" s="108"/>
      <c r="U178" s="108"/>
      <c r="V178" s="108"/>
    </row>
    <row r="179" spans="1:22">
      <c r="A179" s="86">
        <v>44302</v>
      </c>
      <c r="B179" s="38">
        <v>3418</v>
      </c>
      <c r="C179" s="33"/>
      <c r="D179" s="185"/>
      <c r="E179" s="31"/>
      <c r="F179" s="31"/>
      <c r="G179" s="31"/>
      <c r="H179" s="31"/>
      <c r="I179" s="33"/>
      <c r="J179" s="75"/>
      <c r="K179" s="76"/>
      <c r="L179" s="76"/>
      <c r="M179" s="76"/>
      <c r="N179" s="76"/>
      <c r="O179" s="76"/>
      <c r="P179" s="71">
        <v>0</v>
      </c>
      <c r="Q179" s="30"/>
      <c r="R179" s="30"/>
      <c r="S179" s="147"/>
      <c r="T179" s="108"/>
      <c r="U179" s="108"/>
      <c r="V179" s="108"/>
    </row>
    <row r="180" spans="1:22">
      <c r="A180" s="86">
        <v>44303</v>
      </c>
      <c r="B180" s="38">
        <v>2447</v>
      </c>
      <c r="C180" s="33"/>
      <c r="D180" s="185"/>
      <c r="E180" s="31"/>
      <c r="F180" s="31"/>
      <c r="G180" s="31"/>
      <c r="H180" s="31"/>
      <c r="I180" s="33"/>
      <c r="J180" s="75"/>
      <c r="K180" s="76"/>
      <c r="L180" s="76"/>
      <c r="M180" s="76"/>
      <c r="N180" s="76"/>
      <c r="O180" s="76"/>
      <c r="P180" s="71">
        <v>0</v>
      </c>
      <c r="Q180" s="30"/>
      <c r="R180" s="30"/>
      <c r="S180" s="147"/>
      <c r="T180" s="108"/>
      <c r="U180" s="108"/>
      <c r="V180" s="108"/>
    </row>
    <row r="181" spans="1:22">
      <c r="A181" s="86">
        <v>44304</v>
      </c>
      <c r="B181" s="38">
        <v>4258</v>
      </c>
      <c r="C181" s="33"/>
      <c r="D181" s="185"/>
      <c r="E181" s="31"/>
      <c r="F181" s="31"/>
      <c r="G181" s="31"/>
      <c r="H181" s="31"/>
      <c r="I181" s="33"/>
      <c r="J181" s="75"/>
      <c r="K181" s="76"/>
      <c r="L181" s="76"/>
      <c r="M181" s="76"/>
      <c r="N181" s="76"/>
      <c r="O181" s="76"/>
      <c r="P181" s="71">
        <v>0</v>
      </c>
      <c r="Q181" s="30"/>
      <c r="R181" s="30"/>
      <c r="S181" s="147"/>
      <c r="T181" s="108"/>
      <c r="U181" s="108"/>
      <c r="V181" s="108"/>
    </row>
    <row r="182" spans="1:22">
      <c r="A182" s="86">
        <v>44305</v>
      </c>
      <c r="B182" s="38">
        <v>3784</v>
      </c>
      <c r="C182" s="33"/>
      <c r="D182" s="185"/>
      <c r="E182" s="31"/>
      <c r="F182" s="31"/>
      <c r="G182" s="31"/>
      <c r="H182" s="31"/>
      <c r="I182" s="33"/>
      <c r="J182" s="75"/>
      <c r="K182" s="76"/>
      <c r="L182" s="76"/>
      <c r="M182" s="76"/>
      <c r="N182" s="76"/>
      <c r="O182" s="76"/>
      <c r="P182" s="71">
        <v>0</v>
      </c>
      <c r="Q182" s="30"/>
      <c r="R182" s="30"/>
      <c r="S182" s="147"/>
      <c r="T182" s="108"/>
      <c r="U182" s="108"/>
      <c r="V182" s="108"/>
    </row>
    <row r="183" spans="1:22">
      <c r="A183" s="86">
        <v>44306</v>
      </c>
      <c r="B183" s="38">
        <v>3166</v>
      </c>
      <c r="C183" s="33"/>
      <c r="D183" s="185"/>
      <c r="E183" s="31"/>
      <c r="F183" s="31"/>
      <c r="G183" s="31"/>
      <c r="H183" s="31"/>
      <c r="I183" s="33"/>
      <c r="J183" s="75"/>
      <c r="K183" s="76"/>
      <c r="L183" s="76"/>
      <c r="M183" s="76"/>
      <c r="N183" s="76"/>
      <c r="O183" s="76"/>
      <c r="P183" s="71">
        <v>0</v>
      </c>
      <c r="Q183" s="30"/>
      <c r="R183" s="30"/>
      <c r="S183" s="147"/>
      <c r="T183" s="108"/>
      <c r="U183" s="108"/>
      <c r="V183" s="108"/>
    </row>
    <row r="184" spans="1:22">
      <c r="A184" s="86">
        <v>44307</v>
      </c>
      <c r="B184" s="38">
        <v>2486</v>
      </c>
      <c r="C184" s="33"/>
      <c r="D184" s="185"/>
      <c r="E184" s="31"/>
      <c r="F184" s="31"/>
      <c r="G184" s="31"/>
      <c r="H184" s="31"/>
      <c r="I184" s="33"/>
      <c r="J184" s="75"/>
      <c r="K184" s="76"/>
      <c r="L184" s="76"/>
      <c r="M184" s="76"/>
      <c r="N184" s="76"/>
      <c r="O184" s="76"/>
      <c r="P184" s="71">
        <v>0</v>
      </c>
      <c r="Q184" s="30"/>
      <c r="R184" s="30"/>
      <c r="S184" s="147"/>
      <c r="T184" s="108"/>
      <c r="U184" s="108"/>
      <c r="V184" s="108"/>
    </row>
    <row r="185" spans="1:22">
      <c r="A185" s="86">
        <v>44308</v>
      </c>
      <c r="B185" s="38">
        <v>3272</v>
      </c>
      <c r="C185" s="33"/>
      <c r="D185" s="185"/>
      <c r="E185" s="31"/>
      <c r="F185" s="31"/>
      <c r="G185" s="31"/>
      <c r="H185" s="31"/>
      <c r="I185" s="33"/>
      <c r="J185" s="75"/>
      <c r="K185" s="76"/>
      <c r="L185" s="76"/>
      <c r="M185" s="76"/>
      <c r="N185" s="76"/>
      <c r="O185" s="76"/>
      <c r="P185" s="71">
        <v>0</v>
      </c>
      <c r="Q185" s="30"/>
      <c r="R185" s="30"/>
      <c r="S185" s="147"/>
      <c r="T185" s="108"/>
      <c r="U185" s="108"/>
      <c r="V185" s="108"/>
    </row>
    <row r="186" spans="1:22">
      <c r="A186" s="86">
        <v>44309</v>
      </c>
      <c r="B186" s="38">
        <v>2951</v>
      </c>
      <c r="C186" s="33"/>
      <c r="D186" s="185"/>
      <c r="E186" s="31"/>
      <c r="F186" s="31"/>
      <c r="G186" s="31"/>
      <c r="H186" s="31"/>
      <c r="I186" s="33"/>
      <c r="J186" s="75"/>
      <c r="K186" s="76"/>
      <c r="L186" s="76"/>
      <c r="M186" s="76"/>
      <c r="N186" s="76"/>
      <c r="O186" s="76"/>
      <c r="P186" s="71">
        <v>0</v>
      </c>
      <c r="Q186" s="30"/>
      <c r="R186" s="30"/>
      <c r="S186" s="147"/>
      <c r="T186" s="108"/>
      <c r="U186" s="108"/>
      <c r="V186" s="108"/>
    </row>
    <row r="187" spans="1:22">
      <c r="A187" s="86">
        <v>44310</v>
      </c>
      <c r="B187" s="38">
        <v>2143</v>
      </c>
      <c r="C187" s="33"/>
      <c r="D187" s="185"/>
      <c r="E187" s="31"/>
      <c r="F187" s="31"/>
      <c r="G187" s="31"/>
      <c r="H187" s="31"/>
      <c r="I187" s="33"/>
      <c r="J187" s="75"/>
      <c r="K187" s="76"/>
      <c r="L187" s="76"/>
      <c r="M187" s="76"/>
      <c r="N187" s="76"/>
      <c r="O187" s="76"/>
      <c r="P187" s="71">
        <v>0</v>
      </c>
      <c r="Q187" s="30"/>
      <c r="R187" s="30"/>
      <c r="S187" s="147"/>
      <c r="T187" s="108"/>
      <c r="U187" s="108"/>
      <c r="V187" s="108"/>
    </row>
    <row r="188" spans="1:22">
      <c r="A188" s="86">
        <v>44311</v>
      </c>
      <c r="B188" s="38">
        <v>2327</v>
      </c>
      <c r="C188" s="33"/>
      <c r="D188" s="185"/>
      <c r="E188" s="31"/>
      <c r="F188" s="31"/>
      <c r="G188" s="31"/>
      <c r="H188" s="31"/>
      <c r="I188" s="33"/>
      <c r="J188" s="75"/>
      <c r="K188" s="76"/>
      <c r="L188" s="76"/>
      <c r="M188" s="76"/>
      <c r="N188" s="76"/>
      <c r="O188" s="76"/>
      <c r="P188" s="71">
        <v>0</v>
      </c>
      <c r="Q188" s="30"/>
      <c r="R188" s="30"/>
      <c r="S188" s="147"/>
      <c r="T188" s="108"/>
      <c r="U188" s="108"/>
      <c r="V188" s="108"/>
    </row>
    <row r="189" spans="1:22">
      <c r="A189" s="86">
        <v>44312</v>
      </c>
      <c r="B189" s="38">
        <v>2453</v>
      </c>
      <c r="C189" s="33"/>
      <c r="D189" s="185"/>
      <c r="E189" s="31"/>
      <c r="F189" s="31"/>
      <c r="G189" s="31"/>
      <c r="H189" s="31"/>
      <c r="I189" s="33"/>
      <c r="J189" s="75"/>
      <c r="K189" s="76"/>
      <c r="L189" s="76"/>
      <c r="M189" s="76"/>
      <c r="N189" s="76"/>
      <c r="O189" s="76"/>
      <c r="P189" s="71">
        <v>0</v>
      </c>
      <c r="Q189" s="30"/>
      <c r="R189" s="30"/>
      <c r="S189" s="147"/>
      <c r="T189" s="108"/>
      <c r="U189" s="108"/>
      <c r="V189" s="108"/>
    </row>
    <row r="190" spans="1:22">
      <c r="A190" s="86">
        <v>44313</v>
      </c>
      <c r="B190" s="38">
        <v>2644</v>
      </c>
      <c r="C190" s="33"/>
      <c r="D190" s="185"/>
      <c r="E190" s="31"/>
      <c r="F190" s="31"/>
      <c r="G190" s="31"/>
      <c r="H190" s="31"/>
      <c r="I190" s="33"/>
      <c r="J190" s="75"/>
      <c r="K190" s="76"/>
      <c r="L190" s="209"/>
      <c r="M190" s="76"/>
      <c r="N190" s="76"/>
      <c r="O190" s="209"/>
      <c r="P190" s="71">
        <v>0</v>
      </c>
      <c r="Q190" s="30"/>
      <c r="R190" s="30"/>
      <c r="S190" s="147"/>
      <c r="T190" s="108"/>
      <c r="U190" s="108"/>
      <c r="V190" s="108"/>
    </row>
    <row r="191" spans="1:22">
      <c r="A191" s="86">
        <v>44314</v>
      </c>
      <c r="B191" s="38">
        <v>2599</v>
      </c>
      <c r="C191" s="191">
        <v>1</v>
      </c>
      <c r="D191" s="154">
        <v>0.11</v>
      </c>
      <c r="E191" s="192">
        <v>7.2</v>
      </c>
      <c r="F191" s="192" t="s">
        <v>57</v>
      </c>
      <c r="G191" s="192">
        <v>3</v>
      </c>
      <c r="H191" s="192">
        <v>1</v>
      </c>
      <c r="I191" s="191">
        <v>1.9</v>
      </c>
      <c r="J191" s="191">
        <v>0.35</v>
      </c>
      <c r="K191" s="156">
        <v>2.6</v>
      </c>
      <c r="L191" s="156">
        <v>4.9400000000000004</v>
      </c>
      <c r="M191" s="156">
        <v>2.6</v>
      </c>
      <c r="N191" s="156">
        <v>0.91</v>
      </c>
      <c r="O191" s="156">
        <v>7.8</v>
      </c>
      <c r="P191" s="124">
        <v>0</v>
      </c>
      <c r="Q191" s="30"/>
      <c r="R191" s="30" t="s">
        <v>92</v>
      </c>
      <c r="S191" s="147">
        <v>0.47916666666666669</v>
      </c>
      <c r="T191" s="108" t="s">
        <v>74</v>
      </c>
      <c r="U191" s="108" t="s">
        <v>74</v>
      </c>
      <c r="V191" s="108"/>
    </row>
    <row r="192" spans="1:22">
      <c r="A192" s="86">
        <v>44315</v>
      </c>
      <c r="B192" s="38">
        <v>2752</v>
      </c>
      <c r="C192" s="33"/>
      <c r="D192" s="185"/>
      <c r="E192" s="31"/>
      <c r="F192" s="31"/>
      <c r="G192" s="31"/>
      <c r="H192" s="31"/>
      <c r="I192" s="33"/>
      <c r="J192" s="75"/>
      <c r="K192" s="76"/>
      <c r="L192" s="210"/>
      <c r="M192" s="210"/>
      <c r="N192" s="210"/>
      <c r="O192" s="210"/>
      <c r="P192" s="71">
        <v>0</v>
      </c>
      <c r="Q192" s="30"/>
      <c r="R192" s="30"/>
      <c r="S192" s="147"/>
      <c r="T192" s="108"/>
      <c r="U192" s="108"/>
      <c r="V192" s="108"/>
    </row>
    <row r="193" spans="1:22">
      <c r="A193" s="86">
        <v>44316</v>
      </c>
      <c r="B193" s="38">
        <v>2912</v>
      </c>
      <c r="C193" s="33"/>
      <c r="D193" s="185"/>
      <c r="E193" s="31"/>
      <c r="F193" s="31"/>
      <c r="G193" s="31"/>
      <c r="H193" s="31"/>
      <c r="I193" s="33"/>
      <c r="J193" s="75"/>
      <c r="K193" s="76"/>
      <c r="L193" s="76"/>
      <c r="M193" s="76"/>
      <c r="N193" s="76"/>
      <c r="O193" s="76"/>
      <c r="P193" s="71">
        <v>0</v>
      </c>
      <c r="Q193" s="30"/>
      <c r="R193" s="30"/>
      <c r="S193" s="147"/>
      <c r="T193" s="108"/>
      <c r="U193" s="108"/>
      <c r="V193" s="108"/>
    </row>
    <row r="194" spans="1:22">
      <c r="A194" s="86">
        <v>44317</v>
      </c>
      <c r="B194" s="38">
        <v>3941</v>
      </c>
      <c r="C194" s="33"/>
      <c r="D194" s="185"/>
      <c r="E194" s="31"/>
      <c r="F194" s="31"/>
      <c r="G194" s="31"/>
      <c r="H194" s="31"/>
      <c r="I194" s="33"/>
      <c r="J194" s="75"/>
      <c r="K194" s="76"/>
      <c r="L194" s="76"/>
      <c r="M194" s="76"/>
      <c r="N194" s="76"/>
      <c r="O194" s="76"/>
      <c r="P194" s="71">
        <v>0</v>
      </c>
      <c r="Q194" s="30"/>
      <c r="R194" s="30"/>
      <c r="S194" s="147"/>
      <c r="T194" s="108"/>
      <c r="U194" s="108"/>
      <c r="V194" s="108"/>
    </row>
    <row r="195" spans="1:22">
      <c r="A195" s="86">
        <v>44318</v>
      </c>
      <c r="B195" s="38">
        <v>3050</v>
      </c>
      <c r="C195" s="33"/>
      <c r="D195" s="185"/>
      <c r="E195" s="31"/>
      <c r="F195" s="31"/>
      <c r="G195" s="31"/>
      <c r="H195" s="31"/>
      <c r="I195" s="33"/>
      <c r="J195" s="75"/>
      <c r="K195" s="76"/>
      <c r="L195" s="76"/>
      <c r="M195" s="76"/>
      <c r="N195" s="76"/>
      <c r="O195" s="76"/>
      <c r="P195" s="71">
        <v>0</v>
      </c>
      <c r="Q195" s="30"/>
      <c r="R195" s="30"/>
      <c r="S195" s="147"/>
      <c r="T195" s="108"/>
      <c r="U195" s="108"/>
      <c r="V195" s="108"/>
    </row>
    <row r="196" spans="1:22">
      <c r="A196" s="86">
        <v>44319</v>
      </c>
      <c r="B196" s="38">
        <v>3942</v>
      </c>
      <c r="C196" s="33"/>
      <c r="D196" s="185"/>
      <c r="E196" s="31"/>
      <c r="F196" s="31"/>
      <c r="G196" s="31"/>
      <c r="H196" s="31"/>
      <c r="I196" s="33"/>
      <c r="J196" s="75"/>
      <c r="K196" s="76"/>
      <c r="L196" s="76"/>
      <c r="M196" s="76"/>
      <c r="N196" s="76"/>
      <c r="O196" s="76"/>
      <c r="P196" s="71">
        <v>0</v>
      </c>
      <c r="Q196" s="30"/>
      <c r="R196" s="30"/>
      <c r="S196" s="147"/>
      <c r="T196" s="108"/>
      <c r="U196" s="108"/>
      <c r="V196" s="108"/>
    </row>
    <row r="197" spans="1:22">
      <c r="A197" s="86">
        <v>44320</v>
      </c>
      <c r="B197" s="38">
        <v>3205</v>
      </c>
      <c r="C197" s="33"/>
      <c r="D197" s="185"/>
      <c r="E197" s="31"/>
      <c r="F197" s="31"/>
      <c r="G197" s="31"/>
      <c r="H197" s="31"/>
      <c r="I197" s="33"/>
      <c r="J197" s="75"/>
      <c r="K197" s="76"/>
      <c r="L197" s="76"/>
      <c r="M197" s="76"/>
      <c r="N197" s="76"/>
      <c r="O197" s="76"/>
      <c r="P197" s="71">
        <v>5</v>
      </c>
      <c r="Q197" s="30"/>
      <c r="R197" s="30"/>
      <c r="S197" s="147"/>
      <c r="T197" s="108"/>
      <c r="U197" s="108"/>
      <c r="V197" s="108"/>
    </row>
    <row r="198" spans="1:22">
      <c r="A198" s="86">
        <v>44321</v>
      </c>
      <c r="B198" s="38">
        <v>4727</v>
      </c>
      <c r="C198" s="33"/>
      <c r="D198" s="185"/>
      <c r="E198" s="31"/>
      <c r="F198" s="31"/>
      <c r="G198" s="31"/>
      <c r="H198" s="31"/>
      <c r="I198" s="33"/>
      <c r="J198" s="75"/>
      <c r="K198" s="76"/>
      <c r="L198" s="76"/>
      <c r="M198" s="76"/>
      <c r="N198" s="76"/>
      <c r="O198" s="76"/>
      <c r="P198" s="71">
        <v>16.5</v>
      </c>
      <c r="Q198" s="30"/>
      <c r="R198" s="30"/>
      <c r="S198" s="147"/>
      <c r="T198" s="108"/>
      <c r="U198" s="108"/>
      <c r="V198" s="108"/>
    </row>
    <row r="199" spans="1:22">
      <c r="A199" s="86">
        <v>44322</v>
      </c>
      <c r="B199" s="38">
        <v>6446</v>
      </c>
      <c r="C199" s="33"/>
      <c r="D199" s="185"/>
      <c r="E199" s="31"/>
      <c r="F199" s="31"/>
      <c r="G199" s="31"/>
      <c r="H199" s="31"/>
      <c r="I199" s="33"/>
      <c r="J199" s="75"/>
      <c r="K199" s="76"/>
      <c r="L199" s="76"/>
      <c r="M199" s="76"/>
      <c r="N199" s="76"/>
      <c r="O199" s="76"/>
      <c r="P199" s="71">
        <v>2</v>
      </c>
      <c r="Q199" s="30"/>
      <c r="R199" s="30"/>
      <c r="S199" s="147"/>
      <c r="T199" s="108"/>
      <c r="U199" s="108"/>
      <c r="V199" s="108"/>
    </row>
    <row r="200" spans="1:22">
      <c r="A200" s="86">
        <v>44323</v>
      </c>
      <c r="B200" s="38">
        <v>3970</v>
      </c>
      <c r="C200" s="33"/>
      <c r="D200" s="185"/>
      <c r="E200" s="31"/>
      <c r="F200" s="31"/>
      <c r="G200" s="31"/>
      <c r="H200" s="31"/>
      <c r="I200" s="33"/>
      <c r="J200" s="75"/>
      <c r="K200" s="76"/>
      <c r="L200" s="76"/>
      <c r="M200" s="76"/>
      <c r="N200" s="76"/>
      <c r="O200" s="76"/>
      <c r="P200" s="71">
        <v>0</v>
      </c>
      <c r="Q200" s="30"/>
      <c r="R200" s="30"/>
      <c r="S200" s="147"/>
      <c r="T200" s="108"/>
      <c r="U200" s="108"/>
      <c r="V200" s="108"/>
    </row>
    <row r="201" spans="1:22">
      <c r="A201" s="86">
        <v>44324</v>
      </c>
      <c r="B201" s="38">
        <v>3151</v>
      </c>
      <c r="C201" s="33"/>
      <c r="D201" s="185"/>
      <c r="E201" s="31"/>
      <c r="F201" s="31"/>
      <c r="G201" s="31"/>
      <c r="H201" s="31"/>
      <c r="I201" s="33"/>
      <c r="J201" s="75"/>
      <c r="K201" s="76"/>
      <c r="L201" s="76"/>
      <c r="M201" s="76"/>
      <c r="N201" s="76"/>
      <c r="O201" s="76"/>
      <c r="P201" s="71">
        <v>0</v>
      </c>
      <c r="Q201" s="30"/>
      <c r="R201" s="30"/>
      <c r="S201" s="147"/>
      <c r="T201" s="108"/>
      <c r="U201" s="108"/>
      <c r="V201" s="108"/>
    </row>
    <row r="202" spans="1:22">
      <c r="A202" s="86">
        <v>44325</v>
      </c>
      <c r="B202" s="38">
        <v>2872</v>
      </c>
      <c r="C202" s="33"/>
      <c r="D202" s="185"/>
      <c r="E202" s="31"/>
      <c r="F202" s="31"/>
      <c r="G202" s="31"/>
      <c r="H202" s="31"/>
      <c r="I202" s="33"/>
      <c r="J202" s="75"/>
      <c r="K202" s="76"/>
      <c r="L202" s="76"/>
      <c r="M202" s="76"/>
      <c r="N202" s="76"/>
      <c r="O202" s="76"/>
      <c r="P202" s="71">
        <v>2</v>
      </c>
      <c r="Q202" s="30"/>
      <c r="R202" s="30"/>
      <c r="S202" s="147"/>
      <c r="T202" s="108"/>
      <c r="U202" s="108"/>
      <c r="V202" s="108"/>
    </row>
    <row r="203" spans="1:22">
      <c r="A203" s="86">
        <v>44326</v>
      </c>
      <c r="B203" s="38">
        <v>3068</v>
      </c>
      <c r="C203" s="33"/>
      <c r="D203" s="185"/>
      <c r="E203" s="31"/>
      <c r="F203" s="31"/>
      <c r="G203" s="31"/>
      <c r="H203" s="31"/>
      <c r="I203" s="33"/>
      <c r="J203" s="75"/>
      <c r="K203" s="76"/>
      <c r="L203" s="76"/>
      <c r="M203" s="76"/>
      <c r="N203" s="76"/>
      <c r="O203" s="76"/>
      <c r="P203" s="71">
        <v>0</v>
      </c>
      <c r="Q203" s="30"/>
      <c r="R203" s="30"/>
      <c r="S203" s="147"/>
      <c r="T203" s="108"/>
      <c r="U203" s="108"/>
      <c r="V203" s="108"/>
    </row>
    <row r="204" spans="1:22">
      <c r="A204" s="86">
        <v>44327</v>
      </c>
      <c r="B204" s="38">
        <v>2890</v>
      </c>
      <c r="C204" s="33"/>
      <c r="D204" s="185"/>
      <c r="E204" s="31"/>
      <c r="F204" s="31"/>
      <c r="G204" s="31"/>
      <c r="H204" s="31"/>
      <c r="I204" s="33"/>
      <c r="J204" s="75"/>
      <c r="K204" s="76"/>
      <c r="L204" s="76"/>
      <c r="M204" s="76"/>
      <c r="N204" s="76"/>
      <c r="O204" s="76"/>
      <c r="P204" s="71">
        <v>0</v>
      </c>
      <c r="Q204" s="30"/>
      <c r="R204" s="30"/>
      <c r="S204" s="147"/>
      <c r="T204" s="108"/>
      <c r="U204" s="108"/>
      <c r="V204" s="108"/>
    </row>
    <row r="205" spans="1:22">
      <c r="A205" s="86">
        <v>44328</v>
      </c>
      <c r="B205" s="38">
        <v>2947</v>
      </c>
      <c r="C205" s="33"/>
      <c r="D205" s="185"/>
      <c r="E205" s="31"/>
      <c r="F205" s="31"/>
      <c r="G205" s="31"/>
      <c r="H205" s="31"/>
      <c r="I205" s="33"/>
      <c r="J205" s="75"/>
      <c r="K205" s="209"/>
      <c r="L205" s="209"/>
      <c r="M205" s="76"/>
      <c r="N205" s="76"/>
      <c r="O205" s="209"/>
      <c r="P205" s="71">
        <v>2</v>
      </c>
      <c r="Q205" s="30"/>
      <c r="R205" s="30"/>
      <c r="S205" s="147"/>
      <c r="T205" s="108"/>
      <c r="U205" s="108"/>
      <c r="V205" s="108"/>
    </row>
    <row r="206" spans="1:22">
      <c r="A206" s="86">
        <v>44329</v>
      </c>
      <c r="B206" s="38">
        <v>2867</v>
      </c>
      <c r="C206" s="191" t="s">
        <v>83</v>
      </c>
      <c r="D206" s="154">
        <v>2.7</v>
      </c>
      <c r="E206" s="192">
        <v>7.4</v>
      </c>
      <c r="F206" s="192">
        <v>210</v>
      </c>
      <c r="G206" s="192">
        <v>19</v>
      </c>
      <c r="H206" s="192">
        <v>6</v>
      </c>
      <c r="I206" s="191">
        <v>3.9</v>
      </c>
      <c r="J206" s="193">
        <v>3.6</v>
      </c>
      <c r="K206" s="197">
        <v>17.2</v>
      </c>
      <c r="L206" s="197">
        <v>11.18</v>
      </c>
      <c r="M206" s="211">
        <v>2.87</v>
      </c>
      <c r="N206" s="211">
        <v>10.32</v>
      </c>
      <c r="O206" s="197">
        <v>54.47</v>
      </c>
      <c r="P206" s="71">
        <v>1</v>
      </c>
      <c r="Q206" s="30"/>
      <c r="R206" s="30" t="s">
        <v>89</v>
      </c>
      <c r="S206" s="147" t="s">
        <v>75</v>
      </c>
      <c r="T206" s="108" t="s">
        <v>76</v>
      </c>
      <c r="U206" s="108" t="s">
        <v>76</v>
      </c>
      <c r="V206" s="108"/>
    </row>
    <row r="207" spans="1:22">
      <c r="A207" s="86">
        <v>44330</v>
      </c>
      <c r="B207" s="38">
        <v>2657</v>
      </c>
      <c r="C207" s="33"/>
      <c r="D207" s="185"/>
      <c r="E207" s="31"/>
      <c r="F207" s="31"/>
      <c r="G207" s="31"/>
      <c r="H207" s="31"/>
      <c r="I207" s="33"/>
      <c r="J207" s="75"/>
      <c r="K207" s="210"/>
      <c r="L207" s="210"/>
      <c r="M207" s="210"/>
      <c r="N207" s="210"/>
      <c r="O207" s="210"/>
      <c r="P207" s="71">
        <v>0</v>
      </c>
      <c r="Q207" s="30"/>
      <c r="R207" s="30"/>
      <c r="S207" s="147"/>
      <c r="T207" s="108"/>
      <c r="U207" s="108"/>
      <c r="V207" s="108"/>
    </row>
    <row r="208" spans="1:22">
      <c r="A208" s="86">
        <v>44331</v>
      </c>
      <c r="B208" s="38">
        <v>2473</v>
      </c>
      <c r="C208" s="33"/>
      <c r="D208" s="185"/>
      <c r="E208" s="31"/>
      <c r="F208" s="31"/>
      <c r="G208" s="31"/>
      <c r="H208" s="31"/>
      <c r="I208" s="33"/>
      <c r="J208" s="75"/>
      <c r="K208" s="76"/>
      <c r="L208" s="76"/>
      <c r="M208" s="76"/>
      <c r="N208" s="76"/>
      <c r="O208" s="76"/>
      <c r="P208" s="71">
        <v>0</v>
      </c>
      <c r="Q208" s="30"/>
      <c r="R208" s="30"/>
      <c r="S208" s="147"/>
      <c r="T208" s="108"/>
      <c r="U208" s="108"/>
      <c r="V208" s="108"/>
    </row>
    <row r="209" spans="1:22">
      <c r="A209" s="86">
        <v>44332</v>
      </c>
      <c r="B209" s="38">
        <v>2448</v>
      </c>
      <c r="C209" s="33"/>
      <c r="D209" s="185"/>
      <c r="E209" s="31"/>
      <c r="F209" s="31"/>
      <c r="G209" s="31"/>
      <c r="H209" s="31"/>
      <c r="I209" s="33"/>
      <c r="J209" s="75"/>
      <c r="K209" s="76"/>
      <c r="L209" s="76"/>
      <c r="M209" s="76"/>
      <c r="N209" s="76"/>
      <c r="O209" s="76"/>
      <c r="P209" s="71">
        <v>0</v>
      </c>
      <c r="Q209" s="30"/>
      <c r="R209" s="30"/>
      <c r="S209" s="147"/>
      <c r="T209" s="108"/>
      <c r="U209" s="108"/>
      <c r="V209" s="108"/>
    </row>
    <row r="210" spans="1:22">
      <c r="A210" s="86">
        <v>44333</v>
      </c>
      <c r="B210" s="38">
        <v>2586</v>
      </c>
      <c r="C210" s="33"/>
      <c r="D210" s="185"/>
      <c r="E210" s="31"/>
      <c r="F210" s="31"/>
      <c r="G210" s="31"/>
      <c r="H210" s="31"/>
      <c r="I210" s="33"/>
      <c r="J210" s="75"/>
      <c r="K210" s="76"/>
      <c r="L210" s="76"/>
      <c r="M210" s="76"/>
      <c r="N210" s="76"/>
      <c r="O210" s="76"/>
      <c r="P210" s="71">
        <v>0</v>
      </c>
      <c r="Q210" s="30"/>
      <c r="R210" s="30"/>
      <c r="S210" s="147"/>
      <c r="T210" s="108"/>
      <c r="U210" s="108"/>
      <c r="V210" s="108"/>
    </row>
    <row r="211" spans="1:22">
      <c r="A211" s="86">
        <v>44334</v>
      </c>
      <c r="B211" s="38">
        <v>2426</v>
      </c>
      <c r="C211" s="33"/>
      <c r="D211" s="185"/>
      <c r="E211" s="31"/>
      <c r="F211" s="31"/>
      <c r="G211" s="31"/>
      <c r="H211" s="31"/>
      <c r="I211" s="33"/>
      <c r="J211" s="75"/>
      <c r="K211" s="76"/>
      <c r="L211" s="76"/>
      <c r="M211" s="76"/>
      <c r="N211" s="76"/>
      <c r="O211" s="76"/>
      <c r="P211" s="71">
        <v>0</v>
      </c>
      <c r="Q211" s="30"/>
      <c r="R211" s="30"/>
      <c r="S211" s="147"/>
      <c r="T211" s="108"/>
      <c r="U211" s="108"/>
      <c r="V211" s="108"/>
    </row>
    <row r="212" spans="1:22">
      <c r="A212" s="86">
        <v>44335</v>
      </c>
      <c r="B212" s="38">
        <v>2594</v>
      </c>
      <c r="C212" s="33"/>
      <c r="D212" s="185"/>
      <c r="E212" s="31"/>
      <c r="F212" s="31"/>
      <c r="G212" s="31"/>
      <c r="H212" s="31"/>
      <c r="I212" s="33"/>
      <c r="J212" s="75"/>
      <c r="K212" s="76"/>
      <c r="L212" s="76"/>
      <c r="M212" s="76"/>
      <c r="N212" s="76"/>
      <c r="O212" s="76"/>
      <c r="P212" s="71">
        <v>0</v>
      </c>
      <c r="Q212" s="30"/>
      <c r="R212" s="30"/>
      <c r="S212" s="147"/>
      <c r="T212" s="108"/>
      <c r="U212" s="108"/>
      <c r="V212" s="108"/>
    </row>
    <row r="213" spans="1:22">
      <c r="A213" s="86">
        <v>44336</v>
      </c>
      <c r="B213" s="38">
        <v>2500</v>
      </c>
      <c r="C213" s="33"/>
      <c r="D213" s="185"/>
      <c r="E213" s="31"/>
      <c r="F213" s="31"/>
      <c r="G213" s="31"/>
      <c r="H213" s="31"/>
      <c r="I213" s="33"/>
      <c r="J213" s="75"/>
      <c r="K213" s="76"/>
      <c r="L213" s="76"/>
      <c r="M213" s="76"/>
      <c r="N213" s="76"/>
      <c r="O213" s="76"/>
      <c r="P213" s="71">
        <v>0</v>
      </c>
      <c r="Q213" s="30"/>
      <c r="R213" s="30"/>
      <c r="S213" s="147"/>
      <c r="T213" s="108"/>
      <c r="U213" s="108"/>
      <c r="V213" s="108"/>
    </row>
    <row r="214" spans="1:22">
      <c r="A214" s="86">
        <v>44337</v>
      </c>
      <c r="B214" s="38">
        <v>2431</v>
      </c>
      <c r="C214" s="33"/>
      <c r="D214" s="185"/>
      <c r="E214" s="31"/>
      <c r="F214" s="31"/>
      <c r="G214" s="31"/>
      <c r="H214" s="31"/>
      <c r="I214" s="33"/>
      <c r="J214" s="75"/>
      <c r="K214" s="76"/>
      <c r="L214" s="76"/>
      <c r="M214" s="76"/>
      <c r="N214" s="76"/>
      <c r="O214" s="76"/>
      <c r="P214" s="71">
        <v>0</v>
      </c>
      <c r="Q214" s="30"/>
      <c r="R214" s="30"/>
      <c r="S214" s="147"/>
      <c r="T214" s="108"/>
      <c r="U214" s="108"/>
      <c r="V214" s="108"/>
    </row>
    <row r="215" spans="1:22">
      <c r="A215" s="86">
        <v>44338</v>
      </c>
      <c r="B215" s="38">
        <v>2298</v>
      </c>
      <c r="C215" s="33"/>
      <c r="D215" s="185"/>
      <c r="E215" s="31"/>
      <c r="F215" s="31"/>
      <c r="G215" s="31"/>
      <c r="H215" s="31"/>
      <c r="I215" s="33"/>
      <c r="J215" s="75"/>
      <c r="K215" s="76"/>
      <c r="L215" s="76"/>
      <c r="M215" s="76"/>
      <c r="N215" s="76"/>
      <c r="O215" s="76"/>
      <c r="P215" s="71">
        <v>19</v>
      </c>
      <c r="Q215" s="30"/>
      <c r="R215" s="30"/>
      <c r="S215" s="147"/>
      <c r="T215" s="108"/>
      <c r="U215" s="108"/>
      <c r="V215" s="108"/>
    </row>
    <row r="216" spans="1:22">
      <c r="A216" s="86">
        <v>44339</v>
      </c>
      <c r="B216" s="38">
        <v>2400</v>
      </c>
      <c r="C216" s="33"/>
      <c r="D216" s="185"/>
      <c r="E216" s="31"/>
      <c r="F216" s="31"/>
      <c r="G216" s="31"/>
      <c r="H216" s="31"/>
      <c r="I216" s="33"/>
      <c r="J216" s="75"/>
      <c r="K216" s="76"/>
      <c r="L216" s="76"/>
      <c r="M216" s="76"/>
      <c r="N216" s="76"/>
      <c r="O216" s="76"/>
      <c r="P216" s="71">
        <v>3</v>
      </c>
      <c r="Q216" s="30"/>
      <c r="R216" s="30"/>
      <c r="S216" s="147"/>
      <c r="T216" s="108"/>
      <c r="U216" s="108"/>
      <c r="V216" s="108"/>
    </row>
    <row r="217" spans="1:22">
      <c r="A217" s="86">
        <v>44340</v>
      </c>
      <c r="B217" s="38">
        <v>2438</v>
      </c>
      <c r="C217" s="33"/>
      <c r="D217" s="185"/>
      <c r="E217" s="31"/>
      <c r="F217" s="31"/>
      <c r="G217" s="31"/>
      <c r="H217" s="31"/>
      <c r="I217" s="33"/>
      <c r="J217" s="75"/>
      <c r="K217" s="76"/>
      <c r="L217" s="76"/>
      <c r="M217" s="76"/>
      <c r="N217" s="76"/>
      <c r="O217" s="76"/>
      <c r="P217" s="71">
        <v>0</v>
      </c>
      <c r="Q217" s="30"/>
      <c r="R217" s="30"/>
      <c r="S217" s="147"/>
      <c r="T217" s="108"/>
      <c r="U217" s="108"/>
      <c r="V217" s="108"/>
    </row>
    <row r="218" spans="1:22">
      <c r="A218" s="86">
        <v>44341</v>
      </c>
      <c r="B218" s="38">
        <v>2439</v>
      </c>
      <c r="C218" s="33"/>
      <c r="D218" s="185"/>
      <c r="E218" s="31"/>
      <c r="F218" s="31"/>
      <c r="G218" s="31"/>
      <c r="H218" s="31"/>
      <c r="I218" s="33"/>
      <c r="J218" s="75"/>
      <c r="K218" s="76"/>
      <c r="L218" s="76"/>
      <c r="M218" s="76"/>
      <c r="N218" s="76"/>
      <c r="O218" s="76"/>
      <c r="P218" s="71">
        <v>1</v>
      </c>
      <c r="Q218" s="30"/>
      <c r="R218" s="30"/>
      <c r="S218" s="147"/>
      <c r="T218" s="108"/>
      <c r="U218" s="108"/>
      <c r="V218" s="108"/>
    </row>
    <row r="219" spans="1:22">
      <c r="A219" s="86">
        <v>44342</v>
      </c>
      <c r="B219" s="38">
        <v>2503</v>
      </c>
      <c r="C219" s="191" t="s">
        <v>83</v>
      </c>
      <c r="D219" s="154">
        <v>1.9</v>
      </c>
      <c r="E219" s="192">
        <v>7.3</v>
      </c>
      <c r="F219" s="192">
        <v>29</v>
      </c>
      <c r="G219" s="192">
        <v>8</v>
      </c>
      <c r="H219" s="192">
        <v>10</v>
      </c>
      <c r="I219" s="191">
        <v>3</v>
      </c>
      <c r="J219" s="193">
        <v>3.3</v>
      </c>
      <c r="K219" s="156">
        <v>25.03</v>
      </c>
      <c r="L219" s="156">
        <v>7.51</v>
      </c>
      <c r="M219" s="156">
        <v>2.5</v>
      </c>
      <c r="N219" s="156">
        <v>8.26</v>
      </c>
      <c r="O219" s="156">
        <v>20.02</v>
      </c>
      <c r="P219" s="71">
        <v>0</v>
      </c>
      <c r="Q219" s="30"/>
      <c r="R219" s="30" t="s">
        <v>89</v>
      </c>
      <c r="S219" s="147" t="s">
        <v>77</v>
      </c>
      <c r="T219" s="108" t="s">
        <v>78</v>
      </c>
      <c r="U219" s="108" t="s">
        <v>79</v>
      </c>
      <c r="V219" s="108"/>
    </row>
    <row r="220" spans="1:22">
      <c r="A220" s="86">
        <v>44343</v>
      </c>
      <c r="B220" s="38">
        <v>2424</v>
      </c>
      <c r="C220" s="33"/>
      <c r="D220" s="185"/>
      <c r="E220" s="31"/>
      <c r="F220" s="31"/>
      <c r="G220" s="31"/>
      <c r="H220" s="31"/>
      <c r="I220" s="33"/>
      <c r="J220" s="75"/>
      <c r="K220" s="76"/>
      <c r="L220" s="76"/>
      <c r="M220" s="76"/>
      <c r="N220" s="76"/>
      <c r="O220" s="76"/>
      <c r="P220" s="71">
        <v>0</v>
      </c>
      <c r="Q220" s="30"/>
      <c r="R220" s="30"/>
      <c r="S220" s="147"/>
      <c r="T220" s="108"/>
      <c r="U220" s="108"/>
      <c r="V220" s="108"/>
    </row>
    <row r="221" spans="1:22">
      <c r="A221" s="86">
        <v>44344</v>
      </c>
      <c r="B221" s="38">
        <v>2397</v>
      </c>
      <c r="C221" s="33"/>
      <c r="D221" s="185"/>
      <c r="E221" s="31"/>
      <c r="F221" s="31"/>
      <c r="G221" s="31"/>
      <c r="H221" s="31"/>
      <c r="I221" s="33"/>
      <c r="J221" s="75"/>
      <c r="K221" s="76"/>
      <c r="L221" s="76"/>
      <c r="M221" s="76"/>
      <c r="N221" s="76"/>
      <c r="O221" s="76"/>
      <c r="P221" s="71">
        <v>0</v>
      </c>
      <c r="Q221" s="30"/>
      <c r="R221" s="30"/>
      <c r="S221" s="147"/>
      <c r="T221" s="108"/>
      <c r="U221" s="108"/>
      <c r="V221" s="108"/>
    </row>
    <row r="222" spans="1:22">
      <c r="A222" s="86">
        <v>44345</v>
      </c>
      <c r="B222" s="38">
        <v>2244</v>
      </c>
      <c r="C222" s="33"/>
      <c r="D222" s="185"/>
      <c r="E222" s="31"/>
      <c r="F222" s="31"/>
      <c r="G222" s="31"/>
      <c r="H222" s="31"/>
      <c r="I222" s="33"/>
      <c r="J222" s="75"/>
      <c r="K222" s="76"/>
      <c r="L222" s="76"/>
      <c r="M222" s="76"/>
      <c r="N222" s="76"/>
      <c r="O222" s="76"/>
      <c r="P222" s="71">
        <v>0</v>
      </c>
      <c r="Q222" s="30"/>
      <c r="R222" s="30"/>
      <c r="S222" s="147"/>
      <c r="T222" s="108"/>
      <c r="U222" s="108"/>
      <c r="V222" s="108"/>
    </row>
    <row r="223" spans="1:22">
      <c r="A223" s="86">
        <v>44346</v>
      </c>
      <c r="B223" s="38">
        <v>2269</v>
      </c>
      <c r="C223" s="33"/>
      <c r="D223" s="185"/>
      <c r="E223" s="31"/>
      <c r="F223" s="31"/>
      <c r="G223" s="31"/>
      <c r="H223" s="31"/>
      <c r="I223" s="33"/>
      <c r="J223" s="75"/>
      <c r="K223" s="76"/>
      <c r="L223" s="76"/>
      <c r="M223" s="76"/>
      <c r="N223" s="76"/>
      <c r="O223" s="76"/>
      <c r="P223" s="71">
        <v>0</v>
      </c>
      <c r="Q223" s="30"/>
      <c r="R223" s="30"/>
      <c r="S223" s="147"/>
      <c r="T223" s="108"/>
      <c r="U223" s="108"/>
      <c r="V223" s="108"/>
    </row>
    <row r="224" spans="1:22">
      <c r="A224" s="86">
        <v>44347</v>
      </c>
      <c r="B224" s="38">
        <v>2293</v>
      </c>
      <c r="C224" s="33"/>
      <c r="D224" s="185"/>
      <c r="E224" s="31"/>
      <c r="F224" s="31"/>
      <c r="G224" s="31"/>
      <c r="H224" s="31"/>
      <c r="I224" s="33"/>
      <c r="J224" s="75"/>
      <c r="K224" s="76"/>
      <c r="L224" s="76"/>
      <c r="M224" s="76"/>
      <c r="N224" s="76"/>
      <c r="O224" s="76"/>
      <c r="P224" s="71">
        <v>0</v>
      </c>
      <c r="Q224" s="30"/>
      <c r="R224" s="30"/>
      <c r="S224" s="147"/>
      <c r="T224" s="108"/>
      <c r="U224" s="108"/>
      <c r="V224" s="108"/>
    </row>
    <row r="225" spans="1:22">
      <c r="A225" s="86">
        <v>44348</v>
      </c>
      <c r="B225" s="38">
        <v>2293</v>
      </c>
      <c r="C225" s="33"/>
      <c r="D225" s="185"/>
      <c r="E225" s="31"/>
      <c r="F225" s="31"/>
      <c r="G225" s="31"/>
      <c r="H225" s="31"/>
      <c r="I225" s="33"/>
      <c r="J225" s="75"/>
      <c r="K225" s="76"/>
      <c r="L225" s="76"/>
      <c r="M225" s="76"/>
      <c r="N225" s="76"/>
      <c r="O225" s="76"/>
      <c r="P225" s="71">
        <v>0</v>
      </c>
      <c r="Q225" s="30"/>
      <c r="R225" s="30"/>
      <c r="S225" s="147"/>
      <c r="T225" s="108"/>
      <c r="U225" s="108"/>
      <c r="V225" s="108"/>
    </row>
    <row r="226" spans="1:22">
      <c r="A226" s="86">
        <v>44349</v>
      </c>
      <c r="B226" s="38">
        <v>2184</v>
      </c>
      <c r="C226" s="33"/>
      <c r="D226" s="185"/>
      <c r="E226" s="31"/>
      <c r="F226" s="31"/>
      <c r="G226" s="31"/>
      <c r="H226" s="31"/>
      <c r="I226" s="33"/>
      <c r="J226" s="75"/>
      <c r="K226" s="76"/>
      <c r="L226" s="76"/>
      <c r="M226" s="76"/>
      <c r="N226" s="76"/>
      <c r="O226" s="76"/>
      <c r="P226" s="71">
        <v>0</v>
      </c>
      <c r="Q226" s="30"/>
      <c r="R226" s="30"/>
      <c r="S226" s="147"/>
      <c r="T226" s="108"/>
      <c r="U226" s="108"/>
      <c r="V226" s="108"/>
    </row>
    <row r="227" spans="1:22">
      <c r="A227" s="86">
        <v>44350</v>
      </c>
      <c r="B227" s="38">
        <v>2193</v>
      </c>
      <c r="C227" s="33"/>
      <c r="D227" s="185"/>
      <c r="E227" s="31"/>
      <c r="F227" s="31"/>
      <c r="G227" s="31"/>
      <c r="H227" s="31"/>
      <c r="I227" s="33"/>
      <c r="J227" s="75"/>
      <c r="K227" s="76"/>
      <c r="L227" s="76"/>
      <c r="M227" s="76"/>
      <c r="N227" s="76"/>
      <c r="O227" s="76"/>
      <c r="P227" s="71">
        <v>2</v>
      </c>
      <c r="Q227" s="30"/>
      <c r="R227" s="30"/>
      <c r="S227" s="147"/>
      <c r="T227" s="108"/>
      <c r="U227" s="108"/>
      <c r="V227" s="108"/>
    </row>
    <row r="228" spans="1:22">
      <c r="A228" s="86">
        <v>44351</v>
      </c>
      <c r="B228" s="38">
        <v>2210</v>
      </c>
      <c r="C228" s="33"/>
      <c r="D228" s="185"/>
      <c r="E228" s="31"/>
      <c r="F228" s="31"/>
      <c r="G228" s="31"/>
      <c r="H228" s="31"/>
      <c r="I228" s="33"/>
      <c r="J228" s="75"/>
      <c r="K228" s="76"/>
      <c r="L228" s="76"/>
      <c r="M228" s="76"/>
      <c r="N228" s="76"/>
      <c r="O228" s="76"/>
      <c r="P228" s="71">
        <v>0</v>
      </c>
      <c r="Q228" s="30"/>
      <c r="R228" s="30"/>
      <c r="S228" s="147"/>
      <c r="T228" s="108"/>
      <c r="U228" s="108"/>
      <c r="V228" s="108"/>
    </row>
    <row r="229" spans="1:22">
      <c r="A229" s="86">
        <v>44352</v>
      </c>
      <c r="B229" s="38">
        <v>2125</v>
      </c>
      <c r="C229" s="33"/>
      <c r="D229" s="185"/>
      <c r="E229" s="31"/>
      <c r="F229" s="31"/>
      <c r="G229" s="31"/>
      <c r="H229" s="31"/>
      <c r="I229" s="33"/>
      <c r="J229" s="75"/>
      <c r="K229" s="76"/>
      <c r="L229" s="76"/>
      <c r="M229" s="76"/>
      <c r="N229" s="76"/>
      <c r="O229" s="76"/>
      <c r="P229" s="71">
        <v>0</v>
      </c>
      <c r="Q229" s="30"/>
      <c r="R229" s="30"/>
      <c r="S229" s="147"/>
      <c r="T229" s="108"/>
      <c r="U229" s="108"/>
      <c r="V229" s="108"/>
    </row>
    <row r="230" spans="1:22">
      <c r="A230" s="86">
        <v>44353</v>
      </c>
      <c r="B230" s="38">
        <v>2117</v>
      </c>
      <c r="C230" s="33"/>
      <c r="D230" s="185"/>
      <c r="E230" s="31"/>
      <c r="F230" s="31"/>
      <c r="G230" s="31"/>
      <c r="H230" s="31"/>
      <c r="I230" s="33"/>
      <c r="J230" s="75"/>
      <c r="K230" s="76"/>
      <c r="L230" s="76"/>
      <c r="M230" s="76"/>
      <c r="N230" s="76"/>
      <c r="O230" s="76"/>
      <c r="P230" s="71">
        <v>0</v>
      </c>
      <c r="Q230" s="30"/>
      <c r="R230" s="30"/>
      <c r="S230" s="147"/>
      <c r="T230" s="108"/>
      <c r="U230" s="108"/>
      <c r="V230" s="108"/>
    </row>
    <row r="231" spans="1:22">
      <c r="A231" s="86">
        <v>44354</v>
      </c>
      <c r="B231" s="38">
        <v>2190</v>
      </c>
      <c r="C231" s="33"/>
      <c r="D231" s="185"/>
      <c r="E231" s="31"/>
      <c r="F231" s="31"/>
      <c r="G231" s="31"/>
      <c r="H231" s="31"/>
      <c r="I231" s="33"/>
      <c r="J231" s="75"/>
      <c r="K231" s="76"/>
      <c r="L231" s="76"/>
      <c r="M231" s="76"/>
      <c r="N231" s="76"/>
      <c r="O231" s="76"/>
      <c r="P231" s="71">
        <v>0</v>
      </c>
      <c r="Q231" s="30"/>
      <c r="R231" s="30"/>
      <c r="S231" s="147"/>
      <c r="T231" s="108"/>
      <c r="U231" s="108"/>
      <c r="V231" s="108"/>
    </row>
    <row r="232" spans="1:22">
      <c r="A232" s="86">
        <v>44355</v>
      </c>
      <c r="B232" s="38">
        <v>2186</v>
      </c>
      <c r="C232" s="222"/>
      <c r="D232" s="85"/>
      <c r="E232" s="223"/>
      <c r="F232" s="223"/>
      <c r="G232" s="223"/>
      <c r="H232" s="223"/>
      <c r="I232" s="222"/>
      <c r="J232" s="199"/>
      <c r="K232" s="76"/>
      <c r="L232" s="76"/>
      <c r="M232" s="76"/>
      <c r="N232" s="76"/>
      <c r="O232" s="76"/>
      <c r="P232" s="71">
        <v>2</v>
      </c>
      <c r="Q232" s="30"/>
      <c r="R232" s="30"/>
      <c r="S232" s="147"/>
      <c r="T232" s="108"/>
      <c r="U232" s="108"/>
      <c r="V232" s="108"/>
    </row>
    <row r="233" spans="1:22">
      <c r="A233" s="86">
        <v>44356</v>
      </c>
      <c r="B233" s="38">
        <v>2293</v>
      </c>
      <c r="C233" s="191" t="s">
        <v>83</v>
      </c>
      <c r="D233" s="154">
        <v>0.56999999999999995</v>
      </c>
      <c r="E233" s="192">
        <v>7.4</v>
      </c>
      <c r="F233" s="192">
        <v>74</v>
      </c>
      <c r="G233" s="192">
        <v>27</v>
      </c>
      <c r="H233" s="192">
        <v>7</v>
      </c>
      <c r="I233" s="191">
        <v>2.7</v>
      </c>
      <c r="J233" s="191">
        <v>2.8</v>
      </c>
      <c r="K233" s="156">
        <v>16.05</v>
      </c>
      <c r="L233" s="156">
        <v>6.19</v>
      </c>
      <c r="M233" s="156">
        <v>2.29</v>
      </c>
      <c r="N233" s="156">
        <v>6.42</v>
      </c>
      <c r="O233" s="156">
        <v>61.91</v>
      </c>
      <c r="P233" s="71">
        <v>3</v>
      </c>
      <c r="Q233" s="30"/>
      <c r="R233" s="30" t="s">
        <v>92</v>
      </c>
      <c r="S233" s="147" t="s">
        <v>80</v>
      </c>
      <c r="T233" s="108" t="s">
        <v>81</v>
      </c>
      <c r="U233" s="108" t="s">
        <v>82</v>
      </c>
      <c r="V233" s="108"/>
    </row>
    <row r="234" spans="1:22">
      <c r="A234" s="86">
        <v>44357</v>
      </c>
      <c r="B234" s="38">
        <v>2199</v>
      </c>
      <c r="C234" s="81"/>
      <c r="D234" s="49"/>
      <c r="E234" s="224"/>
      <c r="F234" s="224"/>
      <c r="G234" s="224"/>
      <c r="H234" s="224"/>
      <c r="I234" s="81"/>
      <c r="J234" s="200"/>
      <c r="K234" s="76"/>
      <c r="L234" s="76"/>
      <c r="M234" s="76"/>
      <c r="N234" s="76"/>
      <c r="O234" s="76"/>
      <c r="P234" s="71">
        <v>0</v>
      </c>
      <c r="Q234" s="30"/>
      <c r="R234" s="30"/>
      <c r="S234" s="147"/>
      <c r="T234" s="108"/>
      <c r="U234" s="108"/>
      <c r="V234" s="108"/>
    </row>
    <row r="235" spans="1:22">
      <c r="A235" s="86">
        <v>44358</v>
      </c>
      <c r="B235" s="38">
        <v>2119</v>
      </c>
      <c r="C235" s="33"/>
      <c r="D235" s="185"/>
      <c r="E235" s="31"/>
      <c r="F235" s="31"/>
      <c r="G235" s="31"/>
      <c r="H235" s="31"/>
      <c r="I235" s="33"/>
      <c r="J235" s="75"/>
      <c r="K235" s="76"/>
      <c r="L235" s="76"/>
      <c r="M235" s="76"/>
      <c r="N235" s="76"/>
      <c r="O235" s="76"/>
      <c r="P235" s="71">
        <v>0</v>
      </c>
      <c r="Q235" s="30"/>
      <c r="R235" s="30"/>
      <c r="S235" s="147"/>
      <c r="T235" s="108"/>
      <c r="U235" s="108"/>
      <c r="V235" s="108"/>
    </row>
    <row r="236" spans="1:22">
      <c r="A236" s="86">
        <v>44359</v>
      </c>
      <c r="B236" s="38">
        <v>1999</v>
      </c>
      <c r="C236" s="33"/>
      <c r="D236" s="185"/>
      <c r="E236" s="31"/>
      <c r="F236" s="31"/>
      <c r="G236" s="31"/>
      <c r="H236" s="31"/>
      <c r="I236" s="33"/>
      <c r="J236" s="75"/>
      <c r="K236" s="76"/>
      <c r="L236" s="76"/>
      <c r="M236" s="76"/>
      <c r="N236" s="76"/>
      <c r="O236" s="76"/>
      <c r="P236" s="71">
        <v>0</v>
      </c>
      <c r="Q236" s="30"/>
      <c r="R236" s="30"/>
      <c r="S236" s="147"/>
      <c r="T236" s="108"/>
      <c r="U236" s="108"/>
      <c r="V236" s="108"/>
    </row>
    <row r="237" spans="1:22">
      <c r="A237" s="86">
        <v>44360</v>
      </c>
      <c r="B237" s="38">
        <v>2107</v>
      </c>
      <c r="C237" s="33"/>
      <c r="D237" s="185"/>
      <c r="E237" s="31"/>
      <c r="F237" s="31"/>
      <c r="G237" s="31"/>
      <c r="H237" s="31"/>
      <c r="I237" s="33"/>
      <c r="J237" s="75"/>
      <c r="K237" s="76"/>
      <c r="L237" s="76"/>
      <c r="M237" s="76"/>
      <c r="N237" s="76"/>
      <c r="O237" s="76"/>
      <c r="P237" s="71">
        <v>0</v>
      </c>
      <c r="Q237" s="30"/>
      <c r="R237" s="30"/>
      <c r="S237" s="147"/>
      <c r="T237" s="108"/>
      <c r="U237" s="108"/>
      <c r="V237" s="108"/>
    </row>
    <row r="238" spans="1:22">
      <c r="A238" s="86">
        <v>44361</v>
      </c>
      <c r="B238" s="38">
        <v>2081</v>
      </c>
      <c r="C238" s="33"/>
      <c r="D238" s="185"/>
      <c r="E238" s="31"/>
      <c r="F238" s="31"/>
      <c r="G238" s="31"/>
      <c r="H238" s="31"/>
      <c r="I238" s="33"/>
      <c r="J238" s="75"/>
      <c r="K238" s="76"/>
      <c r="L238" s="76"/>
      <c r="M238" s="76"/>
      <c r="N238" s="76"/>
      <c r="O238" s="76"/>
      <c r="P238" s="71">
        <v>0</v>
      </c>
      <c r="Q238" s="30"/>
      <c r="R238" s="30"/>
      <c r="S238" s="147"/>
      <c r="T238" s="108"/>
      <c r="U238" s="108"/>
      <c r="V238" s="108"/>
    </row>
    <row r="239" spans="1:22">
      <c r="A239" s="86">
        <v>44362</v>
      </c>
      <c r="B239" s="38">
        <v>2298</v>
      </c>
      <c r="C239" s="33"/>
      <c r="D239" s="185"/>
      <c r="E239" s="31"/>
      <c r="F239" s="31"/>
      <c r="G239" s="31"/>
      <c r="H239" s="31"/>
      <c r="I239" s="33"/>
      <c r="J239" s="75"/>
      <c r="K239" s="76"/>
      <c r="L239" s="76"/>
      <c r="M239" s="76"/>
      <c r="N239" s="76"/>
      <c r="O239" s="76"/>
      <c r="P239" s="71">
        <v>1</v>
      </c>
      <c r="Q239" s="30"/>
      <c r="R239" s="30"/>
      <c r="S239" s="147"/>
      <c r="T239" s="108"/>
      <c r="U239" s="108"/>
      <c r="V239" s="108"/>
    </row>
    <row r="240" spans="1:22">
      <c r="A240" s="86">
        <v>44363</v>
      </c>
      <c r="B240" s="38">
        <v>2334</v>
      </c>
      <c r="C240" s="33"/>
      <c r="D240" s="185"/>
      <c r="E240" s="31"/>
      <c r="F240" s="31"/>
      <c r="G240" s="31"/>
      <c r="H240" s="31"/>
      <c r="I240" s="33"/>
      <c r="J240" s="75"/>
      <c r="K240" s="76"/>
      <c r="L240" s="76"/>
      <c r="M240" s="76"/>
      <c r="N240" s="76"/>
      <c r="O240" s="76"/>
      <c r="P240" s="71">
        <v>0</v>
      </c>
      <c r="Q240" s="30"/>
      <c r="R240" s="30"/>
      <c r="S240" s="147"/>
      <c r="T240" s="108"/>
      <c r="U240" s="108"/>
      <c r="V240" s="108"/>
    </row>
    <row r="241" spans="1:22">
      <c r="A241" s="86">
        <v>44364</v>
      </c>
      <c r="B241" s="38">
        <v>2404</v>
      </c>
      <c r="C241" s="33"/>
      <c r="D241" s="185"/>
      <c r="E241" s="31"/>
      <c r="F241" s="31"/>
      <c r="G241" s="31"/>
      <c r="H241" s="31"/>
      <c r="I241" s="33"/>
      <c r="J241" s="75"/>
      <c r="K241" s="76"/>
      <c r="L241" s="76"/>
      <c r="M241" s="76"/>
      <c r="N241" s="76"/>
      <c r="O241" s="76"/>
      <c r="P241" s="71">
        <v>3</v>
      </c>
      <c r="Q241" s="30"/>
      <c r="R241" s="30"/>
      <c r="S241" s="147"/>
      <c r="T241" s="108"/>
      <c r="U241" s="108"/>
      <c r="V241" s="108"/>
    </row>
    <row r="242" spans="1:22">
      <c r="A242" s="86">
        <v>44365</v>
      </c>
      <c r="B242" s="38">
        <v>2127</v>
      </c>
      <c r="C242" s="33"/>
      <c r="D242" s="185"/>
      <c r="E242" s="31"/>
      <c r="F242" s="31"/>
      <c r="G242" s="31"/>
      <c r="H242" s="31"/>
      <c r="I242" s="33"/>
      <c r="J242" s="75"/>
      <c r="K242" s="76"/>
      <c r="L242" s="76"/>
      <c r="M242" s="76"/>
      <c r="N242" s="76"/>
      <c r="O242" s="76"/>
      <c r="P242" s="71">
        <v>0</v>
      </c>
      <c r="Q242" s="30"/>
      <c r="R242" s="30"/>
      <c r="S242" s="147"/>
      <c r="T242" s="108"/>
      <c r="U242" s="108"/>
      <c r="V242" s="108"/>
    </row>
    <row r="243" spans="1:22">
      <c r="A243" s="86">
        <v>44366</v>
      </c>
      <c r="B243" s="38">
        <v>2103</v>
      </c>
      <c r="C243" s="33"/>
      <c r="D243" s="185"/>
      <c r="E243" s="31"/>
      <c r="F243" s="31"/>
      <c r="G243" s="31"/>
      <c r="H243" s="31"/>
      <c r="I243" s="33"/>
      <c r="J243" s="75"/>
      <c r="K243" s="76"/>
      <c r="L243" s="76"/>
      <c r="M243" s="76"/>
      <c r="N243" s="76"/>
      <c r="O243" s="76"/>
      <c r="P243" s="71">
        <v>0</v>
      </c>
      <c r="Q243" s="30"/>
      <c r="R243" s="30"/>
      <c r="S243" s="147"/>
      <c r="T243" s="108"/>
      <c r="U243" s="108"/>
      <c r="V243" s="108"/>
    </row>
    <row r="244" spans="1:22">
      <c r="A244" s="86">
        <v>44367</v>
      </c>
      <c r="B244" s="38">
        <v>2112</v>
      </c>
      <c r="C244" s="33"/>
      <c r="D244" s="185"/>
      <c r="E244" s="31"/>
      <c r="F244" s="31"/>
      <c r="G244" s="31"/>
      <c r="H244" s="31"/>
      <c r="I244" s="33"/>
      <c r="J244" s="75"/>
      <c r="K244" s="76"/>
      <c r="L244" s="76"/>
      <c r="M244" s="76"/>
      <c r="N244" s="76"/>
      <c r="O244" s="76"/>
      <c r="P244" s="71">
        <v>0</v>
      </c>
      <c r="Q244" s="30"/>
      <c r="R244" s="30"/>
      <c r="S244" s="147"/>
      <c r="T244" s="108"/>
      <c r="U244" s="108"/>
      <c r="V244" s="108"/>
    </row>
    <row r="245" spans="1:22">
      <c r="A245" s="86">
        <v>44368</v>
      </c>
      <c r="B245" s="38">
        <v>2279</v>
      </c>
      <c r="C245" s="33"/>
      <c r="D245" s="185"/>
      <c r="E245" s="31"/>
      <c r="F245" s="31"/>
      <c r="G245" s="31"/>
      <c r="H245" s="31"/>
      <c r="I245" s="33"/>
      <c r="J245" s="75"/>
      <c r="K245" s="76"/>
      <c r="L245" s="76"/>
      <c r="M245" s="76"/>
      <c r="N245" s="76"/>
      <c r="O245" s="76"/>
      <c r="P245" s="71">
        <v>0</v>
      </c>
      <c r="Q245" s="30"/>
      <c r="R245" s="30"/>
      <c r="S245" s="147"/>
      <c r="T245" s="108"/>
      <c r="U245" s="108"/>
      <c r="V245" s="108"/>
    </row>
    <row r="246" spans="1:22">
      <c r="A246" s="86">
        <v>44369</v>
      </c>
      <c r="B246" s="38">
        <v>2352</v>
      </c>
      <c r="C246" s="191" t="s">
        <v>83</v>
      </c>
      <c r="D246" s="154">
        <v>0.05</v>
      </c>
      <c r="E246" s="192">
        <v>7.5</v>
      </c>
      <c r="F246" s="192">
        <v>93</v>
      </c>
      <c r="G246" s="192">
        <v>36</v>
      </c>
      <c r="H246" s="192">
        <v>9</v>
      </c>
      <c r="I246" s="191">
        <v>3</v>
      </c>
      <c r="J246" s="193">
        <v>3.1</v>
      </c>
      <c r="K246" s="156">
        <v>21.17</v>
      </c>
      <c r="L246" s="156">
        <v>7.06</v>
      </c>
      <c r="M246" s="156">
        <v>2.35</v>
      </c>
      <c r="N246" s="156">
        <v>7.29</v>
      </c>
      <c r="O246" s="156">
        <v>84.67</v>
      </c>
      <c r="P246" s="71">
        <v>3</v>
      </c>
      <c r="Q246" s="30"/>
      <c r="R246" s="30" t="s">
        <v>92</v>
      </c>
      <c r="S246" s="147">
        <v>0.41666666666666669</v>
      </c>
      <c r="T246" s="108" t="s">
        <v>82</v>
      </c>
      <c r="U246" s="108" t="s">
        <v>82</v>
      </c>
      <c r="V246" s="108"/>
    </row>
    <row r="247" spans="1:22">
      <c r="A247" s="86">
        <v>44370</v>
      </c>
      <c r="B247" s="38">
        <v>2265</v>
      </c>
      <c r="C247" s="33"/>
      <c r="D247" s="185"/>
      <c r="E247" s="31"/>
      <c r="F247" s="31"/>
      <c r="G247" s="31"/>
      <c r="H247" s="31"/>
      <c r="I247" s="33"/>
      <c r="J247" s="75"/>
      <c r="K247" s="76"/>
      <c r="L247" s="76"/>
      <c r="M247" s="76"/>
      <c r="N247" s="76"/>
      <c r="O247" s="76"/>
      <c r="P247" s="71">
        <v>0</v>
      </c>
      <c r="Q247" s="30"/>
      <c r="R247" s="30"/>
      <c r="S247" s="147"/>
      <c r="T247" s="108"/>
      <c r="U247" s="108"/>
      <c r="V247" s="108"/>
    </row>
    <row r="248" spans="1:22">
      <c r="A248" s="86">
        <v>44371</v>
      </c>
      <c r="B248" s="38">
        <v>2035</v>
      </c>
      <c r="C248" s="33"/>
      <c r="D248" s="185"/>
      <c r="E248" s="31"/>
      <c r="F248" s="31"/>
      <c r="G248" s="31"/>
      <c r="H248" s="31"/>
      <c r="I248" s="33"/>
      <c r="J248" s="75"/>
      <c r="K248" s="76"/>
      <c r="L248" s="76"/>
      <c r="M248" s="76"/>
      <c r="N248" s="76"/>
      <c r="O248" s="76"/>
      <c r="P248" s="71">
        <v>0</v>
      </c>
      <c r="Q248" s="30"/>
      <c r="R248" s="30"/>
      <c r="S248" s="147"/>
      <c r="T248" s="108"/>
      <c r="U248" s="108"/>
      <c r="V248" s="108"/>
    </row>
    <row r="249" spans="1:22">
      <c r="A249" s="86">
        <v>44372</v>
      </c>
      <c r="B249" s="38">
        <v>2254</v>
      </c>
      <c r="C249" s="33"/>
      <c r="D249" s="185"/>
      <c r="E249" s="31"/>
      <c r="F249" s="31"/>
      <c r="G249" s="31"/>
      <c r="H249" s="31"/>
      <c r="I249" s="33"/>
      <c r="J249" s="75"/>
      <c r="K249" s="76"/>
      <c r="L249" s="76"/>
      <c r="M249" s="76"/>
      <c r="N249" s="76"/>
      <c r="O249" s="76"/>
      <c r="P249" s="71">
        <v>1</v>
      </c>
      <c r="Q249" s="30"/>
      <c r="R249" s="30"/>
      <c r="S249" s="147"/>
      <c r="T249" s="108"/>
      <c r="U249" s="108"/>
      <c r="V249" s="108"/>
    </row>
    <row r="250" spans="1:22">
      <c r="A250" s="86">
        <v>44373</v>
      </c>
      <c r="B250" s="38">
        <v>2166</v>
      </c>
      <c r="C250" s="33"/>
      <c r="D250" s="185"/>
      <c r="E250" s="31"/>
      <c r="F250" s="31"/>
      <c r="G250" s="31"/>
      <c r="H250" s="31"/>
      <c r="I250" s="33"/>
      <c r="J250" s="75"/>
      <c r="K250" s="76"/>
      <c r="L250" s="76"/>
      <c r="M250" s="76"/>
      <c r="N250" s="76"/>
      <c r="O250" s="76"/>
      <c r="P250" s="71">
        <v>0</v>
      </c>
      <c r="Q250" s="30"/>
      <c r="R250" s="30"/>
      <c r="S250" s="147"/>
      <c r="T250" s="108"/>
      <c r="U250" s="108"/>
      <c r="V250" s="108"/>
    </row>
    <row r="251" spans="1:22">
      <c r="A251" s="86">
        <v>44374</v>
      </c>
      <c r="B251" s="38">
        <v>2220</v>
      </c>
      <c r="C251" s="33"/>
      <c r="D251" s="185"/>
      <c r="E251" s="31"/>
      <c r="F251" s="31"/>
      <c r="G251" s="31"/>
      <c r="H251" s="31"/>
      <c r="I251" s="33"/>
      <c r="J251" s="75"/>
      <c r="K251" s="76"/>
      <c r="L251" s="76"/>
      <c r="M251" s="76"/>
      <c r="N251" s="76"/>
      <c r="O251" s="76"/>
      <c r="P251" s="71">
        <v>0</v>
      </c>
      <c r="Q251" s="30"/>
      <c r="R251" s="30"/>
      <c r="S251" s="147"/>
      <c r="T251" s="108"/>
      <c r="U251" s="108"/>
      <c r="V251" s="108"/>
    </row>
    <row r="252" spans="1:22">
      <c r="A252" s="86">
        <v>44375</v>
      </c>
      <c r="B252" s="38">
        <v>2201</v>
      </c>
      <c r="C252" s="33"/>
      <c r="D252" s="185"/>
      <c r="E252" s="31"/>
      <c r="F252" s="31"/>
      <c r="G252" s="31"/>
      <c r="H252" s="31"/>
      <c r="I252" s="33"/>
      <c r="J252" s="75"/>
      <c r="K252" s="76"/>
      <c r="L252" s="76"/>
      <c r="M252" s="76"/>
      <c r="N252" s="76"/>
      <c r="O252" s="76"/>
      <c r="P252" s="71">
        <v>0</v>
      </c>
      <c r="Q252" s="30"/>
      <c r="R252" s="30"/>
      <c r="S252" s="147"/>
      <c r="T252" s="108"/>
      <c r="U252" s="108"/>
      <c r="V252" s="108"/>
    </row>
    <row r="253" spans="1:22">
      <c r="A253" s="86">
        <v>44376</v>
      </c>
      <c r="B253" s="38">
        <v>2294</v>
      </c>
      <c r="C253" s="33"/>
      <c r="D253" s="185"/>
      <c r="E253" s="31"/>
      <c r="F253" s="31"/>
      <c r="G253" s="31"/>
      <c r="H253" s="31"/>
      <c r="I253" s="33"/>
      <c r="J253" s="75"/>
      <c r="K253" s="76"/>
      <c r="L253" s="76"/>
      <c r="M253" s="76"/>
      <c r="N253" s="76"/>
      <c r="O253" s="76"/>
      <c r="P253" s="71">
        <v>3</v>
      </c>
      <c r="Q253" s="30"/>
      <c r="R253" s="30"/>
      <c r="S253" s="147"/>
      <c r="T253" s="108"/>
      <c r="U253" s="108"/>
      <c r="V253" s="108"/>
    </row>
    <row r="254" spans="1:22">
      <c r="A254" s="86">
        <v>44377</v>
      </c>
      <c r="B254" s="38">
        <v>2255</v>
      </c>
      <c r="C254" s="33"/>
      <c r="D254" s="185"/>
      <c r="E254" s="31"/>
      <c r="F254" s="31"/>
      <c r="G254" s="31"/>
      <c r="H254" s="31"/>
      <c r="I254" s="33"/>
      <c r="J254" s="75"/>
      <c r="K254" s="76"/>
      <c r="L254" s="76"/>
      <c r="M254" s="76"/>
      <c r="N254" s="76"/>
      <c r="O254" s="76"/>
      <c r="P254" s="71">
        <v>3</v>
      </c>
      <c r="Q254" s="30"/>
      <c r="R254" s="30"/>
      <c r="S254" s="147"/>
      <c r="T254" s="108"/>
      <c r="U254" s="108"/>
      <c r="V254" s="108"/>
    </row>
    <row r="255" spans="1:22">
      <c r="A255" s="86">
        <v>44378</v>
      </c>
      <c r="B255" s="38">
        <v>3220</v>
      </c>
      <c r="C255" s="33"/>
      <c r="D255" s="185"/>
      <c r="E255" s="31"/>
      <c r="F255" s="31"/>
      <c r="G255" s="31"/>
      <c r="H255" s="31"/>
      <c r="I255" s="33"/>
      <c r="J255" s="75"/>
      <c r="K255" s="76"/>
      <c r="L255" s="76"/>
      <c r="M255" s="76"/>
      <c r="N255" s="76"/>
      <c r="O255" s="76"/>
      <c r="P255" s="71">
        <v>0</v>
      </c>
      <c r="Q255" s="30"/>
      <c r="R255" s="30"/>
      <c r="S255" s="147"/>
      <c r="T255" s="108"/>
      <c r="U255" s="108"/>
      <c r="V255" s="108"/>
    </row>
    <row r="256" spans="1:22">
      <c r="A256" s="86">
        <v>44379</v>
      </c>
      <c r="B256" s="38">
        <v>3796</v>
      </c>
      <c r="C256" s="33"/>
      <c r="D256" s="185"/>
      <c r="E256" s="31"/>
      <c r="F256" s="31"/>
      <c r="G256" s="31"/>
      <c r="H256" s="31"/>
      <c r="I256" s="33"/>
      <c r="J256" s="75"/>
      <c r="K256" s="76"/>
      <c r="L256" s="76"/>
      <c r="M256" s="76"/>
      <c r="N256" s="76"/>
      <c r="O256" s="76"/>
      <c r="P256" s="71">
        <v>17</v>
      </c>
      <c r="Q256" s="30"/>
      <c r="R256" s="30"/>
      <c r="S256" s="147"/>
      <c r="T256" s="108"/>
      <c r="U256" s="108"/>
      <c r="V256" s="108"/>
    </row>
    <row r="257" spans="1:22">
      <c r="A257" s="86">
        <v>44380</v>
      </c>
      <c r="B257" s="38">
        <v>3272</v>
      </c>
      <c r="C257" s="33"/>
      <c r="D257" s="185"/>
      <c r="E257" s="31"/>
      <c r="F257" s="31"/>
      <c r="G257" s="31"/>
      <c r="H257" s="31"/>
      <c r="I257" s="33"/>
      <c r="J257" s="75"/>
      <c r="K257" s="76"/>
      <c r="L257" s="76"/>
      <c r="M257" s="76"/>
      <c r="N257" s="76"/>
      <c r="O257" s="76"/>
      <c r="P257" s="71">
        <v>9</v>
      </c>
      <c r="Q257" s="30"/>
      <c r="R257" s="30"/>
      <c r="S257" s="147"/>
      <c r="T257" s="108"/>
      <c r="U257" s="108"/>
      <c r="V257" s="108"/>
    </row>
    <row r="258" spans="1:22">
      <c r="A258" s="86">
        <v>44381</v>
      </c>
      <c r="B258" s="38">
        <v>2698</v>
      </c>
      <c r="C258" s="33"/>
      <c r="D258" s="185"/>
      <c r="E258" s="31"/>
      <c r="F258" s="31"/>
      <c r="G258" s="31"/>
      <c r="H258" s="31"/>
      <c r="I258" s="33"/>
      <c r="J258" s="75"/>
      <c r="K258" s="76"/>
      <c r="L258" s="76"/>
      <c r="M258" s="76"/>
      <c r="N258" s="76"/>
      <c r="O258" s="76"/>
      <c r="P258" s="71">
        <v>2</v>
      </c>
      <c r="Q258" s="30"/>
      <c r="R258" s="30"/>
      <c r="S258" s="147"/>
      <c r="T258" s="108"/>
      <c r="U258" s="108"/>
      <c r="V258" s="108"/>
    </row>
    <row r="259" spans="1:22">
      <c r="A259" s="86">
        <v>44382</v>
      </c>
      <c r="B259" s="38">
        <v>2583</v>
      </c>
      <c r="C259" s="33"/>
      <c r="D259" s="185"/>
      <c r="E259" s="31"/>
      <c r="F259" s="31"/>
      <c r="G259" s="31"/>
      <c r="H259" s="31"/>
      <c r="I259" s="33"/>
      <c r="J259" s="75"/>
      <c r="K259" s="76"/>
      <c r="L259" s="76"/>
      <c r="M259" s="76"/>
      <c r="N259" s="76"/>
      <c r="O259" s="76"/>
      <c r="P259" s="71">
        <v>0</v>
      </c>
      <c r="Q259" s="30"/>
      <c r="R259" s="30"/>
      <c r="S259" s="147"/>
      <c r="T259" s="108"/>
      <c r="U259" s="108"/>
      <c r="V259" s="108"/>
    </row>
    <row r="260" spans="1:22">
      <c r="A260" s="86">
        <v>44383</v>
      </c>
      <c r="B260" s="38">
        <v>2383</v>
      </c>
      <c r="C260" s="33"/>
      <c r="D260" s="185"/>
      <c r="E260" s="31"/>
      <c r="F260" s="31"/>
      <c r="G260" s="31"/>
      <c r="H260" s="31"/>
      <c r="I260" s="33"/>
      <c r="J260" s="75"/>
      <c r="K260" s="76"/>
      <c r="L260" s="76"/>
      <c r="M260" s="209"/>
      <c r="N260" s="76"/>
      <c r="O260" s="76"/>
      <c r="P260" s="71">
        <v>0</v>
      </c>
      <c r="Q260" s="30"/>
      <c r="R260" s="30"/>
      <c r="S260" s="147"/>
      <c r="T260" s="108"/>
      <c r="U260" s="108"/>
      <c r="V260" s="108"/>
    </row>
    <row r="261" spans="1:22">
      <c r="A261" s="86">
        <v>44384</v>
      </c>
      <c r="B261" s="38">
        <v>2359</v>
      </c>
      <c r="C261" s="191" t="s">
        <v>83</v>
      </c>
      <c r="D261" s="154">
        <v>0.25</v>
      </c>
      <c r="E261" s="192">
        <v>7.5</v>
      </c>
      <c r="F261" s="192">
        <v>62</v>
      </c>
      <c r="G261" s="192">
        <v>13</v>
      </c>
      <c r="H261" s="192">
        <v>4</v>
      </c>
      <c r="I261" s="191">
        <v>2.6</v>
      </c>
      <c r="J261" s="193">
        <v>4.4000000000000004</v>
      </c>
      <c r="K261" s="156">
        <v>9.44</v>
      </c>
      <c r="L261" s="211">
        <v>6.13</v>
      </c>
      <c r="M261" s="197">
        <v>2.36</v>
      </c>
      <c r="N261" s="211">
        <v>10.38</v>
      </c>
      <c r="O261" s="211">
        <v>30.67</v>
      </c>
      <c r="P261" s="71">
        <v>0</v>
      </c>
      <c r="Q261" s="30"/>
      <c r="R261" s="30" t="s">
        <v>92</v>
      </c>
      <c r="S261" s="147">
        <v>0.39583333333333331</v>
      </c>
      <c r="T261" s="108" t="s">
        <v>84</v>
      </c>
      <c r="U261" s="108" t="s">
        <v>85</v>
      </c>
      <c r="V261" s="108"/>
    </row>
    <row r="262" spans="1:22">
      <c r="A262" s="86">
        <v>44385</v>
      </c>
      <c r="B262" s="38">
        <v>2287</v>
      </c>
      <c r="C262" s="33"/>
      <c r="D262" s="185"/>
      <c r="E262" s="31"/>
      <c r="F262" s="31"/>
      <c r="G262" s="31"/>
      <c r="H262" s="31"/>
      <c r="I262" s="33"/>
      <c r="J262" s="75"/>
      <c r="K262" s="76"/>
      <c r="L262" s="210"/>
      <c r="M262" s="210"/>
      <c r="N262" s="210"/>
      <c r="O262" s="210"/>
      <c r="P262" s="71">
        <v>0</v>
      </c>
      <c r="Q262" s="30"/>
      <c r="R262" s="30"/>
      <c r="S262" s="147"/>
      <c r="T262" s="108"/>
      <c r="U262" s="108"/>
      <c r="V262" s="108"/>
    </row>
    <row r="263" spans="1:22">
      <c r="A263" s="86">
        <v>44386</v>
      </c>
      <c r="B263" s="38">
        <v>4158</v>
      </c>
      <c r="C263" s="33"/>
      <c r="D263" s="185"/>
      <c r="E263" s="31"/>
      <c r="F263" s="31"/>
      <c r="G263" s="31"/>
      <c r="H263" s="31"/>
      <c r="I263" s="33"/>
      <c r="J263" s="75"/>
      <c r="K263" s="76"/>
      <c r="L263" s="76"/>
      <c r="M263" s="76"/>
      <c r="N263" s="76"/>
      <c r="O263" s="76"/>
      <c r="P263" s="71">
        <v>7</v>
      </c>
      <c r="Q263" s="30"/>
      <c r="R263" s="30"/>
      <c r="S263" s="147"/>
      <c r="T263" s="108"/>
      <c r="U263" s="108"/>
      <c r="V263" s="108"/>
    </row>
    <row r="264" spans="1:22">
      <c r="A264" s="86">
        <v>44387</v>
      </c>
      <c r="B264" s="38">
        <v>2861</v>
      </c>
      <c r="C264" s="33"/>
      <c r="D264" s="185"/>
      <c r="E264" s="31"/>
      <c r="F264" s="31"/>
      <c r="G264" s="31"/>
      <c r="H264" s="31"/>
      <c r="I264" s="33"/>
      <c r="J264" s="75"/>
      <c r="K264" s="76"/>
      <c r="L264" s="76"/>
      <c r="M264" s="76"/>
      <c r="N264" s="76"/>
      <c r="O264" s="76"/>
      <c r="P264" s="71">
        <v>0</v>
      </c>
      <c r="Q264" s="30"/>
      <c r="R264" s="30"/>
      <c r="S264" s="147"/>
      <c r="T264" s="108"/>
      <c r="U264" s="108"/>
      <c r="V264" s="108"/>
    </row>
    <row r="265" spans="1:22">
      <c r="A265" s="86">
        <v>44388</v>
      </c>
      <c r="B265" s="38">
        <v>2407</v>
      </c>
      <c r="C265" s="33"/>
      <c r="D265" s="185"/>
      <c r="E265" s="31"/>
      <c r="F265" s="31"/>
      <c r="G265" s="31"/>
      <c r="H265" s="31"/>
      <c r="I265" s="33"/>
      <c r="J265" s="75"/>
      <c r="K265" s="76"/>
      <c r="L265" s="76"/>
      <c r="M265" s="76"/>
      <c r="N265" s="76"/>
      <c r="O265" s="76"/>
      <c r="P265" s="71">
        <v>0</v>
      </c>
      <c r="Q265" s="30"/>
      <c r="R265" s="30"/>
      <c r="S265" s="147"/>
      <c r="T265" s="108"/>
      <c r="U265" s="108"/>
      <c r="V265" s="108"/>
    </row>
    <row r="266" spans="1:22">
      <c r="A266" s="86">
        <v>44389</v>
      </c>
      <c r="B266" s="38">
        <v>2459</v>
      </c>
      <c r="C266" s="33"/>
      <c r="D266" s="185"/>
      <c r="E266" s="31"/>
      <c r="F266" s="31"/>
      <c r="G266" s="31"/>
      <c r="H266" s="31"/>
      <c r="I266" s="33"/>
      <c r="J266" s="75"/>
      <c r="K266" s="76"/>
      <c r="L266" s="76"/>
      <c r="M266" s="76"/>
      <c r="N266" s="76"/>
      <c r="O266" s="76"/>
      <c r="P266" s="71">
        <v>0</v>
      </c>
      <c r="Q266" s="30"/>
      <c r="R266" s="30"/>
      <c r="S266" s="147"/>
      <c r="T266" s="108"/>
      <c r="U266" s="108"/>
      <c r="V266" s="108"/>
    </row>
    <row r="267" spans="1:22">
      <c r="A267" s="86">
        <v>44390</v>
      </c>
      <c r="B267" s="38">
        <v>2511</v>
      </c>
      <c r="C267" s="33"/>
      <c r="D267" s="185"/>
      <c r="E267" s="31"/>
      <c r="F267" s="31"/>
      <c r="G267" s="31"/>
      <c r="H267" s="31"/>
      <c r="I267" s="33"/>
      <c r="J267" s="75"/>
      <c r="K267" s="76"/>
      <c r="L267" s="76"/>
      <c r="M267" s="76"/>
      <c r="N267" s="76"/>
      <c r="O267" s="76"/>
      <c r="P267" s="71">
        <v>0</v>
      </c>
      <c r="Q267" s="30"/>
      <c r="R267" s="30"/>
      <c r="S267" s="147"/>
      <c r="T267" s="108"/>
      <c r="U267" s="108"/>
      <c r="V267" s="108"/>
    </row>
    <row r="268" spans="1:22">
      <c r="A268" s="86">
        <v>44391</v>
      </c>
      <c r="B268" s="38">
        <v>2381</v>
      </c>
      <c r="C268" s="33"/>
      <c r="D268" s="185"/>
      <c r="E268" s="31"/>
      <c r="F268" s="31"/>
      <c r="G268" s="31"/>
      <c r="H268" s="31"/>
      <c r="I268" s="33"/>
      <c r="J268" s="75"/>
      <c r="K268" s="76"/>
      <c r="L268" s="76"/>
      <c r="M268" s="76"/>
      <c r="N268" s="76"/>
      <c r="O268" s="76"/>
      <c r="P268" s="71">
        <v>0</v>
      </c>
      <c r="Q268" s="30"/>
      <c r="R268" s="30"/>
      <c r="S268" s="147"/>
      <c r="T268" s="108"/>
      <c r="U268" s="108"/>
      <c r="V268" s="108"/>
    </row>
    <row r="269" spans="1:22">
      <c r="A269" s="86">
        <v>44392</v>
      </c>
      <c r="B269" s="38">
        <v>2199</v>
      </c>
      <c r="C269" s="33"/>
      <c r="D269" s="185"/>
      <c r="E269" s="31"/>
      <c r="F269" s="31"/>
      <c r="G269" s="31"/>
      <c r="H269" s="31"/>
      <c r="I269" s="33"/>
      <c r="J269" s="75"/>
      <c r="K269" s="76"/>
      <c r="L269" s="76"/>
      <c r="M269" s="76"/>
      <c r="N269" s="76"/>
      <c r="O269" s="76"/>
      <c r="P269" s="71">
        <v>0</v>
      </c>
      <c r="Q269" s="30"/>
      <c r="R269" s="30"/>
      <c r="S269" s="147"/>
      <c r="T269" s="108"/>
      <c r="U269" s="108"/>
      <c r="V269" s="108"/>
    </row>
    <row r="270" spans="1:22">
      <c r="A270" s="86">
        <v>44393</v>
      </c>
      <c r="B270" s="38">
        <v>2166</v>
      </c>
      <c r="C270" s="33"/>
      <c r="D270" s="185"/>
      <c r="E270" s="31"/>
      <c r="F270" s="31"/>
      <c r="G270" s="31"/>
      <c r="H270" s="31"/>
      <c r="I270" s="33"/>
      <c r="J270" s="75"/>
      <c r="K270" s="76"/>
      <c r="L270" s="76"/>
      <c r="M270" s="76"/>
      <c r="N270" s="76"/>
      <c r="O270" s="76"/>
      <c r="P270" s="71">
        <v>2</v>
      </c>
      <c r="Q270" s="30"/>
      <c r="R270" s="30"/>
      <c r="S270" s="147"/>
      <c r="T270" s="108"/>
      <c r="U270" s="108"/>
      <c r="V270" s="108"/>
    </row>
    <row r="271" spans="1:22">
      <c r="A271" s="86">
        <v>44394</v>
      </c>
      <c r="B271" s="38">
        <v>2237</v>
      </c>
      <c r="C271" s="33"/>
      <c r="D271" s="185"/>
      <c r="E271" s="31"/>
      <c r="F271" s="31"/>
      <c r="G271" s="31"/>
      <c r="H271" s="31"/>
      <c r="I271" s="33"/>
      <c r="J271" s="75"/>
      <c r="K271" s="76"/>
      <c r="L271" s="76"/>
      <c r="M271" s="76"/>
      <c r="N271" s="76"/>
      <c r="O271" s="76"/>
      <c r="P271" s="71">
        <v>0</v>
      </c>
      <c r="Q271" s="30"/>
      <c r="R271" s="30"/>
      <c r="S271" s="147"/>
      <c r="T271" s="108"/>
      <c r="U271" s="108"/>
      <c r="V271" s="108"/>
    </row>
    <row r="272" spans="1:22">
      <c r="A272" s="86">
        <v>44395</v>
      </c>
      <c r="B272" s="38">
        <v>2175</v>
      </c>
      <c r="C272" s="33"/>
      <c r="D272" s="185"/>
      <c r="E272" s="31"/>
      <c r="F272" s="31"/>
      <c r="G272" s="31"/>
      <c r="H272" s="31"/>
      <c r="I272" s="33"/>
      <c r="J272" s="75"/>
      <c r="K272" s="76"/>
      <c r="L272" s="76"/>
      <c r="M272" s="76"/>
      <c r="N272" s="76"/>
      <c r="O272" s="76"/>
      <c r="P272" s="71">
        <v>0</v>
      </c>
      <c r="Q272" s="30"/>
      <c r="R272" s="30"/>
      <c r="S272" s="147"/>
      <c r="T272" s="108"/>
      <c r="U272" s="108"/>
      <c r="V272" s="108"/>
    </row>
    <row r="273" spans="1:22">
      <c r="A273" s="86">
        <v>44396</v>
      </c>
      <c r="B273" s="38">
        <v>2281</v>
      </c>
      <c r="C273" s="33"/>
      <c r="D273" s="185"/>
      <c r="E273" s="31"/>
      <c r="F273" s="31"/>
      <c r="G273" s="31"/>
      <c r="H273" s="31"/>
      <c r="I273" s="33"/>
      <c r="J273" s="75"/>
      <c r="K273" s="76"/>
      <c r="L273" s="76"/>
      <c r="M273" s="76"/>
      <c r="N273" s="76"/>
      <c r="O273" s="76"/>
      <c r="P273" s="71">
        <v>0</v>
      </c>
      <c r="Q273" s="30"/>
      <c r="R273" s="30"/>
      <c r="S273" s="147"/>
      <c r="T273" s="108"/>
      <c r="U273" s="108"/>
      <c r="V273" s="108"/>
    </row>
    <row r="274" spans="1:22">
      <c r="A274" s="86">
        <v>44397</v>
      </c>
      <c r="B274" s="38">
        <v>2302</v>
      </c>
      <c r="C274" s="33"/>
      <c r="D274" s="185"/>
      <c r="E274" s="31"/>
      <c r="F274" s="31"/>
      <c r="G274" s="31"/>
      <c r="H274" s="31"/>
      <c r="I274" s="33"/>
      <c r="J274" s="75"/>
      <c r="K274" s="76"/>
      <c r="L274" s="76"/>
      <c r="M274" s="76"/>
      <c r="N274" s="76"/>
      <c r="O274" s="76"/>
      <c r="P274" s="71">
        <v>0</v>
      </c>
      <c r="Q274" s="30"/>
      <c r="R274" s="30"/>
      <c r="S274" s="147"/>
      <c r="T274" s="108"/>
      <c r="U274" s="108"/>
      <c r="V274" s="108"/>
    </row>
    <row r="275" spans="1:22">
      <c r="A275" s="86">
        <v>44398</v>
      </c>
      <c r="B275" s="38">
        <v>2289</v>
      </c>
      <c r="C275" s="191" t="s">
        <v>83</v>
      </c>
      <c r="D275" s="154">
        <v>0.02</v>
      </c>
      <c r="E275" s="192">
        <v>7.4</v>
      </c>
      <c r="F275" s="192">
        <v>61</v>
      </c>
      <c r="G275" s="192">
        <v>25</v>
      </c>
      <c r="H275" s="192">
        <v>4</v>
      </c>
      <c r="I275" s="191">
        <v>2.1</v>
      </c>
      <c r="J275" s="193">
        <v>4.3</v>
      </c>
      <c r="K275" s="156">
        <v>9.16</v>
      </c>
      <c r="L275" s="156">
        <v>4.8099999999999996</v>
      </c>
      <c r="M275" s="156">
        <v>2.29</v>
      </c>
      <c r="N275" s="156">
        <v>9.84</v>
      </c>
      <c r="O275" s="156">
        <v>57.23</v>
      </c>
      <c r="P275" s="71">
        <v>0</v>
      </c>
      <c r="Q275" s="30"/>
      <c r="R275" s="30" t="s">
        <v>91</v>
      </c>
      <c r="S275" s="147">
        <v>0.41666666666666669</v>
      </c>
      <c r="T275" s="108" t="s">
        <v>86</v>
      </c>
      <c r="U275" s="108" t="s">
        <v>87</v>
      </c>
      <c r="V275" s="108"/>
    </row>
    <row r="276" spans="1:22">
      <c r="A276" s="86">
        <v>44399</v>
      </c>
      <c r="B276" s="38">
        <v>2115</v>
      </c>
      <c r="C276" s="33"/>
      <c r="D276" s="185"/>
      <c r="E276" s="31"/>
      <c r="F276" s="31"/>
      <c r="G276" s="31"/>
      <c r="H276" s="31"/>
      <c r="I276" s="33"/>
      <c r="J276" s="75"/>
      <c r="K276" s="76"/>
      <c r="L276" s="76"/>
      <c r="M276" s="76"/>
      <c r="N276" s="76"/>
      <c r="O276" s="76"/>
      <c r="P276" s="71">
        <v>0</v>
      </c>
      <c r="Q276" s="30"/>
      <c r="R276" s="30"/>
      <c r="S276" s="147"/>
      <c r="T276" s="108"/>
      <c r="U276" s="108"/>
      <c r="V276" s="108"/>
    </row>
    <row r="277" spans="1:22">
      <c r="A277" s="86">
        <v>44400</v>
      </c>
      <c r="B277" s="38">
        <v>2051</v>
      </c>
      <c r="C277" s="33"/>
      <c r="D277" s="185"/>
      <c r="E277" s="31"/>
      <c r="F277" s="31"/>
      <c r="G277" s="31"/>
      <c r="H277" s="31"/>
      <c r="I277" s="33"/>
      <c r="J277" s="75"/>
      <c r="K277" s="76"/>
      <c r="L277" s="76"/>
      <c r="M277" s="76"/>
      <c r="N277" s="76"/>
      <c r="O277" s="76"/>
      <c r="P277" s="71">
        <f>'[3]Daily Input'!T270</f>
        <v>0</v>
      </c>
      <c r="Q277" s="30"/>
      <c r="R277" s="30"/>
      <c r="S277" s="147"/>
      <c r="T277" s="108"/>
      <c r="U277" s="108"/>
      <c r="V277" s="108"/>
    </row>
    <row r="278" spans="1:22">
      <c r="A278" s="86">
        <v>44401</v>
      </c>
      <c r="B278" s="38">
        <v>2203</v>
      </c>
      <c r="C278" s="33"/>
      <c r="D278" s="185"/>
      <c r="E278" s="31"/>
      <c r="F278" s="31"/>
      <c r="G278" s="31"/>
      <c r="H278" s="31"/>
      <c r="I278" s="33"/>
      <c r="J278" s="75"/>
      <c r="K278" s="76"/>
      <c r="L278" s="76"/>
      <c r="M278" s="76"/>
      <c r="N278" s="76"/>
      <c r="O278" s="76"/>
      <c r="P278" s="71">
        <f>'[3]Daily Input'!T271</f>
        <v>0</v>
      </c>
      <c r="Q278" s="30"/>
      <c r="R278" s="30"/>
      <c r="S278" s="147"/>
      <c r="T278" s="108"/>
      <c r="U278" s="108"/>
      <c r="V278" s="108"/>
    </row>
    <row r="279" spans="1:22">
      <c r="A279" s="86">
        <v>44402</v>
      </c>
      <c r="B279" s="38">
        <v>2117</v>
      </c>
      <c r="C279" s="33"/>
      <c r="D279" s="185"/>
      <c r="E279" s="31"/>
      <c r="F279" s="31"/>
      <c r="G279" s="31"/>
      <c r="H279" s="31"/>
      <c r="I279" s="33"/>
      <c r="J279" s="75"/>
      <c r="K279" s="76"/>
      <c r="L279" s="76"/>
      <c r="M279" s="76"/>
      <c r="N279" s="76"/>
      <c r="O279" s="76"/>
      <c r="P279" s="71">
        <f>'[3]Daily Input'!T272</f>
        <v>0</v>
      </c>
      <c r="Q279" s="30"/>
      <c r="R279" s="30"/>
      <c r="S279" s="147"/>
      <c r="T279" s="108"/>
      <c r="U279" s="108"/>
      <c r="V279" s="108"/>
    </row>
    <row r="280" spans="1:22">
      <c r="A280" s="86">
        <v>44403</v>
      </c>
      <c r="B280" s="38">
        <v>2219</v>
      </c>
      <c r="C280" s="33"/>
      <c r="D280" s="185"/>
      <c r="E280" s="31"/>
      <c r="F280" s="31"/>
      <c r="G280" s="31"/>
      <c r="H280" s="31"/>
      <c r="I280" s="33"/>
      <c r="J280" s="75"/>
      <c r="K280" s="76"/>
      <c r="L280" s="76"/>
      <c r="M280" s="76"/>
      <c r="N280" s="76"/>
      <c r="O280" s="76"/>
      <c r="P280" s="71">
        <f>'[3]Daily Input'!T273</f>
        <v>0</v>
      </c>
      <c r="Q280" s="30"/>
      <c r="R280" s="30"/>
      <c r="S280" s="147"/>
      <c r="T280" s="108"/>
      <c r="U280" s="108"/>
      <c r="V280" s="108"/>
    </row>
    <row r="281" spans="1:22">
      <c r="A281" s="86">
        <v>44404</v>
      </c>
      <c r="B281" s="38">
        <v>2249</v>
      </c>
      <c r="C281" s="33"/>
      <c r="D281" s="185"/>
      <c r="E281" s="31"/>
      <c r="F281" s="31"/>
      <c r="G281" s="31"/>
      <c r="H281" s="31"/>
      <c r="I281" s="33"/>
      <c r="J281" s="75"/>
      <c r="K281" s="76"/>
      <c r="L281" s="76"/>
      <c r="M281" s="76"/>
      <c r="N281" s="76"/>
      <c r="O281" s="76"/>
      <c r="P281" s="71">
        <f>'[3]Daily Input'!T274</f>
        <v>0</v>
      </c>
      <c r="Q281" s="30"/>
      <c r="R281" s="30"/>
      <c r="S281" s="147"/>
      <c r="T281" s="108"/>
      <c r="U281" s="108"/>
      <c r="V281" s="108"/>
    </row>
    <row r="282" spans="1:22">
      <c r="A282" s="86">
        <v>44405</v>
      </c>
      <c r="B282" s="38">
        <v>2218</v>
      </c>
      <c r="C282" s="33"/>
      <c r="D282" s="185"/>
      <c r="E282" s="31"/>
      <c r="F282" s="31"/>
      <c r="G282" s="31"/>
      <c r="H282" s="31"/>
      <c r="I282" s="33"/>
      <c r="J282" s="75"/>
      <c r="K282" s="76"/>
      <c r="L282" s="76"/>
      <c r="M282" s="76"/>
      <c r="N282" s="76"/>
      <c r="O282" s="76"/>
      <c r="P282" s="71">
        <f>'[3]Daily Input'!T275</f>
        <v>0</v>
      </c>
      <c r="Q282" s="30"/>
      <c r="R282" s="30"/>
      <c r="S282" s="147"/>
      <c r="T282" s="108"/>
      <c r="U282" s="108"/>
      <c r="V282" s="108"/>
    </row>
    <row r="283" spans="1:22">
      <c r="A283" s="86">
        <v>44406</v>
      </c>
      <c r="B283" s="38">
        <v>2072</v>
      </c>
      <c r="C283" s="33"/>
      <c r="D283" s="185"/>
      <c r="E283" s="31"/>
      <c r="F283" s="31"/>
      <c r="G283" s="31"/>
      <c r="H283" s="31"/>
      <c r="I283" s="33"/>
      <c r="J283" s="75"/>
      <c r="K283" s="76"/>
      <c r="L283" s="76"/>
      <c r="M283" s="76"/>
      <c r="N283" s="76"/>
      <c r="O283" s="76"/>
      <c r="P283" s="71">
        <f>'[3]Daily Input'!T276</f>
        <v>0</v>
      </c>
      <c r="Q283" s="30"/>
      <c r="R283" s="30"/>
      <c r="S283" s="147"/>
      <c r="T283" s="108"/>
      <c r="U283" s="108"/>
      <c r="V283" s="108"/>
    </row>
    <row r="284" spans="1:22">
      <c r="A284" s="86">
        <v>44407</v>
      </c>
      <c r="B284" s="38">
        <v>2028</v>
      </c>
      <c r="C284" s="33"/>
      <c r="D284" s="185"/>
      <c r="E284" s="31"/>
      <c r="F284" s="31"/>
      <c r="G284" s="31"/>
      <c r="H284" s="31"/>
      <c r="I284" s="33"/>
      <c r="J284" s="75"/>
      <c r="K284" s="76"/>
      <c r="L284" s="76"/>
      <c r="M284" s="76"/>
      <c r="N284" s="76"/>
      <c r="O284" s="76"/>
      <c r="P284" s="71">
        <f>'[3]Daily Input'!T277</f>
        <v>0</v>
      </c>
      <c r="Q284" s="30"/>
      <c r="R284" s="30"/>
      <c r="S284" s="147"/>
      <c r="T284" s="108"/>
      <c r="U284" s="108"/>
      <c r="V284" s="108"/>
    </row>
    <row r="285" spans="1:22">
      <c r="A285" s="86">
        <v>44408</v>
      </c>
      <c r="B285" s="38">
        <v>2091</v>
      </c>
      <c r="C285" s="33"/>
      <c r="D285" s="185"/>
      <c r="E285" s="31"/>
      <c r="F285" s="31"/>
      <c r="G285" s="31"/>
      <c r="H285" s="31"/>
      <c r="I285" s="33"/>
      <c r="J285" s="75"/>
      <c r="K285" s="76"/>
      <c r="L285" s="76"/>
      <c r="M285" s="76"/>
      <c r="N285" s="76"/>
      <c r="O285" s="76"/>
      <c r="P285" s="71">
        <f>'[3]Daily Input'!T278</f>
        <v>0</v>
      </c>
      <c r="Q285" s="30"/>
      <c r="R285" s="30"/>
      <c r="S285" s="147"/>
      <c r="T285" s="108"/>
      <c r="U285" s="108"/>
      <c r="V285" s="108"/>
    </row>
    <row r="286" spans="1:22">
      <c r="A286" s="86">
        <v>44409</v>
      </c>
      <c r="B286" s="38">
        <v>2139</v>
      </c>
      <c r="C286" s="33"/>
      <c r="D286" s="185"/>
      <c r="E286" s="31"/>
      <c r="F286" s="31"/>
      <c r="G286" s="31"/>
      <c r="H286" s="31"/>
      <c r="I286" s="33"/>
      <c r="J286" s="75"/>
      <c r="K286" s="76"/>
      <c r="L286" s="76"/>
      <c r="M286" s="76"/>
      <c r="N286" s="76"/>
      <c r="O286" s="76"/>
      <c r="P286" s="71">
        <f>'[3]Daily Input'!T279</f>
        <v>0</v>
      </c>
      <c r="Q286" s="30"/>
      <c r="R286" s="30"/>
      <c r="S286" s="147"/>
      <c r="T286" s="108"/>
      <c r="U286" s="108"/>
      <c r="V286" s="108"/>
    </row>
    <row r="287" spans="1:22">
      <c r="A287" s="86">
        <v>44410</v>
      </c>
      <c r="B287" s="38">
        <v>2142</v>
      </c>
      <c r="C287" s="33"/>
      <c r="D287" s="185"/>
      <c r="E287" s="31"/>
      <c r="F287" s="31"/>
      <c r="G287" s="31"/>
      <c r="H287" s="31"/>
      <c r="I287" s="33"/>
      <c r="J287" s="75"/>
      <c r="K287" s="76"/>
      <c r="L287" s="76"/>
      <c r="M287" s="76"/>
      <c r="N287" s="76"/>
      <c r="O287" s="76"/>
      <c r="P287" s="71">
        <f>'[3]Daily Input'!T280</f>
        <v>0</v>
      </c>
      <c r="Q287" s="30"/>
      <c r="R287" s="30"/>
      <c r="S287" s="147"/>
      <c r="T287" s="108"/>
      <c r="U287" s="108"/>
      <c r="V287" s="108"/>
    </row>
    <row r="288" spans="1:22">
      <c r="A288" s="86">
        <v>44411</v>
      </c>
      <c r="B288" s="38">
        <v>2189</v>
      </c>
      <c r="C288" s="33"/>
      <c r="D288" s="185"/>
      <c r="E288" s="31"/>
      <c r="F288" s="31"/>
      <c r="G288" s="31"/>
      <c r="H288" s="31"/>
      <c r="I288" s="33"/>
      <c r="J288" s="75"/>
      <c r="K288" s="76"/>
      <c r="L288" s="76"/>
      <c r="M288" s="76"/>
      <c r="N288" s="76"/>
      <c r="O288" s="76"/>
      <c r="P288" s="71">
        <f>'[3]Daily Input'!T281</f>
        <v>1</v>
      </c>
      <c r="Q288" s="30"/>
      <c r="R288" s="30"/>
      <c r="S288" s="147"/>
      <c r="T288" s="108"/>
      <c r="U288" s="108"/>
      <c r="V288" s="108"/>
    </row>
    <row r="289" spans="1:22">
      <c r="A289" s="86">
        <v>44412</v>
      </c>
      <c r="B289" s="38">
        <v>2248</v>
      </c>
      <c r="C289" s="191" t="s">
        <v>83</v>
      </c>
      <c r="D289" s="154">
        <v>0.25</v>
      </c>
      <c r="E289" s="192">
        <v>7.8</v>
      </c>
      <c r="F289" s="192">
        <v>24</v>
      </c>
      <c r="G289" s="192">
        <v>59</v>
      </c>
      <c r="H289" s="192">
        <v>8</v>
      </c>
      <c r="I289" s="191">
        <v>2.2000000000000002</v>
      </c>
      <c r="J289" s="193">
        <v>5.3</v>
      </c>
      <c r="K289" s="156">
        <v>17.98</v>
      </c>
      <c r="L289" s="156">
        <v>4.95</v>
      </c>
      <c r="M289" s="156">
        <v>2.25</v>
      </c>
      <c r="N289" s="156">
        <v>11.91</v>
      </c>
      <c r="O289" s="156">
        <v>132.63</v>
      </c>
      <c r="P289" s="71">
        <f>'[3]Daily Input'!T282</f>
        <v>0</v>
      </c>
      <c r="Q289" s="30"/>
      <c r="R289" s="30" t="s">
        <v>90</v>
      </c>
      <c r="S289" s="147">
        <v>0.4375</v>
      </c>
      <c r="T289" s="108">
        <v>44412</v>
      </c>
      <c r="U289" s="108">
        <v>44421</v>
      </c>
      <c r="V289" s="108"/>
    </row>
    <row r="290" spans="1:22">
      <c r="A290" s="86">
        <v>44413</v>
      </c>
      <c r="B290" s="38">
        <v>2101</v>
      </c>
      <c r="C290" s="33"/>
      <c r="D290" s="185"/>
      <c r="E290" s="31"/>
      <c r="F290" s="31"/>
      <c r="G290" s="31"/>
      <c r="H290" s="31"/>
      <c r="I290" s="33"/>
      <c r="J290" s="75"/>
      <c r="K290" s="76"/>
      <c r="L290" s="76"/>
      <c r="M290" s="76"/>
      <c r="N290" s="76"/>
      <c r="O290" s="76"/>
      <c r="P290" s="71">
        <f>'[3]Daily Input'!T283</f>
        <v>0</v>
      </c>
      <c r="Q290" s="30"/>
      <c r="R290" s="30"/>
      <c r="S290" s="147"/>
      <c r="T290" s="108"/>
      <c r="U290" s="108"/>
      <c r="V290" s="108"/>
    </row>
    <row r="291" spans="1:22">
      <c r="A291" s="86">
        <v>44414</v>
      </c>
      <c r="B291" s="38">
        <v>2019</v>
      </c>
      <c r="C291" s="33"/>
      <c r="D291" s="185"/>
      <c r="E291" s="31"/>
      <c r="F291" s="31"/>
      <c r="G291" s="31"/>
      <c r="H291" s="31"/>
      <c r="I291" s="33"/>
      <c r="J291" s="75"/>
      <c r="K291" s="76"/>
      <c r="L291" s="76"/>
      <c r="M291" s="76"/>
      <c r="N291" s="76"/>
      <c r="O291" s="76"/>
      <c r="P291" s="71">
        <f>'[3]Daily Input'!T284</f>
        <v>0</v>
      </c>
      <c r="Q291" s="30"/>
      <c r="R291" s="30"/>
      <c r="S291" s="147"/>
      <c r="T291" s="108"/>
      <c r="U291" s="108"/>
      <c r="V291" s="108"/>
    </row>
    <row r="292" spans="1:22">
      <c r="A292" s="86">
        <v>44415</v>
      </c>
      <c r="B292" s="38">
        <v>2072</v>
      </c>
      <c r="C292" s="33"/>
      <c r="D292" s="185"/>
      <c r="E292" s="31"/>
      <c r="F292" s="31"/>
      <c r="G292" s="31"/>
      <c r="H292" s="31"/>
      <c r="I292" s="33"/>
      <c r="J292" s="75"/>
      <c r="K292" s="76"/>
      <c r="L292" s="76"/>
      <c r="M292" s="76"/>
      <c r="N292" s="76"/>
      <c r="O292" s="76"/>
      <c r="P292" s="71">
        <f>'[3]Daily Input'!T285</f>
        <v>0</v>
      </c>
      <c r="Q292" s="30"/>
      <c r="R292" s="30"/>
      <c r="S292" s="147"/>
      <c r="T292" s="108"/>
      <c r="U292" s="108"/>
      <c r="V292" s="108"/>
    </row>
    <row r="293" spans="1:22">
      <c r="A293" s="86">
        <v>44416</v>
      </c>
      <c r="B293" s="38">
        <v>1991</v>
      </c>
      <c r="C293" s="33"/>
      <c r="D293" s="185"/>
      <c r="E293" s="31"/>
      <c r="F293" s="31"/>
      <c r="G293" s="31"/>
      <c r="H293" s="31"/>
      <c r="I293" s="33"/>
      <c r="J293" s="75"/>
      <c r="K293" s="76"/>
      <c r="L293" s="76"/>
      <c r="M293" s="76"/>
      <c r="N293" s="76"/>
      <c r="O293" s="76"/>
      <c r="P293" s="71">
        <f>'[3]Daily Input'!T286</f>
        <v>0</v>
      </c>
      <c r="Q293" s="30"/>
      <c r="R293" s="30"/>
      <c r="S293" s="147"/>
      <c r="T293" s="108"/>
      <c r="U293" s="108"/>
      <c r="V293" s="108"/>
    </row>
    <row r="294" spans="1:22">
      <c r="A294" s="86">
        <v>44417</v>
      </c>
      <c r="B294" s="38">
        <v>2347</v>
      </c>
      <c r="C294" s="33"/>
      <c r="D294" s="185"/>
      <c r="E294" s="31"/>
      <c r="F294" s="31"/>
      <c r="G294" s="31"/>
      <c r="H294" s="31"/>
      <c r="I294" s="33"/>
      <c r="J294" s="75"/>
      <c r="K294" s="76"/>
      <c r="L294" s="76"/>
      <c r="M294" s="76"/>
      <c r="N294" s="76"/>
      <c r="O294" s="76"/>
      <c r="P294" s="71">
        <f>'[3]Daily Input'!T287</f>
        <v>0</v>
      </c>
      <c r="Q294" s="30"/>
      <c r="R294" s="30"/>
      <c r="S294" s="147"/>
      <c r="T294" s="108"/>
      <c r="U294" s="108"/>
      <c r="V294" s="108"/>
    </row>
    <row r="295" spans="1:22">
      <c r="A295" s="86">
        <v>44418</v>
      </c>
      <c r="B295" s="38">
        <v>2159</v>
      </c>
      <c r="C295" s="33"/>
      <c r="D295" s="185"/>
      <c r="E295" s="31"/>
      <c r="F295" s="31"/>
      <c r="G295" s="31"/>
      <c r="H295" s="31"/>
      <c r="I295" s="33"/>
      <c r="J295" s="75"/>
      <c r="K295" s="76"/>
      <c r="L295" s="76"/>
      <c r="M295" s="76"/>
      <c r="N295" s="76"/>
      <c r="O295" s="76"/>
      <c r="P295" s="71">
        <f>'[3]Daily Input'!T288</f>
        <v>0</v>
      </c>
      <c r="Q295" s="30"/>
      <c r="R295" s="30"/>
      <c r="S295" s="147"/>
      <c r="T295" s="108"/>
      <c r="U295" s="108"/>
      <c r="V295" s="108"/>
    </row>
    <row r="296" spans="1:22">
      <c r="A296" s="86">
        <v>44419</v>
      </c>
      <c r="B296" s="38">
        <v>2084</v>
      </c>
      <c r="C296" s="33"/>
      <c r="D296" s="185"/>
      <c r="E296" s="31"/>
      <c r="F296" s="31"/>
      <c r="G296" s="31"/>
      <c r="H296" s="31"/>
      <c r="I296" s="33"/>
      <c r="J296" s="75"/>
      <c r="K296" s="76"/>
      <c r="L296" s="76"/>
      <c r="M296" s="76"/>
      <c r="N296" s="76"/>
      <c r="O296" s="76"/>
      <c r="P296" s="71">
        <f>'[3]Daily Input'!T289</f>
        <v>0</v>
      </c>
      <c r="Q296" s="30"/>
      <c r="R296" s="30"/>
      <c r="S296" s="147"/>
      <c r="T296" s="108"/>
      <c r="U296" s="108"/>
      <c r="V296" s="108"/>
    </row>
    <row r="297" spans="1:22">
      <c r="A297" s="86">
        <v>44420</v>
      </c>
      <c r="B297" s="38">
        <v>2123</v>
      </c>
      <c r="C297" s="33"/>
      <c r="D297" s="185"/>
      <c r="E297" s="31"/>
      <c r="F297" s="31"/>
      <c r="G297" s="31"/>
      <c r="H297" s="31"/>
      <c r="I297" s="33"/>
      <c r="J297" s="75"/>
      <c r="K297" s="76"/>
      <c r="L297" s="76"/>
      <c r="M297" s="76"/>
      <c r="N297" s="76"/>
      <c r="O297" s="76"/>
      <c r="P297" s="71">
        <f>'[3]Daily Input'!T290</f>
        <v>0</v>
      </c>
      <c r="Q297" s="30"/>
      <c r="R297" s="30"/>
      <c r="S297" s="147"/>
      <c r="T297" s="108"/>
      <c r="U297" s="108"/>
      <c r="V297" s="108"/>
    </row>
    <row r="298" spans="1:22">
      <c r="A298" s="86">
        <v>44421</v>
      </c>
      <c r="B298" s="38">
        <v>1888</v>
      </c>
      <c r="C298" s="33"/>
      <c r="D298" s="185"/>
      <c r="E298" s="31"/>
      <c r="F298" s="31"/>
      <c r="G298" s="31"/>
      <c r="H298" s="31"/>
      <c r="I298" s="33"/>
      <c r="J298" s="75"/>
      <c r="K298" s="76"/>
      <c r="L298" s="76"/>
      <c r="M298" s="76"/>
      <c r="N298" s="76"/>
      <c r="O298" s="76"/>
      <c r="P298" s="71">
        <v>0</v>
      </c>
      <c r="Q298" s="30"/>
      <c r="R298" s="30"/>
      <c r="S298" s="147"/>
      <c r="T298" s="108"/>
      <c r="U298" s="108"/>
      <c r="V298" s="108"/>
    </row>
    <row r="299" spans="1:22">
      <c r="A299" s="86">
        <v>44422</v>
      </c>
      <c r="B299" s="38">
        <v>1982</v>
      </c>
      <c r="C299" s="33"/>
      <c r="D299" s="185"/>
      <c r="E299" s="31"/>
      <c r="F299" s="31"/>
      <c r="G299" s="31"/>
      <c r="H299" s="31"/>
      <c r="I299" s="33"/>
      <c r="J299" s="75"/>
      <c r="K299" s="76"/>
      <c r="L299" s="76"/>
      <c r="M299" s="76"/>
      <c r="N299" s="76"/>
      <c r="O299" s="76"/>
      <c r="P299" s="71">
        <v>0</v>
      </c>
      <c r="Q299" s="30"/>
      <c r="R299" s="30"/>
      <c r="S299" s="147"/>
      <c r="T299" s="108"/>
      <c r="U299" s="108"/>
      <c r="V299" s="108"/>
    </row>
    <row r="300" spans="1:22">
      <c r="A300" s="86">
        <v>44423</v>
      </c>
      <c r="B300" s="38">
        <v>2000</v>
      </c>
      <c r="C300" s="33"/>
      <c r="D300" s="185"/>
      <c r="E300" s="31"/>
      <c r="F300" s="31"/>
      <c r="G300" s="31"/>
      <c r="H300" s="31"/>
      <c r="I300" s="33"/>
      <c r="J300" s="75"/>
      <c r="K300" s="76"/>
      <c r="L300" s="76"/>
      <c r="M300" s="76"/>
      <c r="N300" s="76"/>
      <c r="O300" s="76"/>
      <c r="P300" s="71">
        <v>0</v>
      </c>
      <c r="Q300" s="30"/>
      <c r="R300" s="30"/>
      <c r="S300" s="147"/>
      <c r="T300" s="108"/>
      <c r="U300" s="108"/>
      <c r="V300" s="108"/>
    </row>
    <row r="301" spans="1:22">
      <c r="A301" s="86">
        <v>44424</v>
      </c>
      <c r="B301" s="38">
        <v>2177</v>
      </c>
      <c r="C301" s="33"/>
      <c r="D301" s="185"/>
      <c r="E301" s="31"/>
      <c r="F301" s="31"/>
      <c r="G301" s="31"/>
      <c r="H301" s="31"/>
      <c r="I301" s="33"/>
      <c r="J301" s="75"/>
      <c r="K301" s="76"/>
      <c r="L301" s="76"/>
      <c r="M301" s="76"/>
      <c r="N301" s="76"/>
      <c r="O301" s="76"/>
      <c r="P301" s="71">
        <v>0</v>
      </c>
      <c r="Q301" s="30"/>
      <c r="R301" s="30"/>
      <c r="S301" s="147"/>
      <c r="T301" s="108"/>
      <c r="U301" s="108"/>
      <c r="V301" s="108"/>
    </row>
    <row r="302" spans="1:22">
      <c r="A302" s="86">
        <v>44425</v>
      </c>
      <c r="B302" s="38">
        <v>2732</v>
      </c>
      <c r="C302" s="33"/>
      <c r="D302" s="185"/>
      <c r="E302" s="31"/>
      <c r="F302" s="31"/>
      <c r="G302" s="31"/>
      <c r="H302" s="31"/>
      <c r="I302" s="33"/>
      <c r="J302" s="75"/>
      <c r="K302" s="76"/>
      <c r="L302" s="76"/>
      <c r="M302" s="76"/>
      <c r="N302" s="76"/>
      <c r="O302" s="76"/>
      <c r="P302" s="71">
        <v>0</v>
      </c>
      <c r="Q302" s="30"/>
      <c r="R302" s="30"/>
      <c r="S302" s="147"/>
      <c r="T302" s="108"/>
      <c r="U302" s="108"/>
      <c r="V302" s="108"/>
    </row>
    <row r="303" spans="1:22">
      <c r="A303" s="86">
        <v>44426</v>
      </c>
      <c r="B303" s="38">
        <v>2327</v>
      </c>
      <c r="C303" s="33"/>
      <c r="D303" s="185"/>
      <c r="E303" s="31"/>
      <c r="F303" s="31"/>
      <c r="G303" s="31"/>
      <c r="H303" s="31"/>
      <c r="I303" s="33"/>
      <c r="J303" s="75"/>
      <c r="K303" s="76"/>
      <c r="L303" s="76"/>
      <c r="M303" s="76"/>
      <c r="N303" s="76"/>
      <c r="O303" s="76"/>
      <c r="P303" s="71">
        <v>0</v>
      </c>
      <c r="Q303" s="30"/>
      <c r="R303" s="30"/>
      <c r="S303" s="147"/>
      <c r="T303" s="108"/>
      <c r="U303" s="108"/>
      <c r="V303" s="108"/>
    </row>
    <row r="304" spans="1:22">
      <c r="A304" s="86">
        <v>44427</v>
      </c>
      <c r="B304" s="38">
        <v>2325</v>
      </c>
      <c r="C304" s="191" t="s">
        <v>83</v>
      </c>
      <c r="D304" s="154">
        <v>1.9</v>
      </c>
      <c r="E304" s="192">
        <v>8.3000000000000007</v>
      </c>
      <c r="F304" s="192">
        <v>101</v>
      </c>
      <c r="G304" s="192">
        <v>33</v>
      </c>
      <c r="H304" s="192">
        <v>10</v>
      </c>
      <c r="I304" s="191">
        <v>7.9</v>
      </c>
      <c r="J304" s="193">
        <v>7</v>
      </c>
      <c r="K304" s="156">
        <v>23.25</v>
      </c>
      <c r="L304" s="156">
        <v>18.37</v>
      </c>
      <c r="M304" s="156">
        <v>2.33</v>
      </c>
      <c r="N304" s="156">
        <v>16.28</v>
      </c>
      <c r="O304" s="156">
        <v>79.73</v>
      </c>
      <c r="P304" s="71">
        <v>0</v>
      </c>
      <c r="Q304" s="30"/>
      <c r="R304" s="30" t="s">
        <v>89</v>
      </c>
      <c r="S304" s="147">
        <v>0.42708333333333331</v>
      </c>
      <c r="T304" s="108">
        <v>44440</v>
      </c>
      <c r="U304" s="108">
        <v>44445</v>
      </c>
      <c r="V304" s="108"/>
    </row>
    <row r="305" spans="1:22">
      <c r="A305" s="86">
        <v>44428</v>
      </c>
      <c r="B305" s="38">
        <v>1945</v>
      </c>
      <c r="C305" s="33"/>
      <c r="D305" s="185"/>
      <c r="E305" s="31"/>
      <c r="F305" s="31"/>
      <c r="G305" s="31"/>
      <c r="H305" s="31"/>
      <c r="I305" s="33"/>
      <c r="J305" s="75"/>
      <c r="K305" s="76"/>
      <c r="L305" s="76"/>
      <c r="M305" s="76"/>
      <c r="N305" s="76"/>
      <c r="O305" s="76"/>
      <c r="P305" s="71">
        <v>0</v>
      </c>
      <c r="Q305" s="30"/>
      <c r="R305" s="30"/>
      <c r="S305" s="147"/>
      <c r="T305" s="108"/>
      <c r="U305" s="108"/>
      <c r="V305" s="108"/>
    </row>
    <row r="306" spans="1:22">
      <c r="A306" s="86">
        <v>44429</v>
      </c>
      <c r="B306" s="38">
        <v>1996</v>
      </c>
      <c r="C306" s="33"/>
      <c r="D306" s="185"/>
      <c r="E306" s="31"/>
      <c r="F306" s="31"/>
      <c r="G306" s="31"/>
      <c r="H306" s="31"/>
      <c r="I306" s="33"/>
      <c r="J306" s="75"/>
      <c r="K306" s="76"/>
      <c r="L306" s="76"/>
      <c r="M306" s="76"/>
      <c r="N306" s="76"/>
      <c r="O306" s="76"/>
      <c r="P306" s="71">
        <v>0</v>
      </c>
      <c r="Q306" s="30"/>
      <c r="R306" s="30"/>
      <c r="S306" s="147"/>
      <c r="T306" s="108"/>
      <c r="U306" s="108"/>
      <c r="V306" s="108"/>
    </row>
    <row r="307" spans="1:22">
      <c r="A307" s="86">
        <v>44430</v>
      </c>
      <c r="B307" s="38">
        <v>2039</v>
      </c>
      <c r="C307" s="33"/>
      <c r="D307" s="185"/>
      <c r="E307" s="31"/>
      <c r="F307" s="31"/>
      <c r="G307" s="31"/>
      <c r="H307" s="31"/>
      <c r="I307" s="33"/>
      <c r="J307" s="75"/>
      <c r="K307" s="76"/>
      <c r="L307" s="76"/>
      <c r="M307" s="76"/>
      <c r="N307" s="76"/>
      <c r="O307" s="76"/>
      <c r="P307" s="71">
        <v>0</v>
      </c>
      <c r="Q307" s="30"/>
      <c r="R307" s="30"/>
      <c r="S307" s="147"/>
      <c r="T307" s="108"/>
      <c r="U307" s="108"/>
      <c r="V307" s="108"/>
    </row>
    <row r="308" spans="1:22">
      <c r="A308" s="86">
        <v>44431</v>
      </c>
      <c r="B308" s="38">
        <v>2036</v>
      </c>
      <c r="C308" s="33"/>
      <c r="D308" s="185"/>
      <c r="E308" s="31"/>
      <c r="F308" s="31"/>
      <c r="G308" s="31"/>
      <c r="H308" s="31"/>
      <c r="I308" s="33"/>
      <c r="J308" s="75"/>
      <c r="K308" s="76"/>
      <c r="L308" s="76"/>
      <c r="M308" s="76"/>
      <c r="N308" s="76"/>
      <c r="O308" s="76"/>
      <c r="P308" s="71">
        <v>0</v>
      </c>
      <c r="Q308" s="30"/>
      <c r="R308" s="30"/>
      <c r="S308" s="147"/>
      <c r="T308" s="108"/>
      <c r="U308" s="108"/>
      <c r="V308" s="108"/>
    </row>
    <row r="309" spans="1:22">
      <c r="A309" s="86">
        <v>44432</v>
      </c>
      <c r="B309" s="38">
        <v>2251</v>
      </c>
      <c r="C309" s="33"/>
      <c r="D309" s="185"/>
      <c r="E309" s="31"/>
      <c r="F309" s="31"/>
      <c r="G309" s="31"/>
      <c r="H309" s="31"/>
      <c r="I309" s="33"/>
      <c r="J309" s="75"/>
      <c r="K309" s="76"/>
      <c r="L309" s="76"/>
      <c r="M309" s="76"/>
      <c r="N309" s="76"/>
      <c r="O309" s="76"/>
      <c r="P309" s="71">
        <v>2</v>
      </c>
      <c r="Q309" s="30"/>
      <c r="R309" s="30"/>
      <c r="S309" s="147"/>
      <c r="T309" s="108"/>
      <c r="U309" s="108"/>
      <c r="V309" s="108"/>
    </row>
    <row r="310" spans="1:22">
      <c r="A310" s="86">
        <v>44433</v>
      </c>
      <c r="B310" s="38">
        <v>2087</v>
      </c>
      <c r="C310" s="33"/>
      <c r="D310" s="185"/>
      <c r="E310" s="31"/>
      <c r="F310" s="31"/>
      <c r="G310" s="31"/>
      <c r="H310" s="31"/>
      <c r="I310" s="33"/>
      <c r="J310" s="75"/>
      <c r="K310" s="76"/>
      <c r="L310" s="76"/>
      <c r="M310" s="76"/>
      <c r="N310" s="76"/>
      <c r="O310" s="76"/>
      <c r="P310" s="71">
        <v>5</v>
      </c>
      <c r="Q310" s="30"/>
      <c r="R310" s="30"/>
      <c r="S310" s="147"/>
      <c r="T310" s="108"/>
      <c r="U310" s="108"/>
      <c r="V310" s="108"/>
    </row>
    <row r="311" spans="1:22">
      <c r="A311" s="86">
        <v>44434</v>
      </c>
      <c r="B311" s="38">
        <v>2079</v>
      </c>
      <c r="C311" s="33"/>
      <c r="D311" s="185"/>
      <c r="E311" s="31"/>
      <c r="F311" s="31"/>
      <c r="G311" s="31"/>
      <c r="H311" s="31"/>
      <c r="I311" s="33"/>
      <c r="J311" s="75"/>
      <c r="K311" s="76"/>
      <c r="L311" s="76"/>
      <c r="M311" s="76"/>
      <c r="N311" s="76"/>
      <c r="O311" s="76"/>
      <c r="P311" s="71">
        <v>0</v>
      </c>
      <c r="Q311" s="30"/>
      <c r="R311" s="30"/>
      <c r="S311" s="147"/>
      <c r="T311" s="108"/>
      <c r="U311" s="108"/>
      <c r="V311" s="108"/>
    </row>
    <row r="312" spans="1:22">
      <c r="A312" s="86">
        <v>44435</v>
      </c>
      <c r="B312" s="38">
        <v>1917</v>
      </c>
      <c r="C312" s="33"/>
      <c r="D312" s="185"/>
      <c r="E312" s="31"/>
      <c r="F312" s="31"/>
      <c r="G312" s="31"/>
      <c r="H312" s="31"/>
      <c r="I312" s="33"/>
      <c r="J312" s="75"/>
      <c r="K312" s="76"/>
      <c r="L312" s="76"/>
      <c r="M312" s="76"/>
      <c r="N312" s="76"/>
      <c r="O312" s="76"/>
      <c r="P312" s="71">
        <v>0</v>
      </c>
      <c r="Q312" s="30"/>
      <c r="R312" s="30"/>
      <c r="S312" s="147"/>
      <c r="T312" s="108"/>
      <c r="U312" s="108"/>
      <c r="V312" s="108"/>
    </row>
    <row r="313" spans="1:22">
      <c r="A313" s="86">
        <v>44436</v>
      </c>
      <c r="B313" s="38">
        <v>1964</v>
      </c>
      <c r="C313" s="33"/>
      <c r="D313" s="185"/>
      <c r="E313" s="31"/>
      <c r="F313" s="31"/>
      <c r="G313" s="31"/>
      <c r="H313" s="31"/>
      <c r="I313" s="33"/>
      <c r="J313" s="75"/>
      <c r="K313" s="76"/>
      <c r="L313" s="76"/>
      <c r="M313" s="76"/>
      <c r="N313" s="76"/>
      <c r="O313" s="76"/>
      <c r="P313" s="71">
        <v>0</v>
      </c>
      <c r="Q313" s="30"/>
      <c r="R313" s="30"/>
      <c r="S313" s="147"/>
      <c r="T313" s="108"/>
      <c r="U313" s="108"/>
      <c r="V313" s="108"/>
    </row>
    <row r="314" spans="1:22">
      <c r="A314" s="86">
        <v>44437</v>
      </c>
      <c r="B314" s="38">
        <v>2007</v>
      </c>
      <c r="C314" s="33"/>
      <c r="D314" s="185"/>
      <c r="E314" s="31"/>
      <c r="F314" s="31"/>
      <c r="G314" s="31"/>
      <c r="H314" s="31"/>
      <c r="I314" s="33"/>
      <c r="J314" s="75"/>
      <c r="K314" s="76"/>
      <c r="L314" s="76"/>
      <c r="M314" s="76"/>
      <c r="N314" s="76"/>
      <c r="O314" s="76"/>
      <c r="P314" s="71">
        <v>0</v>
      </c>
      <c r="Q314" s="30"/>
      <c r="R314" s="30"/>
      <c r="S314" s="147"/>
      <c r="T314" s="108"/>
      <c r="U314" s="108"/>
      <c r="V314" s="108"/>
    </row>
    <row r="315" spans="1:22">
      <c r="A315" s="86">
        <v>44438</v>
      </c>
      <c r="B315" s="38">
        <v>2018</v>
      </c>
      <c r="C315" s="33"/>
      <c r="D315" s="185"/>
      <c r="E315" s="31"/>
      <c r="F315" s="31"/>
      <c r="G315" s="31"/>
      <c r="H315" s="31"/>
      <c r="I315" s="33"/>
      <c r="J315" s="75"/>
      <c r="K315" s="76"/>
      <c r="L315" s="76"/>
      <c r="M315" s="76"/>
      <c r="N315" s="76"/>
      <c r="O315" s="76"/>
      <c r="P315" s="71">
        <v>1</v>
      </c>
      <c r="Q315" s="30"/>
      <c r="R315" s="30"/>
      <c r="S315" s="147"/>
      <c r="T315" s="108"/>
      <c r="U315" s="108"/>
      <c r="V315" s="108"/>
    </row>
    <row r="316" spans="1:22">
      <c r="A316" s="86">
        <v>44439</v>
      </c>
      <c r="B316" s="38">
        <v>2085</v>
      </c>
      <c r="C316" s="33"/>
      <c r="D316" s="185"/>
      <c r="E316" s="31"/>
      <c r="F316" s="31"/>
      <c r="G316" s="31"/>
      <c r="H316" s="31"/>
      <c r="I316" s="33"/>
      <c r="J316" s="75"/>
      <c r="K316" s="76"/>
      <c r="L316" s="76"/>
      <c r="M316" s="76"/>
      <c r="N316" s="76"/>
      <c r="O316" s="76"/>
      <c r="P316" s="71">
        <v>0</v>
      </c>
      <c r="Q316" s="30"/>
      <c r="R316" s="30"/>
      <c r="S316" s="147"/>
      <c r="T316" s="108"/>
      <c r="U316" s="108"/>
      <c r="V316" s="108"/>
    </row>
    <row r="317" spans="1:22">
      <c r="A317" s="86">
        <v>44440</v>
      </c>
      <c r="B317" s="38">
        <v>2050</v>
      </c>
      <c r="C317" s="191" t="s">
        <v>83</v>
      </c>
      <c r="D317" s="154">
        <v>0.96</v>
      </c>
      <c r="E317" s="192">
        <v>9</v>
      </c>
      <c r="F317" s="192">
        <v>40</v>
      </c>
      <c r="G317" s="192">
        <v>21</v>
      </c>
      <c r="H317" s="192">
        <v>8</v>
      </c>
      <c r="I317" s="191">
        <v>6.6</v>
      </c>
      <c r="J317" s="193">
        <v>6.2</v>
      </c>
      <c r="K317" s="156">
        <v>16.399999999999999</v>
      </c>
      <c r="L317" s="156">
        <v>13.53</v>
      </c>
      <c r="M317" s="156">
        <v>2.0499999999999998</v>
      </c>
      <c r="N317" s="156">
        <v>12.71</v>
      </c>
      <c r="O317" s="156">
        <v>43.05</v>
      </c>
      <c r="P317" s="71">
        <v>0</v>
      </c>
      <c r="Q317" s="30"/>
      <c r="R317" s="30" t="s">
        <v>89</v>
      </c>
      <c r="S317" s="147">
        <v>0.42708333333333331</v>
      </c>
      <c r="T317" s="108">
        <v>44455</v>
      </c>
      <c r="U317" s="108">
        <v>44459</v>
      </c>
      <c r="V317" s="108"/>
    </row>
    <row r="318" spans="1:22">
      <c r="A318" s="86">
        <v>44441</v>
      </c>
      <c r="B318" s="38">
        <v>2072</v>
      </c>
      <c r="C318" s="33"/>
      <c r="D318" s="185"/>
      <c r="E318" s="31"/>
      <c r="F318" s="31"/>
      <c r="G318" s="31"/>
      <c r="H318" s="31"/>
      <c r="I318" s="33"/>
      <c r="J318" s="75"/>
      <c r="K318" s="76"/>
      <c r="L318" s="76"/>
      <c r="M318" s="76"/>
      <c r="N318" s="76"/>
      <c r="O318" s="76"/>
      <c r="P318" s="71">
        <v>0</v>
      </c>
      <c r="Q318" s="30"/>
      <c r="R318" s="30"/>
      <c r="S318" s="147"/>
      <c r="T318" s="108"/>
      <c r="U318" s="108"/>
      <c r="V318" s="108"/>
    </row>
    <row r="319" spans="1:22">
      <c r="A319" s="86">
        <v>44442</v>
      </c>
      <c r="B319" s="38">
        <v>1941</v>
      </c>
      <c r="C319" s="33"/>
      <c r="D319" s="185"/>
      <c r="E319" s="31"/>
      <c r="F319" s="31"/>
      <c r="G319" s="31"/>
      <c r="H319" s="31"/>
      <c r="I319" s="33"/>
      <c r="J319" s="75"/>
      <c r="K319" s="76"/>
      <c r="L319" s="76"/>
      <c r="M319" s="76"/>
      <c r="N319" s="76"/>
      <c r="O319" s="76"/>
      <c r="P319" s="71">
        <v>0</v>
      </c>
      <c r="Q319" s="30"/>
      <c r="R319" s="30"/>
      <c r="S319" s="147"/>
      <c r="T319" s="108"/>
      <c r="U319" s="108"/>
      <c r="V319" s="108"/>
    </row>
    <row r="320" spans="1:22">
      <c r="A320" s="86">
        <v>44443</v>
      </c>
      <c r="B320" s="38">
        <v>1926</v>
      </c>
      <c r="C320" s="33"/>
      <c r="D320" s="185"/>
      <c r="E320" s="31"/>
      <c r="F320" s="31"/>
      <c r="G320" s="31"/>
      <c r="H320" s="31"/>
      <c r="I320" s="33"/>
      <c r="J320" s="75"/>
      <c r="K320" s="76"/>
      <c r="L320" s="76"/>
      <c r="M320" s="76"/>
      <c r="N320" s="76"/>
      <c r="O320" s="76"/>
      <c r="P320" s="71">
        <v>0</v>
      </c>
      <c r="Q320" s="30"/>
      <c r="R320" s="30"/>
      <c r="S320" s="147"/>
      <c r="T320" s="108"/>
      <c r="U320" s="108"/>
      <c r="V320" s="108"/>
    </row>
    <row r="321" spans="1:22">
      <c r="A321" s="86">
        <v>44444</v>
      </c>
      <c r="B321" s="38">
        <v>1936</v>
      </c>
      <c r="C321" s="33"/>
      <c r="D321" s="185"/>
      <c r="E321" s="31"/>
      <c r="F321" s="31"/>
      <c r="G321" s="31"/>
      <c r="H321" s="31"/>
      <c r="I321" s="33"/>
      <c r="J321" s="75"/>
      <c r="K321" s="76"/>
      <c r="L321" s="76"/>
      <c r="M321" s="76"/>
      <c r="N321" s="76"/>
      <c r="O321" s="76"/>
      <c r="P321" s="71">
        <v>0</v>
      </c>
      <c r="Q321" s="30"/>
      <c r="R321" s="30"/>
      <c r="S321" s="147"/>
      <c r="T321" s="108"/>
      <c r="U321" s="108"/>
      <c r="V321" s="108"/>
    </row>
    <row r="322" spans="1:22">
      <c r="A322" s="86">
        <v>44445</v>
      </c>
      <c r="B322" s="38">
        <v>2080</v>
      </c>
      <c r="C322" s="33"/>
      <c r="D322" s="185"/>
      <c r="E322" s="31"/>
      <c r="F322" s="31"/>
      <c r="G322" s="31"/>
      <c r="H322" s="31"/>
      <c r="I322" s="33"/>
      <c r="J322" s="75"/>
      <c r="K322" s="76"/>
      <c r="L322" s="76"/>
      <c r="M322" s="76"/>
      <c r="N322" s="76"/>
      <c r="O322" s="76"/>
      <c r="P322" s="71">
        <v>0</v>
      </c>
      <c r="Q322" s="30"/>
      <c r="R322" s="30"/>
      <c r="S322" s="147"/>
      <c r="T322" s="108"/>
      <c r="U322" s="108"/>
      <c r="V322" s="108"/>
    </row>
    <row r="323" spans="1:22">
      <c r="A323" s="86">
        <v>44446</v>
      </c>
      <c r="B323" s="38">
        <v>2078</v>
      </c>
      <c r="C323" s="33"/>
      <c r="D323" s="185"/>
      <c r="E323" s="31"/>
      <c r="F323" s="31"/>
      <c r="G323" s="31"/>
      <c r="H323" s="31"/>
      <c r="I323" s="33"/>
      <c r="J323" s="75"/>
      <c r="K323" s="76"/>
      <c r="L323" s="76"/>
      <c r="M323" s="76"/>
      <c r="N323" s="76"/>
      <c r="O323" s="76"/>
      <c r="P323" s="71">
        <v>0</v>
      </c>
      <c r="Q323" s="30"/>
      <c r="R323" s="30"/>
      <c r="S323" s="147"/>
      <c r="T323" s="108"/>
      <c r="U323" s="108"/>
      <c r="V323" s="108"/>
    </row>
    <row r="324" spans="1:22">
      <c r="A324" s="86">
        <v>44447</v>
      </c>
      <c r="B324" s="38">
        <v>2096</v>
      </c>
      <c r="C324" s="33"/>
      <c r="D324" s="185"/>
      <c r="E324" s="31"/>
      <c r="F324" s="31"/>
      <c r="G324" s="31"/>
      <c r="H324" s="31"/>
      <c r="I324" s="33"/>
      <c r="J324" s="75"/>
      <c r="K324" s="76"/>
      <c r="L324" s="76"/>
      <c r="M324" s="76"/>
      <c r="N324" s="76"/>
      <c r="O324" s="76"/>
      <c r="P324" s="71">
        <v>0</v>
      </c>
      <c r="Q324" s="30"/>
      <c r="R324" s="30"/>
      <c r="S324" s="147"/>
      <c r="T324" s="108"/>
      <c r="U324" s="108"/>
      <c r="V324" s="108"/>
    </row>
    <row r="325" spans="1:22">
      <c r="A325" s="86">
        <v>44448</v>
      </c>
      <c r="B325" s="38">
        <v>2058</v>
      </c>
      <c r="C325" s="33"/>
      <c r="D325" s="185"/>
      <c r="E325" s="31"/>
      <c r="F325" s="31"/>
      <c r="G325" s="31"/>
      <c r="H325" s="31"/>
      <c r="I325" s="33"/>
      <c r="J325" s="75"/>
      <c r="K325" s="76"/>
      <c r="L325" s="76"/>
      <c r="M325" s="76"/>
      <c r="N325" s="76"/>
      <c r="O325" s="76"/>
      <c r="P325" s="71">
        <v>0</v>
      </c>
      <c r="Q325" s="30"/>
      <c r="R325" s="30"/>
      <c r="S325" s="147"/>
      <c r="T325" s="108"/>
      <c r="U325" s="108"/>
      <c r="V325" s="108"/>
    </row>
    <row r="326" spans="1:22">
      <c r="A326" s="86">
        <v>44449</v>
      </c>
      <c r="B326" s="38">
        <v>1991</v>
      </c>
      <c r="C326" s="33"/>
      <c r="D326" s="185"/>
      <c r="E326" s="31"/>
      <c r="F326" s="31"/>
      <c r="G326" s="31"/>
      <c r="H326" s="31"/>
      <c r="I326" s="33"/>
      <c r="J326" s="75"/>
      <c r="K326" s="76"/>
      <c r="L326" s="76"/>
      <c r="M326" s="76"/>
      <c r="N326" s="76"/>
      <c r="O326" s="76"/>
      <c r="P326" s="71">
        <v>0</v>
      </c>
      <c r="Q326" s="30"/>
      <c r="R326" s="30"/>
      <c r="S326" s="147"/>
      <c r="T326" s="108"/>
      <c r="U326" s="108"/>
      <c r="V326" s="108"/>
    </row>
    <row r="327" spans="1:22">
      <c r="A327" s="86">
        <v>44450</v>
      </c>
      <c r="B327" s="38">
        <v>1973</v>
      </c>
      <c r="C327" s="33"/>
      <c r="D327" s="185"/>
      <c r="E327" s="31"/>
      <c r="F327" s="31"/>
      <c r="G327" s="31"/>
      <c r="H327" s="31"/>
      <c r="I327" s="33"/>
      <c r="J327" s="75"/>
      <c r="K327" s="76"/>
      <c r="L327" s="76"/>
      <c r="M327" s="76"/>
      <c r="N327" s="76"/>
      <c r="O327" s="76"/>
      <c r="P327" s="71">
        <v>0</v>
      </c>
      <c r="Q327" s="30"/>
      <c r="R327" s="30"/>
      <c r="S327" s="147"/>
      <c r="T327" s="108"/>
      <c r="U327" s="108"/>
      <c r="V327" s="108"/>
    </row>
    <row r="328" spans="1:22">
      <c r="A328" s="86">
        <v>44451</v>
      </c>
      <c r="B328" s="38">
        <v>1978</v>
      </c>
      <c r="C328" s="33"/>
      <c r="D328" s="185"/>
      <c r="E328" s="31"/>
      <c r="F328" s="31"/>
      <c r="G328" s="31"/>
      <c r="H328" s="31"/>
      <c r="I328" s="33"/>
      <c r="J328" s="75"/>
      <c r="K328" s="76"/>
      <c r="L328" s="76"/>
      <c r="M328" s="76"/>
      <c r="N328" s="76"/>
      <c r="O328" s="76"/>
      <c r="P328" s="71">
        <v>0</v>
      </c>
      <c r="Q328" s="30"/>
      <c r="R328" s="30"/>
      <c r="S328" s="147"/>
      <c r="T328" s="108"/>
      <c r="U328" s="108"/>
      <c r="V328" s="108"/>
    </row>
    <row r="329" spans="1:22">
      <c r="A329" s="86">
        <v>44452</v>
      </c>
      <c r="B329" s="38">
        <v>2051</v>
      </c>
      <c r="C329" s="33"/>
      <c r="D329" s="185"/>
      <c r="E329" s="31"/>
      <c r="F329" s="31"/>
      <c r="G329" s="31"/>
      <c r="H329" s="31"/>
      <c r="I329" s="33"/>
      <c r="J329" s="75"/>
      <c r="K329" s="76"/>
      <c r="L329" s="76"/>
      <c r="M329" s="76"/>
      <c r="N329" s="76"/>
      <c r="O329" s="76"/>
      <c r="P329" s="71">
        <v>0</v>
      </c>
      <c r="Q329" s="30"/>
      <c r="R329" s="30"/>
      <c r="S329" s="147"/>
      <c r="T329" s="108"/>
      <c r="U329" s="108"/>
      <c r="V329" s="108"/>
    </row>
    <row r="330" spans="1:22">
      <c r="A330" s="86">
        <v>44453</v>
      </c>
      <c r="B330" s="38">
        <v>2105</v>
      </c>
      <c r="C330" s="33"/>
      <c r="D330" s="185"/>
      <c r="E330" s="31"/>
      <c r="F330" s="31"/>
      <c r="G330" s="31"/>
      <c r="H330" s="31"/>
      <c r="I330" s="33"/>
      <c r="J330" s="75"/>
      <c r="K330" s="76"/>
      <c r="L330" s="76"/>
      <c r="M330" s="76"/>
      <c r="N330" s="76"/>
      <c r="O330" s="76"/>
      <c r="P330" s="71">
        <v>0</v>
      </c>
      <c r="Q330" s="30"/>
      <c r="R330" s="30"/>
      <c r="S330" s="147"/>
      <c r="T330" s="108"/>
      <c r="U330" s="108"/>
      <c r="V330" s="108"/>
    </row>
    <row r="331" spans="1:22">
      <c r="A331" s="86">
        <v>44454</v>
      </c>
      <c r="B331" s="38">
        <v>2091</v>
      </c>
      <c r="C331" s="191" t="s">
        <v>83</v>
      </c>
      <c r="D331" s="154">
        <v>0.15</v>
      </c>
      <c r="E331" s="192">
        <v>8</v>
      </c>
      <c r="F331" s="192">
        <v>219</v>
      </c>
      <c r="G331" s="192">
        <v>88</v>
      </c>
      <c r="H331" s="192">
        <v>7</v>
      </c>
      <c r="I331" s="191">
        <v>2.6</v>
      </c>
      <c r="J331" s="193">
        <v>1.9</v>
      </c>
      <c r="K331" s="156">
        <v>14.64</v>
      </c>
      <c r="L331" s="156">
        <v>5.44</v>
      </c>
      <c r="M331" s="156">
        <v>2.09</v>
      </c>
      <c r="N331" s="156">
        <v>3.97</v>
      </c>
      <c r="O331" s="156">
        <v>184.01</v>
      </c>
      <c r="P331" s="71">
        <v>0</v>
      </c>
      <c r="Q331" s="30"/>
      <c r="R331" s="30" t="s">
        <v>89</v>
      </c>
      <c r="S331" s="147">
        <v>0.41666666666666669</v>
      </c>
      <c r="T331" s="108" t="s">
        <v>97</v>
      </c>
      <c r="U331" s="108" t="s">
        <v>97</v>
      </c>
      <c r="V331" s="108"/>
    </row>
    <row r="332" spans="1:22">
      <c r="A332" s="86">
        <v>44455</v>
      </c>
      <c r="B332" s="38">
        <v>2098</v>
      </c>
      <c r="C332" s="33"/>
      <c r="D332" s="185"/>
      <c r="E332" s="31"/>
      <c r="F332" s="31"/>
      <c r="G332" s="31"/>
      <c r="H332" s="31"/>
      <c r="I332" s="33"/>
      <c r="J332" s="75"/>
      <c r="K332" s="76"/>
      <c r="L332" s="76"/>
      <c r="M332" s="76"/>
      <c r="N332" s="76"/>
      <c r="O332" s="76"/>
      <c r="P332" s="71">
        <v>0</v>
      </c>
      <c r="Q332" s="30"/>
      <c r="R332" s="30"/>
      <c r="S332" s="147"/>
      <c r="T332" s="108"/>
      <c r="U332" s="108"/>
      <c r="V332" s="108"/>
    </row>
    <row r="333" spans="1:22">
      <c r="A333" s="86">
        <v>44456</v>
      </c>
      <c r="B333" s="38">
        <v>1988</v>
      </c>
      <c r="C333" s="33"/>
      <c r="D333" s="185"/>
      <c r="E333" s="31"/>
      <c r="F333" s="31"/>
      <c r="G333" s="31"/>
      <c r="H333" s="31"/>
      <c r="I333" s="33"/>
      <c r="J333" s="75"/>
      <c r="K333" s="76"/>
      <c r="L333" s="76"/>
      <c r="M333" s="76"/>
      <c r="N333" s="76"/>
      <c r="O333" s="76"/>
      <c r="P333" s="71">
        <v>0</v>
      </c>
      <c r="Q333" s="30"/>
      <c r="R333" s="30"/>
      <c r="S333" s="147"/>
      <c r="T333" s="108"/>
      <c r="U333" s="108"/>
      <c r="V333" s="108"/>
    </row>
    <row r="334" spans="1:22">
      <c r="A334" s="86">
        <v>44457</v>
      </c>
      <c r="B334" s="38">
        <v>2001</v>
      </c>
      <c r="C334" s="33"/>
      <c r="D334" s="185"/>
      <c r="E334" s="31"/>
      <c r="F334" s="31"/>
      <c r="G334" s="31"/>
      <c r="H334" s="31"/>
      <c r="I334" s="33"/>
      <c r="J334" s="75"/>
      <c r="K334" s="76"/>
      <c r="L334" s="76"/>
      <c r="M334" s="76"/>
      <c r="N334" s="76"/>
      <c r="O334" s="76"/>
      <c r="P334" s="71">
        <v>0</v>
      </c>
      <c r="Q334" s="30"/>
      <c r="R334" s="30"/>
      <c r="S334" s="147"/>
      <c r="T334" s="108"/>
      <c r="U334" s="108"/>
      <c r="V334" s="108"/>
    </row>
    <row r="335" spans="1:22">
      <c r="A335" s="86">
        <v>44458</v>
      </c>
      <c r="B335" s="38">
        <v>2002</v>
      </c>
      <c r="C335" s="33"/>
      <c r="D335" s="185"/>
      <c r="E335" s="31"/>
      <c r="F335" s="31"/>
      <c r="G335" s="31"/>
      <c r="H335" s="31"/>
      <c r="I335" s="33"/>
      <c r="J335" s="75"/>
      <c r="K335" s="76"/>
      <c r="L335" s="76"/>
      <c r="M335" s="76"/>
      <c r="N335" s="76"/>
      <c r="O335" s="76"/>
      <c r="P335" s="71">
        <v>0</v>
      </c>
      <c r="Q335" s="30"/>
      <c r="R335" s="30"/>
      <c r="S335" s="147"/>
      <c r="T335" s="108"/>
      <c r="U335" s="108"/>
      <c r="V335" s="108"/>
    </row>
    <row r="336" spans="1:22">
      <c r="A336" s="86">
        <v>44459</v>
      </c>
      <c r="B336" s="38">
        <v>2064</v>
      </c>
      <c r="C336" s="33"/>
      <c r="D336" s="185"/>
      <c r="E336" s="31"/>
      <c r="F336" s="31"/>
      <c r="G336" s="31"/>
      <c r="H336" s="31"/>
      <c r="I336" s="33"/>
      <c r="J336" s="75"/>
      <c r="K336" s="76"/>
      <c r="L336" s="76"/>
      <c r="M336" s="76"/>
      <c r="N336" s="76"/>
      <c r="O336" s="76"/>
      <c r="P336" s="71">
        <v>0</v>
      </c>
      <c r="Q336" s="30"/>
      <c r="R336" s="30"/>
      <c r="S336" s="147"/>
      <c r="T336" s="108"/>
      <c r="U336" s="108"/>
      <c r="V336" s="108"/>
    </row>
    <row r="337" spans="1:22">
      <c r="A337" s="86">
        <v>44460</v>
      </c>
      <c r="B337" s="38">
        <v>2170</v>
      </c>
      <c r="C337" s="33"/>
      <c r="D337" s="185"/>
      <c r="E337" s="31"/>
      <c r="F337" s="31"/>
      <c r="G337" s="31"/>
      <c r="H337" s="31"/>
      <c r="I337" s="33"/>
      <c r="J337" s="75"/>
      <c r="K337" s="76"/>
      <c r="L337" s="76"/>
      <c r="M337" s="76"/>
      <c r="N337" s="76"/>
      <c r="O337" s="76"/>
      <c r="P337" s="71">
        <v>0</v>
      </c>
      <c r="Q337" s="30"/>
      <c r="R337" s="30"/>
      <c r="S337" s="147"/>
      <c r="T337" s="108"/>
      <c r="U337" s="108"/>
      <c r="V337" s="108"/>
    </row>
    <row r="338" spans="1:22">
      <c r="A338" s="86">
        <v>44461</v>
      </c>
      <c r="B338" s="38">
        <v>2090</v>
      </c>
      <c r="C338" s="33"/>
      <c r="D338" s="185"/>
      <c r="E338" s="31"/>
      <c r="F338" s="31"/>
      <c r="G338" s="31"/>
      <c r="H338" s="31"/>
      <c r="I338" s="33"/>
      <c r="J338" s="75"/>
      <c r="K338" s="76"/>
      <c r="L338" s="76"/>
      <c r="M338" s="76"/>
      <c r="N338" s="76"/>
      <c r="O338" s="76"/>
      <c r="P338" s="71">
        <v>0</v>
      </c>
      <c r="Q338" s="30"/>
      <c r="R338" s="30"/>
      <c r="S338" s="147"/>
      <c r="T338" s="108"/>
      <c r="U338" s="108"/>
      <c r="V338" s="108"/>
    </row>
    <row r="339" spans="1:22">
      <c r="A339" s="86">
        <v>44462</v>
      </c>
      <c r="B339" s="38">
        <v>2076</v>
      </c>
      <c r="C339" s="33"/>
      <c r="D339" s="185"/>
      <c r="E339" s="31"/>
      <c r="F339" s="31"/>
      <c r="G339" s="31"/>
      <c r="H339" s="31"/>
      <c r="I339" s="33"/>
      <c r="J339" s="75"/>
      <c r="K339" s="76"/>
      <c r="L339" s="76"/>
      <c r="M339" s="76"/>
      <c r="N339" s="76"/>
      <c r="O339" s="76"/>
      <c r="P339" s="71">
        <v>0</v>
      </c>
      <c r="Q339" s="30"/>
      <c r="R339" s="30"/>
      <c r="S339" s="147"/>
      <c r="T339" s="108"/>
      <c r="U339" s="108"/>
      <c r="V339" s="108"/>
    </row>
    <row r="340" spans="1:22">
      <c r="A340" s="86">
        <v>44463</v>
      </c>
      <c r="B340" s="38">
        <v>1995</v>
      </c>
      <c r="C340" s="33"/>
      <c r="D340" s="185"/>
      <c r="E340" s="31"/>
      <c r="F340" s="31"/>
      <c r="G340" s="31"/>
      <c r="H340" s="31"/>
      <c r="I340" s="33"/>
      <c r="J340" s="75"/>
      <c r="K340" s="76"/>
      <c r="L340" s="76"/>
      <c r="M340" s="76"/>
      <c r="N340" s="76"/>
      <c r="O340" s="76"/>
      <c r="P340" s="71">
        <v>0</v>
      </c>
      <c r="Q340" s="30"/>
      <c r="R340" s="30"/>
      <c r="S340" s="147"/>
      <c r="T340" s="108"/>
      <c r="U340" s="108"/>
      <c r="V340" s="108"/>
    </row>
    <row r="341" spans="1:22">
      <c r="A341" s="86">
        <v>44464</v>
      </c>
      <c r="B341" s="38">
        <v>1892</v>
      </c>
      <c r="C341" s="33"/>
      <c r="D341" s="185"/>
      <c r="E341" s="31"/>
      <c r="F341" s="31"/>
      <c r="G341" s="31"/>
      <c r="H341" s="31"/>
      <c r="I341" s="33"/>
      <c r="J341" s="75"/>
      <c r="K341" s="76"/>
      <c r="L341" s="76"/>
      <c r="M341" s="76"/>
      <c r="N341" s="76"/>
      <c r="O341" s="76"/>
      <c r="P341" s="71">
        <v>0</v>
      </c>
      <c r="Q341" s="30"/>
      <c r="R341" s="30"/>
      <c r="S341" s="147"/>
      <c r="T341" s="108"/>
      <c r="U341" s="108"/>
      <c r="V341" s="108"/>
    </row>
    <row r="342" spans="1:22">
      <c r="A342" s="86">
        <v>44465</v>
      </c>
      <c r="B342" s="38">
        <v>1866</v>
      </c>
      <c r="C342" s="33"/>
      <c r="D342" s="185"/>
      <c r="E342" s="31"/>
      <c r="F342" s="31"/>
      <c r="G342" s="31"/>
      <c r="H342" s="31"/>
      <c r="I342" s="33"/>
      <c r="J342" s="75"/>
      <c r="K342" s="76"/>
      <c r="L342" s="76"/>
      <c r="M342" s="76"/>
      <c r="N342" s="76"/>
      <c r="O342" s="76"/>
      <c r="P342" s="71">
        <v>0</v>
      </c>
      <c r="Q342" s="30"/>
      <c r="R342" s="30"/>
      <c r="S342" s="147"/>
      <c r="T342" s="108"/>
      <c r="U342" s="108"/>
      <c r="V342" s="108"/>
    </row>
    <row r="343" spans="1:22">
      <c r="A343" s="86">
        <v>44466</v>
      </c>
      <c r="B343" s="38">
        <v>2094</v>
      </c>
      <c r="C343" s="33"/>
      <c r="D343" s="185"/>
      <c r="E343" s="31"/>
      <c r="F343" s="31"/>
      <c r="G343" s="31"/>
      <c r="H343" s="31"/>
      <c r="I343" s="33"/>
      <c r="J343" s="75"/>
      <c r="K343" s="76"/>
      <c r="L343" s="76"/>
      <c r="M343" s="76"/>
      <c r="N343" s="76"/>
      <c r="O343" s="76"/>
      <c r="P343" s="71">
        <v>0</v>
      </c>
      <c r="Q343" s="30"/>
      <c r="R343" s="30"/>
      <c r="S343" s="147"/>
      <c r="T343" s="108"/>
      <c r="U343" s="108"/>
      <c r="V343" s="108"/>
    </row>
    <row r="344" spans="1:22">
      <c r="A344" s="86">
        <v>44467</v>
      </c>
      <c r="B344" s="38">
        <v>2112</v>
      </c>
      <c r="C344" s="33"/>
      <c r="D344" s="185"/>
      <c r="E344" s="31"/>
      <c r="F344" s="31"/>
      <c r="G344" s="31"/>
      <c r="H344" s="31"/>
      <c r="I344" s="33"/>
      <c r="J344" s="75"/>
      <c r="K344" s="76"/>
      <c r="L344" s="76"/>
      <c r="M344" s="76"/>
      <c r="N344" s="76"/>
      <c r="O344" s="76"/>
      <c r="P344" s="71">
        <v>0</v>
      </c>
      <c r="Q344" s="30"/>
      <c r="R344" s="30"/>
      <c r="S344" s="147"/>
      <c r="T344" s="108"/>
      <c r="U344" s="108"/>
      <c r="V344" s="108"/>
    </row>
    <row r="345" spans="1:22">
      <c r="A345" s="86">
        <v>44468</v>
      </c>
      <c r="B345" s="38">
        <v>1995</v>
      </c>
      <c r="C345" s="191" t="s">
        <v>83</v>
      </c>
      <c r="D345" s="154">
        <v>0.01</v>
      </c>
      <c r="E345" s="192">
        <v>7.6</v>
      </c>
      <c r="F345" s="192">
        <v>115</v>
      </c>
      <c r="G345" s="192">
        <v>4</v>
      </c>
      <c r="H345" s="192">
        <v>2</v>
      </c>
      <c r="I345" s="191">
        <v>1.2</v>
      </c>
      <c r="J345" s="193">
        <v>2.9</v>
      </c>
      <c r="K345" s="156">
        <v>4.22</v>
      </c>
      <c r="L345" s="156">
        <v>2.5299999999999998</v>
      </c>
      <c r="M345" s="156">
        <v>2.11</v>
      </c>
      <c r="N345" s="156">
        <v>6.12</v>
      </c>
      <c r="O345" s="156">
        <v>8.4499999999999993</v>
      </c>
      <c r="P345" s="71">
        <v>0</v>
      </c>
      <c r="Q345" s="30"/>
      <c r="R345" s="30" t="s">
        <v>95</v>
      </c>
      <c r="S345" s="147">
        <v>0.38194444444444442</v>
      </c>
      <c r="T345" s="108" t="s">
        <v>96</v>
      </c>
      <c r="U345" s="108" t="s">
        <v>96</v>
      </c>
      <c r="V345" s="108"/>
    </row>
    <row r="346" spans="1:22">
      <c r="A346" s="86">
        <v>44469</v>
      </c>
      <c r="B346" s="38">
        <v>2524</v>
      </c>
      <c r="C346" s="33"/>
      <c r="D346" s="185"/>
      <c r="E346" s="31"/>
      <c r="F346" s="31"/>
      <c r="G346" s="31"/>
      <c r="H346" s="31"/>
      <c r="I346" s="33"/>
      <c r="J346" s="75"/>
      <c r="K346" s="76"/>
      <c r="L346" s="76"/>
      <c r="M346" s="76"/>
      <c r="N346" s="76"/>
      <c r="O346" s="76"/>
      <c r="P346" s="71">
        <v>12</v>
      </c>
      <c r="Q346" s="30"/>
      <c r="R346" s="30"/>
      <c r="S346" s="147"/>
      <c r="T346" s="108"/>
      <c r="U346" s="108"/>
      <c r="V346" s="108"/>
    </row>
    <row r="347" spans="1:22">
      <c r="A347" s="86">
        <v>44470</v>
      </c>
      <c r="B347" s="38">
        <v>3051</v>
      </c>
      <c r="C347" s="33"/>
      <c r="D347" s="185"/>
      <c r="E347" s="31"/>
      <c r="F347" s="31"/>
      <c r="G347" s="31"/>
      <c r="H347" s="31"/>
      <c r="I347" s="33"/>
      <c r="J347" s="75"/>
      <c r="K347" s="76"/>
      <c r="L347" s="76"/>
      <c r="M347" s="76"/>
      <c r="N347" s="76"/>
      <c r="O347" s="76"/>
      <c r="P347" s="71">
        <v>7</v>
      </c>
      <c r="Q347" s="30"/>
      <c r="R347" s="30"/>
      <c r="S347" s="147"/>
      <c r="T347" s="108"/>
      <c r="U347" s="108"/>
      <c r="V347" s="108"/>
    </row>
    <row r="348" spans="1:22">
      <c r="A348" s="86">
        <v>44471</v>
      </c>
      <c r="B348" s="38">
        <v>2163</v>
      </c>
      <c r="C348" s="33"/>
      <c r="D348" s="185"/>
      <c r="E348" s="31"/>
      <c r="F348" s="31"/>
      <c r="G348" s="31"/>
      <c r="H348" s="31"/>
      <c r="I348" s="33"/>
      <c r="J348" s="75"/>
      <c r="K348" s="76"/>
      <c r="L348" s="76"/>
      <c r="M348" s="76"/>
      <c r="N348" s="76"/>
      <c r="O348" s="76"/>
      <c r="P348" s="71">
        <v>12</v>
      </c>
      <c r="Q348" s="30"/>
      <c r="R348" s="30"/>
      <c r="S348" s="147"/>
      <c r="T348" s="108"/>
      <c r="U348" s="108"/>
      <c r="V348" s="108"/>
    </row>
    <row r="349" spans="1:22">
      <c r="A349" s="86">
        <v>44472</v>
      </c>
      <c r="B349" s="38">
        <v>1879</v>
      </c>
      <c r="C349" s="33"/>
      <c r="D349" s="185"/>
      <c r="E349" s="31"/>
      <c r="F349" s="31"/>
      <c r="G349" s="31"/>
      <c r="H349" s="31"/>
      <c r="I349" s="33"/>
      <c r="J349" s="75"/>
      <c r="K349" s="76"/>
      <c r="L349" s="76"/>
      <c r="M349" s="76"/>
      <c r="N349" s="76"/>
      <c r="O349" s="76"/>
      <c r="P349" s="71">
        <v>0</v>
      </c>
      <c r="Q349" s="30"/>
      <c r="R349" s="30"/>
      <c r="S349" s="147"/>
      <c r="T349" s="108"/>
      <c r="U349" s="108"/>
      <c r="V349" s="108"/>
    </row>
    <row r="350" spans="1:22">
      <c r="A350" s="86">
        <v>44473</v>
      </c>
      <c r="B350" s="38">
        <v>1977</v>
      </c>
      <c r="C350" s="33"/>
      <c r="D350" s="185"/>
      <c r="E350" s="31"/>
      <c r="F350" s="31"/>
      <c r="G350" s="31"/>
      <c r="H350" s="31"/>
      <c r="I350" s="33"/>
      <c r="J350" s="75"/>
      <c r="K350" s="76"/>
      <c r="L350" s="76"/>
      <c r="M350" s="76"/>
      <c r="N350" s="76"/>
      <c r="O350" s="76"/>
      <c r="P350" s="71">
        <v>0</v>
      </c>
      <c r="Q350" s="30"/>
      <c r="R350" s="30"/>
      <c r="S350" s="147"/>
      <c r="T350" s="108"/>
      <c r="U350" s="108"/>
      <c r="V350" s="108"/>
    </row>
    <row r="351" spans="1:22">
      <c r="A351" s="86">
        <v>44474</v>
      </c>
      <c r="B351" s="38">
        <v>2080</v>
      </c>
      <c r="C351" s="33"/>
      <c r="D351" s="185"/>
      <c r="E351" s="31"/>
      <c r="F351" s="31"/>
      <c r="G351" s="31"/>
      <c r="H351" s="31"/>
      <c r="I351" s="33"/>
      <c r="J351" s="75"/>
      <c r="K351" s="76"/>
      <c r="L351" s="76"/>
      <c r="M351" s="76"/>
      <c r="N351" s="76"/>
      <c r="O351" s="76"/>
      <c r="P351" s="71">
        <v>0</v>
      </c>
      <c r="Q351" s="30"/>
      <c r="R351" s="30"/>
      <c r="S351" s="147"/>
      <c r="T351" s="108"/>
      <c r="U351" s="108"/>
      <c r="V351" s="108"/>
    </row>
    <row r="352" spans="1:22">
      <c r="A352" s="86">
        <v>44475</v>
      </c>
      <c r="B352" s="38">
        <v>2124</v>
      </c>
      <c r="C352" s="33"/>
      <c r="D352" s="185"/>
      <c r="E352" s="31"/>
      <c r="F352" s="31"/>
      <c r="G352" s="31"/>
      <c r="H352" s="31"/>
      <c r="I352" s="33"/>
      <c r="J352" s="75"/>
      <c r="K352" s="76"/>
      <c r="L352" s="76"/>
      <c r="M352" s="76"/>
      <c r="N352" s="76"/>
      <c r="O352" s="76"/>
      <c r="P352" s="71">
        <v>0</v>
      </c>
      <c r="Q352" s="30"/>
      <c r="R352" s="30"/>
      <c r="S352" s="147"/>
      <c r="T352" s="108"/>
      <c r="U352" s="108"/>
      <c r="V352" s="108"/>
    </row>
    <row r="353" spans="1:22">
      <c r="A353" s="86">
        <v>44476</v>
      </c>
      <c r="B353" s="38">
        <v>2087</v>
      </c>
      <c r="C353" s="33"/>
      <c r="D353" s="185"/>
      <c r="E353" s="31"/>
      <c r="F353" s="31"/>
      <c r="G353" s="31"/>
      <c r="H353" s="31"/>
      <c r="I353" s="33"/>
      <c r="J353" s="75"/>
      <c r="K353" s="76"/>
      <c r="L353" s="76"/>
      <c r="M353" s="76"/>
      <c r="N353" s="76"/>
      <c r="O353" s="76"/>
      <c r="P353" s="71">
        <v>0</v>
      </c>
      <c r="Q353" s="30"/>
      <c r="R353" s="30"/>
      <c r="S353" s="147"/>
      <c r="T353" s="108"/>
      <c r="U353" s="108"/>
      <c r="V353" s="108"/>
    </row>
    <row r="354" spans="1:22">
      <c r="A354" s="86">
        <v>44477</v>
      </c>
      <c r="B354" s="38">
        <v>1987</v>
      </c>
      <c r="C354" s="33"/>
      <c r="D354" s="185"/>
      <c r="E354" s="31"/>
      <c r="F354" s="31"/>
      <c r="G354" s="31"/>
      <c r="H354" s="31"/>
      <c r="I354" s="33"/>
      <c r="J354" s="75"/>
      <c r="K354" s="76"/>
      <c r="L354" s="76"/>
      <c r="M354" s="76"/>
      <c r="N354" s="76"/>
      <c r="O354" s="76"/>
      <c r="P354" s="71">
        <v>0</v>
      </c>
      <c r="Q354" s="30"/>
      <c r="R354" s="30"/>
      <c r="S354" s="147"/>
      <c r="T354" s="108"/>
      <c r="U354" s="108"/>
      <c r="V354" s="108"/>
    </row>
    <row r="355" spans="1:22">
      <c r="A355" s="86">
        <v>44478</v>
      </c>
      <c r="B355" s="38">
        <v>1952</v>
      </c>
      <c r="C355" s="33"/>
      <c r="D355" s="185"/>
      <c r="E355" s="31"/>
      <c r="F355" s="31"/>
      <c r="G355" s="31"/>
      <c r="H355" s="31"/>
      <c r="I355" s="33"/>
      <c r="J355" s="75"/>
      <c r="K355" s="76"/>
      <c r="L355" s="76"/>
      <c r="M355" s="76"/>
      <c r="N355" s="76"/>
      <c r="O355" s="76"/>
      <c r="P355" s="71">
        <v>0</v>
      </c>
      <c r="Q355" s="30"/>
      <c r="R355" s="30"/>
      <c r="S355" s="147"/>
      <c r="T355" s="108"/>
      <c r="U355" s="108"/>
      <c r="V355" s="108"/>
    </row>
    <row r="356" spans="1:22">
      <c r="A356" s="86">
        <v>44479</v>
      </c>
      <c r="B356" s="38">
        <v>2023</v>
      </c>
      <c r="C356" s="33"/>
      <c r="D356" s="185"/>
      <c r="E356" s="31"/>
      <c r="F356" s="31"/>
      <c r="G356" s="31"/>
      <c r="H356" s="31"/>
      <c r="I356" s="33"/>
      <c r="J356" s="75"/>
      <c r="K356" s="76"/>
      <c r="L356" s="76"/>
      <c r="M356" s="76"/>
      <c r="N356" s="76"/>
      <c r="O356" s="76"/>
      <c r="P356" s="71">
        <v>0</v>
      </c>
      <c r="Q356" s="30"/>
      <c r="R356" s="30"/>
      <c r="S356" s="147"/>
      <c r="T356" s="108"/>
      <c r="U356" s="108"/>
      <c r="V356" s="108"/>
    </row>
    <row r="357" spans="1:22">
      <c r="A357" s="86">
        <v>44480</v>
      </c>
      <c r="B357" s="38">
        <v>2638</v>
      </c>
      <c r="C357" s="33"/>
      <c r="D357" s="185"/>
      <c r="E357" s="31"/>
      <c r="F357" s="31"/>
      <c r="G357" s="31"/>
      <c r="H357" s="31"/>
      <c r="I357" s="33"/>
      <c r="J357" s="75"/>
      <c r="K357" s="76"/>
      <c r="L357" s="76"/>
      <c r="M357" s="76"/>
      <c r="N357" s="76"/>
      <c r="O357" s="76"/>
      <c r="P357" s="71">
        <v>0</v>
      </c>
      <c r="Q357" s="30"/>
      <c r="R357" s="30"/>
      <c r="S357" s="147"/>
      <c r="T357" s="108"/>
      <c r="U357" s="108"/>
      <c r="V357" s="108"/>
    </row>
    <row r="358" spans="1:22">
      <c r="A358" s="86">
        <v>44481</v>
      </c>
      <c r="B358" s="38">
        <v>8982</v>
      </c>
      <c r="C358" s="33"/>
      <c r="D358" s="185"/>
      <c r="E358" s="31"/>
      <c r="F358" s="31"/>
      <c r="G358" s="31"/>
      <c r="H358" s="31"/>
      <c r="I358" s="33"/>
      <c r="J358" s="75"/>
      <c r="K358" s="76"/>
      <c r="L358" s="76"/>
      <c r="M358" s="76"/>
      <c r="N358" s="76"/>
      <c r="O358" s="76"/>
      <c r="P358" s="71">
        <v>27</v>
      </c>
      <c r="Q358" s="30"/>
      <c r="R358" s="30"/>
      <c r="S358" s="147"/>
      <c r="T358" s="108"/>
      <c r="U358" s="108"/>
      <c r="V358" s="108"/>
    </row>
    <row r="359" spans="1:22">
      <c r="A359" s="86">
        <v>44482</v>
      </c>
      <c r="B359" s="38">
        <v>6262</v>
      </c>
      <c r="C359" s="191" t="s">
        <v>83</v>
      </c>
      <c r="D359" s="154">
        <v>0.13</v>
      </c>
      <c r="E359" s="192">
        <v>9</v>
      </c>
      <c r="F359" s="192">
        <v>249</v>
      </c>
      <c r="G359" s="192" t="s">
        <v>57</v>
      </c>
      <c r="H359" s="192">
        <v>6</v>
      </c>
      <c r="I359" s="191">
        <v>3.3</v>
      </c>
      <c r="J359" s="193">
        <v>1.8</v>
      </c>
      <c r="K359" s="156">
        <v>37.57</v>
      </c>
      <c r="L359" s="156">
        <v>20.66</v>
      </c>
      <c r="M359" s="156">
        <v>6.26</v>
      </c>
      <c r="N359" s="156">
        <v>11.27</v>
      </c>
      <c r="O359" s="156">
        <v>6.26</v>
      </c>
      <c r="P359" s="71">
        <v>42</v>
      </c>
      <c r="Q359" s="30"/>
      <c r="R359" s="30" t="s">
        <v>95</v>
      </c>
      <c r="S359" s="147">
        <v>0.38541666666666669</v>
      </c>
      <c r="T359" s="108" t="s">
        <v>98</v>
      </c>
      <c r="U359" s="108" t="s">
        <v>98</v>
      </c>
      <c r="V359" s="108"/>
    </row>
    <row r="360" spans="1:22">
      <c r="A360" s="86">
        <v>44483</v>
      </c>
      <c r="B360" s="38">
        <v>3189</v>
      </c>
      <c r="C360" s="33"/>
      <c r="D360" s="185"/>
      <c r="E360" s="31"/>
      <c r="F360" s="31"/>
      <c r="G360" s="31"/>
      <c r="H360" s="31"/>
      <c r="I360" s="33"/>
      <c r="J360" s="75"/>
      <c r="K360" s="76"/>
      <c r="L360" s="76"/>
      <c r="M360" s="76"/>
      <c r="N360" s="76"/>
      <c r="O360" s="76"/>
      <c r="P360" s="71">
        <v>8</v>
      </c>
      <c r="Q360" s="30"/>
      <c r="R360" s="30"/>
      <c r="S360" s="147"/>
      <c r="T360" s="108"/>
      <c r="U360" s="108"/>
      <c r="V360" s="108"/>
    </row>
    <row r="361" spans="1:22">
      <c r="A361" s="86">
        <v>44484</v>
      </c>
      <c r="B361" s="38">
        <v>2523</v>
      </c>
      <c r="C361" s="33"/>
      <c r="D361" s="185"/>
      <c r="E361" s="31"/>
      <c r="F361" s="31"/>
      <c r="G361" s="31"/>
      <c r="H361" s="31"/>
      <c r="I361" s="33"/>
      <c r="J361" s="75"/>
      <c r="K361" s="76"/>
      <c r="L361" s="76"/>
      <c r="M361" s="76"/>
      <c r="N361" s="76"/>
      <c r="O361" s="76"/>
      <c r="P361" s="71">
        <v>0</v>
      </c>
      <c r="Q361" s="30"/>
      <c r="R361" s="30"/>
      <c r="S361" s="147"/>
      <c r="T361" s="108"/>
      <c r="U361" s="108"/>
      <c r="V361" s="108"/>
    </row>
    <row r="362" spans="1:22">
      <c r="A362" s="86">
        <v>44485</v>
      </c>
      <c r="B362" s="38">
        <v>2262</v>
      </c>
      <c r="C362" s="33"/>
      <c r="D362" s="185"/>
      <c r="E362" s="31"/>
      <c r="F362" s="31"/>
      <c r="G362" s="31"/>
      <c r="H362" s="31"/>
      <c r="I362" s="33"/>
      <c r="J362" s="75"/>
      <c r="K362" s="76"/>
      <c r="L362" s="76"/>
      <c r="M362" s="76"/>
      <c r="N362" s="76"/>
      <c r="O362" s="76"/>
      <c r="P362" s="71">
        <v>0</v>
      </c>
      <c r="Q362" s="30"/>
      <c r="R362" s="30"/>
      <c r="S362" s="147"/>
      <c r="T362" s="108"/>
      <c r="U362" s="108"/>
      <c r="V362" s="108"/>
    </row>
    <row r="363" spans="1:22">
      <c r="A363" s="86">
        <v>44486</v>
      </c>
      <c r="B363" s="38">
        <v>2199</v>
      </c>
      <c r="C363" s="33"/>
      <c r="D363" s="185"/>
      <c r="E363" s="31"/>
      <c r="F363" s="31"/>
      <c r="G363" s="31"/>
      <c r="H363" s="31"/>
      <c r="I363" s="33"/>
      <c r="J363" s="75"/>
      <c r="K363" s="76"/>
      <c r="L363" s="76"/>
      <c r="M363" s="76"/>
      <c r="N363" s="76"/>
      <c r="O363" s="76"/>
      <c r="P363" s="71">
        <v>0</v>
      </c>
      <c r="Q363" s="30"/>
      <c r="R363" s="30"/>
      <c r="S363" s="147"/>
      <c r="T363" s="108"/>
      <c r="U363" s="108"/>
      <c r="V363" s="108"/>
    </row>
    <row r="364" spans="1:22">
      <c r="A364" s="86">
        <v>44487</v>
      </c>
      <c r="B364" s="38">
        <v>6823</v>
      </c>
      <c r="C364" s="33"/>
      <c r="D364" s="185"/>
      <c r="E364" s="31"/>
      <c r="F364" s="31"/>
      <c r="G364" s="31"/>
      <c r="H364" s="31"/>
      <c r="I364" s="33"/>
      <c r="J364" s="75"/>
      <c r="K364" s="76"/>
      <c r="L364" s="76"/>
      <c r="M364" s="76"/>
      <c r="N364" s="76"/>
      <c r="O364" s="76"/>
      <c r="P364" s="71">
        <v>0</v>
      </c>
      <c r="Q364" s="30"/>
      <c r="R364" s="30"/>
      <c r="S364" s="147"/>
      <c r="T364" s="108"/>
      <c r="U364" s="108"/>
      <c r="V364" s="108"/>
    </row>
    <row r="365" spans="1:22">
      <c r="A365" s="86">
        <v>44488</v>
      </c>
      <c r="B365" s="38">
        <v>3700</v>
      </c>
      <c r="C365" s="33"/>
      <c r="D365" s="185"/>
      <c r="E365" s="31"/>
      <c r="F365" s="31"/>
      <c r="G365" s="31"/>
      <c r="H365" s="31"/>
      <c r="I365" s="33"/>
      <c r="J365" s="75"/>
      <c r="K365" s="76"/>
      <c r="L365" s="76"/>
      <c r="M365" s="76"/>
      <c r="N365" s="76"/>
      <c r="O365" s="76"/>
      <c r="P365" s="71">
        <v>17</v>
      </c>
      <c r="Q365" s="30"/>
      <c r="R365" s="30"/>
      <c r="S365" s="147"/>
      <c r="T365" s="108"/>
      <c r="U365" s="108"/>
      <c r="V365" s="108"/>
    </row>
    <row r="366" spans="1:22">
      <c r="A366" s="86">
        <v>44489</v>
      </c>
      <c r="B366" s="38">
        <v>2901</v>
      </c>
      <c r="C366" s="33"/>
      <c r="D366" s="185"/>
      <c r="E366" s="31"/>
      <c r="F366" s="31"/>
      <c r="G366" s="31"/>
      <c r="H366" s="31"/>
      <c r="I366" s="33"/>
      <c r="J366" s="75"/>
      <c r="K366" s="76"/>
      <c r="L366" s="76"/>
      <c r="M366" s="76"/>
      <c r="N366" s="76"/>
      <c r="O366" s="76"/>
      <c r="P366" s="71">
        <v>1</v>
      </c>
      <c r="Q366" s="30"/>
      <c r="R366" s="30"/>
      <c r="S366" s="147"/>
      <c r="T366" s="108"/>
      <c r="U366" s="108"/>
      <c r="V366" s="108"/>
    </row>
    <row r="367" spans="1:22">
      <c r="A367" s="86">
        <v>44490</v>
      </c>
      <c r="B367" s="38">
        <v>2738</v>
      </c>
      <c r="C367" s="33"/>
      <c r="D367" s="185"/>
      <c r="E367" s="31"/>
      <c r="F367" s="31"/>
      <c r="G367" s="31"/>
      <c r="H367" s="31"/>
      <c r="I367" s="33"/>
      <c r="J367" s="75"/>
      <c r="K367" s="76"/>
      <c r="L367" s="76"/>
      <c r="M367" s="76"/>
      <c r="N367" s="76"/>
      <c r="O367" s="76"/>
      <c r="P367" s="71">
        <v>3</v>
      </c>
      <c r="Q367" s="30"/>
      <c r="R367" s="30"/>
      <c r="S367" s="147"/>
      <c r="T367" s="108"/>
      <c r="U367" s="108"/>
      <c r="V367" s="108"/>
    </row>
    <row r="368" spans="1:22">
      <c r="A368" s="86">
        <v>44491</v>
      </c>
      <c r="B368" s="38">
        <v>2386</v>
      </c>
      <c r="C368" s="33"/>
      <c r="D368" s="185"/>
      <c r="E368" s="31"/>
      <c r="F368" s="31"/>
      <c r="G368" s="31"/>
      <c r="H368" s="31"/>
      <c r="I368" s="33"/>
      <c r="J368" s="75"/>
      <c r="K368" s="76"/>
      <c r="L368" s="76"/>
      <c r="M368" s="76"/>
      <c r="N368" s="76"/>
      <c r="O368" s="76"/>
      <c r="P368" s="71">
        <v>1</v>
      </c>
      <c r="Q368" s="30"/>
      <c r="R368" s="30"/>
      <c r="S368" s="147"/>
      <c r="T368" s="108"/>
      <c r="U368" s="108"/>
      <c r="V368" s="108"/>
    </row>
    <row r="369" spans="1:22">
      <c r="A369" s="86">
        <v>44492</v>
      </c>
      <c r="B369" s="38">
        <v>2268</v>
      </c>
      <c r="C369" s="33"/>
      <c r="D369" s="185"/>
      <c r="E369" s="31"/>
      <c r="F369" s="31"/>
      <c r="G369" s="31"/>
      <c r="H369" s="31"/>
      <c r="I369" s="33"/>
      <c r="J369" s="75"/>
      <c r="K369" s="76"/>
      <c r="L369" s="76"/>
      <c r="M369" s="76"/>
      <c r="N369" s="76"/>
      <c r="O369" s="76"/>
      <c r="P369" s="71">
        <v>0</v>
      </c>
      <c r="Q369" s="30"/>
      <c r="R369" s="30"/>
      <c r="S369" s="147"/>
      <c r="T369" s="108"/>
      <c r="U369" s="108"/>
      <c r="V369" s="108"/>
    </row>
    <row r="370" spans="1:22">
      <c r="A370" s="86">
        <v>44493</v>
      </c>
      <c r="B370" s="38">
        <v>2388</v>
      </c>
      <c r="C370" s="33"/>
      <c r="D370" s="185"/>
      <c r="E370" s="31"/>
      <c r="F370" s="31"/>
      <c r="G370" s="31"/>
      <c r="H370" s="31"/>
      <c r="I370" s="33"/>
      <c r="J370" s="75"/>
      <c r="K370" s="76"/>
      <c r="L370" s="76"/>
      <c r="M370" s="76"/>
      <c r="N370" s="76"/>
      <c r="O370" s="76"/>
      <c r="P370" s="71">
        <v>1.5</v>
      </c>
      <c r="Q370" s="30"/>
      <c r="R370" s="30"/>
      <c r="S370" s="147"/>
      <c r="T370" s="108"/>
      <c r="U370" s="108"/>
      <c r="V370" s="108"/>
    </row>
    <row r="371" spans="1:22">
      <c r="A371" s="86">
        <v>44494</v>
      </c>
      <c r="B371" s="38">
        <v>2378</v>
      </c>
      <c r="C371" s="33"/>
      <c r="D371" s="185"/>
      <c r="E371" s="31"/>
      <c r="F371" s="31"/>
      <c r="G371" s="31"/>
      <c r="H371" s="31"/>
      <c r="I371" s="33"/>
      <c r="J371" s="75"/>
      <c r="K371" s="76"/>
      <c r="L371" s="76"/>
      <c r="M371" s="76"/>
      <c r="N371" s="76"/>
      <c r="O371" s="76"/>
      <c r="P371" s="71">
        <v>1</v>
      </c>
      <c r="Q371" s="30"/>
      <c r="R371" s="30"/>
      <c r="S371" s="147"/>
      <c r="T371" s="108"/>
      <c r="U371" s="108"/>
      <c r="V371" s="108"/>
    </row>
    <row r="372" spans="1:22">
      <c r="A372" s="86">
        <v>44495</v>
      </c>
      <c r="B372" s="38">
        <v>3283</v>
      </c>
      <c r="C372" s="222"/>
      <c r="D372" s="85"/>
      <c r="E372" s="223"/>
      <c r="F372" s="223"/>
      <c r="G372" s="223"/>
      <c r="H372" s="223"/>
      <c r="I372" s="222"/>
      <c r="J372" s="199"/>
      <c r="K372" s="76"/>
      <c r="L372" s="76"/>
      <c r="M372" s="76"/>
      <c r="N372" s="76"/>
      <c r="O372" s="76"/>
      <c r="P372" s="71">
        <v>2</v>
      </c>
      <c r="Q372" s="30"/>
      <c r="R372" s="30"/>
      <c r="S372" s="147"/>
      <c r="T372" s="108"/>
      <c r="U372" s="108"/>
      <c r="V372" s="108"/>
    </row>
    <row r="373" spans="1:22">
      <c r="A373" s="86">
        <v>44496</v>
      </c>
      <c r="B373" s="38">
        <v>2225</v>
      </c>
      <c r="C373" s="191" t="s">
        <v>83</v>
      </c>
      <c r="D373" s="154">
        <v>0.13</v>
      </c>
      <c r="E373" s="192">
        <v>8.3000000000000007</v>
      </c>
      <c r="F373" s="192">
        <v>517</v>
      </c>
      <c r="G373" s="192">
        <v>15</v>
      </c>
      <c r="H373" s="192">
        <v>4</v>
      </c>
      <c r="I373" s="191">
        <v>1.5</v>
      </c>
      <c r="J373" s="191">
        <v>3.1</v>
      </c>
      <c r="K373" s="156">
        <v>8.9</v>
      </c>
      <c r="L373" s="156">
        <v>3.34</v>
      </c>
      <c r="M373" s="156">
        <v>4.45</v>
      </c>
      <c r="N373" s="156">
        <v>6.9</v>
      </c>
      <c r="O373" s="156">
        <v>33.380000000000003</v>
      </c>
      <c r="P373" s="71">
        <v>0</v>
      </c>
      <c r="Q373" s="30"/>
      <c r="R373" s="30" t="s">
        <v>95</v>
      </c>
      <c r="S373" s="147" t="s">
        <v>99</v>
      </c>
      <c r="T373" s="108" t="s">
        <v>100</v>
      </c>
      <c r="U373" s="108" t="s">
        <v>101</v>
      </c>
      <c r="V373" s="108"/>
    </row>
    <row r="374" spans="1:22">
      <c r="A374" s="86">
        <v>44497</v>
      </c>
      <c r="B374" s="38">
        <v>2254</v>
      </c>
      <c r="C374" s="81"/>
      <c r="D374" s="49"/>
      <c r="E374" s="224"/>
      <c r="F374" s="224"/>
      <c r="G374" s="224"/>
      <c r="H374" s="224"/>
      <c r="I374" s="81"/>
      <c r="J374" s="200"/>
      <c r="K374" s="76"/>
      <c r="L374" s="76"/>
      <c r="M374" s="76"/>
      <c r="N374" s="76"/>
      <c r="O374" s="76"/>
      <c r="P374" s="71">
        <v>0</v>
      </c>
      <c r="Q374" s="30"/>
      <c r="R374" s="30"/>
      <c r="S374" s="147"/>
      <c r="T374" s="108"/>
      <c r="U374" s="108"/>
      <c r="V374" s="108"/>
    </row>
    <row r="375" spans="1:22">
      <c r="A375" s="86">
        <v>44498</v>
      </c>
      <c r="B375" s="38">
        <v>2186</v>
      </c>
      <c r="C375" s="33"/>
      <c r="D375" s="185"/>
      <c r="E375" s="31"/>
      <c r="F375" s="31"/>
      <c r="G375" s="31"/>
      <c r="H375" s="31"/>
      <c r="I375" s="33"/>
      <c r="J375" s="75"/>
      <c r="K375" s="76"/>
      <c r="L375" s="76"/>
      <c r="M375" s="76"/>
      <c r="N375" s="76"/>
      <c r="O375" s="76"/>
      <c r="P375" s="71">
        <v>0</v>
      </c>
      <c r="Q375" s="30"/>
      <c r="R375" s="30"/>
      <c r="S375" s="147"/>
      <c r="T375" s="108"/>
      <c r="U375" s="108"/>
      <c r="V375" s="108"/>
    </row>
    <row r="376" spans="1:22">
      <c r="A376" s="86">
        <v>44499</v>
      </c>
      <c r="B376" s="38">
        <v>2213</v>
      </c>
      <c r="C376" s="33"/>
      <c r="D376" s="185"/>
      <c r="E376" s="31"/>
      <c r="F376" s="31"/>
      <c r="G376" s="31"/>
      <c r="H376" s="31"/>
      <c r="I376" s="33"/>
      <c r="J376" s="75"/>
      <c r="K376" s="76"/>
      <c r="L376" s="76"/>
      <c r="M376" s="76"/>
      <c r="N376" s="76"/>
      <c r="O376" s="76"/>
      <c r="P376" s="71">
        <v>3</v>
      </c>
      <c r="Q376" s="30"/>
      <c r="R376" s="30"/>
      <c r="S376" s="147"/>
      <c r="T376" s="108"/>
      <c r="U376" s="108"/>
      <c r="V376" s="108"/>
    </row>
    <row r="377" spans="1:22">
      <c r="A377" s="86">
        <v>44500</v>
      </c>
      <c r="B377" s="38">
        <v>2041</v>
      </c>
      <c r="C377" s="33"/>
      <c r="D377" s="185"/>
      <c r="E377" s="31"/>
      <c r="F377" s="31"/>
      <c r="G377" s="31"/>
      <c r="H377" s="31"/>
      <c r="I377" s="33"/>
      <c r="J377" s="75"/>
      <c r="K377" s="76"/>
      <c r="L377" s="76"/>
      <c r="M377" s="76"/>
      <c r="N377" s="76"/>
      <c r="O377" s="76"/>
      <c r="P377" s="71">
        <v>4</v>
      </c>
      <c r="Q377" s="30"/>
      <c r="R377" s="30"/>
      <c r="S377" s="147"/>
      <c r="T377" s="108"/>
      <c r="U377" s="108"/>
      <c r="V377" s="108"/>
    </row>
    <row r="378" spans="1:22">
      <c r="A378" s="86"/>
      <c r="B378" s="38"/>
      <c r="C378" s="33"/>
      <c r="D378" s="185"/>
      <c r="E378" s="31"/>
      <c r="F378" s="31"/>
      <c r="G378" s="31"/>
      <c r="H378" s="31"/>
      <c r="I378" s="33"/>
      <c r="J378" s="75"/>
      <c r="K378" s="76"/>
      <c r="L378" s="76"/>
      <c r="M378" s="76"/>
      <c r="N378" s="76"/>
      <c r="O378" s="76"/>
      <c r="P378" s="71"/>
      <c r="Q378" s="30"/>
      <c r="R378" s="30"/>
      <c r="S378" s="147"/>
      <c r="T378" s="108"/>
      <c r="U378" s="108"/>
      <c r="V378" s="108"/>
    </row>
    <row r="379" spans="1:22" ht="15.75" thickBot="1">
      <c r="A379" s="88"/>
      <c r="B379" s="80"/>
      <c r="C379" s="334"/>
      <c r="D379" s="334"/>
      <c r="E379" s="334"/>
      <c r="F379" s="334"/>
      <c r="G379" s="334"/>
      <c r="H379" s="334"/>
      <c r="I379" s="47"/>
      <c r="J379" s="48"/>
      <c r="K379" s="81"/>
      <c r="L379" s="81"/>
      <c r="M379" s="81"/>
      <c r="N379" s="81"/>
      <c r="O379" s="81"/>
      <c r="P379" s="169"/>
      <c r="Q379" s="61"/>
      <c r="R379" s="61"/>
      <c r="S379" s="148"/>
      <c r="T379" s="80"/>
      <c r="U379" s="80"/>
      <c r="V379" s="80"/>
    </row>
    <row r="380" spans="1:22">
      <c r="A380" s="89" t="s">
        <v>22</v>
      </c>
      <c r="B380" s="98">
        <f>MIN(B13:B377)</f>
        <v>-6733</v>
      </c>
      <c r="C380" s="104">
        <f t="shared" ref="C380:O380" si="0">MIN(C13:C377)</f>
        <v>1</v>
      </c>
      <c r="D380" s="104">
        <f t="shared" si="0"/>
        <v>0.01</v>
      </c>
      <c r="E380" s="104">
        <f t="shared" si="0"/>
        <v>7.2</v>
      </c>
      <c r="F380" s="104">
        <f t="shared" si="0"/>
        <v>24</v>
      </c>
      <c r="G380" s="104">
        <f t="shared" si="0"/>
        <v>1</v>
      </c>
      <c r="H380" s="104">
        <f t="shared" si="0"/>
        <v>1</v>
      </c>
      <c r="I380" s="104">
        <f t="shared" si="0"/>
        <v>1.2</v>
      </c>
      <c r="J380" s="104">
        <f t="shared" si="0"/>
        <v>0.35</v>
      </c>
      <c r="K380" s="104">
        <f t="shared" si="0"/>
        <v>2.6</v>
      </c>
      <c r="L380" s="104">
        <f t="shared" si="0"/>
        <v>2.5299999999999998</v>
      </c>
      <c r="M380" s="104">
        <f t="shared" si="0"/>
        <v>2.0499999999999998</v>
      </c>
      <c r="N380" s="104">
        <f t="shared" si="0"/>
        <v>0.91</v>
      </c>
      <c r="O380" s="104">
        <f t="shared" si="0"/>
        <v>6.26</v>
      </c>
      <c r="P380" s="104">
        <f>MIN(P13:P377)</f>
        <v>0</v>
      </c>
      <c r="Q380" s="104">
        <f>MIN(Q13:Q377)</f>
        <v>0</v>
      </c>
      <c r="R380" s="61"/>
      <c r="S380" s="149"/>
    </row>
    <row r="381" spans="1:22">
      <c r="A381" s="90" t="s">
        <v>23</v>
      </c>
      <c r="B381" s="99">
        <f>AVERAGE(B13:B377)</f>
        <v>3835.8049450549452</v>
      </c>
      <c r="C381" s="185">
        <f t="shared" ref="C381:O381" si="1">AVERAGE(C13:C377)</f>
        <v>1</v>
      </c>
      <c r="D381" s="185">
        <f t="shared" si="1"/>
        <v>2.2204761904761905</v>
      </c>
      <c r="E381" s="185">
        <f t="shared" si="1"/>
        <v>7.6428571428571441</v>
      </c>
      <c r="F381" s="185">
        <f t="shared" si="1"/>
        <v>497.55</v>
      </c>
      <c r="G381" s="185">
        <f t="shared" si="1"/>
        <v>19.399999999999999</v>
      </c>
      <c r="H381" s="185">
        <f t="shared" si="1"/>
        <v>5.6190476190476186</v>
      </c>
      <c r="I381" s="185">
        <f t="shared" si="1"/>
        <v>4.3571428571428568</v>
      </c>
      <c r="J381" s="185">
        <f t="shared" si="1"/>
        <v>3.9119047619047622</v>
      </c>
      <c r="K381" s="185">
        <f t="shared" si="1"/>
        <v>17.810952380952376</v>
      </c>
      <c r="L381" s="185">
        <f t="shared" si="1"/>
        <v>15.739047619047616</v>
      </c>
      <c r="M381" s="185">
        <f t="shared" si="1"/>
        <v>3.3895238095238094</v>
      </c>
      <c r="N381" s="185">
        <f t="shared" si="1"/>
        <v>12.816666666666666</v>
      </c>
      <c r="O381" s="185">
        <f t="shared" si="1"/>
        <v>45.786238095238097</v>
      </c>
      <c r="P381" s="185">
        <f>AVERAGE(P13:P377)</f>
        <v>4.2931506849315069</v>
      </c>
      <c r="Q381" s="185" t="e">
        <f>AVERAGE(Q13:Q377)</f>
        <v>#DIV/0!</v>
      </c>
      <c r="R381" s="61"/>
      <c r="S381" s="149"/>
    </row>
    <row r="382" spans="1:22" ht="15.75" thickBot="1">
      <c r="A382" s="91" t="s">
        <v>24</v>
      </c>
      <c r="B382" s="100">
        <f>MAX(B13:B377)</f>
        <v>32992</v>
      </c>
      <c r="C382" s="105">
        <f t="shared" ref="C382:O382" si="2">MAX(C13:C377)</f>
        <v>1</v>
      </c>
      <c r="D382" s="105">
        <f t="shared" si="2"/>
        <v>9.4</v>
      </c>
      <c r="E382" s="105">
        <f t="shared" si="2"/>
        <v>9</v>
      </c>
      <c r="F382" s="105">
        <f t="shared" si="2"/>
        <v>2420</v>
      </c>
      <c r="G382" s="105">
        <f t="shared" si="2"/>
        <v>88</v>
      </c>
      <c r="H382" s="105">
        <f t="shared" si="2"/>
        <v>10</v>
      </c>
      <c r="I382" s="105">
        <f t="shared" si="2"/>
        <v>9.9</v>
      </c>
      <c r="J382" s="85">
        <f t="shared" si="2"/>
        <v>7</v>
      </c>
      <c r="K382" s="105">
        <f t="shared" si="2"/>
        <v>37.57</v>
      </c>
      <c r="L382" s="105">
        <f t="shared" si="2"/>
        <v>54.3</v>
      </c>
      <c r="M382" s="105">
        <f t="shared" si="2"/>
        <v>7.34</v>
      </c>
      <c r="N382" s="105">
        <f t="shared" si="2"/>
        <v>39.909999999999997</v>
      </c>
      <c r="O382" s="105">
        <f t="shared" si="2"/>
        <v>184.01</v>
      </c>
      <c r="P382" s="105">
        <f>MAX(P13:P377)</f>
        <v>136</v>
      </c>
      <c r="Q382" s="105">
        <f>MAX(Q13:Q377)</f>
        <v>0</v>
      </c>
      <c r="R382" s="61"/>
      <c r="S382" s="149"/>
    </row>
    <row r="383" spans="1:22">
      <c r="A383" s="92"/>
      <c r="B383" s="83" t="s">
        <v>31</v>
      </c>
      <c r="C383" s="84">
        <f>COUNTIF(C13:C377,"&gt;0")</f>
        <v>8</v>
      </c>
      <c r="D383" s="47"/>
      <c r="E383" s="47"/>
      <c r="F383" s="47"/>
      <c r="G383" s="47"/>
      <c r="H383" s="47"/>
      <c r="I383" s="47"/>
      <c r="J383" s="96" t="s">
        <v>27</v>
      </c>
      <c r="K383" s="69">
        <f>SUM(K$13:K$377)</f>
        <v>374.02999999999992</v>
      </c>
      <c r="L383" s="69">
        <f>SUM(L$13:L$377)</f>
        <v>330.51999999999992</v>
      </c>
      <c r="M383" s="69">
        <f>SUM(M$13:M$377)</f>
        <v>71.179999999999993</v>
      </c>
      <c r="N383" s="69">
        <f>SUM(N$13:N$377)</f>
        <v>269.14999999999998</v>
      </c>
      <c r="O383" s="69">
        <f>SUM(O$13:O$377)</f>
        <v>961.51100000000008</v>
      </c>
      <c r="P383" s="69">
        <f>SUM(P$13:P$376)</f>
        <v>1563</v>
      </c>
      <c r="Q383" s="83"/>
      <c r="R383" s="83"/>
      <c r="S383" s="150"/>
      <c r="T383" s="83"/>
      <c r="U383" s="83"/>
      <c r="V383" s="83"/>
    </row>
  </sheetData>
  <mergeCells count="27">
    <mergeCell ref="C379:H379"/>
    <mergeCell ref="U7:U9"/>
    <mergeCell ref="V7:V9"/>
    <mergeCell ref="E8:E9"/>
    <mergeCell ref="K11:K12"/>
    <mergeCell ref="L11:L12"/>
    <mergeCell ref="M11:M12"/>
    <mergeCell ref="N11:N12"/>
    <mergeCell ref="O11:O12"/>
    <mergeCell ref="P11:P12"/>
    <mergeCell ref="T7:T9"/>
    <mergeCell ref="C22:O22"/>
    <mergeCell ref="C36:O36"/>
    <mergeCell ref="C50:O50"/>
    <mergeCell ref="C64:O64"/>
    <mergeCell ref="C78:O78"/>
    <mergeCell ref="A6:V6"/>
    <mergeCell ref="A1:V1"/>
    <mergeCell ref="A2:V2"/>
    <mergeCell ref="A3:V3"/>
    <mergeCell ref="A4:V4"/>
    <mergeCell ref="A5:V5"/>
    <mergeCell ref="A7:A9"/>
    <mergeCell ref="B7:B8"/>
    <mergeCell ref="C7:J7"/>
    <mergeCell ref="K7:O7"/>
    <mergeCell ref="Q7:Q8"/>
  </mergeCells>
  <hyperlinks>
    <hyperlink ref="A3" r:id="rId1" xr:uid="{2515D836-4534-430A-B14B-6B100B20DD4D}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7F7DF-3D5E-4432-9BCB-A6FDBD78417E}">
  <dimension ref="A1:V261"/>
  <sheetViews>
    <sheetView workbookViewId="0">
      <pane ySplit="11" topLeftCell="A12" activePane="bottomLeft" state="frozen"/>
      <selection pane="bottomLeft" activeCell="A6" sqref="A6:V6"/>
    </sheetView>
  </sheetViews>
  <sheetFormatPr defaultRowHeight="15"/>
  <cols>
    <col min="1" max="1" width="32.42578125" customWidth="1"/>
    <col min="2" max="2" width="13.85546875" customWidth="1"/>
    <col min="4" max="4" width="12" customWidth="1"/>
    <col min="6" max="6" width="11" customWidth="1"/>
    <col min="10" max="10" width="9.85546875" customWidth="1"/>
    <col min="11" max="11" width="12.28515625" customWidth="1"/>
    <col min="12" max="12" width="14.5703125" customWidth="1"/>
    <col min="13" max="13" width="12.140625" customWidth="1"/>
    <col min="14" max="14" width="11.85546875" customWidth="1"/>
    <col min="15" max="15" width="13" customWidth="1"/>
    <col min="16" max="16" width="11.5703125" customWidth="1"/>
    <col min="17" max="18" width="13.28515625" customWidth="1"/>
    <col min="19" max="19" width="10.5703125" bestFit="1" customWidth="1"/>
    <col min="20" max="20" width="12" customWidth="1"/>
    <col min="21" max="21" width="14.5703125" customWidth="1"/>
    <col min="22" max="22" width="18.140625" customWidth="1"/>
  </cols>
  <sheetData>
    <row r="1" spans="1:22" ht="18">
      <c r="A1" s="367" t="s">
        <v>60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</row>
    <row r="2" spans="1:22" ht="18.75">
      <c r="A2" s="369" t="s">
        <v>40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</row>
    <row r="3" spans="1:22" ht="21">
      <c r="A3" s="370" t="s">
        <v>43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</row>
    <row r="4" spans="1:22" ht="18.75">
      <c r="A4" s="371" t="s">
        <v>41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</row>
    <row r="5" spans="1:22" ht="18.75">
      <c r="A5" s="372" t="s">
        <v>42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</row>
    <row r="6" spans="1:22" ht="18.75">
      <c r="A6" s="372"/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</row>
    <row r="7" spans="1:22" ht="34.5" customHeight="1">
      <c r="A7" s="344" t="s">
        <v>2</v>
      </c>
      <c r="B7" s="340" t="s">
        <v>36</v>
      </c>
      <c r="C7" s="347" t="s">
        <v>35</v>
      </c>
      <c r="D7" s="347"/>
      <c r="E7" s="347"/>
      <c r="F7" s="347"/>
      <c r="G7" s="347"/>
      <c r="H7" s="347"/>
      <c r="I7" s="347"/>
      <c r="J7" s="348"/>
      <c r="K7" s="349" t="s">
        <v>3</v>
      </c>
      <c r="L7" s="350"/>
      <c r="M7" s="350"/>
      <c r="N7" s="350"/>
      <c r="O7" s="351"/>
      <c r="P7" s="70"/>
      <c r="Q7" s="340" t="s">
        <v>34</v>
      </c>
      <c r="R7" s="272"/>
      <c r="S7" s="143"/>
      <c r="T7" s="340" t="s">
        <v>37</v>
      </c>
      <c r="U7" s="340" t="s">
        <v>38</v>
      </c>
      <c r="V7" s="340" t="s">
        <v>47</v>
      </c>
    </row>
    <row r="8" spans="1:22" ht="51">
      <c r="A8" s="345"/>
      <c r="B8" s="341"/>
      <c r="C8" s="10" t="s">
        <v>4</v>
      </c>
      <c r="D8" s="11" t="s">
        <v>5</v>
      </c>
      <c r="E8" s="352" t="s">
        <v>0</v>
      </c>
      <c r="F8" s="10" t="s">
        <v>6</v>
      </c>
      <c r="G8" s="12" t="s">
        <v>7</v>
      </c>
      <c r="H8" s="12" t="s">
        <v>8</v>
      </c>
      <c r="I8" s="12" t="s">
        <v>9</v>
      </c>
      <c r="J8" s="11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28</v>
      </c>
      <c r="Q8" s="341"/>
      <c r="R8" s="274" t="s">
        <v>140</v>
      </c>
      <c r="S8" s="144" t="s">
        <v>49</v>
      </c>
      <c r="T8" s="357"/>
      <c r="U8" s="357"/>
      <c r="V8" s="357"/>
    </row>
    <row r="9" spans="1:22">
      <c r="A9" s="346"/>
      <c r="B9" s="14" t="s">
        <v>32</v>
      </c>
      <c r="C9" s="15" t="s">
        <v>16</v>
      </c>
      <c r="D9" s="12" t="s">
        <v>16</v>
      </c>
      <c r="E9" s="353"/>
      <c r="F9" s="15" t="s">
        <v>17</v>
      </c>
      <c r="G9" s="16" t="s">
        <v>16</v>
      </c>
      <c r="H9" s="16" t="s">
        <v>16</v>
      </c>
      <c r="I9" s="15" t="s">
        <v>16</v>
      </c>
      <c r="J9" s="15" t="s">
        <v>16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29</v>
      </c>
      <c r="Q9" s="14" t="s">
        <v>32</v>
      </c>
      <c r="R9" s="273"/>
      <c r="S9" s="145"/>
      <c r="T9" s="358"/>
      <c r="U9" s="358"/>
      <c r="V9" s="358"/>
    </row>
    <row r="10" spans="1:22">
      <c r="A10" s="17" t="s">
        <v>19</v>
      </c>
      <c r="B10" s="97">
        <v>35500</v>
      </c>
      <c r="C10" s="19">
        <v>10</v>
      </c>
      <c r="D10" s="20" t="s">
        <v>1</v>
      </c>
      <c r="E10" s="21" t="s">
        <v>1</v>
      </c>
      <c r="F10" s="22" t="s">
        <v>1</v>
      </c>
      <c r="G10" s="22">
        <v>30</v>
      </c>
      <c r="H10" s="22">
        <v>20</v>
      </c>
      <c r="I10" s="19" t="s">
        <v>1</v>
      </c>
      <c r="J10" s="23" t="s">
        <v>1</v>
      </c>
      <c r="K10" s="195">
        <v>17500</v>
      </c>
      <c r="L10" s="195">
        <v>19983</v>
      </c>
      <c r="M10" s="195">
        <v>7837</v>
      </c>
      <c r="N10" s="195">
        <v>7850</v>
      </c>
      <c r="O10" s="195">
        <v>19983</v>
      </c>
      <c r="P10" s="195"/>
      <c r="Q10" s="97" t="s">
        <v>1</v>
      </c>
      <c r="R10" s="97"/>
      <c r="S10" s="146"/>
      <c r="T10" s="97" t="s">
        <v>1</v>
      </c>
      <c r="U10" s="97" t="s">
        <v>1</v>
      </c>
      <c r="V10" s="97" t="s">
        <v>1</v>
      </c>
    </row>
    <row r="11" spans="1:22">
      <c r="A11" s="17" t="s">
        <v>20</v>
      </c>
      <c r="B11" s="97" t="s">
        <v>1</v>
      </c>
      <c r="C11" s="18" t="s">
        <v>1</v>
      </c>
      <c r="D11" s="18" t="s">
        <v>1</v>
      </c>
      <c r="E11" s="18" t="s">
        <v>1</v>
      </c>
      <c r="F11" s="18" t="s">
        <v>1</v>
      </c>
      <c r="G11" s="18" t="s">
        <v>1</v>
      </c>
      <c r="H11" s="18" t="s">
        <v>1</v>
      </c>
      <c r="I11" s="18" t="s">
        <v>1</v>
      </c>
      <c r="J11" s="18" t="s">
        <v>1</v>
      </c>
      <c r="K11" s="335" t="s">
        <v>1</v>
      </c>
      <c r="L11" s="335" t="s">
        <v>1</v>
      </c>
      <c r="M11" s="335" t="s">
        <v>1</v>
      </c>
      <c r="N11" s="335" t="s">
        <v>1</v>
      </c>
      <c r="O11" s="335" t="s">
        <v>1</v>
      </c>
      <c r="P11" s="335" t="s">
        <v>1</v>
      </c>
      <c r="Q11" s="97" t="s">
        <v>1</v>
      </c>
      <c r="R11" s="97"/>
      <c r="S11" s="146"/>
      <c r="T11" s="97" t="s">
        <v>1</v>
      </c>
      <c r="U11" s="97" t="s">
        <v>1</v>
      </c>
      <c r="V11" s="97" t="s">
        <v>1</v>
      </c>
    </row>
    <row r="12" spans="1:22">
      <c r="A12" s="17" t="s">
        <v>21</v>
      </c>
      <c r="B12" s="97" t="s">
        <v>1</v>
      </c>
      <c r="C12" s="18" t="s">
        <v>1</v>
      </c>
      <c r="D12" s="18" t="s">
        <v>1</v>
      </c>
      <c r="E12" s="18" t="s">
        <v>1</v>
      </c>
      <c r="F12" s="18" t="s">
        <v>1</v>
      </c>
      <c r="G12" s="18" t="s">
        <v>1</v>
      </c>
      <c r="H12" s="18" t="s">
        <v>1</v>
      </c>
      <c r="I12" s="18" t="s">
        <v>1</v>
      </c>
      <c r="J12" s="18" t="s">
        <v>1</v>
      </c>
      <c r="K12" s="336"/>
      <c r="L12" s="336"/>
      <c r="M12" s="336"/>
      <c r="N12" s="336"/>
      <c r="O12" s="336"/>
      <c r="P12" s="336"/>
      <c r="Q12" s="97" t="s">
        <v>1</v>
      </c>
      <c r="R12" s="97"/>
      <c r="S12" s="146"/>
      <c r="T12" s="97" t="s">
        <v>1</v>
      </c>
      <c r="U12" s="97" t="s">
        <v>1</v>
      </c>
      <c r="V12" s="97" t="s">
        <v>1</v>
      </c>
    </row>
    <row r="13" spans="1:22">
      <c r="A13" s="86">
        <v>44501</v>
      </c>
      <c r="B13" s="38">
        <v>2271</v>
      </c>
      <c r="C13" s="33"/>
      <c r="D13" s="196"/>
      <c r="E13" s="31"/>
      <c r="F13" s="31"/>
      <c r="G13" s="31"/>
      <c r="H13" s="31"/>
      <c r="I13" s="33"/>
      <c r="J13" s="75"/>
      <c r="K13" s="76"/>
      <c r="L13" s="76"/>
      <c r="M13" s="76"/>
      <c r="N13" s="76"/>
      <c r="O13" s="76"/>
      <c r="P13" s="71">
        <v>2</v>
      </c>
      <c r="Q13" s="30"/>
      <c r="R13" s="30"/>
      <c r="S13" s="147"/>
      <c r="T13" s="108"/>
      <c r="U13" s="108"/>
      <c r="V13" s="108"/>
    </row>
    <row r="14" spans="1:22">
      <c r="A14" s="86">
        <v>44502</v>
      </c>
      <c r="B14" s="38">
        <v>2177</v>
      </c>
      <c r="C14" s="33"/>
      <c r="D14" s="196"/>
      <c r="E14" s="31"/>
      <c r="F14" s="31"/>
      <c r="G14" s="31"/>
      <c r="H14" s="31"/>
      <c r="I14" s="33"/>
      <c r="J14" s="75"/>
      <c r="K14" s="76"/>
      <c r="L14" s="76"/>
      <c r="M14" s="76"/>
      <c r="N14" s="76"/>
      <c r="O14" s="76"/>
      <c r="P14" s="71">
        <v>0</v>
      </c>
      <c r="Q14" s="30"/>
      <c r="R14" s="30"/>
      <c r="S14" s="147"/>
      <c r="T14" s="108"/>
      <c r="U14" s="108"/>
      <c r="V14" s="108"/>
    </row>
    <row r="15" spans="1:22">
      <c r="A15" s="86">
        <v>44503</v>
      </c>
      <c r="B15" s="38">
        <v>2269</v>
      </c>
      <c r="C15" s="33"/>
      <c r="D15" s="196"/>
      <c r="E15" s="31"/>
      <c r="F15" s="31"/>
      <c r="G15" s="31"/>
      <c r="H15" s="31"/>
      <c r="I15" s="33"/>
      <c r="J15" s="75"/>
      <c r="K15" s="76"/>
      <c r="L15" s="76"/>
      <c r="M15" s="76"/>
      <c r="N15" s="76"/>
      <c r="O15" s="76"/>
      <c r="P15" s="71">
        <v>1</v>
      </c>
      <c r="Q15" s="30"/>
      <c r="R15" s="30"/>
      <c r="S15" s="147"/>
      <c r="T15" s="108"/>
      <c r="U15" s="108"/>
      <c r="V15" s="108"/>
    </row>
    <row r="16" spans="1:22">
      <c r="A16" s="86">
        <v>44504</v>
      </c>
      <c r="B16" s="38">
        <v>2210</v>
      </c>
      <c r="C16" s="33"/>
      <c r="D16" s="196"/>
      <c r="E16" s="31"/>
      <c r="F16" s="31"/>
      <c r="G16" s="31"/>
      <c r="H16" s="31"/>
      <c r="I16" s="33"/>
      <c r="J16" s="75"/>
      <c r="K16" s="76"/>
      <c r="L16" s="76"/>
      <c r="M16" s="76"/>
      <c r="N16" s="76"/>
      <c r="O16" s="76"/>
      <c r="P16" s="71">
        <v>0</v>
      </c>
      <c r="Q16" s="30"/>
      <c r="R16" s="30"/>
      <c r="S16" s="147"/>
      <c r="T16" s="108"/>
      <c r="U16" s="108"/>
      <c r="V16" s="108"/>
    </row>
    <row r="17" spans="1:22">
      <c r="A17" s="86">
        <v>44505</v>
      </c>
      <c r="B17" s="38">
        <v>2355</v>
      </c>
      <c r="C17" s="33"/>
      <c r="D17" s="196"/>
      <c r="E17" s="31"/>
      <c r="F17" s="31"/>
      <c r="G17" s="31"/>
      <c r="H17" s="31"/>
      <c r="I17" s="33"/>
      <c r="J17" s="75"/>
      <c r="K17" s="76"/>
      <c r="L17" s="76"/>
      <c r="M17" s="76"/>
      <c r="N17" s="76"/>
      <c r="O17" s="76"/>
      <c r="P17" s="71">
        <v>0</v>
      </c>
      <c r="Q17" s="30"/>
      <c r="R17" s="30"/>
      <c r="S17" s="147"/>
      <c r="T17" s="108"/>
      <c r="U17" s="108"/>
      <c r="V17" s="108"/>
    </row>
    <row r="18" spans="1:22">
      <c r="A18" s="86">
        <v>44506</v>
      </c>
      <c r="B18" s="38">
        <v>2117</v>
      </c>
      <c r="C18" s="33"/>
      <c r="D18" s="196"/>
      <c r="E18" s="31"/>
      <c r="F18" s="31"/>
      <c r="G18" s="31"/>
      <c r="H18" s="31"/>
      <c r="I18" s="33"/>
      <c r="J18" s="75"/>
      <c r="K18" s="76"/>
      <c r="L18" s="76"/>
      <c r="M18" s="76"/>
      <c r="N18" s="76"/>
      <c r="O18" s="76"/>
      <c r="P18" s="71">
        <v>8</v>
      </c>
      <c r="Q18" s="30"/>
      <c r="R18" s="30"/>
      <c r="S18" s="147"/>
      <c r="T18" s="108"/>
      <c r="U18" s="108"/>
      <c r="V18" s="108"/>
    </row>
    <row r="19" spans="1:22">
      <c r="A19" s="86">
        <v>44507</v>
      </c>
      <c r="B19" s="38">
        <v>2265</v>
      </c>
      <c r="C19" s="33"/>
      <c r="D19" s="196"/>
      <c r="E19" s="31"/>
      <c r="F19" s="31"/>
      <c r="G19" s="31"/>
      <c r="H19" s="31"/>
      <c r="I19" s="33"/>
      <c r="J19" s="75"/>
      <c r="K19" s="76"/>
      <c r="L19" s="76"/>
      <c r="M19" s="76"/>
      <c r="N19" s="76"/>
      <c r="O19" s="76"/>
      <c r="P19" s="71">
        <v>1</v>
      </c>
      <c r="Q19" s="30"/>
      <c r="R19" s="30"/>
      <c r="S19" s="147"/>
      <c r="T19" s="108"/>
      <c r="U19" s="108"/>
      <c r="V19" s="108"/>
    </row>
    <row r="20" spans="1:22">
      <c r="A20" s="86">
        <v>44508</v>
      </c>
      <c r="B20" s="38">
        <v>2752</v>
      </c>
      <c r="C20" s="33"/>
      <c r="D20" s="196"/>
      <c r="E20" s="31"/>
      <c r="F20" s="31"/>
      <c r="G20" s="31"/>
      <c r="H20" s="31"/>
      <c r="I20" s="33"/>
      <c r="J20" s="75"/>
      <c r="K20" s="76"/>
      <c r="L20" s="76"/>
      <c r="M20" s="76"/>
      <c r="N20" s="76"/>
      <c r="O20" s="76"/>
      <c r="P20" s="71">
        <v>6</v>
      </c>
      <c r="Q20" s="30"/>
      <c r="R20" s="30"/>
      <c r="S20" s="147"/>
      <c r="T20" s="108"/>
      <c r="U20" s="108"/>
      <c r="V20" s="108"/>
    </row>
    <row r="21" spans="1:22">
      <c r="A21" s="86">
        <v>44509</v>
      </c>
      <c r="B21" s="38">
        <v>2376</v>
      </c>
      <c r="C21" s="222"/>
      <c r="D21" s="196"/>
      <c r="E21" s="223"/>
      <c r="F21" s="223"/>
      <c r="G21" s="223"/>
      <c r="H21" s="223"/>
      <c r="I21" s="222"/>
      <c r="J21" s="33"/>
      <c r="K21" s="76"/>
      <c r="L21" s="76"/>
      <c r="M21" s="76"/>
      <c r="N21" s="76"/>
      <c r="O21" s="76"/>
      <c r="P21" s="71">
        <v>2</v>
      </c>
      <c r="Q21" s="30"/>
      <c r="R21" s="30"/>
      <c r="S21" s="147"/>
      <c r="T21" s="108"/>
      <c r="U21" s="108"/>
      <c r="V21" s="108"/>
    </row>
    <row r="22" spans="1:22">
      <c r="A22" s="86">
        <v>44510</v>
      </c>
      <c r="B22" s="38">
        <v>3454</v>
      </c>
      <c r="C22" s="225"/>
      <c r="D22" s="227"/>
      <c r="E22" s="226"/>
      <c r="F22" s="225"/>
      <c r="G22" s="225"/>
      <c r="H22" s="212"/>
      <c r="I22" s="225"/>
      <c r="J22" s="221"/>
      <c r="K22" s="237"/>
      <c r="L22" s="238"/>
      <c r="M22" s="220"/>
      <c r="N22" s="237"/>
      <c r="O22" s="238"/>
      <c r="P22" s="71">
        <v>0</v>
      </c>
      <c r="Q22" s="30"/>
      <c r="R22" s="30"/>
      <c r="S22" s="147"/>
      <c r="T22" s="108"/>
      <c r="U22" s="108"/>
      <c r="V22" s="108"/>
    </row>
    <row r="23" spans="1:22">
      <c r="A23" s="86">
        <v>44511</v>
      </c>
      <c r="B23" s="38">
        <v>11674</v>
      </c>
      <c r="C23" s="234">
        <v>0.01</v>
      </c>
      <c r="D23" s="154">
        <v>0.01</v>
      </c>
      <c r="E23" s="192">
        <v>9.1999999999999993</v>
      </c>
      <c r="F23" s="235">
        <v>1046</v>
      </c>
      <c r="G23" s="192">
        <v>28</v>
      </c>
      <c r="H23" s="235">
        <v>6</v>
      </c>
      <c r="I23" s="191">
        <v>2.1</v>
      </c>
      <c r="J23" s="236">
        <v>1.9</v>
      </c>
      <c r="K23" s="156">
        <v>70.069999999999993</v>
      </c>
      <c r="L23" s="156">
        <v>24.52</v>
      </c>
      <c r="M23" s="156">
        <v>23.35</v>
      </c>
      <c r="N23" s="156">
        <v>22.18</v>
      </c>
      <c r="O23" s="156">
        <v>326.87</v>
      </c>
      <c r="P23" s="71">
        <v>58</v>
      </c>
      <c r="Q23" s="30"/>
      <c r="R23" s="30"/>
      <c r="S23" s="147" t="s">
        <v>112</v>
      </c>
      <c r="T23" s="108" t="s">
        <v>102</v>
      </c>
      <c r="U23" s="108" t="s">
        <v>103</v>
      </c>
      <c r="V23" s="108"/>
    </row>
    <row r="24" spans="1:22">
      <c r="A24" s="86">
        <v>44512</v>
      </c>
      <c r="B24" s="38">
        <v>3945</v>
      </c>
      <c r="C24" s="33"/>
      <c r="D24" s="196"/>
      <c r="E24" s="31"/>
      <c r="F24" s="31"/>
      <c r="G24" s="31"/>
      <c r="H24" s="31"/>
      <c r="I24" s="33"/>
      <c r="J24" s="75"/>
      <c r="K24" s="76"/>
      <c r="L24" s="76"/>
      <c r="M24" s="76"/>
      <c r="N24" s="76"/>
      <c r="O24" s="76"/>
      <c r="P24" s="71">
        <v>7</v>
      </c>
      <c r="Q24" s="30"/>
      <c r="R24" s="30"/>
      <c r="S24" s="147"/>
      <c r="T24" s="108"/>
      <c r="U24" s="108"/>
      <c r="V24" s="108"/>
    </row>
    <row r="25" spans="1:22">
      <c r="A25" s="86">
        <v>44513</v>
      </c>
      <c r="B25" s="38">
        <v>2741</v>
      </c>
      <c r="C25" s="33"/>
      <c r="D25" s="196"/>
      <c r="E25" s="31"/>
      <c r="F25" s="31"/>
      <c r="G25" s="31"/>
      <c r="H25" s="31"/>
      <c r="I25" s="33"/>
      <c r="J25" s="75"/>
      <c r="K25" s="76"/>
      <c r="L25" s="76"/>
      <c r="M25" s="76"/>
      <c r="N25" s="76"/>
      <c r="O25" s="76"/>
      <c r="P25" s="71">
        <v>1</v>
      </c>
      <c r="Q25" s="30"/>
      <c r="R25" s="30"/>
      <c r="S25" s="147"/>
      <c r="T25" s="108"/>
      <c r="U25" s="108"/>
      <c r="V25" s="108"/>
    </row>
    <row r="26" spans="1:22">
      <c r="A26" s="86">
        <v>44514</v>
      </c>
      <c r="B26" s="38">
        <v>2402</v>
      </c>
      <c r="C26" s="33"/>
      <c r="D26" s="196"/>
      <c r="E26" s="31"/>
      <c r="F26" s="31"/>
      <c r="G26" s="31"/>
      <c r="H26" s="31"/>
      <c r="I26" s="33"/>
      <c r="J26" s="75"/>
      <c r="K26" s="76"/>
      <c r="L26" s="76"/>
      <c r="M26" s="76"/>
      <c r="N26" s="76"/>
      <c r="O26" s="76"/>
      <c r="P26" s="71">
        <v>0</v>
      </c>
      <c r="Q26" s="30"/>
      <c r="R26" s="30"/>
      <c r="S26" s="147"/>
      <c r="T26" s="108"/>
      <c r="U26" s="108"/>
      <c r="V26" s="108"/>
    </row>
    <row r="27" spans="1:22">
      <c r="A27" s="86">
        <v>44515</v>
      </c>
      <c r="B27" s="38">
        <v>2358</v>
      </c>
      <c r="C27" s="33"/>
      <c r="D27" s="196"/>
      <c r="E27" s="31"/>
      <c r="F27" s="31"/>
      <c r="G27" s="31"/>
      <c r="H27" s="31"/>
      <c r="I27" s="33"/>
      <c r="J27" s="75"/>
      <c r="K27" s="76"/>
      <c r="L27" s="76"/>
      <c r="M27" s="76"/>
      <c r="N27" s="76"/>
      <c r="O27" s="76"/>
      <c r="P27" s="71">
        <v>0</v>
      </c>
      <c r="Q27" s="30"/>
      <c r="R27" s="30"/>
      <c r="S27" s="147"/>
      <c r="T27" s="108"/>
      <c r="U27" s="108"/>
      <c r="V27" s="108"/>
    </row>
    <row r="28" spans="1:22">
      <c r="A28" s="86">
        <v>44516</v>
      </c>
      <c r="B28" s="38">
        <v>2302</v>
      </c>
      <c r="C28" s="33"/>
      <c r="D28" s="196"/>
      <c r="E28" s="31"/>
      <c r="F28" s="31"/>
      <c r="G28" s="31"/>
      <c r="H28" s="31"/>
      <c r="I28" s="33"/>
      <c r="J28" s="75"/>
      <c r="K28" s="76"/>
      <c r="L28" s="76"/>
      <c r="M28" s="76"/>
      <c r="N28" s="76"/>
      <c r="O28" s="76"/>
      <c r="P28" s="71">
        <v>0</v>
      </c>
      <c r="Q28" s="30"/>
      <c r="R28" s="30"/>
      <c r="S28" s="147"/>
      <c r="T28" s="108"/>
      <c r="U28" s="108"/>
      <c r="V28" s="108"/>
    </row>
    <row r="29" spans="1:22">
      <c r="A29" s="86">
        <v>44517</v>
      </c>
      <c r="B29" s="38">
        <v>2278</v>
      </c>
      <c r="C29" s="33"/>
      <c r="D29" s="196"/>
      <c r="E29" s="31"/>
      <c r="F29" s="31"/>
      <c r="G29" s="31"/>
      <c r="H29" s="31"/>
      <c r="I29" s="33"/>
      <c r="J29" s="75"/>
      <c r="K29" s="76"/>
      <c r="L29" s="76"/>
      <c r="M29" s="76"/>
      <c r="N29" s="76"/>
      <c r="O29" s="76"/>
      <c r="P29" s="71">
        <v>0</v>
      </c>
      <c r="Q29" s="30"/>
      <c r="R29" s="30"/>
      <c r="S29" s="147"/>
      <c r="T29" s="108"/>
      <c r="U29" s="108"/>
      <c r="V29" s="108"/>
    </row>
    <row r="30" spans="1:22">
      <c r="A30" s="86">
        <v>44518</v>
      </c>
      <c r="B30" s="38">
        <v>2268</v>
      </c>
      <c r="C30" s="33"/>
      <c r="D30" s="196"/>
      <c r="E30" s="31"/>
      <c r="F30" s="31"/>
      <c r="G30" s="31"/>
      <c r="H30" s="31"/>
      <c r="I30" s="33"/>
      <c r="J30" s="75"/>
      <c r="K30" s="76"/>
      <c r="L30" s="76"/>
      <c r="M30" s="76"/>
      <c r="N30" s="76"/>
      <c r="O30" s="76"/>
      <c r="P30" s="71">
        <v>0</v>
      </c>
      <c r="Q30" s="30"/>
      <c r="R30" s="30"/>
      <c r="S30" s="147"/>
      <c r="T30" s="108"/>
      <c r="U30" s="108"/>
      <c r="V30" s="108"/>
    </row>
    <row r="31" spans="1:22">
      <c r="A31" s="86">
        <v>44519</v>
      </c>
      <c r="B31" s="38">
        <v>2220</v>
      </c>
      <c r="C31" s="33"/>
      <c r="D31" s="196"/>
      <c r="E31" s="31"/>
      <c r="F31" s="31"/>
      <c r="G31" s="31"/>
      <c r="H31" s="31"/>
      <c r="I31" s="33"/>
      <c r="J31" s="75"/>
      <c r="K31" s="76"/>
      <c r="L31" s="76"/>
      <c r="M31" s="76"/>
      <c r="N31" s="76"/>
      <c r="O31" s="76"/>
      <c r="P31" s="71">
        <v>1</v>
      </c>
      <c r="Q31" s="30"/>
      <c r="R31" s="30"/>
      <c r="S31" s="147"/>
      <c r="T31" s="108"/>
      <c r="U31" s="108"/>
      <c r="V31" s="108"/>
    </row>
    <row r="32" spans="1:22">
      <c r="A32" s="86">
        <v>44520</v>
      </c>
      <c r="B32" s="38">
        <v>2131</v>
      </c>
      <c r="C32" s="33"/>
      <c r="D32" s="196"/>
      <c r="E32" s="31"/>
      <c r="F32" s="31"/>
      <c r="G32" s="31"/>
      <c r="H32" s="31"/>
      <c r="I32" s="33"/>
      <c r="J32" s="75"/>
      <c r="K32" s="76"/>
      <c r="L32" s="76"/>
      <c r="M32" s="76"/>
      <c r="N32" s="76"/>
      <c r="O32" s="76"/>
      <c r="P32" s="71">
        <v>0</v>
      </c>
      <c r="Q32" s="30"/>
      <c r="R32" s="30"/>
      <c r="S32" s="147"/>
      <c r="T32" s="108"/>
      <c r="U32" s="108"/>
      <c r="V32" s="108"/>
    </row>
    <row r="33" spans="1:22">
      <c r="A33" s="86">
        <v>44521</v>
      </c>
      <c r="B33" s="38">
        <v>3590</v>
      </c>
      <c r="C33" s="33"/>
      <c r="D33" s="196"/>
      <c r="E33" s="31"/>
      <c r="F33" s="31"/>
      <c r="G33" s="31"/>
      <c r="H33" s="31"/>
      <c r="I33" s="33"/>
      <c r="J33" s="75"/>
      <c r="K33" s="76"/>
      <c r="L33" s="76"/>
      <c r="M33" s="76"/>
      <c r="N33" s="76"/>
      <c r="O33" s="76"/>
      <c r="P33" s="71">
        <v>16</v>
      </c>
      <c r="Q33" s="30"/>
      <c r="R33" s="30"/>
      <c r="S33" s="147"/>
      <c r="T33" s="108"/>
      <c r="U33" s="108"/>
      <c r="V33" s="108"/>
    </row>
    <row r="34" spans="1:22">
      <c r="A34" s="86">
        <v>44522</v>
      </c>
      <c r="B34" s="38">
        <v>2891</v>
      </c>
      <c r="C34" s="33"/>
      <c r="D34" s="196"/>
      <c r="E34" s="31"/>
      <c r="F34" s="31"/>
      <c r="G34" s="31"/>
      <c r="H34" s="31"/>
      <c r="I34" s="33"/>
      <c r="J34" s="75"/>
      <c r="K34" s="76"/>
      <c r="L34" s="76"/>
      <c r="M34" s="76"/>
      <c r="N34" s="76"/>
      <c r="O34" s="76"/>
      <c r="P34" s="71">
        <v>7</v>
      </c>
      <c r="Q34" s="30"/>
      <c r="R34" s="30"/>
      <c r="S34" s="147"/>
      <c r="T34" s="108"/>
      <c r="U34" s="108"/>
      <c r="V34" s="108"/>
    </row>
    <row r="35" spans="1:22">
      <c r="A35" s="86">
        <v>44523</v>
      </c>
      <c r="B35" s="38">
        <v>6480</v>
      </c>
      <c r="C35" s="33"/>
      <c r="D35" s="85"/>
      <c r="E35" s="31"/>
      <c r="F35" s="223"/>
      <c r="G35" s="223"/>
      <c r="H35" s="223"/>
      <c r="I35" s="33"/>
      <c r="J35" s="199"/>
      <c r="K35" s="76"/>
      <c r="L35" s="76"/>
      <c r="M35" s="206"/>
      <c r="N35" s="76"/>
      <c r="O35" s="76"/>
      <c r="P35" s="71">
        <v>19</v>
      </c>
      <c r="Q35" s="30"/>
      <c r="R35" s="30"/>
      <c r="S35" s="147"/>
      <c r="T35" s="73"/>
      <c r="U35" s="73"/>
      <c r="V35" s="108"/>
    </row>
    <row r="36" spans="1:22">
      <c r="A36" s="86">
        <v>44524</v>
      </c>
      <c r="B36" s="107">
        <v>5611</v>
      </c>
      <c r="C36" s="191">
        <v>0.01</v>
      </c>
      <c r="D36" s="154">
        <v>0.41</v>
      </c>
      <c r="E36" s="192">
        <v>7.3</v>
      </c>
      <c r="F36" s="192">
        <v>1120</v>
      </c>
      <c r="G36" s="192">
        <v>9</v>
      </c>
      <c r="H36" s="192">
        <v>3</v>
      </c>
      <c r="I36" s="191">
        <v>1.9</v>
      </c>
      <c r="J36" s="193">
        <v>4.5</v>
      </c>
      <c r="K36" s="156">
        <v>16.829999999999998</v>
      </c>
      <c r="L36" s="156">
        <v>10.66</v>
      </c>
      <c r="M36" s="156">
        <v>5.61</v>
      </c>
      <c r="N36" s="156">
        <v>25.25</v>
      </c>
      <c r="O36" s="156">
        <v>50.5</v>
      </c>
      <c r="P36" s="71">
        <v>14</v>
      </c>
      <c r="Q36" s="30"/>
      <c r="R36" s="30" t="s">
        <v>95</v>
      </c>
      <c r="S36" s="147" t="s">
        <v>104</v>
      </c>
      <c r="T36" s="108" t="s">
        <v>105</v>
      </c>
      <c r="U36" s="108" t="s">
        <v>105</v>
      </c>
      <c r="V36" s="108"/>
    </row>
    <row r="37" spans="1:22">
      <c r="A37" s="86">
        <v>44525</v>
      </c>
      <c r="B37" s="38">
        <v>5791</v>
      </c>
      <c r="C37" s="33"/>
      <c r="D37" s="196"/>
      <c r="E37" s="31"/>
      <c r="F37" s="31"/>
      <c r="G37" s="31"/>
      <c r="H37" s="31"/>
      <c r="I37" s="33"/>
      <c r="J37" s="200"/>
      <c r="K37" s="76"/>
      <c r="L37" s="201"/>
      <c r="M37" s="228"/>
      <c r="N37" s="201"/>
      <c r="O37" s="76"/>
      <c r="P37" s="71">
        <v>13</v>
      </c>
      <c r="Q37" s="30"/>
      <c r="R37" s="30"/>
      <c r="S37" s="147"/>
      <c r="T37" s="108"/>
      <c r="U37" s="108"/>
      <c r="V37" s="108"/>
    </row>
    <row r="38" spans="1:22">
      <c r="A38" s="86">
        <v>44526</v>
      </c>
      <c r="B38" s="38">
        <v>8383</v>
      </c>
      <c r="C38" s="33"/>
      <c r="D38" s="196"/>
      <c r="E38" s="31"/>
      <c r="F38" s="31"/>
      <c r="G38" s="31"/>
      <c r="H38" s="31"/>
      <c r="I38" s="33"/>
      <c r="J38" s="75"/>
      <c r="K38" s="76"/>
      <c r="L38" s="76"/>
      <c r="M38" s="76"/>
      <c r="N38" s="76"/>
      <c r="O38" s="76"/>
      <c r="P38" s="71">
        <v>2</v>
      </c>
      <c r="Q38" s="30"/>
      <c r="R38" s="30"/>
      <c r="S38" s="147"/>
      <c r="T38" s="108"/>
      <c r="U38" s="108"/>
      <c r="V38" s="108"/>
    </row>
    <row r="39" spans="1:22">
      <c r="A39" s="86">
        <v>44527</v>
      </c>
      <c r="B39" s="38">
        <v>8128</v>
      </c>
      <c r="C39" s="33"/>
      <c r="D39" s="196"/>
      <c r="E39" s="31"/>
      <c r="F39" s="31"/>
      <c r="G39" s="31"/>
      <c r="H39" s="31"/>
      <c r="I39" s="33"/>
      <c r="J39" s="75"/>
      <c r="K39" s="76"/>
      <c r="L39" s="76"/>
      <c r="M39" s="76"/>
      <c r="N39" s="76"/>
      <c r="O39" s="76"/>
      <c r="P39" s="71">
        <v>20</v>
      </c>
      <c r="Q39" s="30"/>
      <c r="R39" s="30"/>
      <c r="S39" s="147"/>
      <c r="T39" s="108"/>
      <c r="U39" s="108"/>
      <c r="V39" s="108"/>
    </row>
    <row r="40" spans="1:22">
      <c r="A40" s="86">
        <v>44528</v>
      </c>
      <c r="B40" s="38">
        <v>3501</v>
      </c>
      <c r="C40" s="33"/>
      <c r="D40" s="196"/>
      <c r="E40" s="31"/>
      <c r="F40" s="31"/>
      <c r="G40" s="31"/>
      <c r="H40" s="31"/>
      <c r="I40" s="33"/>
      <c r="J40" s="75"/>
      <c r="K40" s="76"/>
      <c r="L40" s="76"/>
      <c r="M40" s="76"/>
      <c r="N40" s="76"/>
      <c r="O40" s="76"/>
      <c r="P40" s="71">
        <v>0</v>
      </c>
      <c r="Q40" s="30"/>
      <c r="R40" s="30"/>
      <c r="S40" s="147"/>
      <c r="T40" s="108"/>
      <c r="U40" s="108"/>
      <c r="V40" s="108"/>
    </row>
    <row r="41" spans="1:22">
      <c r="A41" s="86">
        <v>44529</v>
      </c>
      <c r="B41" s="38">
        <v>3117</v>
      </c>
      <c r="C41" s="33"/>
      <c r="D41" s="196"/>
      <c r="E41" s="31"/>
      <c r="F41" s="31"/>
      <c r="G41" s="31"/>
      <c r="H41" s="31"/>
      <c r="I41" s="33"/>
      <c r="J41" s="75"/>
      <c r="K41" s="76"/>
      <c r="L41" s="76"/>
      <c r="M41" s="76"/>
      <c r="N41" s="76"/>
      <c r="O41" s="76"/>
      <c r="P41" s="71">
        <v>0</v>
      </c>
      <c r="Q41" s="30"/>
      <c r="R41" s="30"/>
      <c r="S41" s="147"/>
      <c r="T41" s="108"/>
      <c r="U41" s="108"/>
      <c r="V41" s="108"/>
    </row>
    <row r="42" spans="1:22">
      <c r="A42" s="86">
        <v>44530</v>
      </c>
      <c r="B42" s="38">
        <v>15743</v>
      </c>
      <c r="C42" s="73"/>
      <c r="D42" s="73"/>
      <c r="E42" s="73"/>
      <c r="F42" s="73"/>
      <c r="G42" s="73"/>
      <c r="H42" s="73"/>
      <c r="I42" s="73"/>
      <c r="J42" s="73"/>
      <c r="K42" s="240"/>
      <c r="L42" s="239"/>
      <c r="M42" s="240"/>
      <c r="N42" s="240"/>
      <c r="P42" s="71">
        <v>3</v>
      </c>
      <c r="Q42" s="30"/>
      <c r="R42" s="30"/>
      <c r="S42" s="147"/>
      <c r="T42" s="73"/>
      <c r="V42" s="108"/>
    </row>
    <row r="43" spans="1:22">
      <c r="A43" s="86">
        <v>44531</v>
      </c>
      <c r="B43" s="38">
        <v>26305</v>
      </c>
      <c r="C43" s="33"/>
      <c r="D43" s="196"/>
      <c r="E43" s="31"/>
      <c r="F43" s="31"/>
      <c r="G43" s="31"/>
      <c r="H43" s="31"/>
      <c r="I43" s="33"/>
      <c r="J43" s="75"/>
      <c r="K43" s="76"/>
      <c r="L43" s="76"/>
      <c r="M43" s="76"/>
      <c r="N43" s="76"/>
      <c r="O43" s="76"/>
      <c r="P43" s="71">
        <v>67</v>
      </c>
      <c r="Q43" s="30"/>
      <c r="R43" s="30"/>
      <c r="S43" s="147"/>
      <c r="T43" s="108"/>
      <c r="U43" s="108"/>
      <c r="V43" s="108"/>
    </row>
    <row r="44" spans="1:22">
      <c r="A44" s="86">
        <v>44532</v>
      </c>
      <c r="B44" s="38">
        <v>6725</v>
      </c>
      <c r="C44" s="33"/>
      <c r="D44" s="196"/>
      <c r="E44" s="31"/>
      <c r="F44" s="31"/>
      <c r="G44" s="31"/>
      <c r="H44" s="31"/>
      <c r="I44" s="33"/>
      <c r="J44" s="75"/>
      <c r="K44" s="76"/>
      <c r="L44" s="76"/>
      <c r="M44" s="76"/>
      <c r="N44" s="76"/>
      <c r="O44" s="76"/>
      <c r="P44" s="71">
        <v>15</v>
      </c>
      <c r="Q44" s="30"/>
      <c r="R44" s="30"/>
      <c r="S44" s="147"/>
      <c r="T44" s="108"/>
      <c r="U44" s="108"/>
      <c r="V44" s="108"/>
    </row>
    <row r="45" spans="1:22">
      <c r="A45" s="86">
        <v>44533</v>
      </c>
      <c r="B45" s="38">
        <v>4151</v>
      </c>
      <c r="C45" s="33"/>
      <c r="D45" s="196"/>
      <c r="E45" s="31"/>
      <c r="F45" s="31"/>
      <c r="G45" s="31"/>
      <c r="H45" s="31"/>
      <c r="I45" s="33"/>
      <c r="J45" s="75"/>
      <c r="K45" s="76"/>
      <c r="L45" s="76"/>
      <c r="M45" s="76"/>
      <c r="N45" s="76"/>
      <c r="O45" s="76"/>
      <c r="P45" s="71">
        <v>0</v>
      </c>
      <c r="Q45" s="30"/>
      <c r="R45" s="30"/>
      <c r="S45" s="147"/>
      <c r="T45" s="108"/>
      <c r="U45" s="108"/>
      <c r="V45" s="108"/>
    </row>
    <row r="46" spans="1:22">
      <c r="A46" s="86">
        <v>44534</v>
      </c>
      <c r="B46" s="38">
        <v>9621</v>
      </c>
      <c r="C46" s="33"/>
      <c r="D46" s="196"/>
      <c r="E46" s="31"/>
      <c r="F46" s="31"/>
      <c r="G46" s="31"/>
      <c r="H46" s="31"/>
      <c r="I46" s="33"/>
      <c r="J46" s="75"/>
      <c r="K46" s="76"/>
      <c r="L46" s="76"/>
      <c r="M46" s="76"/>
      <c r="N46" s="76"/>
      <c r="O46" s="76"/>
      <c r="P46" s="71">
        <v>0</v>
      </c>
      <c r="Q46" s="30"/>
      <c r="R46" s="30"/>
      <c r="S46" s="147"/>
      <c r="T46" s="108"/>
      <c r="U46" s="108"/>
      <c r="V46" s="108"/>
    </row>
    <row r="47" spans="1:22">
      <c r="A47" s="86">
        <v>44535</v>
      </c>
      <c r="B47" s="38">
        <v>19261</v>
      </c>
      <c r="C47" s="33"/>
      <c r="D47" s="196"/>
      <c r="E47" s="31"/>
      <c r="F47" s="31"/>
      <c r="G47" s="31"/>
      <c r="H47" s="31"/>
      <c r="I47" s="33"/>
      <c r="J47" s="75"/>
      <c r="K47" s="76"/>
      <c r="L47" s="76"/>
      <c r="M47" s="76"/>
      <c r="N47" s="76"/>
      <c r="O47" s="76"/>
      <c r="P47" s="71">
        <v>38</v>
      </c>
      <c r="Q47" s="30"/>
      <c r="R47" s="30"/>
      <c r="S47" s="147"/>
      <c r="T47" s="108"/>
      <c r="U47" s="108"/>
      <c r="V47" s="108"/>
    </row>
    <row r="48" spans="1:22">
      <c r="A48" s="86">
        <v>44536</v>
      </c>
      <c r="B48" s="38">
        <v>8543</v>
      </c>
      <c r="C48" s="33"/>
      <c r="D48" s="196"/>
      <c r="E48" s="31"/>
      <c r="F48" s="31"/>
      <c r="G48" s="31"/>
      <c r="H48" s="31"/>
      <c r="I48" s="33"/>
      <c r="J48" s="75"/>
      <c r="K48" s="76"/>
      <c r="L48" s="76"/>
      <c r="M48" s="76"/>
      <c r="N48" s="76"/>
      <c r="O48" s="76"/>
      <c r="P48" s="71">
        <v>24</v>
      </c>
      <c r="Q48" s="30"/>
      <c r="R48" s="30"/>
      <c r="S48" s="147"/>
      <c r="T48" s="108"/>
      <c r="U48" s="108"/>
      <c r="V48" s="108"/>
    </row>
    <row r="49" spans="1:22">
      <c r="A49" s="86">
        <v>44537</v>
      </c>
      <c r="B49" s="38">
        <v>5050</v>
      </c>
      <c r="C49" s="33"/>
      <c r="D49" s="196"/>
      <c r="E49" s="31"/>
      <c r="F49" s="31"/>
      <c r="G49" s="31"/>
      <c r="H49" s="31"/>
      <c r="I49" s="33"/>
      <c r="J49" s="75"/>
      <c r="K49" s="76"/>
      <c r="L49" s="76"/>
      <c r="M49" s="76"/>
      <c r="N49" s="76"/>
      <c r="O49" s="76"/>
      <c r="P49" s="71">
        <v>0</v>
      </c>
      <c r="Q49" s="30"/>
      <c r="R49" s="30"/>
      <c r="S49" s="147"/>
      <c r="T49" s="108"/>
      <c r="U49" s="108"/>
      <c r="V49" s="108"/>
    </row>
    <row r="50" spans="1:22">
      <c r="A50" s="86">
        <v>44538</v>
      </c>
      <c r="B50" s="38">
        <v>10872</v>
      </c>
      <c r="C50" s="241">
        <v>0.01</v>
      </c>
      <c r="D50" s="242">
        <v>0.45</v>
      </c>
      <c r="E50" s="241">
        <v>9.8000000000000007</v>
      </c>
      <c r="F50" s="242">
        <v>124</v>
      </c>
      <c r="G50" s="243">
        <v>7</v>
      </c>
      <c r="H50" s="241">
        <v>5</v>
      </c>
      <c r="I50" s="242">
        <v>3.5</v>
      </c>
      <c r="J50" s="243">
        <v>3.6</v>
      </c>
      <c r="K50" s="241">
        <v>54.36</v>
      </c>
      <c r="L50" s="241">
        <v>38.049999999999997</v>
      </c>
      <c r="M50" s="241">
        <v>21.74</v>
      </c>
      <c r="N50" s="241">
        <v>39.14</v>
      </c>
      <c r="O50" s="241">
        <v>76.099999999999994</v>
      </c>
      <c r="P50" s="71">
        <v>17</v>
      </c>
      <c r="Q50" s="30"/>
      <c r="R50" s="30" t="s">
        <v>95</v>
      </c>
      <c r="S50" s="147" t="s">
        <v>111</v>
      </c>
      <c r="T50" s="108" t="s">
        <v>106</v>
      </c>
      <c r="U50" s="108" t="s">
        <v>107</v>
      </c>
      <c r="V50" s="108"/>
    </row>
    <row r="51" spans="1:22">
      <c r="A51" s="86">
        <v>44539</v>
      </c>
      <c r="B51" s="38">
        <v>8922</v>
      </c>
      <c r="C51" s="33"/>
      <c r="D51" s="196"/>
      <c r="E51" s="31"/>
      <c r="F51" s="31"/>
      <c r="G51" s="31"/>
      <c r="H51" s="31"/>
      <c r="I51" s="33"/>
      <c r="J51" s="75"/>
      <c r="K51" s="76"/>
      <c r="L51" s="76"/>
      <c r="M51" s="76"/>
      <c r="N51" s="76"/>
      <c r="O51" s="76"/>
      <c r="P51" s="71">
        <v>8</v>
      </c>
      <c r="Q51" s="30"/>
      <c r="R51" s="30"/>
      <c r="S51" s="147"/>
      <c r="T51" s="108"/>
      <c r="U51" s="108"/>
      <c r="V51" s="108"/>
    </row>
    <row r="52" spans="1:22">
      <c r="A52" s="86">
        <v>44540</v>
      </c>
      <c r="B52" s="38">
        <v>4532</v>
      </c>
      <c r="C52" s="33"/>
      <c r="D52" s="196"/>
      <c r="E52" s="31"/>
      <c r="F52" s="31"/>
      <c r="G52" s="31"/>
      <c r="H52" s="31"/>
      <c r="I52" s="33"/>
      <c r="J52" s="75"/>
      <c r="K52" s="76"/>
      <c r="L52" s="76"/>
      <c r="M52" s="76"/>
      <c r="N52" s="76"/>
      <c r="O52" s="76"/>
      <c r="P52" s="71">
        <v>0</v>
      </c>
      <c r="Q52" s="30"/>
      <c r="R52" s="30"/>
      <c r="S52" s="147"/>
      <c r="T52" s="108"/>
      <c r="U52" s="108"/>
      <c r="V52" s="108"/>
    </row>
    <row r="53" spans="1:22">
      <c r="A53" s="86">
        <v>44541</v>
      </c>
      <c r="B53" s="38">
        <v>3445</v>
      </c>
      <c r="C53" s="33"/>
      <c r="D53" s="196"/>
      <c r="E53" s="31"/>
      <c r="F53" s="31"/>
      <c r="G53" s="31"/>
      <c r="H53" s="31"/>
      <c r="I53" s="33"/>
      <c r="J53" s="75"/>
      <c r="K53" s="76"/>
      <c r="L53" s="76"/>
      <c r="M53" s="76"/>
      <c r="N53" s="76"/>
      <c r="O53" s="76"/>
      <c r="P53" s="71">
        <v>0</v>
      </c>
      <c r="Q53" s="30"/>
      <c r="R53" s="30"/>
      <c r="S53" s="147"/>
      <c r="T53" s="108"/>
      <c r="U53" s="108"/>
      <c r="V53" s="108"/>
    </row>
    <row r="54" spans="1:22">
      <c r="A54" s="86">
        <v>44542</v>
      </c>
      <c r="B54" s="38">
        <v>3052</v>
      </c>
      <c r="C54" s="33"/>
      <c r="D54" s="196"/>
      <c r="E54" s="31"/>
      <c r="F54" s="31"/>
      <c r="G54" s="31"/>
      <c r="H54" s="31"/>
      <c r="I54" s="33"/>
      <c r="J54" s="75"/>
      <c r="K54" s="76"/>
      <c r="L54" s="76"/>
      <c r="M54" s="76"/>
      <c r="N54" s="76"/>
      <c r="O54" s="76"/>
      <c r="P54" s="71">
        <v>0</v>
      </c>
      <c r="Q54" s="30"/>
      <c r="R54" s="30"/>
      <c r="S54" s="147"/>
      <c r="T54" s="108"/>
      <c r="U54" s="108"/>
      <c r="V54" s="108"/>
    </row>
    <row r="55" spans="1:22">
      <c r="A55" s="86">
        <v>44543</v>
      </c>
      <c r="B55" s="38">
        <v>3017</v>
      </c>
      <c r="C55" s="33"/>
      <c r="D55" s="196"/>
      <c r="E55" s="31"/>
      <c r="F55" s="31"/>
      <c r="G55" s="31"/>
      <c r="H55" s="31"/>
      <c r="I55" s="33"/>
      <c r="J55" s="75"/>
      <c r="K55" s="76"/>
      <c r="L55" s="76"/>
      <c r="M55" s="76"/>
      <c r="N55" s="76"/>
      <c r="O55" s="76"/>
      <c r="P55" s="71">
        <v>0</v>
      </c>
      <c r="Q55" s="30"/>
      <c r="R55" s="30"/>
      <c r="S55" s="147"/>
      <c r="T55" s="108"/>
      <c r="U55" s="108"/>
      <c r="V55" s="108"/>
    </row>
    <row r="56" spans="1:22">
      <c r="A56" s="86">
        <v>44544</v>
      </c>
      <c r="B56" s="38">
        <v>3039</v>
      </c>
      <c r="C56" s="33"/>
      <c r="D56" s="196"/>
      <c r="E56" s="31"/>
      <c r="F56" s="31"/>
      <c r="G56" s="31"/>
      <c r="H56" s="31"/>
      <c r="I56" s="33"/>
      <c r="J56" s="75"/>
      <c r="K56" s="76"/>
      <c r="L56" s="76"/>
      <c r="M56" s="76"/>
      <c r="N56" s="76"/>
      <c r="O56" s="76"/>
      <c r="P56" s="71">
        <v>0</v>
      </c>
      <c r="Q56" s="30"/>
      <c r="R56" s="30"/>
      <c r="S56" s="147"/>
      <c r="T56" s="108"/>
      <c r="U56" s="108"/>
      <c r="V56" s="108"/>
    </row>
    <row r="57" spans="1:22">
      <c r="A57" s="86">
        <v>44545</v>
      </c>
      <c r="B57" s="38">
        <v>2805</v>
      </c>
      <c r="C57" s="33"/>
      <c r="D57" s="196"/>
      <c r="E57" s="31"/>
      <c r="F57" s="31"/>
      <c r="G57" s="31"/>
      <c r="H57" s="31"/>
      <c r="I57" s="33"/>
      <c r="J57" s="75"/>
      <c r="K57" s="76"/>
      <c r="L57" s="76"/>
      <c r="M57" s="76"/>
      <c r="N57" s="76"/>
      <c r="O57" s="76"/>
      <c r="P57" s="71">
        <v>0</v>
      </c>
      <c r="Q57" s="30"/>
      <c r="R57" s="30"/>
      <c r="S57" s="147"/>
      <c r="T57" s="108"/>
      <c r="U57" s="108"/>
      <c r="V57" s="108"/>
    </row>
    <row r="58" spans="1:22">
      <c r="A58" s="86">
        <v>44546</v>
      </c>
      <c r="B58" s="38">
        <v>2688</v>
      </c>
      <c r="C58" s="191">
        <v>0.01</v>
      </c>
      <c r="D58" s="154">
        <v>1.2</v>
      </c>
      <c r="E58" s="192">
        <v>7.3</v>
      </c>
      <c r="F58" s="192">
        <v>411</v>
      </c>
      <c r="G58" s="192">
        <v>34</v>
      </c>
      <c r="H58" s="192">
        <v>6</v>
      </c>
      <c r="I58" s="191">
        <v>3.2</v>
      </c>
      <c r="J58" s="193">
        <v>8</v>
      </c>
      <c r="K58" s="156">
        <v>16.13</v>
      </c>
      <c r="L58" s="156">
        <v>8.6</v>
      </c>
      <c r="M58" s="156">
        <v>5.38</v>
      </c>
      <c r="N58" s="156">
        <v>21.5</v>
      </c>
      <c r="O58" s="156">
        <v>91.39</v>
      </c>
      <c r="P58" s="71">
        <v>1</v>
      </c>
      <c r="Q58" s="30"/>
      <c r="R58" s="30" t="s">
        <v>95</v>
      </c>
      <c r="S58" s="147" t="s">
        <v>110</v>
      </c>
      <c r="T58" s="108" t="s">
        <v>108</v>
      </c>
      <c r="U58" s="108" t="s">
        <v>109</v>
      </c>
      <c r="V58" s="108"/>
    </row>
    <row r="59" spans="1:22">
      <c r="A59" s="86">
        <v>44547</v>
      </c>
      <c r="B59" s="38">
        <v>2515</v>
      </c>
      <c r="C59" s="33"/>
      <c r="D59" s="196"/>
      <c r="E59" s="31"/>
      <c r="F59" s="31"/>
      <c r="G59" s="31"/>
      <c r="H59" s="31"/>
      <c r="I59" s="33"/>
      <c r="J59" s="75"/>
      <c r="K59" s="76"/>
      <c r="L59" s="76"/>
      <c r="M59" s="76"/>
      <c r="N59" s="76"/>
      <c r="O59" s="76"/>
      <c r="P59" s="71">
        <v>0</v>
      </c>
      <c r="Q59" s="30"/>
      <c r="R59" s="30"/>
      <c r="S59" s="147"/>
      <c r="T59" s="108"/>
      <c r="U59" s="108"/>
      <c r="V59" s="108"/>
    </row>
    <row r="60" spans="1:22">
      <c r="A60" s="86">
        <v>44548</v>
      </c>
      <c r="B60" s="38">
        <v>2394</v>
      </c>
      <c r="C60" s="33"/>
      <c r="D60" s="196"/>
      <c r="E60" s="31"/>
      <c r="F60" s="31"/>
      <c r="G60" s="31"/>
      <c r="H60" s="31"/>
      <c r="I60" s="33"/>
      <c r="J60" s="75"/>
      <c r="K60" s="76"/>
      <c r="L60" s="76"/>
      <c r="M60" s="76"/>
      <c r="N60" s="76"/>
      <c r="O60" s="76"/>
      <c r="P60" s="71">
        <v>0</v>
      </c>
      <c r="Q60" s="30"/>
      <c r="R60" s="30"/>
      <c r="S60" s="147"/>
      <c r="T60" s="108"/>
      <c r="U60" s="108"/>
      <c r="V60" s="108"/>
    </row>
    <row r="61" spans="1:22">
      <c r="A61" s="86">
        <v>44549</v>
      </c>
      <c r="B61" s="38">
        <v>2400</v>
      </c>
      <c r="C61" s="33"/>
      <c r="D61" s="196"/>
      <c r="E61" s="31"/>
      <c r="F61" s="31"/>
      <c r="G61" s="31"/>
      <c r="H61" s="31"/>
      <c r="I61" s="33"/>
      <c r="J61" s="75"/>
      <c r="K61" s="76"/>
      <c r="L61" s="76"/>
      <c r="M61" s="76"/>
      <c r="N61" s="76"/>
      <c r="O61" s="76"/>
      <c r="P61" s="71">
        <v>0</v>
      </c>
      <c r="Q61" s="30"/>
      <c r="R61" s="30"/>
      <c r="S61" s="147"/>
      <c r="T61" s="108"/>
      <c r="U61" s="108"/>
      <c r="V61" s="108"/>
    </row>
    <row r="62" spans="1:22">
      <c r="A62" s="86">
        <v>44550</v>
      </c>
      <c r="B62" s="38">
        <v>2508</v>
      </c>
      <c r="C62" s="33"/>
      <c r="D62" s="196"/>
      <c r="E62" s="31"/>
      <c r="F62" s="31"/>
      <c r="G62" s="31"/>
      <c r="H62" s="31"/>
      <c r="I62" s="33"/>
      <c r="J62" s="75"/>
      <c r="K62" s="76"/>
      <c r="L62" s="76"/>
      <c r="M62" s="76"/>
      <c r="N62" s="76"/>
      <c r="O62" s="76"/>
      <c r="P62" s="71">
        <v>0</v>
      </c>
      <c r="Q62" s="30"/>
      <c r="R62" s="30"/>
      <c r="S62" s="147"/>
      <c r="T62" s="108"/>
      <c r="U62" s="108"/>
      <c r="V62" s="108"/>
    </row>
    <row r="63" spans="1:22">
      <c r="A63" s="86">
        <v>44551</v>
      </c>
      <c r="B63" s="38">
        <v>2490</v>
      </c>
      <c r="C63" s="33"/>
      <c r="D63" s="196"/>
      <c r="E63" s="31"/>
      <c r="F63" s="31"/>
      <c r="G63" s="31"/>
      <c r="H63" s="31"/>
      <c r="I63" s="33"/>
      <c r="J63" s="75"/>
      <c r="K63" s="76"/>
      <c r="L63" s="76"/>
      <c r="M63" s="206"/>
      <c r="N63" s="76"/>
      <c r="O63" s="76"/>
      <c r="P63" s="71">
        <v>0</v>
      </c>
      <c r="Q63" s="30"/>
      <c r="R63" s="30"/>
      <c r="S63" s="147"/>
      <c r="T63" s="108"/>
      <c r="U63" s="108"/>
      <c r="V63" s="108"/>
    </row>
    <row r="64" spans="1:22">
      <c r="A64" s="86">
        <v>44552</v>
      </c>
      <c r="B64" s="38">
        <v>2403</v>
      </c>
      <c r="C64" s="190"/>
      <c r="D64" s="190"/>
      <c r="E64" s="190"/>
      <c r="F64" s="190"/>
      <c r="G64" s="190"/>
      <c r="H64" s="190"/>
      <c r="I64" s="190"/>
      <c r="J64" s="190"/>
      <c r="K64" s="204"/>
      <c r="L64" s="204"/>
      <c r="M64" s="207"/>
      <c r="N64" s="204"/>
      <c r="O64" s="204"/>
      <c r="P64" s="71">
        <v>1</v>
      </c>
      <c r="Q64" s="30"/>
      <c r="R64" s="30"/>
      <c r="S64" s="147"/>
      <c r="T64" s="108"/>
      <c r="U64" s="108"/>
      <c r="V64" s="108"/>
    </row>
    <row r="65" spans="1:22">
      <c r="A65" s="86">
        <v>44553</v>
      </c>
      <c r="B65" s="38">
        <v>2659</v>
      </c>
      <c r="C65" s="33"/>
      <c r="D65" s="196"/>
      <c r="E65" s="31"/>
      <c r="F65" s="31"/>
      <c r="G65" s="31"/>
      <c r="H65" s="31"/>
      <c r="I65" s="33"/>
      <c r="J65" s="75"/>
      <c r="K65" s="201"/>
      <c r="L65" s="201"/>
      <c r="M65" s="201"/>
      <c r="N65" s="201"/>
      <c r="O65" s="201"/>
      <c r="P65" s="71">
        <v>5</v>
      </c>
      <c r="Q65" s="30"/>
      <c r="R65" s="30"/>
      <c r="S65" s="147"/>
      <c r="T65" s="108"/>
      <c r="U65" s="108"/>
      <c r="V65" s="108"/>
    </row>
    <row r="66" spans="1:22">
      <c r="A66" s="86">
        <v>44554</v>
      </c>
      <c r="B66" s="38">
        <v>2479</v>
      </c>
      <c r="C66" s="33"/>
      <c r="D66" s="196"/>
      <c r="E66" s="31"/>
      <c r="F66" s="31"/>
      <c r="G66" s="31"/>
      <c r="H66" s="31"/>
      <c r="I66" s="33"/>
      <c r="J66" s="75"/>
      <c r="K66" s="76"/>
      <c r="L66" s="76"/>
      <c r="M66" s="76"/>
      <c r="N66" s="76"/>
      <c r="O66" s="76"/>
      <c r="P66" s="71">
        <v>0</v>
      </c>
      <c r="Q66" s="30"/>
      <c r="R66" s="30"/>
      <c r="S66" s="147"/>
      <c r="T66" s="108"/>
      <c r="U66" s="108"/>
      <c r="V66" s="108"/>
    </row>
    <row r="67" spans="1:22">
      <c r="A67" s="86">
        <v>44555</v>
      </c>
      <c r="B67" s="38">
        <v>3296</v>
      </c>
      <c r="C67" s="33"/>
      <c r="D67" s="196"/>
      <c r="E67" s="31"/>
      <c r="F67" s="31"/>
      <c r="G67" s="31"/>
      <c r="H67" s="31"/>
      <c r="I67" s="33"/>
      <c r="J67" s="75"/>
      <c r="K67" s="76"/>
      <c r="L67" s="76"/>
      <c r="M67" s="76"/>
      <c r="N67" s="76"/>
      <c r="O67" s="76"/>
      <c r="P67" s="71">
        <v>5</v>
      </c>
      <c r="Q67" s="30"/>
      <c r="R67" s="30"/>
      <c r="S67" s="147"/>
      <c r="T67" s="108"/>
      <c r="U67" s="108"/>
      <c r="V67" s="108"/>
    </row>
    <row r="68" spans="1:22">
      <c r="A68" s="86">
        <v>44556</v>
      </c>
      <c r="B68" s="38">
        <v>2456</v>
      </c>
      <c r="C68" s="33"/>
      <c r="D68" s="196"/>
      <c r="E68" s="31"/>
      <c r="F68" s="31"/>
      <c r="G68" s="31"/>
      <c r="H68" s="31"/>
      <c r="I68" s="33"/>
      <c r="J68" s="75"/>
      <c r="K68" s="76"/>
      <c r="L68" s="76"/>
      <c r="M68" s="76"/>
      <c r="N68" s="76"/>
      <c r="O68" s="76"/>
      <c r="P68" s="71">
        <v>0</v>
      </c>
      <c r="Q68" s="30"/>
      <c r="R68" s="30"/>
      <c r="S68" s="147"/>
      <c r="T68" s="108"/>
      <c r="U68" s="108"/>
      <c r="V68" s="108"/>
    </row>
    <row r="69" spans="1:22">
      <c r="A69" s="86">
        <v>44557</v>
      </c>
      <c r="B69" s="38">
        <v>2660</v>
      </c>
      <c r="C69" s="33"/>
      <c r="D69" s="196"/>
      <c r="E69" s="31"/>
      <c r="F69" s="31"/>
      <c r="G69" s="31"/>
      <c r="H69" s="31"/>
      <c r="I69" s="33"/>
      <c r="J69" s="75"/>
      <c r="K69" s="76"/>
      <c r="L69" s="76"/>
      <c r="M69" s="76"/>
      <c r="N69" s="76"/>
      <c r="O69" s="76"/>
      <c r="P69" s="71">
        <v>48</v>
      </c>
      <c r="Q69" s="30"/>
      <c r="R69" s="30"/>
      <c r="S69" s="147"/>
      <c r="T69" s="108"/>
      <c r="U69" s="108"/>
      <c r="V69" s="108"/>
    </row>
    <row r="70" spans="1:22">
      <c r="A70" s="86">
        <v>44558</v>
      </c>
      <c r="B70" s="38">
        <v>11197</v>
      </c>
      <c r="C70" s="33"/>
      <c r="D70" s="196"/>
      <c r="E70" s="31"/>
      <c r="F70" s="31"/>
      <c r="G70" s="31"/>
      <c r="H70" s="31"/>
      <c r="I70" s="33"/>
      <c r="J70" s="75"/>
      <c r="K70" s="76"/>
      <c r="L70" s="76"/>
      <c r="M70" s="76"/>
      <c r="N70" s="76"/>
      <c r="O70" s="76"/>
      <c r="P70" s="71">
        <v>1</v>
      </c>
      <c r="Q70" s="30"/>
      <c r="R70" s="30"/>
      <c r="S70" s="147"/>
      <c r="T70" s="108"/>
      <c r="U70" s="108"/>
      <c r="V70" s="108"/>
    </row>
    <row r="71" spans="1:22">
      <c r="A71" s="86">
        <v>44559</v>
      </c>
      <c r="B71" s="38">
        <v>3556</v>
      </c>
      <c r="C71" s="33"/>
      <c r="D71" s="196"/>
      <c r="E71" s="31"/>
      <c r="F71" s="31"/>
      <c r="G71" s="31"/>
      <c r="H71" s="31"/>
      <c r="I71" s="33"/>
      <c r="J71" s="75"/>
      <c r="K71" s="76"/>
      <c r="L71" s="76"/>
      <c r="M71" s="76"/>
      <c r="N71" s="76"/>
      <c r="O71" s="76"/>
      <c r="P71" s="71">
        <v>2</v>
      </c>
      <c r="Q71" s="30"/>
      <c r="R71" s="30"/>
      <c r="S71" s="147"/>
      <c r="T71" s="108"/>
      <c r="U71" s="108"/>
      <c r="V71" s="108"/>
    </row>
    <row r="72" spans="1:22">
      <c r="A72" s="86">
        <v>44560</v>
      </c>
      <c r="B72" s="38">
        <v>2988</v>
      </c>
      <c r="C72" s="33"/>
      <c r="D72" s="196"/>
      <c r="E72" s="31"/>
      <c r="F72" s="31"/>
      <c r="G72" s="31"/>
      <c r="H72" s="31"/>
      <c r="I72" s="33"/>
      <c r="J72" s="75"/>
      <c r="K72" s="76"/>
      <c r="L72" s="76"/>
      <c r="M72" s="76"/>
      <c r="N72" s="76"/>
      <c r="O72" s="76"/>
      <c r="P72" s="71">
        <v>3</v>
      </c>
      <c r="Q72" s="30"/>
      <c r="R72" s="30"/>
      <c r="S72" s="147"/>
      <c r="T72" s="108"/>
      <c r="U72" s="108"/>
      <c r="V72" s="108"/>
    </row>
    <row r="73" spans="1:22">
      <c r="A73" s="86">
        <v>44561</v>
      </c>
      <c r="B73" s="38">
        <v>2780</v>
      </c>
      <c r="C73" s="33"/>
      <c r="D73" s="196"/>
      <c r="E73" s="31"/>
      <c r="F73" s="31"/>
      <c r="G73" s="31"/>
      <c r="H73" s="31"/>
      <c r="I73" s="33"/>
      <c r="J73" s="75"/>
      <c r="K73" s="76"/>
      <c r="L73" s="76"/>
      <c r="M73" s="76"/>
      <c r="N73" s="76"/>
      <c r="O73" s="76"/>
      <c r="P73" s="71">
        <v>2</v>
      </c>
      <c r="Q73" s="30"/>
      <c r="R73" s="30"/>
      <c r="S73" s="147"/>
      <c r="T73" s="108"/>
      <c r="U73" s="108"/>
      <c r="V73" s="108"/>
    </row>
    <row r="74" spans="1:22">
      <c r="A74" s="86">
        <v>44562</v>
      </c>
      <c r="B74" s="38">
        <v>2716</v>
      </c>
      <c r="C74" s="33"/>
      <c r="D74" s="196"/>
      <c r="E74" s="31"/>
      <c r="F74" s="31"/>
      <c r="G74" s="31"/>
      <c r="H74" s="31"/>
      <c r="I74" s="33"/>
      <c r="J74" s="75"/>
      <c r="K74" s="76"/>
      <c r="L74" s="76"/>
      <c r="M74" s="76"/>
      <c r="N74" s="76"/>
      <c r="O74" s="76"/>
      <c r="P74" s="189">
        <v>21</v>
      </c>
      <c r="Q74" s="30"/>
      <c r="R74" s="30"/>
      <c r="S74" s="147"/>
      <c r="T74" s="108"/>
      <c r="U74" s="108"/>
      <c r="V74" s="108"/>
    </row>
    <row r="75" spans="1:22">
      <c r="A75" s="86">
        <v>44563</v>
      </c>
      <c r="B75" s="38">
        <v>7650</v>
      </c>
      <c r="C75" s="33"/>
      <c r="D75" s="196"/>
      <c r="E75" s="31"/>
      <c r="F75" s="31"/>
      <c r="G75" s="31"/>
      <c r="H75" s="31"/>
      <c r="I75" s="33"/>
      <c r="J75" s="75"/>
      <c r="K75" s="76"/>
      <c r="L75" s="76"/>
      <c r="M75" s="76"/>
      <c r="N75" s="76"/>
      <c r="O75" s="76"/>
      <c r="P75" s="189">
        <v>0</v>
      </c>
      <c r="Q75" s="30"/>
      <c r="R75" s="30"/>
      <c r="S75" s="147"/>
      <c r="T75" s="108"/>
      <c r="U75" s="108"/>
      <c r="V75" s="108"/>
    </row>
    <row r="76" spans="1:22">
      <c r="A76" s="86">
        <v>44564</v>
      </c>
      <c r="B76" s="38">
        <v>3230</v>
      </c>
      <c r="C76" s="33"/>
      <c r="D76" s="196"/>
      <c r="E76" s="31"/>
      <c r="F76" s="31"/>
      <c r="G76" s="31"/>
      <c r="H76" s="31"/>
      <c r="I76" s="33"/>
      <c r="J76" s="75"/>
      <c r="K76" s="76"/>
      <c r="L76" s="76"/>
      <c r="M76" s="76"/>
      <c r="N76" s="76"/>
      <c r="O76" s="76"/>
      <c r="P76" s="189">
        <v>0</v>
      </c>
      <c r="Q76" s="30"/>
      <c r="R76" s="30"/>
      <c r="S76" s="147"/>
      <c r="T76" s="108"/>
      <c r="U76" s="108"/>
      <c r="V76" s="108"/>
    </row>
    <row r="77" spans="1:22">
      <c r="A77" s="86">
        <v>44565</v>
      </c>
      <c r="B77" s="38">
        <v>2807</v>
      </c>
      <c r="C77" s="222"/>
      <c r="D77" s="85"/>
      <c r="E77" s="223"/>
      <c r="F77" s="223"/>
      <c r="G77" s="223"/>
      <c r="H77" s="223"/>
      <c r="I77" s="222"/>
      <c r="J77" s="199"/>
      <c r="K77" s="76"/>
      <c r="L77" s="76"/>
      <c r="M77" s="76"/>
      <c r="N77" s="76"/>
      <c r="O77" s="246"/>
      <c r="P77" s="189">
        <v>0</v>
      </c>
      <c r="Q77" s="30"/>
      <c r="R77" s="30"/>
      <c r="S77" s="147"/>
      <c r="T77" s="108"/>
      <c r="U77" s="108"/>
      <c r="V77" s="108"/>
    </row>
    <row r="78" spans="1:22">
      <c r="A78" s="86">
        <v>44566</v>
      </c>
      <c r="B78" s="244">
        <v>3087</v>
      </c>
      <c r="C78" s="245">
        <v>0.01</v>
      </c>
      <c r="D78" s="245">
        <v>0.73</v>
      </c>
      <c r="E78" s="245">
        <v>7.5</v>
      </c>
      <c r="F78" s="245">
        <v>488</v>
      </c>
      <c r="G78" s="245">
        <v>20</v>
      </c>
      <c r="H78" s="245">
        <v>9</v>
      </c>
      <c r="I78" s="245">
        <v>3</v>
      </c>
      <c r="J78" s="245">
        <v>4.7</v>
      </c>
      <c r="K78" s="245">
        <v>27.78</v>
      </c>
      <c r="L78" s="245">
        <v>9.26</v>
      </c>
      <c r="M78" s="245">
        <v>3.09</v>
      </c>
      <c r="N78" s="245">
        <v>14.51</v>
      </c>
      <c r="O78" s="245">
        <v>61.74</v>
      </c>
      <c r="P78" s="194">
        <v>3</v>
      </c>
      <c r="Q78" s="30"/>
      <c r="R78" s="30" t="s">
        <v>95</v>
      </c>
      <c r="S78" s="147" t="s">
        <v>113</v>
      </c>
      <c r="T78" s="108" t="s">
        <v>114</v>
      </c>
      <c r="U78" s="108" t="s">
        <v>115</v>
      </c>
      <c r="V78" s="108"/>
    </row>
    <row r="79" spans="1:22">
      <c r="A79" s="86">
        <v>44567</v>
      </c>
      <c r="B79" s="38">
        <v>4867</v>
      </c>
      <c r="C79" s="81"/>
      <c r="D79" s="49"/>
      <c r="E79" s="224"/>
      <c r="F79" s="224"/>
      <c r="G79" s="224"/>
      <c r="H79" s="224"/>
      <c r="I79" s="81"/>
      <c r="J79" s="200"/>
      <c r="K79" s="76"/>
      <c r="L79" s="76"/>
      <c r="M79" s="76"/>
      <c r="N79" s="76"/>
      <c r="O79" s="76"/>
      <c r="P79" s="189">
        <v>13</v>
      </c>
      <c r="Q79" s="30"/>
      <c r="R79" s="30"/>
      <c r="S79" s="147"/>
      <c r="T79" s="108"/>
      <c r="U79" s="108"/>
      <c r="V79" s="108"/>
    </row>
    <row r="80" spans="1:22">
      <c r="A80" s="86">
        <v>44568</v>
      </c>
      <c r="B80" s="38">
        <v>3323</v>
      </c>
      <c r="C80" s="33"/>
      <c r="D80" s="196"/>
      <c r="E80" s="31"/>
      <c r="F80" s="31"/>
      <c r="G80" s="31"/>
      <c r="H80" s="31"/>
      <c r="I80" s="33"/>
      <c r="J80" s="75"/>
      <c r="K80" s="76"/>
      <c r="L80" s="76"/>
      <c r="M80" s="76"/>
      <c r="N80" s="76"/>
      <c r="O80" s="76"/>
      <c r="P80" s="189">
        <v>3</v>
      </c>
      <c r="Q80" s="30"/>
      <c r="R80" s="30"/>
      <c r="S80" s="147"/>
      <c r="T80" s="108"/>
      <c r="U80" s="108"/>
      <c r="V80" s="108"/>
    </row>
    <row r="81" spans="1:22">
      <c r="A81" s="86">
        <v>44569</v>
      </c>
      <c r="B81" s="38">
        <v>2757</v>
      </c>
      <c r="C81" s="33"/>
      <c r="D81" s="196"/>
      <c r="E81" s="31"/>
      <c r="F81" s="31"/>
      <c r="G81" s="31"/>
      <c r="H81" s="31"/>
      <c r="I81" s="33"/>
      <c r="J81" s="75"/>
      <c r="K81" s="76"/>
      <c r="L81" s="76"/>
      <c r="M81" s="76"/>
      <c r="N81" s="76"/>
      <c r="O81" s="76"/>
      <c r="P81" s="189">
        <v>1</v>
      </c>
      <c r="Q81" s="30"/>
      <c r="R81" s="30"/>
      <c r="S81" s="147"/>
      <c r="T81" s="108"/>
      <c r="U81" s="108"/>
      <c r="V81" s="108"/>
    </row>
    <row r="82" spans="1:22">
      <c r="A82" s="86">
        <v>44570</v>
      </c>
      <c r="B82" s="38">
        <v>2774</v>
      </c>
      <c r="C82" s="33"/>
      <c r="D82" s="196"/>
      <c r="E82" s="31"/>
      <c r="F82" s="31"/>
      <c r="G82" s="31"/>
      <c r="H82" s="31"/>
      <c r="I82" s="33"/>
      <c r="J82" s="75"/>
      <c r="K82" s="76"/>
      <c r="L82" s="76"/>
      <c r="M82" s="76"/>
      <c r="N82" s="76"/>
      <c r="O82" s="76"/>
      <c r="P82" s="189">
        <v>0</v>
      </c>
      <c r="Q82" s="30"/>
      <c r="R82" s="30"/>
      <c r="S82" s="147"/>
      <c r="T82" s="108"/>
      <c r="U82" s="108"/>
      <c r="V82" s="108"/>
    </row>
    <row r="83" spans="1:22">
      <c r="A83" s="86">
        <v>44571</v>
      </c>
      <c r="B83" s="38">
        <v>2870</v>
      </c>
      <c r="C83" s="33"/>
      <c r="D83" s="196"/>
      <c r="E83" s="31"/>
      <c r="F83" s="31"/>
      <c r="G83" s="31"/>
      <c r="H83" s="31"/>
      <c r="I83" s="33"/>
      <c r="J83" s="75"/>
      <c r="K83" s="76"/>
      <c r="L83" s="76"/>
      <c r="M83" s="76"/>
      <c r="N83" s="76"/>
      <c r="O83" s="76"/>
      <c r="P83" s="189">
        <v>0</v>
      </c>
      <c r="Q83" s="30"/>
      <c r="R83" s="30"/>
      <c r="S83" s="147"/>
      <c r="T83" s="108"/>
      <c r="U83" s="108"/>
      <c r="V83" s="108"/>
    </row>
    <row r="84" spans="1:22">
      <c r="A84" s="86">
        <v>44572</v>
      </c>
      <c r="B84" s="38">
        <v>2627</v>
      </c>
      <c r="C84" s="33"/>
      <c r="D84" s="196"/>
      <c r="E84" s="31"/>
      <c r="F84" s="31"/>
      <c r="G84" s="31"/>
      <c r="H84" s="31"/>
      <c r="I84" s="33"/>
      <c r="J84" s="75"/>
      <c r="K84" s="76"/>
      <c r="L84" s="76"/>
      <c r="M84" s="76"/>
      <c r="N84" s="76"/>
      <c r="O84" s="76"/>
      <c r="P84" s="189">
        <v>0</v>
      </c>
      <c r="Q84" s="30"/>
      <c r="R84" s="30"/>
      <c r="S84" s="147"/>
      <c r="T84" s="108"/>
      <c r="U84" s="108"/>
      <c r="V84" s="108"/>
    </row>
    <row r="85" spans="1:22">
      <c r="A85" s="86">
        <v>44573</v>
      </c>
      <c r="B85" s="38">
        <v>2488</v>
      </c>
      <c r="C85" s="33"/>
      <c r="D85" s="196"/>
      <c r="E85" s="31"/>
      <c r="F85" s="31"/>
      <c r="G85" s="31"/>
      <c r="H85" s="31"/>
      <c r="I85" s="33"/>
      <c r="J85" s="75"/>
      <c r="K85" s="76"/>
      <c r="L85" s="76"/>
      <c r="M85" s="76"/>
      <c r="N85" s="76"/>
      <c r="O85" s="76"/>
      <c r="P85" s="189">
        <v>0</v>
      </c>
      <c r="Q85" s="30"/>
      <c r="R85" s="30"/>
      <c r="S85" s="147"/>
      <c r="T85" s="108"/>
      <c r="U85" s="108"/>
      <c r="V85" s="108"/>
    </row>
    <row r="86" spans="1:22">
      <c r="A86" s="86">
        <v>44574</v>
      </c>
      <c r="B86" s="38">
        <v>2421</v>
      </c>
      <c r="C86" s="33"/>
      <c r="D86" s="196"/>
      <c r="E86" s="31"/>
      <c r="F86" s="31"/>
      <c r="G86" s="31"/>
      <c r="H86" s="31"/>
      <c r="I86" s="33"/>
      <c r="J86" s="75"/>
      <c r="K86" s="76"/>
      <c r="L86" s="76"/>
      <c r="M86" s="76"/>
      <c r="N86" s="76"/>
      <c r="O86" s="76"/>
      <c r="P86" s="189">
        <v>0</v>
      </c>
      <c r="Q86" s="30"/>
      <c r="R86" s="30"/>
      <c r="S86" s="147"/>
      <c r="T86" s="108"/>
      <c r="U86" s="108"/>
      <c r="V86" s="108"/>
    </row>
    <row r="87" spans="1:22">
      <c r="A87" s="86">
        <v>44575</v>
      </c>
      <c r="B87" s="38">
        <v>2396</v>
      </c>
      <c r="C87" s="33"/>
      <c r="D87" s="196"/>
      <c r="E87" s="31"/>
      <c r="F87" s="31"/>
      <c r="G87" s="31"/>
      <c r="H87" s="31"/>
      <c r="I87" s="33"/>
      <c r="J87" s="75"/>
      <c r="K87" s="76"/>
      <c r="L87" s="76"/>
      <c r="M87" s="76"/>
      <c r="N87" s="76"/>
      <c r="O87" s="76"/>
      <c r="P87" s="189">
        <v>0</v>
      </c>
      <c r="Q87" s="30"/>
      <c r="R87" s="30"/>
      <c r="S87" s="147"/>
      <c r="T87" s="108"/>
      <c r="U87" s="108"/>
      <c r="V87" s="108"/>
    </row>
    <row r="88" spans="1:22">
      <c r="A88" s="86">
        <v>44576</v>
      </c>
      <c r="B88" s="38">
        <v>2271</v>
      </c>
      <c r="C88" s="33"/>
      <c r="D88" s="196"/>
      <c r="E88" s="31"/>
      <c r="F88" s="31"/>
      <c r="G88" s="31"/>
      <c r="H88" s="31"/>
      <c r="I88" s="33"/>
      <c r="J88" s="75"/>
      <c r="K88" s="76"/>
      <c r="L88" s="76"/>
      <c r="M88" s="76"/>
      <c r="N88" s="76"/>
      <c r="O88" s="76"/>
      <c r="P88" s="189">
        <v>0</v>
      </c>
      <c r="Q88" s="30"/>
      <c r="R88" s="30"/>
      <c r="S88" s="147"/>
      <c r="T88" s="108"/>
      <c r="U88" s="108"/>
      <c r="V88" s="108"/>
    </row>
    <row r="89" spans="1:22">
      <c r="A89" s="86">
        <v>44577</v>
      </c>
      <c r="B89" s="38">
        <v>3880</v>
      </c>
      <c r="C89" s="33"/>
      <c r="D89" s="196"/>
      <c r="E89" s="31"/>
      <c r="F89" s="31"/>
      <c r="G89" s="31"/>
      <c r="H89" s="31"/>
      <c r="I89" s="33"/>
      <c r="J89" s="75"/>
      <c r="K89" s="76"/>
      <c r="L89" s="76"/>
      <c r="M89" s="76"/>
      <c r="N89" s="76"/>
      <c r="O89" s="76"/>
      <c r="P89" s="189">
        <v>20</v>
      </c>
      <c r="Q89" s="30"/>
      <c r="R89" s="30"/>
      <c r="S89" s="147"/>
      <c r="T89" s="108"/>
      <c r="U89" s="108"/>
      <c r="V89" s="108"/>
    </row>
    <row r="90" spans="1:22">
      <c r="A90" s="86">
        <v>44578</v>
      </c>
      <c r="B90" s="38">
        <v>2608</v>
      </c>
      <c r="C90" s="33"/>
      <c r="D90" s="196"/>
      <c r="E90" s="31"/>
      <c r="F90" s="31"/>
      <c r="G90" s="31"/>
      <c r="H90" s="31"/>
      <c r="I90" s="33"/>
      <c r="J90" s="75"/>
      <c r="K90" s="76"/>
      <c r="L90" s="76"/>
      <c r="M90" s="76"/>
      <c r="N90" s="76"/>
      <c r="O90" s="76"/>
      <c r="P90" s="189">
        <v>0</v>
      </c>
      <c r="Q90" s="30"/>
      <c r="R90" s="30"/>
      <c r="S90" s="147"/>
      <c r="T90" s="108"/>
      <c r="U90" s="108"/>
      <c r="V90" s="108"/>
    </row>
    <row r="91" spans="1:22">
      <c r="A91" s="86">
        <v>44579</v>
      </c>
      <c r="B91" s="38">
        <v>2503</v>
      </c>
      <c r="C91" s="222"/>
      <c r="D91" s="85"/>
      <c r="E91" s="223"/>
      <c r="F91" s="223"/>
      <c r="G91" s="223"/>
      <c r="H91" s="223"/>
      <c r="I91" s="222"/>
      <c r="J91" s="199"/>
      <c r="K91" s="76"/>
      <c r="L91" s="76"/>
      <c r="M91" s="76"/>
      <c r="N91" s="76"/>
      <c r="O91" s="76"/>
      <c r="P91" s="189">
        <v>0</v>
      </c>
      <c r="Q91" s="30"/>
      <c r="R91" s="30"/>
      <c r="S91" s="147"/>
      <c r="T91" s="108"/>
      <c r="U91" s="108"/>
      <c r="V91" s="108"/>
    </row>
    <row r="92" spans="1:22">
      <c r="A92" s="86">
        <v>44580</v>
      </c>
      <c r="B92" s="38">
        <v>2883</v>
      </c>
      <c r="C92" s="245">
        <v>0.01</v>
      </c>
      <c r="D92" s="245">
        <v>2</v>
      </c>
      <c r="E92" s="245">
        <v>7.89</v>
      </c>
      <c r="F92" s="245">
        <v>687</v>
      </c>
      <c r="G92" s="245">
        <v>11</v>
      </c>
      <c r="H92" s="245">
        <v>9</v>
      </c>
      <c r="I92" s="245">
        <v>4.2</v>
      </c>
      <c r="J92" s="245">
        <v>2.2999999999999998</v>
      </c>
      <c r="K92" s="245">
        <v>25.95</v>
      </c>
      <c r="L92" s="245">
        <v>12.11</v>
      </c>
      <c r="M92" s="245">
        <v>2.88</v>
      </c>
      <c r="N92" s="245">
        <v>6.63</v>
      </c>
      <c r="O92" s="245">
        <v>31.71</v>
      </c>
      <c r="P92" s="194">
        <v>0</v>
      </c>
      <c r="Q92" s="30"/>
      <c r="R92" s="30" t="s">
        <v>95</v>
      </c>
      <c r="S92" s="147" t="s">
        <v>116</v>
      </c>
      <c r="T92" s="108" t="s">
        <v>117</v>
      </c>
      <c r="U92" s="108" t="s">
        <v>118</v>
      </c>
      <c r="V92" s="108"/>
    </row>
    <row r="93" spans="1:22">
      <c r="A93" s="86">
        <v>44581</v>
      </c>
      <c r="B93" s="38">
        <v>14705</v>
      </c>
      <c r="C93" s="247"/>
      <c r="D93" s="248"/>
      <c r="E93" s="249"/>
      <c r="F93" s="249"/>
      <c r="G93" s="249"/>
      <c r="H93" s="249"/>
      <c r="I93" s="247"/>
      <c r="J93" s="250"/>
      <c r="K93" s="216"/>
      <c r="L93" s="216"/>
      <c r="M93" s="216"/>
      <c r="N93" s="251"/>
      <c r="O93" s="251"/>
      <c r="P93" s="194">
        <v>14</v>
      </c>
      <c r="Q93" s="30"/>
      <c r="R93" s="30"/>
      <c r="S93" s="147"/>
      <c r="T93" s="108"/>
      <c r="U93" s="108"/>
      <c r="V93" s="108"/>
    </row>
    <row r="94" spans="1:22">
      <c r="A94" s="86">
        <v>44582</v>
      </c>
      <c r="B94" s="38">
        <v>8234</v>
      </c>
      <c r="C94" s="33"/>
      <c r="D94" s="196"/>
      <c r="E94" s="31"/>
      <c r="F94" s="31"/>
      <c r="G94" s="31"/>
      <c r="H94" s="31"/>
      <c r="I94" s="33"/>
      <c r="J94" s="75"/>
      <c r="K94" s="201"/>
      <c r="L94" s="201"/>
      <c r="M94" s="201"/>
      <c r="N94" s="76"/>
      <c r="O94" s="76"/>
      <c r="P94" s="71">
        <v>53</v>
      </c>
      <c r="Q94" s="30"/>
      <c r="R94" s="30"/>
      <c r="S94" s="147"/>
      <c r="T94" s="108"/>
      <c r="U94" s="108"/>
      <c r="V94" s="108"/>
    </row>
    <row r="95" spans="1:22">
      <c r="A95" s="86">
        <v>44583</v>
      </c>
      <c r="B95" s="38">
        <v>5366</v>
      </c>
      <c r="C95" s="33"/>
      <c r="D95" s="196"/>
      <c r="E95" s="31"/>
      <c r="F95" s="31"/>
      <c r="G95" s="31"/>
      <c r="H95" s="31"/>
      <c r="I95" s="33"/>
      <c r="J95" s="75"/>
      <c r="K95" s="76"/>
      <c r="L95" s="76"/>
      <c r="M95" s="76"/>
      <c r="N95" s="76"/>
      <c r="O95" s="76"/>
      <c r="P95" s="71">
        <v>3</v>
      </c>
      <c r="Q95" s="30"/>
      <c r="R95" s="30"/>
      <c r="S95" s="147"/>
      <c r="T95" s="108"/>
      <c r="U95" s="108"/>
      <c r="V95" s="108"/>
    </row>
    <row r="96" spans="1:22">
      <c r="A96" s="86">
        <v>44584</v>
      </c>
      <c r="B96" s="38">
        <v>4927</v>
      </c>
      <c r="C96" s="33"/>
      <c r="D96" s="196"/>
      <c r="E96" s="31"/>
      <c r="F96" s="31"/>
      <c r="G96" s="31"/>
      <c r="H96" s="31"/>
      <c r="I96" s="33"/>
      <c r="J96" s="75"/>
      <c r="K96" s="76"/>
      <c r="L96" s="76"/>
      <c r="M96" s="76"/>
      <c r="N96" s="76"/>
      <c r="O96" s="76"/>
      <c r="P96" s="71">
        <v>6</v>
      </c>
      <c r="Q96" s="30"/>
      <c r="R96" s="30"/>
      <c r="S96" s="147"/>
      <c r="T96" s="108"/>
      <c r="U96" s="108"/>
      <c r="V96" s="108"/>
    </row>
    <row r="97" spans="1:22">
      <c r="A97" s="86">
        <v>44585</v>
      </c>
      <c r="B97" s="38">
        <v>4129</v>
      </c>
      <c r="C97" s="33"/>
      <c r="D97" s="196"/>
      <c r="E97" s="31"/>
      <c r="F97" s="31"/>
      <c r="G97" s="31"/>
      <c r="H97" s="31"/>
      <c r="I97" s="33"/>
      <c r="J97" s="75"/>
      <c r="K97" s="76"/>
      <c r="L97" s="76"/>
      <c r="M97" s="76"/>
      <c r="N97" s="76"/>
      <c r="O97" s="76"/>
      <c r="P97" s="71">
        <v>0</v>
      </c>
      <c r="Q97" s="30"/>
      <c r="R97" s="30"/>
      <c r="S97" s="147"/>
      <c r="T97" s="108"/>
      <c r="U97" s="108"/>
      <c r="V97" s="108"/>
    </row>
    <row r="98" spans="1:22">
      <c r="A98" s="86">
        <v>44586</v>
      </c>
      <c r="B98" s="38">
        <v>3413</v>
      </c>
      <c r="C98" s="33"/>
      <c r="D98" s="196"/>
      <c r="E98" s="31"/>
      <c r="F98" s="31"/>
      <c r="G98" s="31"/>
      <c r="H98" s="31"/>
      <c r="I98" s="33"/>
      <c r="J98" s="75"/>
      <c r="K98" s="76"/>
      <c r="L98" s="76"/>
      <c r="M98" s="76"/>
      <c r="N98" s="76"/>
      <c r="O98" s="76"/>
      <c r="P98" s="71">
        <v>0</v>
      </c>
      <c r="Q98" s="30"/>
      <c r="R98" s="30"/>
      <c r="S98" s="147"/>
      <c r="T98" s="108"/>
      <c r="U98" s="108"/>
      <c r="V98" s="108"/>
    </row>
    <row r="99" spans="1:22">
      <c r="A99" s="86">
        <v>44587</v>
      </c>
      <c r="B99" s="38">
        <v>4051</v>
      </c>
      <c r="C99" s="33"/>
      <c r="D99" s="196"/>
      <c r="E99" s="31"/>
      <c r="F99" s="31"/>
      <c r="G99" s="31"/>
      <c r="H99" s="31"/>
      <c r="I99" s="33"/>
      <c r="J99" s="75"/>
      <c r="K99" s="76"/>
      <c r="L99" s="76"/>
      <c r="M99" s="76"/>
      <c r="N99" s="76"/>
      <c r="O99" s="76"/>
      <c r="P99" s="71">
        <v>8</v>
      </c>
      <c r="Q99" s="30"/>
      <c r="R99" s="30"/>
      <c r="S99" s="147"/>
      <c r="T99" s="108"/>
      <c r="U99" s="108"/>
      <c r="V99" s="108"/>
    </row>
    <row r="100" spans="1:22">
      <c r="A100" s="86">
        <v>44588</v>
      </c>
      <c r="B100" s="38">
        <v>3312</v>
      </c>
      <c r="C100" s="33"/>
      <c r="D100" s="196"/>
      <c r="E100" s="31"/>
      <c r="F100" s="31"/>
      <c r="G100" s="31"/>
      <c r="H100" s="31"/>
      <c r="I100" s="33"/>
      <c r="J100" s="75"/>
      <c r="K100" s="76"/>
      <c r="L100" s="76"/>
      <c r="M100" s="76"/>
      <c r="N100" s="76"/>
      <c r="O100" s="76"/>
      <c r="P100" s="71">
        <v>1</v>
      </c>
      <c r="Q100" s="30"/>
      <c r="R100" s="30"/>
      <c r="S100" s="147"/>
      <c r="T100" s="108"/>
      <c r="U100" s="108"/>
      <c r="V100" s="108"/>
    </row>
    <row r="101" spans="1:22">
      <c r="A101" s="86">
        <v>44589</v>
      </c>
      <c r="B101" s="38">
        <v>4423</v>
      </c>
      <c r="C101" s="33"/>
      <c r="D101" s="196"/>
      <c r="E101" s="31"/>
      <c r="F101" s="31"/>
      <c r="G101" s="31"/>
      <c r="H101" s="31"/>
      <c r="I101" s="33"/>
      <c r="J101" s="75"/>
      <c r="K101" s="76"/>
      <c r="L101" s="76"/>
      <c r="M101" s="76"/>
      <c r="N101" s="76"/>
      <c r="O101" s="76"/>
      <c r="P101" s="71">
        <v>7</v>
      </c>
      <c r="Q101" s="30"/>
      <c r="R101" s="30"/>
      <c r="S101" s="147"/>
      <c r="T101" s="108"/>
      <c r="U101" s="108"/>
      <c r="V101" s="108"/>
    </row>
    <row r="102" spans="1:22">
      <c r="A102" s="86">
        <v>44590</v>
      </c>
      <c r="B102" s="38">
        <v>3233</v>
      </c>
      <c r="C102" s="33"/>
      <c r="D102" s="196"/>
      <c r="E102" s="31"/>
      <c r="F102" s="31"/>
      <c r="G102" s="31"/>
      <c r="H102" s="31"/>
      <c r="I102" s="33"/>
      <c r="J102" s="75"/>
      <c r="K102" s="76"/>
      <c r="L102" s="76"/>
      <c r="M102" s="76"/>
      <c r="N102" s="76"/>
      <c r="O102" s="76"/>
      <c r="P102" s="71">
        <v>1</v>
      </c>
      <c r="Q102" s="30"/>
      <c r="R102" s="30"/>
      <c r="S102" s="147"/>
      <c r="T102" s="108"/>
      <c r="U102" s="108"/>
      <c r="V102" s="108"/>
    </row>
    <row r="103" spans="1:22">
      <c r="A103" s="86">
        <v>44591</v>
      </c>
      <c r="B103" s="38">
        <v>2963</v>
      </c>
      <c r="C103" s="33"/>
      <c r="D103" s="196"/>
      <c r="E103" s="31"/>
      <c r="F103" s="31"/>
      <c r="G103" s="31"/>
      <c r="H103" s="31"/>
      <c r="I103" s="33"/>
      <c r="J103" s="75"/>
      <c r="K103" s="76"/>
      <c r="L103" s="76"/>
      <c r="M103" s="76"/>
      <c r="N103" s="76"/>
      <c r="O103" s="76"/>
      <c r="P103" s="71">
        <v>1</v>
      </c>
      <c r="Q103" s="30"/>
      <c r="R103" s="30"/>
      <c r="S103" s="147"/>
      <c r="T103" s="108"/>
      <c r="U103" s="108"/>
      <c r="V103" s="108"/>
    </row>
    <row r="104" spans="1:22">
      <c r="A104" s="86">
        <v>44592</v>
      </c>
      <c r="B104" s="38">
        <v>2942</v>
      </c>
      <c r="C104" s="33"/>
      <c r="D104" s="196"/>
      <c r="E104" s="31"/>
      <c r="F104" s="31"/>
      <c r="G104" s="31"/>
      <c r="H104" s="31"/>
      <c r="I104" s="33"/>
      <c r="J104" s="75"/>
      <c r="K104" s="76"/>
      <c r="L104" s="76"/>
      <c r="M104" s="76"/>
      <c r="N104" s="76"/>
      <c r="O104" s="76"/>
      <c r="P104" s="71">
        <v>0</v>
      </c>
      <c r="Q104" s="30"/>
      <c r="R104" s="30"/>
      <c r="S104" s="147"/>
      <c r="T104" s="108"/>
      <c r="U104" s="108"/>
      <c r="V104" s="108"/>
    </row>
    <row r="105" spans="1:22">
      <c r="A105" s="86">
        <v>44593</v>
      </c>
      <c r="B105" s="38">
        <v>7199</v>
      </c>
      <c r="C105" s="33"/>
      <c r="D105" s="196"/>
      <c r="E105" s="31"/>
      <c r="F105" s="31"/>
      <c r="G105" s="31"/>
      <c r="H105" s="31"/>
      <c r="I105" s="33"/>
      <c r="J105" s="199"/>
      <c r="K105" s="76"/>
      <c r="L105" s="76"/>
      <c r="M105" s="76"/>
      <c r="N105" s="76"/>
      <c r="O105" s="76"/>
      <c r="P105" s="71">
        <v>0</v>
      </c>
      <c r="Q105" s="30"/>
      <c r="R105" s="30"/>
      <c r="S105" s="147"/>
      <c r="T105" s="108"/>
      <c r="U105" s="108"/>
      <c r="V105" s="108"/>
    </row>
    <row r="106" spans="1:22">
      <c r="A106" s="86">
        <v>44594</v>
      </c>
      <c r="B106" s="38">
        <v>7592</v>
      </c>
      <c r="C106" s="245">
        <v>1</v>
      </c>
      <c r="D106" s="245">
        <v>0.89</v>
      </c>
      <c r="E106" s="245">
        <v>7.68</v>
      </c>
      <c r="F106" s="245">
        <v>1203</v>
      </c>
      <c r="G106" s="245">
        <v>8</v>
      </c>
      <c r="H106" s="245">
        <v>10</v>
      </c>
      <c r="I106" s="252">
        <v>3</v>
      </c>
      <c r="J106" s="245">
        <v>2.8</v>
      </c>
      <c r="K106" s="245">
        <v>75.92</v>
      </c>
      <c r="L106" s="245">
        <v>22.78</v>
      </c>
      <c r="M106" s="245">
        <v>7.59</v>
      </c>
      <c r="N106" s="245">
        <v>21.26</v>
      </c>
      <c r="O106" s="245">
        <v>60.74</v>
      </c>
      <c r="P106" s="71">
        <v>33</v>
      </c>
      <c r="Q106" s="30"/>
      <c r="R106" s="30" t="s">
        <v>95</v>
      </c>
      <c r="S106" s="147" t="s">
        <v>113</v>
      </c>
      <c r="T106" s="108" t="s">
        <v>119</v>
      </c>
      <c r="U106" s="108" t="s">
        <v>120</v>
      </c>
      <c r="V106" s="108"/>
    </row>
    <row r="107" spans="1:22">
      <c r="A107" s="86">
        <v>44595</v>
      </c>
      <c r="B107" s="38">
        <v>33462</v>
      </c>
      <c r="C107" s="33"/>
      <c r="D107" s="196"/>
      <c r="E107" s="31"/>
      <c r="F107" s="31"/>
      <c r="G107" s="31"/>
      <c r="H107" s="31"/>
      <c r="I107" s="33"/>
      <c r="J107" s="200"/>
      <c r="K107" s="76"/>
      <c r="L107" s="76"/>
      <c r="M107" s="76"/>
      <c r="N107" s="76"/>
      <c r="O107" s="76"/>
      <c r="P107" s="71">
        <v>83</v>
      </c>
      <c r="Q107" s="30"/>
      <c r="R107" s="30"/>
      <c r="S107" s="147"/>
      <c r="T107" s="108"/>
      <c r="U107" s="108"/>
      <c r="V107" s="108"/>
    </row>
    <row r="108" spans="1:22">
      <c r="A108" s="86">
        <v>44596</v>
      </c>
      <c r="B108" s="38">
        <v>12108</v>
      </c>
      <c r="C108" s="33"/>
      <c r="D108" s="196"/>
      <c r="E108" s="31"/>
      <c r="F108" s="31"/>
      <c r="G108" s="31"/>
      <c r="H108" s="31"/>
      <c r="I108" s="33"/>
      <c r="J108" s="75"/>
      <c r="K108" s="76"/>
      <c r="L108" s="76"/>
      <c r="M108" s="206"/>
      <c r="N108" s="76"/>
      <c r="O108" s="206"/>
      <c r="P108" s="71">
        <v>49</v>
      </c>
      <c r="Q108" s="30"/>
      <c r="R108" s="30"/>
      <c r="S108" s="147"/>
      <c r="T108" s="108"/>
      <c r="U108" s="108"/>
      <c r="V108" s="108"/>
    </row>
    <row r="109" spans="1:22">
      <c r="A109" s="86">
        <v>44597</v>
      </c>
      <c r="B109" s="38">
        <v>5523</v>
      </c>
      <c r="C109" s="213"/>
      <c r="D109" s="102"/>
      <c r="E109" s="214"/>
      <c r="F109" s="214"/>
      <c r="G109" s="214"/>
      <c r="H109" s="214"/>
      <c r="I109" s="213"/>
      <c r="J109" s="215"/>
      <c r="K109" s="217"/>
      <c r="L109" s="217"/>
      <c r="M109" s="216"/>
      <c r="N109" s="217"/>
      <c r="O109" s="216"/>
      <c r="P109" s="71">
        <v>3</v>
      </c>
      <c r="Q109" s="30"/>
      <c r="R109" s="30"/>
      <c r="S109" s="147"/>
      <c r="T109" s="108"/>
      <c r="U109" s="108"/>
      <c r="V109" s="108"/>
    </row>
    <row r="110" spans="1:22">
      <c r="A110" s="86">
        <v>44598</v>
      </c>
      <c r="B110" s="38">
        <v>4453</v>
      </c>
      <c r="C110" s="33"/>
      <c r="D110" s="196"/>
      <c r="E110" s="31"/>
      <c r="F110" s="31"/>
      <c r="G110" s="31"/>
      <c r="H110" s="31"/>
      <c r="I110" s="33"/>
      <c r="J110" s="75"/>
      <c r="K110" s="76"/>
      <c r="L110" s="76"/>
      <c r="M110" s="201"/>
      <c r="N110" s="76"/>
      <c r="O110" s="201"/>
      <c r="P110" s="71">
        <v>0</v>
      </c>
      <c r="Q110" s="30"/>
      <c r="R110" s="30"/>
      <c r="S110" s="147"/>
      <c r="T110" s="108"/>
      <c r="U110" s="108"/>
      <c r="V110" s="108"/>
    </row>
    <row r="111" spans="1:22">
      <c r="A111" s="86">
        <v>44599</v>
      </c>
      <c r="B111" s="38">
        <v>3879</v>
      </c>
      <c r="C111" s="33"/>
      <c r="D111" s="196"/>
      <c r="E111" s="31"/>
      <c r="F111" s="31"/>
      <c r="G111" s="31"/>
      <c r="H111" s="31"/>
      <c r="I111" s="33"/>
      <c r="J111" s="75"/>
      <c r="K111" s="76"/>
      <c r="L111" s="76"/>
      <c r="M111" s="76"/>
      <c r="N111" s="76"/>
      <c r="O111" s="76"/>
      <c r="P111" s="71">
        <v>2</v>
      </c>
      <c r="Q111" s="30"/>
      <c r="R111" s="30"/>
      <c r="S111" s="147"/>
      <c r="T111" s="108"/>
      <c r="U111" s="108"/>
      <c r="V111" s="108"/>
    </row>
    <row r="112" spans="1:22">
      <c r="A112" s="86">
        <v>44600</v>
      </c>
      <c r="B112" s="38">
        <v>3564</v>
      </c>
      <c r="C112" s="33"/>
      <c r="D112" s="196"/>
      <c r="E112" s="31"/>
      <c r="F112" s="31"/>
      <c r="G112" s="31"/>
      <c r="H112" s="31"/>
      <c r="I112" s="33"/>
      <c r="J112" s="75"/>
      <c r="K112" s="76"/>
      <c r="L112" s="76"/>
      <c r="M112" s="76"/>
      <c r="N112" s="76"/>
      <c r="O112" s="76"/>
      <c r="P112" s="71">
        <v>1</v>
      </c>
      <c r="Q112" s="30"/>
      <c r="R112" s="30"/>
      <c r="S112" s="147"/>
      <c r="T112" s="108"/>
      <c r="U112" s="108"/>
      <c r="V112" s="108"/>
    </row>
    <row r="113" spans="1:22">
      <c r="A113" s="86">
        <v>44601</v>
      </c>
      <c r="B113" s="38">
        <v>3306</v>
      </c>
      <c r="C113" s="33"/>
      <c r="D113" s="196"/>
      <c r="E113" s="31"/>
      <c r="F113" s="31"/>
      <c r="G113" s="31"/>
      <c r="H113" s="31"/>
      <c r="I113" s="33"/>
      <c r="J113" s="75"/>
      <c r="K113" s="76"/>
      <c r="L113" s="76"/>
      <c r="M113" s="76"/>
      <c r="N113" s="76"/>
      <c r="O113" s="76"/>
      <c r="P113" s="71">
        <v>0</v>
      </c>
      <c r="Q113" s="30"/>
      <c r="R113" s="30"/>
      <c r="S113" s="147"/>
      <c r="T113" s="108"/>
      <c r="U113" s="108"/>
      <c r="V113" s="108"/>
    </row>
    <row r="114" spans="1:22">
      <c r="A114" s="86">
        <v>44602</v>
      </c>
      <c r="B114" s="38">
        <v>3123</v>
      </c>
      <c r="C114" s="33"/>
      <c r="D114" s="196"/>
      <c r="E114" s="31"/>
      <c r="F114" s="31"/>
      <c r="G114" s="31"/>
      <c r="H114" s="31"/>
      <c r="I114" s="33"/>
      <c r="J114" s="75"/>
      <c r="K114" s="76"/>
      <c r="L114" s="76"/>
      <c r="M114" s="76"/>
      <c r="N114" s="76"/>
      <c r="O114" s="76"/>
      <c r="P114" s="71">
        <v>0</v>
      </c>
      <c r="Q114" s="30"/>
      <c r="R114" s="30"/>
      <c r="S114" s="147"/>
      <c r="T114" s="108"/>
      <c r="U114" s="108"/>
      <c r="V114" s="108"/>
    </row>
    <row r="115" spans="1:22">
      <c r="A115" s="86">
        <v>44603</v>
      </c>
      <c r="B115" s="38">
        <v>2953</v>
      </c>
      <c r="C115" s="33"/>
      <c r="D115" s="196"/>
      <c r="E115" s="31"/>
      <c r="F115" s="31"/>
      <c r="G115" s="31"/>
      <c r="H115" s="31"/>
      <c r="I115" s="33"/>
      <c r="J115" s="75"/>
      <c r="K115" s="76"/>
      <c r="L115" s="76"/>
      <c r="M115" s="76"/>
      <c r="N115" s="76"/>
      <c r="O115" s="76"/>
      <c r="P115" s="71">
        <v>0</v>
      </c>
      <c r="Q115" s="30"/>
      <c r="R115" s="30"/>
      <c r="S115" s="147"/>
      <c r="T115" s="108"/>
      <c r="U115" s="108"/>
      <c r="V115" s="108"/>
    </row>
    <row r="116" spans="1:22">
      <c r="A116" s="86">
        <v>44604</v>
      </c>
      <c r="B116" s="38">
        <v>2779</v>
      </c>
      <c r="C116" s="33"/>
      <c r="D116" s="196"/>
      <c r="E116" s="31"/>
      <c r="F116" s="31"/>
      <c r="G116" s="31"/>
      <c r="H116" s="31"/>
      <c r="I116" s="33"/>
      <c r="J116" s="75"/>
      <c r="K116" s="76"/>
      <c r="L116" s="76"/>
      <c r="M116" s="76"/>
      <c r="N116" s="76"/>
      <c r="O116" s="76"/>
      <c r="P116" s="71">
        <v>4</v>
      </c>
      <c r="Q116" s="30"/>
      <c r="R116" s="30"/>
      <c r="S116" s="147"/>
      <c r="T116" s="108"/>
      <c r="U116" s="108"/>
      <c r="V116" s="108"/>
    </row>
    <row r="117" spans="1:22">
      <c r="A117" s="86">
        <v>44605</v>
      </c>
      <c r="B117" s="38">
        <v>2750</v>
      </c>
      <c r="C117" s="33"/>
      <c r="D117" s="196"/>
      <c r="E117" s="31"/>
      <c r="F117" s="31"/>
      <c r="G117" s="31"/>
      <c r="H117" s="31"/>
      <c r="I117" s="33"/>
      <c r="J117" s="75"/>
      <c r="K117" s="76"/>
      <c r="L117" s="76"/>
      <c r="M117" s="76"/>
      <c r="N117" s="76"/>
      <c r="O117" s="76"/>
      <c r="P117" s="71">
        <v>0</v>
      </c>
      <c r="Q117" s="30"/>
      <c r="R117" s="30"/>
      <c r="S117" s="147"/>
      <c r="T117" s="108"/>
      <c r="U117" s="108"/>
      <c r="V117" s="108"/>
    </row>
    <row r="118" spans="1:22">
      <c r="A118" s="86">
        <v>44606</v>
      </c>
      <c r="B118" s="38">
        <v>2880</v>
      </c>
      <c r="C118" s="33"/>
      <c r="D118" s="196"/>
      <c r="E118" s="31"/>
      <c r="F118" s="31"/>
      <c r="G118" s="31"/>
      <c r="H118" s="31"/>
      <c r="I118" s="33"/>
      <c r="J118" s="75"/>
      <c r="K118" s="76"/>
      <c r="L118" s="76"/>
      <c r="M118" s="76"/>
      <c r="N118" s="76"/>
      <c r="O118" s="76"/>
      <c r="P118" s="71">
        <v>0</v>
      </c>
      <c r="Q118" s="30"/>
      <c r="R118" s="30"/>
      <c r="S118" s="147"/>
      <c r="T118" s="108"/>
      <c r="U118" s="108"/>
      <c r="V118" s="108"/>
    </row>
    <row r="119" spans="1:22">
      <c r="A119" s="86">
        <v>44607</v>
      </c>
      <c r="B119" s="187">
        <v>2955</v>
      </c>
      <c r="C119" s="222"/>
      <c r="D119" s="85"/>
      <c r="E119" s="223"/>
      <c r="F119" s="223"/>
      <c r="G119" s="223"/>
      <c r="H119" s="223"/>
      <c r="I119" s="222"/>
      <c r="J119" s="199"/>
      <c r="K119" s="76"/>
      <c r="L119" s="76"/>
      <c r="M119" s="76"/>
      <c r="N119" s="76"/>
      <c r="O119" s="76"/>
      <c r="P119" s="71">
        <v>6</v>
      </c>
      <c r="Q119" s="30"/>
      <c r="R119" s="30"/>
      <c r="S119" s="147"/>
      <c r="T119" s="108"/>
      <c r="U119" s="108"/>
      <c r="V119" s="108"/>
    </row>
    <row r="120" spans="1:22">
      <c r="A120" s="86">
        <v>44608</v>
      </c>
      <c r="B120" s="107">
        <v>2719</v>
      </c>
      <c r="C120" s="254" t="s">
        <v>83</v>
      </c>
      <c r="D120" s="245">
        <v>2.4</v>
      </c>
      <c r="E120" s="245">
        <v>7.54</v>
      </c>
      <c r="F120" s="245">
        <v>2752</v>
      </c>
      <c r="G120" s="245">
        <v>2</v>
      </c>
      <c r="H120" s="245">
        <v>3</v>
      </c>
      <c r="I120" s="245">
        <v>3.5</v>
      </c>
      <c r="J120" s="245">
        <v>3.8</v>
      </c>
      <c r="K120" s="245">
        <v>8.16</v>
      </c>
      <c r="L120" s="245">
        <v>9.52</v>
      </c>
      <c r="M120" s="245">
        <v>0.14000000000000001</v>
      </c>
      <c r="N120" s="245">
        <v>10.33</v>
      </c>
      <c r="O120" s="245">
        <v>24.75</v>
      </c>
      <c r="P120" s="71">
        <v>0</v>
      </c>
      <c r="Q120" s="30"/>
      <c r="R120" s="30" t="s">
        <v>95</v>
      </c>
      <c r="S120" s="147" t="s">
        <v>121</v>
      </c>
      <c r="T120" s="108" t="s">
        <v>122</v>
      </c>
      <c r="U120" s="108" t="s">
        <v>123</v>
      </c>
      <c r="V120" s="108"/>
    </row>
    <row r="121" spans="1:22">
      <c r="A121" s="86">
        <v>44609</v>
      </c>
      <c r="B121" s="188">
        <v>2806</v>
      </c>
      <c r="C121" s="247"/>
      <c r="D121" s="248"/>
      <c r="E121" s="249"/>
      <c r="F121" s="249"/>
      <c r="G121" s="249"/>
      <c r="H121" s="249"/>
      <c r="I121" s="247"/>
      <c r="J121" s="250"/>
      <c r="K121" s="251"/>
      <c r="L121" s="216"/>
      <c r="M121" s="216"/>
      <c r="N121" s="216"/>
      <c r="O121" s="251"/>
      <c r="P121" s="71">
        <v>0</v>
      </c>
      <c r="Q121" s="30"/>
      <c r="R121" s="30"/>
      <c r="S121" s="147"/>
      <c r="T121" s="108"/>
      <c r="U121" s="108"/>
      <c r="V121" s="108"/>
    </row>
    <row r="122" spans="1:22">
      <c r="A122" s="86">
        <v>44610</v>
      </c>
      <c r="B122" s="38">
        <v>2802</v>
      </c>
      <c r="C122" s="33"/>
      <c r="D122" s="196"/>
      <c r="E122" s="31"/>
      <c r="F122" s="31"/>
      <c r="G122" s="31"/>
      <c r="H122" s="31"/>
      <c r="I122" s="33"/>
      <c r="J122" s="75"/>
      <c r="K122" s="76"/>
      <c r="L122" s="201"/>
      <c r="M122" s="219"/>
      <c r="N122" s="201"/>
      <c r="O122" s="76"/>
      <c r="P122" s="71">
        <v>0</v>
      </c>
      <c r="Q122" s="30"/>
      <c r="R122" s="30"/>
      <c r="S122" s="147"/>
      <c r="T122" s="108"/>
      <c r="U122" s="108"/>
      <c r="V122" s="108"/>
    </row>
    <row r="123" spans="1:22">
      <c r="A123" s="86">
        <v>44611</v>
      </c>
      <c r="B123" s="38">
        <v>2556</v>
      </c>
      <c r="C123" s="33"/>
      <c r="D123" s="196"/>
      <c r="E123" s="31"/>
      <c r="F123" s="31"/>
      <c r="G123" s="31"/>
      <c r="H123" s="31"/>
      <c r="I123" s="33"/>
      <c r="J123" s="75"/>
      <c r="K123" s="76"/>
      <c r="L123" s="76"/>
      <c r="M123" s="76"/>
      <c r="N123" s="76"/>
      <c r="O123" s="76"/>
      <c r="P123" s="71">
        <v>3</v>
      </c>
      <c r="Q123" s="30"/>
      <c r="R123" s="30"/>
      <c r="S123" s="147"/>
      <c r="T123" s="108"/>
      <c r="U123" s="108"/>
      <c r="V123" s="108"/>
    </row>
    <row r="124" spans="1:22">
      <c r="A124" s="86">
        <v>44612</v>
      </c>
      <c r="B124" s="38">
        <v>2504</v>
      </c>
      <c r="C124" s="33"/>
      <c r="D124" s="196"/>
      <c r="E124" s="31"/>
      <c r="F124" s="31"/>
      <c r="G124" s="31"/>
      <c r="H124" s="31"/>
      <c r="I124" s="33"/>
      <c r="J124" s="75"/>
      <c r="K124" s="76"/>
      <c r="L124" s="76"/>
      <c r="M124" s="76"/>
      <c r="N124" s="76"/>
      <c r="O124" s="76"/>
      <c r="P124" s="71">
        <v>0</v>
      </c>
      <c r="Q124" s="30"/>
      <c r="R124" s="30"/>
      <c r="S124" s="147"/>
      <c r="T124" s="108"/>
      <c r="U124" s="108"/>
      <c r="V124" s="108"/>
    </row>
    <row r="125" spans="1:22">
      <c r="A125" s="86">
        <v>44613</v>
      </c>
      <c r="B125" s="38">
        <v>2620</v>
      </c>
      <c r="C125" s="33"/>
      <c r="D125" s="196"/>
      <c r="E125" s="31"/>
      <c r="F125" s="31"/>
      <c r="G125" s="31"/>
      <c r="H125" s="31"/>
      <c r="I125" s="33"/>
      <c r="J125" s="75"/>
      <c r="K125" s="76"/>
      <c r="L125" s="76"/>
      <c r="M125" s="76"/>
      <c r="N125" s="76"/>
      <c r="O125" s="76"/>
      <c r="P125" s="71">
        <v>0</v>
      </c>
      <c r="Q125" s="30"/>
      <c r="R125" s="30"/>
      <c r="S125" s="147"/>
      <c r="T125" s="108"/>
      <c r="U125" s="108"/>
      <c r="V125" s="108"/>
    </row>
    <row r="126" spans="1:22">
      <c r="A126" s="86">
        <v>44614</v>
      </c>
      <c r="B126" s="38">
        <v>3799</v>
      </c>
      <c r="C126" s="33"/>
      <c r="D126" s="196"/>
      <c r="E126" s="31"/>
      <c r="F126" s="31"/>
      <c r="G126" s="31"/>
      <c r="H126" s="31"/>
      <c r="I126" s="33"/>
      <c r="J126" s="75"/>
      <c r="K126" s="76"/>
      <c r="L126" s="76"/>
      <c r="M126" s="76"/>
      <c r="N126" s="76"/>
      <c r="O126" s="76"/>
      <c r="P126" s="71">
        <v>0</v>
      </c>
      <c r="Q126" s="30"/>
      <c r="R126" s="30"/>
      <c r="S126" s="147"/>
      <c r="T126" s="108"/>
      <c r="U126" s="108"/>
      <c r="V126" s="108"/>
    </row>
    <row r="127" spans="1:22">
      <c r="A127" s="86">
        <v>44615</v>
      </c>
      <c r="B127" s="38">
        <v>12376</v>
      </c>
      <c r="C127" s="33"/>
      <c r="D127" s="196"/>
      <c r="E127" s="31"/>
      <c r="F127" s="31"/>
      <c r="G127" s="31"/>
      <c r="H127" s="31"/>
      <c r="I127" s="33"/>
      <c r="J127" s="75"/>
      <c r="K127" s="76"/>
      <c r="L127" s="76"/>
      <c r="M127" s="76"/>
      <c r="N127" s="76"/>
      <c r="O127" s="76"/>
      <c r="P127" s="71">
        <v>13</v>
      </c>
      <c r="Q127" s="30"/>
      <c r="R127" s="30"/>
      <c r="S127" s="147"/>
      <c r="T127" s="108"/>
      <c r="U127" s="108"/>
      <c r="V127" s="108"/>
    </row>
    <row r="128" spans="1:22">
      <c r="A128" s="86">
        <v>44616</v>
      </c>
      <c r="B128" s="38">
        <v>32677.999999999996</v>
      </c>
      <c r="C128" s="33"/>
      <c r="D128" s="196"/>
      <c r="E128" s="31"/>
      <c r="F128" s="31"/>
      <c r="G128" s="31"/>
      <c r="H128" s="31"/>
      <c r="I128" s="33"/>
      <c r="J128" s="75"/>
      <c r="K128" s="76"/>
      <c r="L128" s="76"/>
      <c r="M128" s="76"/>
      <c r="N128" s="76"/>
      <c r="O128" s="76"/>
      <c r="P128" s="71">
        <v>180</v>
      </c>
      <c r="Q128" s="30"/>
      <c r="R128" s="30"/>
      <c r="S128" s="147"/>
      <c r="T128" s="108"/>
      <c r="U128" s="108"/>
      <c r="V128" s="108"/>
    </row>
    <row r="129" spans="1:22">
      <c r="A129" s="86">
        <v>44617</v>
      </c>
      <c r="B129" s="38">
        <v>20564</v>
      </c>
      <c r="C129" s="33"/>
      <c r="D129" s="196"/>
      <c r="E129" s="31"/>
      <c r="F129" s="31"/>
      <c r="G129" s="31"/>
      <c r="H129" s="31"/>
      <c r="I129" s="33"/>
      <c r="J129" s="75"/>
      <c r="K129" s="76"/>
      <c r="L129" s="76"/>
      <c r="M129" s="76"/>
      <c r="N129" s="76"/>
      <c r="O129" s="76"/>
      <c r="P129" s="71">
        <v>40</v>
      </c>
      <c r="Q129" s="30"/>
      <c r="R129" s="30"/>
      <c r="S129" s="147"/>
      <c r="T129" s="108"/>
      <c r="U129" s="108"/>
      <c r="V129" s="108"/>
    </row>
    <row r="130" spans="1:22">
      <c r="A130" s="86">
        <v>44618</v>
      </c>
      <c r="B130" s="38">
        <v>20036</v>
      </c>
      <c r="C130" s="33"/>
      <c r="D130" s="196"/>
      <c r="E130" s="31"/>
      <c r="F130" s="31"/>
      <c r="G130" s="31"/>
      <c r="H130" s="31"/>
      <c r="I130" s="33"/>
      <c r="J130" s="75"/>
      <c r="K130" s="76"/>
      <c r="L130" s="76"/>
      <c r="M130" s="76"/>
      <c r="N130" s="76"/>
      <c r="O130" s="76"/>
      <c r="P130" s="71">
        <v>32</v>
      </c>
      <c r="Q130" s="30"/>
      <c r="R130" s="30"/>
      <c r="S130" s="147"/>
      <c r="T130" s="108"/>
      <c r="U130" s="108"/>
      <c r="V130" s="108"/>
    </row>
    <row r="131" spans="1:22">
      <c r="A131" s="86">
        <v>44619</v>
      </c>
      <c r="B131" s="38">
        <v>34435</v>
      </c>
      <c r="C131" s="33"/>
      <c r="D131" s="196"/>
      <c r="E131" s="31"/>
      <c r="F131" s="31"/>
      <c r="G131" s="31"/>
      <c r="H131" s="31"/>
      <c r="I131" s="33"/>
      <c r="J131" s="75"/>
      <c r="K131" s="76"/>
      <c r="L131" s="76"/>
      <c r="M131" s="76"/>
      <c r="N131" s="76"/>
      <c r="O131" s="76"/>
      <c r="P131" s="71">
        <v>44</v>
      </c>
      <c r="Q131" s="30"/>
      <c r="R131" s="30"/>
      <c r="S131" s="147"/>
      <c r="T131" s="108"/>
      <c r="U131" s="108"/>
      <c r="V131" s="108"/>
    </row>
    <row r="132" spans="1:22">
      <c r="A132" s="86">
        <v>44620</v>
      </c>
      <c r="B132" s="38">
        <v>36696</v>
      </c>
      <c r="C132" s="33"/>
      <c r="D132" s="196"/>
      <c r="E132" s="31"/>
      <c r="F132" s="31"/>
      <c r="G132" s="31"/>
      <c r="H132" s="31"/>
      <c r="I132" s="33"/>
      <c r="J132" s="75"/>
      <c r="K132" s="76"/>
      <c r="L132" s="76"/>
      <c r="M132" s="76"/>
      <c r="N132" s="76"/>
      <c r="O132" s="76"/>
      <c r="P132" s="71">
        <v>275</v>
      </c>
      <c r="Q132" s="30"/>
      <c r="R132" s="30"/>
      <c r="S132" s="147"/>
      <c r="T132" s="108"/>
      <c r="U132" s="108"/>
      <c r="V132" s="108"/>
    </row>
    <row r="133" spans="1:22">
      <c r="A133" s="86">
        <v>44621</v>
      </c>
      <c r="B133" s="38">
        <v>34906</v>
      </c>
      <c r="C133" s="33"/>
      <c r="D133" s="196"/>
      <c r="E133" s="31"/>
      <c r="F133" s="31"/>
      <c r="G133" s="31"/>
      <c r="H133" s="31"/>
      <c r="I133" s="33"/>
      <c r="J133" s="75"/>
      <c r="K133" s="76"/>
      <c r="L133" s="76"/>
      <c r="M133" s="76"/>
      <c r="N133" s="76"/>
      <c r="O133" s="76"/>
      <c r="P133" s="95"/>
      <c r="Q133" s="30"/>
      <c r="R133" s="30"/>
      <c r="S133" s="147"/>
      <c r="T133" s="108"/>
      <c r="U133" s="108"/>
      <c r="V133" s="108"/>
    </row>
    <row r="134" spans="1:22">
      <c r="A134" s="86">
        <v>44622</v>
      </c>
      <c r="B134" s="38">
        <v>13702</v>
      </c>
      <c r="C134" s="33"/>
      <c r="D134" s="196"/>
      <c r="E134" s="31"/>
      <c r="F134" s="31"/>
      <c r="G134" s="31"/>
      <c r="H134" s="31"/>
      <c r="I134" s="33"/>
      <c r="J134" s="75"/>
      <c r="K134" s="76"/>
      <c r="L134" s="76"/>
      <c r="M134" s="76"/>
      <c r="N134" s="76"/>
      <c r="O134" s="76"/>
      <c r="P134" s="95"/>
      <c r="Q134" s="30"/>
      <c r="R134" s="30"/>
      <c r="S134" s="147"/>
      <c r="T134" s="108"/>
      <c r="U134" s="108"/>
      <c r="V134" s="108"/>
    </row>
    <row r="135" spans="1:22">
      <c r="A135" s="86">
        <v>44623</v>
      </c>
      <c r="B135" s="38">
        <v>9244</v>
      </c>
      <c r="C135" s="213"/>
      <c r="D135" s="102"/>
      <c r="E135" s="214"/>
      <c r="F135" s="214"/>
      <c r="G135" s="214"/>
      <c r="H135" s="214"/>
      <c r="I135" s="213"/>
      <c r="J135" s="215"/>
      <c r="K135" s="217"/>
      <c r="L135" s="217"/>
      <c r="M135" s="218"/>
      <c r="N135" s="218"/>
      <c r="O135" s="218"/>
      <c r="P135" s="95"/>
      <c r="Q135" s="30"/>
      <c r="R135" s="30"/>
      <c r="S135" s="147"/>
      <c r="T135" s="108"/>
      <c r="U135" s="108"/>
      <c r="V135" s="108"/>
    </row>
    <row r="136" spans="1:22">
      <c r="A136" s="86">
        <v>44624</v>
      </c>
      <c r="B136" s="38">
        <v>6534</v>
      </c>
      <c r="C136" s="33"/>
      <c r="D136" s="196"/>
      <c r="E136" s="31"/>
      <c r="F136" s="31"/>
      <c r="G136" s="31"/>
      <c r="H136" s="31"/>
      <c r="I136" s="33"/>
      <c r="J136" s="75"/>
      <c r="K136" s="76"/>
      <c r="L136" s="201"/>
      <c r="M136" s="201"/>
      <c r="N136" s="201"/>
      <c r="O136" s="201"/>
      <c r="P136" s="95"/>
      <c r="Q136" s="30"/>
      <c r="R136" s="30"/>
      <c r="S136" s="147"/>
      <c r="T136" s="108"/>
      <c r="U136" s="108"/>
      <c r="V136" s="108"/>
    </row>
    <row r="137" spans="1:22">
      <c r="A137" s="86">
        <v>44625</v>
      </c>
      <c r="B137" s="38">
        <v>5277</v>
      </c>
      <c r="C137" s="33"/>
      <c r="D137" s="196"/>
      <c r="E137" s="31"/>
      <c r="F137" s="31"/>
      <c r="G137" s="31"/>
      <c r="H137" s="31"/>
      <c r="I137" s="33"/>
      <c r="J137" s="75"/>
      <c r="K137" s="76"/>
      <c r="L137" s="76"/>
      <c r="M137" s="76"/>
      <c r="N137" s="76"/>
      <c r="O137" s="76"/>
      <c r="P137" s="95"/>
      <c r="Q137" s="30"/>
      <c r="R137" s="30"/>
      <c r="S137" s="147"/>
      <c r="T137" s="108"/>
      <c r="U137" s="108"/>
      <c r="V137" s="108"/>
    </row>
    <row r="138" spans="1:22">
      <c r="A138" s="86">
        <v>44626</v>
      </c>
      <c r="B138" s="38">
        <v>13369</v>
      </c>
      <c r="C138" s="33"/>
      <c r="D138" s="196"/>
      <c r="E138" s="31"/>
      <c r="F138" s="31"/>
      <c r="G138" s="31"/>
      <c r="H138" s="31"/>
      <c r="I138" s="33"/>
      <c r="J138" s="75"/>
      <c r="K138" s="76"/>
      <c r="L138" s="76"/>
      <c r="M138" s="76"/>
      <c r="N138" s="76"/>
      <c r="O138" s="76"/>
      <c r="P138" s="95">
        <v>70</v>
      </c>
      <c r="Q138" s="30"/>
      <c r="R138" s="30"/>
      <c r="S138" s="147"/>
      <c r="T138" s="108"/>
      <c r="U138" s="108"/>
      <c r="V138" s="108"/>
    </row>
    <row r="139" spans="1:22">
      <c r="A139" s="86">
        <v>44627</v>
      </c>
      <c r="B139" s="38">
        <v>12434</v>
      </c>
      <c r="C139" s="33"/>
      <c r="D139" s="196"/>
      <c r="E139" s="31"/>
      <c r="F139" s="31"/>
      <c r="G139" s="31"/>
      <c r="H139" s="31"/>
      <c r="I139" s="33"/>
      <c r="J139" s="75"/>
      <c r="K139" s="76"/>
      <c r="L139" s="76"/>
      <c r="M139" s="76"/>
      <c r="N139" s="76"/>
      <c r="O139" s="76"/>
      <c r="P139" s="95">
        <v>40</v>
      </c>
      <c r="Q139" s="30"/>
      <c r="R139" s="30"/>
      <c r="S139" s="147"/>
      <c r="T139" s="108"/>
      <c r="U139" s="108"/>
      <c r="V139" s="108"/>
    </row>
    <row r="140" spans="1:22">
      <c r="A140" s="86">
        <v>44628</v>
      </c>
      <c r="B140" s="38">
        <v>14654</v>
      </c>
      <c r="C140" s="33"/>
      <c r="D140" s="196"/>
      <c r="E140" s="31"/>
      <c r="F140" s="31"/>
      <c r="G140" s="31"/>
      <c r="H140" s="31"/>
      <c r="I140" s="33"/>
      <c r="J140" s="75"/>
      <c r="K140" s="76"/>
      <c r="L140" s="76"/>
      <c r="M140" s="76"/>
      <c r="N140" s="76"/>
      <c r="O140" s="76"/>
      <c r="P140" s="95"/>
      <c r="Q140" s="30"/>
      <c r="R140" s="30"/>
      <c r="S140" s="147"/>
      <c r="T140" s="108"/>
      <c r="U140" s="108"/>
      <c r="V140" s="108"/>
    </row>
    <row r="141" spans="1:22">
      <c r="A141" s="86">
        <v>44629</v>
      </c>
      <c r="B141" s="38">
        <v>9446</v>
      </c>
      <c r="C141" s="255" t="s">
        <v>83</v>
      </c>
      <c r="D141" s="256">
        <v>2</v>
      </c>
      <c r="E141" s="257">
        <v>7</v>
      </c>
      <c r="F141" s="257">
        <v>1700</v>
      </c>
      <c r="G141" s="257">
        <v>7</v>
      </c>
      <c r="H141" s="257">
        <v>5</v>
      </c>
      <c r="I141" s="258">
        <v>3</v>
      </c>
      <c r="J141" s="259">
        <v>2</v>
      </c>
      <c r="K141" s="255">
        <v>47.23</v>
      </c>
      <c r="L141" s="255">
        <v>28.34</v>
      </c>
      <c r="M141" s="255">
        <v>9.4499999999999993</v>
      </c>
      <c r="N141" s="255">
        <v>18.89</v>
      </c>
      <c r="O141" s="255">
        <v>66.12</v>
      </c>
      <c r="P141" s="95">
        <v>10</v>
      </c>
      <c r="Q141" s="253"/>
      <c r="R141" s="253" t="s">
        <v>95</v>
      </c>
      <c r="S141" s="260">
        <v>8.3506944444444446</v>
      </c>
      <c r="T141" s="261" t="s">
        <v>125</v>
      </c>
      <c r="U141" s="261" t="s">
        <v>124</v>
      </c>
      <c r="V141" s="262"/>
    </row>
    <row r="142" spans="1:22">
      <c r="A142" s="86">
        <v>44630</v>
      </c>
      <c r="B142" s="38">
        <v>7710</v>
      </c>
      <c r="C142" s="33"/>
      <c r="D142" s="196"/>
      <c r="E142" s="31"/>
      <c r="F142" s="31"/>
      <c r="G142" s="31"/>
      <c r="H142" s="31"/>
      <c r="I142" s="33"/>
      <c r="J142" s="75"/>
      <c r="K142" s="76"/>
      <c r="L142" s="76"/>
      <c r="M142" s="76"/>
      <c r="N142" s="76"/>
      <c r="O142" s="76"/>
      <c r="P142" s="95"/>
      <c r="Q142" s="30"/>
      <c r="R142" s="30"/>
      <c r="S142" s="147"/>
      <c r="T142" s="108"/>
      <c r="U142" s="108"/>
      <c r="V142" s="108"/>
    </row>
    <row r="143" spans="1:22">
      <c r="A143" s="86">
        <v>44631</v>
      </c>
      <c r="B143" s="38">
        <v>10045</v>
      </c>
      <c r="C143" s="33"/>
      <c r="D143" s="196"/>
      <c r="E143" s="31"/>
      <c r="F143" s="31"/>
      <c r="G143" s="31"/>
      <c r="H143" s="31"/>
      <c r="I143" s="33"/>
      <c r="J143" s="75"/>
      <c r="K143" s="76"/>
      <c r="L143" s="76"/>
      <c r="M143" s="76"/>
      <c r="N143" s="76"/>
      <c r="O143" s="76"/>
      <c r="P143" s="95">
        <v>9</v>
      </c>
      <c r="Q143" s="30"/>
      <c r="R143" s="30"/>
      <c r="S143" s="147"/>
      <c r="T143" s="108"/>
      <c r="U143" s="108"/>
      <c r="V143" s="108"/>
    </row>
    <row r="144" spans="1:22">
      <c r="A144" s="86">
        <v>44632</v>
      </c>
      <c r="B144" s="38">
        <v>5965</v>
      </c>
      <c r="C144" s="33"/>
      <c r="D144" s="196"/>
      <c r="E144" s="31"/>
      <c r="F144" s="31"/>
      <c r="G144" s="31"/>
      <c r="H144" s="31"/>
      <c r="I144" s="33"/>
      <c r="J144" s="75"/>
      <c r="K144" s="76"/>
      <c r="L144" s="76"/>
      <c r="M144" s="76"/>
      <c r="N144" s="76"/>
      <c r="O144" s="76"/>
      <c r="P144" s="95" cm="1">
        <f t="array" aca="1" ref="P144" ca="1">P144:P232</f>
        <v>0</v>
      </c>
      <c r="Q144" s="30"/>
      <c r="R144" s="30"/>
      <c r="S144" s="147"/>
      <c r="T144" s="108"/>
      <c r="U144" s="108"/>
      <c r="V144" s="108"/>
    </row>
    <row r="145" spans="1:22">
      <c r="A145" s="86">
        <v>44633</v>
      </c>
      <c r="B145" s="38">
        <v>5864</v>
      </c>
      <c r="C145" s="33"/>
      <c r="D145" s="196"/>
      <c r="E145" s="31"/>
      <c r="F145" s="31"/>
      <c r="G145" s="31"/>
      <c r="H145" s="31"/>
      <c r="I145" s="33"/>
      <c r="J145" s="75"/>
      <c r="K145" s="76"/>
      <c r="L145" s="76"/>
      <c r="M145" s="76"/>
      <c r="N145" s="76"/>
      <c r="O145" s="76"/>
      <c r="P145" s="95"/>
      <c r="Q145" s="30"/>
      <c r="R145" s="30"/>
      <c r="S145" s="147"/>
      <c r="T145" s="108"/>
      <c r="U145" s="108"/>
      <c r="V145" s="108"/>
    </row>
    <row r="146" spans="1:22">
      <c r="A146" s="86">
        <v>44634</v>
      </c>
      <c r="B146" s="38">
        <v>5350</v>
      </c>
      <c r="C146" s="33"/>
      <c r="D146" s="196"/>
      <c r="E146" s="31"/>
      <c r="F146" s="31"/>
      <c r="G146" s="31"/>
      <c r="H146" s="31"/>
      <c r="I146" s="33"/>
      <c r="J146" s="75"/>
      <c r="K146" s="76"/>
      <c r="L146" s="76"/>
      <c r="M146" s="76"/>
      <c r="N146" s="76"/>
      <c r="O146" s="76"/>
      <c r="P146" s="95">
        <v>10</v>
      </c>
      <c r="Q146" s="30"/>
      <c r="R146" s="30"/>
      <c r="S146" s="147"/>
      <c r="T146" s="108"/>
      <c r="U146" s="108"/>
      <c r="V146" s="108"/>
    </row>
    <row r="147" spans="1:22">
      <c r="A147" s="86">
        <v>44635</v>
      </c>
      <c r="B147" s="38">
        <v>4541</v>
      </c>
      <c r="C147" s="33"/>
      <c r="D147" s="196"/>
      <c r="E147" s="31"/>
      <c r="F147" s="31"/>
      <c r="G147" s="31"/>
      <c r="H147" s="31"/>
      <c r="I147" s="33"/>
      <c r="J147" s="75"/>
      <c r="K147" s="76"/>
      <c r="L147" s="76"/>
      <c r="M147" s="76"/>
      <c r="N147" s="76"/>
      <c r="O147" s="76"/>
      <c r="P147" s="95"/>
      <c r="Q147" s="30"/>
      <c r="R147" s="30"/>
      <c r="S147" s="147"/>
      <c r="T147" s="108"/>
      <c r="U147" s="108"/>
      <c r="V147" s="108"/>
    </row>
    <row r="148" spans="1:22">
      <c r="A148" s="86">
        <v>44636</v>
      </c>
      <c r="B148" s="38">
        <v>4270</v>
      </c>
      <c r="C148" s="33"/>
      <c r="D148" s="196"/>
      <c r="E148" s="31"/>
      <c r="F148" s="31"/>
      <c r="G148" s="31"/>
      <c r="H148" s="31"/>
      <c r="I148" s="33"/>
      <c r="J148" s="75"/>
      <c r="K148" s="76"/>
      <c r="L148" s="76"/>
      <c r="M148" s="76"/>
      <c r="N148" s="76"/>
      <c r="O148" s="76"/>
      <c r="P148" s="95"/>
      <c r="Q148" s="30"/>
      <c r="R148" s="30"/>
      <c r="S148" s="147"/>
      <c r="T148" s="108"/>
      <c r="U148" s="108"/>
      <c r="V148" s="108"/>
    </row>
    <row r="149" spans="1:22">
      <c r="A149" s="86">
        <v>44637</v>
      </c>
      <c r="B149" s="38">
        <v>4031</v>
      </c>
      <c r="C149" s="213"/>
      <c r="D149" s="102"/>
      <c r="E149" s="214"/>
      <c r="F149" s="214"/>
      <c r="G149" s="214"/>
      <c r="H149" s="214"/>
      <c r="I149" s="213"/>
      <c r="J149" s="215"/>
      <c r="K149" s="217"/>
      <c r="L149" s="218"/>
      <c r="M149" s="218"/>
      <c r="N149" s="217"/>
      <c r="O149" s="218"/>
      <c r="P149" s="95">
        <v>7</v>
      </c>
      <c r="Q149" s="30"/>
      <c r="R149" s="30"/>
      <c r="S149" s="147"/>
      <c r="T149" s="108"/>
      <c r="U149" s="108"/>
      <c r="V149" s="108"/>
    </row>
    <row r="150" spans="1:22">
      <c r="A150" s="86">
        <v>44638</v>
      </c>
      <c r="B150" s="38">
        <v>3746</v>
      </c>
      <c r="C150" s="33"/>
      <c r="D150" s="196"/>
      <c r="E150" s="31"/>
      <c r="F150" s="31"/>
      <c r="G150" s="31"/>
      <c r="H150" s="31"/>
      <c r="I150" s="33"/>
      <c r="J150" s="75"/>
      <c r="K150" s="76"/>
      <c r="L150" s="201"/>
      <c r="M150" s="201"/>
      <c r="N150" s="76"/>
      <c r="O150" s="201"/>
      <c r="P150" s="95">
        <v>3</v>
      </c>
      <c r="Q150" s="30"/>
      <c r="R150" s="30"/>
      <c r="S150" s="147"/>
      <c r="T150" s="108"/>
      <c r="U150" s="108"/>
      <c r="V150" s="108"/>
    </row>
    <row r="151" spans="1:22">
      <c r="A151" s="86">
        <v>44639</v>
      </c>
      <c r="B151" s="38">
        <v>3501</v>
      </c>
      <c r="C151" s="33"/>
      <c r="D151" s="196"/>
      <c r="E151" s="31"/>
      <c r="F151" s="31"/>
      <c r="G151" s="31"/>
      <c r="H151" s="31"/>
      <c r="I151" s="33"/>
      <c r="J151" s="75"/>
      <c r="K151" s="76"/>
      <c r="L151" s="76"/>
      <c r="M151" s="76"/>
      <c r="N151" s="76"/>
      <c r="O151" s="76"/>
      <c r="P151" s="95"/>
      <c r="Q151" s="30"/>
      <c r="R151" s="30"/>
      <c r="S151" s="147"/>
      <c r="T151" s="108"/>
      <c r="U151" s="108"/>
      <c r="V151" s="108"/>
    </row>
    <row r="152" spans="1:22">
      <c r="A152" s="86">
        <v>44640</v>
      </c>
      <c r="B152" s="38">
        <v>3423</v>
      </c>
      <c r="C152" s="33"/>
      <c r="D152" s="196"/>
      <c r="E152" s="31"/>
      <c r="F152" s="31"/>
      <c r="G152" s="31"/>
      <c r="H152" s="31"/>
      <c r="I152" s="33"/>
      <c r="J152" s="75"/>
      <c r="K152" s="76"/>
      <c r="L152" s="76"/>
      <c r="M152" s="76"/>
      <c r="N152" s="76"/>
      <c r="O152" s="76"/>
      <c r="P152" s="95"/>
      <c r="Q152" s="30"/>
      <c r="R152" s="30"/>
      <c r="S152" s="147"/>
      <c r="T152" s="108"/>
      <c r="U152" s="108"/>
      <c r="V152" s="108"/>
    </row>
    <row r="153" spans="1:22">
      <c r="A153" s="86">
        <v>44641</v>
      </c>
      <c r="B153" s="38">
        <v>3318</v>
      </c>
      <c r="C153" s="33"/>
      <c r="D153" s="196"/>
      <c r="E153" s="31"/>
      <c r="F153" s="31"/>
      <c r="G153" s="31"/>
      <c r="H153" s="31"/>
      <c r="I153" s="33"/>
      <c r="J153" s="75"/>
      <c r="K153" s="76"/>
      <c r="L153" s="76"/>
      <c r="M153" s="76"/>
      <c r="N153" s="76"/>
      <c r="O153" s="76"/>
      <c r="P153" s="95"/>
      <c r="Q153" s="30"/>
      <c r="R153" s="30"/>
      <c r="S153" s="147"/>
      <c r="T153" s="108"/>
      <c r="U153" s="108"/>
      <c r="V153" s="108"/>
    </row>
    <row r="154" spans="1:22">
      <c r="A154" s="86">
        <v>44642</v>
      </c>
      <c r="B154" s="38">
        <v>3223</v>
      </c>
      <c r="C154" s="33"/>
      <c r="D154" s="196"/>
      <c r="E154" s="31"/>
      <c r="F154" s="31"/>
      <c r="G154" s="31"/>
      <c r="H154" s="31"/>
      <c r="I154" s="33"/>
      <c r="J154" s="75"/>
      <c r="K154" s="76"/>
      <c r="L154" s="76"/>
      <c r="M154" s="76"/>
      <c r="N154" s="76"/>
      <c r="O154" s="76"/>
      <c r="P154" s="95"/>
      <c r="Q154" s="30"/>
      <c r="R154" s="30"/>
      <c r="S154" s="147"/>
      <c r="T154" s="108"/>
      <c r="U154" s="108"/>
      <c r="V154" s="108"/>
    </row>
    <row r="155" spans="1:22">
      <c r="A155" s="86">
        <v>44643</v>
      </c>
      <c r="B155" s="38">
        <v>3155</v>
      </c>
      <c r="C155" s="33" t="s">
        <v>141</v>
      </c>
      <c r="D155" s="196" t="s">
        <v>141</v>
      </c>
      <c r="E155" s="31" t="s">
        <v>141</v>
      </c>
      <c r="F155" s="31" t="s">
        <v>141</v>
      </c>
      <c r="G155" s="31" t="s">
        <v>141</v>
      </c>
      <c r="H155" s="31" t="s">
        <v>141</v>
      </c>
      <c r="I155" s="33" t="s">
        <v>141</v>
      </c>
      <c r="J155" s="75" t="s">
        <v>141</v>
      </c>
      <c r="K155" s="76"/>
      <c r="L155" s="76"/>
      <c r="M155" s="76"/>
      <c r="N155" s="76"/>
      <c r="O155" s="76"/>
      <c r="P155" s="95"/>
      <c r="Q155" s="30"/>
      <c r="R155" s="30"/>
      <c r="S155" s="147"/>
      <c r="T155" s="108"/>
      <c r="U155" s="108"/>
      <c r="V155" s="275" t="s">
        <v>142</v>
      </c>
    </row>
    <row r="156" spans="1:22">
      <c r="A156" s="86">
        <v>44644</v>
      </c>
      <c r="B156" s="38">
        <v>3263</v>
      </c>
      <c r="C156" s="33"/>
      <c r="D156" s="196"/>
      <c r="E156" s="31"/>
      <c r="F156" s="31"/>
      <c r="G156" s="31"/>
      <c r="H156" s="31"/>
      <c r="I156" s="33"/>
      <c r="J156" s="75"/>
      <c r="K156" s="76"/>
      <c r="L156" s="76"/>
      <c r="M156" s="76"/>
      <c r="N156" s="76"/>
      <c r="O156" s="76"/>
      <c r="P156" s="95">
        <v>26</v>
      </c>
      <c r="Q156" s="30"/>
      <c r="R156" s="30"/>
      <c r="S156" s="147"/>
      <c r="T156" s="108"/>
      <c r="U156" s="108"/>
      <c r="V156" s="108"/>
    </row>
    <row r="157" spans="1:22">
      <c r="A157" s="86">
        <v>44645</v>
      </c>
      <c r="B157" s="38">
        <v>4071</v>
      </c>
      <c r="C157" s="33"/>
      <c r="D157" s="196"/>
      <c r="E157" s="31"/>
      <c r="F157" s="31"/>
      <c r="G157" s="31"/>
      <c r="H157" s="31"/>
      <c r="I157" s="33"/>
      <c r="J157" s="75"/>
      <c r="K157" s="76"/>
      <c r="L157" s="76"/>
      <c r="M157" s="76"/>
      <c r="N157" s="76"/>
      <c r="O157" s="76"/>
      <c r="P157" s="95">
        <v>15</v>
      </c>
      <c r="Q157" s="30"/>
      <c r="R157" s="30"/>
      <c r="S157" s="147"/>
      <c r="T157" s="108"/>
      <c r="U157" s="108"/>
      <c r="V157" s="108"/>
    </row>
    <row r="158" spans="1:22">
      <c r="A158" s="86">
        <v>44646</v>
      </c>
      <c r="B158" s="38">
        <v>3908</v>
      </c>
      <c r="C158" s="33"/>
      <c r="D158" s="196"/>
      <c r="E158" s="31"/>
      <c r="F158" s="31"/>
      <c r="G158" s="31"/>
      <c r="H158" s="31"/>
      <c r="I158" s="33"/>
      <c r="J158" s="75"/>
      <c r="K158" s="76"/>
      <c r="L158" s="76"/>
      <c r="M158" s="76"/>
      <c r="N158" s="76"/>
      <c r="O158" s="76"/>
      <c r="P158" s="95"/>
      <c r="Q158" s="30"/>
      <c r="R158" s="30"/>
      <c r="S158" s="147"/>
      <c r="T158" s="108"/>
      <c r="U158" s="108"/>
      <c r="V158" s="108"/>
    </row>
    <row r="159" spans="1:22">
      <c r="A159" s="86">
        <v>44647</v>
      </c>
      <c r="B159" s="38">
        <v>4048</v>
      </c>
      <c r="C159" s="33"/>
      <c r="D159" s="196"/>
      <c r="E159" s="31"/>
      <c r="F159" s="31"/>
      <c r="G159" s="31"/>
      <c r="H159" s="31"/>
      <c r="I159" s="33"/>
      <c r="J159" s="75"/>
      <c r="K159" s="76"/>
      <c r="L159" s="76"/>
      <c r="M159" s="76"/>
      <c r="N159" s="76"/>
      <c r="O159" s="76"/>
      <c r="P159" s="95">
        <v>85</v>
      </c>
      <c r="Q159" s="30"/>
      <c r="R159" s="30"/>
      <c r="S159" s="147"/>
      <c r="T159" s="108"/>
      <c r="U159" s="108"/>
      <c r="V159" s="108"/>
    </row>
    <row r="160" spans="1:22">
      <c r="A160" s="86">
        <v>44648</v>
      </c>
      <c r="B160" s="38">
        <v>12234</v>
      </c>
      <c r="C160" s="33"/>
      <c r="D160" s="196"/>
      <c r="E160" s="31"/>
      <c r="F160" s="31"/>
      <c r="G160" s="31"/>
      <c r="H160" s="31"/>
      <c r="I160" s="33"/>
      <c r="J160" s="75"/>
      <c r="K160" s="76"/>
      <c r="L160" s="76"/>
      <c r="M160" s="76"/>
      <c r="N160" s="76"/>
      <c r="O160" s="76"/>
      <c r="P160" s="95">
        <v>100</v>
      </c>
      <c r="Q160" s="30"/>
      <c r="R160" s="30"/>
      <c r="S160" s="147"/>
      <c r="T160" s="108"/>
      <c r="U160" s="108"/>
      <c r="V160" s="108"/>
    </row>
    <row r="161" spans="1:22">
      <c r="A161" s="86">
        <v>44649</v>
      </c>
      <c r="B161" s="38">
        <v>28974</v>
      </c>
      <c r="C161" s="33"/>
      <c r="D161" s="196"/>
      <c r="E161" s="31"/>
      <c r="F161" s="31"/>
      <c r="G161" s="31"/>
      <c r="H161" s="31"/>
      <c r="I161" s="33"/>
      <c r="J161" s="75"/>
      <c r="K161" s="76"/>
      <c r="L161" s="76"/>
      <c r="M161" s="76"/>
      <c r="N161" s="76"/>
      <c r="O161" s="76"/>
      <c r="P161" s="95">
        <v>200</v>
      </c>
      <c r="Q161" s="30"/>
      <c r="R161" s="30"/>
      <c r="S161" s="147"/>
      <c r="T161" s="108"/>
      <c r="U161" s="108"/>
      <c r="V161" s="108"/>
    </row>
    <row r="162" spans="1:22">
      <c r="A162" s="86">
        <v>44650</v>
      </c>
      <c r="B162" s="38">
        <v>30502</v>
      </c>
      <c r="C162" s="33"/>
      <c r="D162" s="196"/>
      <c r="E162" s="31"/>
      <c r="F162" s="31"/>
      <c r="G162" s="31"/>
      <c r="H162" s="31"/>
      <c r="I162" s="33"/>
      <c r="J162" s="75"/>
      <c r="K162" s="76"/>
      <c r="L162" s="76"/>
      <c r="M162" s="76"/>
      <c r="N162" s="206"/>
      <c r="O162" s="76"/>
      <c r="P162" s="95"/>
      <c r="Q162" s="30"/>
      <c r="R162" s="30"/>
      <c r="S162" s="147"/>
      <c r="T162" s="108"/>
      <c r="U162" s="108"/>
      <c r="V162" s="108" t="s">
        <v>127</v>
      </c>
    </row>
    <row r="163" spans="1:22">
      <c r="A163" s="86">
        <v>44651</v>
      </c>
      <c r="B163" s="38">
        <v>11174</v>
      </c>
      <c r="C163" s="213"/>
      <c r="D163" s="102"/>
      <c r="E163" s="214"/>
      <c r="F163" s="214"/>
      <c r="G163" s="214"/>
      <c r="H163" s="214"/>
      <c r="I163" s="213"/>
      <c r="J163" s="215"/>
      <c r="K163" s="217"/>
      <c r="L163" s="218"/>
      <c r="M163" s="218"/>
      <c r="N163" s="217"/>
      <c r="O163" s="217"/>
      <c r="P163" s="95"/>
      <c r="Q163" s="30"/>
      <c r="R163" s="30"/>
      <c r="S163" s="147"/>
      <c r="T163" s="108"/>
      <c r="U163" s="108"/>
      <c r="V163" s="108"/>
    </row>
    <row r="164" spans="1:22">
      <c r="A164" s="86">
        <v>44652</v>
      </c>
      <c r="B164" s="38">
        <v>6045</v>
      </c>
      <c r="C164" s="33"/>
      <c r="D164" s="196"/>
      <c r="E164" s="31"/>
      <c r="F164" s="31"/>
      <c r="G164" s="31"/>
      <c r="H164" s="31"/>
      <c r="I164" s="33"/>
      <c r="J164" s="75"/>
      <c r="K164" s="201"/>
      <c r="L164" s="201"/>
      <c r="M164" s="201"/>
      <c r="N164" s="76"/>
      <c r="O164" s="76"/>
      <c r="P164" s="95"/>
      <c r="Q164" s="30"/>
      <c r="R164" s="30"/>
      <c r="S164" s="147"/>
      <c r="T164" s="108"/>
      <c r="U164" s="108"/>
      <c r="V164" s="108"/>
    </row>
    <row r="165" spans="1:22">
      <c r="A165" s="86">
        <v>44653</v>
      </c>
      <c r="B165" s="38">
        <v>4742</v>
      </c>
      <c r="C165" s="33"/>
      <c r="D165" s="196"/>
      <c r="E165" s="31"/>
      <c r="F165" s="31"/>
      <c r="G165" s="31"/>
      <c r="H165" s="31"/>
      <c r="I165" s="33"/>
      <c r="J165" s="75"/>
      <c r="K165" s="76"/>
      <c r="L165" s="76"/>
      <c r="M165" s="76"/>
      <c r="N165" s="76"/>
      <c r="O165" s="76"/>
      <c r="P165" s="95">
        <v>20</v>
      </c>
      <c r="Q165" s="30"/>
      <c r="R165" s="30"/>
      <c r="S165" s="147"/>
      <c r="T165" s="108"/>
      <c r="U165" s="108"/>
      <c r="V165" s="108"/>
    </row>
    <row r="166" spans="1:22">
      <c r="A166" s="86">
        <v>44654</v>
      </c>
      <c r="B166" s="38"/>
      <c r="C166" s="33"/>
      <c r="D166" s="196"/>
      <c r="E166" s="31"/>
      <c r="F166" s="31"/>
      <c r="G166" s="31"/>
      <c r="H166" s="31"/>
      <c r="I166" s="33"/>
      <c r="J166" s="75"/>
      <c r="K166" s="76"/>
      <c r="L166" s="76"/>
      <c r="M166" s="76"/>
      <c r="N166" s="76"/>
      <c r="O166" s="76"/>
      <c r="P166" s="95">
        <v>15</v>
      </c>
      <c r="Q166" s="30"/>
      <c r="R166" s="30"/>
      <c r="S166" s="147"/>
      <c r="T166" s="108"/>
      <c r="U166" s="108"/>
      <c r="V166" s="108"/>
    </row>
    <row r="167" spans="1:22">
      <c r="A167" s="86">
        <v>44655</v>
      </c>
      <c r="B167" s="38">
        <v>9828</v>
      </c>
      <c r="C167" s="33"/>
      <c r="D167" s="196"/>
      <c r="E167" s="31"/>
      <c r="F167" s="31"/>
      <c r="G167" s="31"/>
      <c r="H167" s="31"/>
      <c r="I167" s="33"/>
      <c r="J167" s="75"/>
      <c r="K167" s="76"/>
      <c r="L167" s="76"/>
      <c r="M167" s="76"/>
      <c r="N167" s="76"/>
      <c r="O167" s="76"/>
      <c r="P167" s="95"/>
      <c r="Q167" s="30"/>
      <c r="R167" s="30"/>
      <c r="S167" s="147"/>
      <c r="T167" s="108"/>
      <c r="U167" s="108"/>
      <c r="V167" s="108"/>
    </row>
    <row r="168" spans="1:22">
      <c r="A168" s="86">
        <v>44656</v>
      </c>
      <c r="B168" s="38">
        <v>5928</v>
      </c>
      <c r="C168" s="33"/>
      <c r="D168" s="196"/>
      <c r="E168" s="31"/>
      <c r="F168" s="31"/>
      <c r="G168" s="31"/>
      <c r="H168" s="31"/>
      <c r="I168" s="33"/>
      <c r="J168" s="75"/>
      <c r="K168" s="76"/>
      <c r="L168" s="76"/>
      <c r="M168" s="76"/>
      <c r="N168" s="76"/>
      <c r="O168" s="76"/>
      <c r="P168" s="95"/>
      <c r="Q168" s="30"/>
      <c r="R168" s="30"/>
      <c r="S168" s="147"/>
      <c r="T168" s="108"/>
      <c r="U168" s="108"/>
      <c r="V168" s="108"/>
    </row>
    <row r="169" spans="1:22">
      <c r="A169" s="86">
        <v>44657</v>
      </c>
      <c r="B169" s="38">
        <v>5564</v>
      </c>
      <c r="C169" s="33"/>
      <c r="D169" s="196"/>
      <c r="E169" s="31"/>
      <c r="F169" s="31"/>
      <c r="G169" s="31"/>
      <c r="H169" s="31"/>
      <c r="I169" s="33"/>
      <c r="J169" s="75"/>
      <c r="K169" s="76"/>
      <c r="L169" s="76"/>
      <c r="M169" s="76"/>
      <c r="N169" s="76"/>
      <c r="O169" s="76"/>
      <c r="P169" s="95">
        <v>15</v>
      </c>
      <c r="Q169" s="30"/>
      <c r="R169" s="30"/>
      <c r="S169" s="147"/>
      <c r="T169" s="108"/>
      <c r="U169" s="108"/>
      <c r="V169" s="108"/>
    </row>
    <row r="170" spans="1:22">
      <c r="A170" s="86">
        <v>44658</v>
      </c>
      <c r="B170" s="38">
        <v>6188</v>
      </c>
      <c r="C170" s="33"/>
      <c r="D170" s="196"/>
      <c r="E170" s="31"/>
      <c r="F170" s="31"/>
      <c r="G170" s="31"/>
      <c r="H170" s="31"/>
      <c r="I170" s="33"/>
      <c r="J170" s="75"/>
      <c r="K170" s="76"/>
      <c r="L170" s="76"/>
      <c r="M170" s="76"/>
      <c r="N170" s="76"/>
      <c r="O170" s="76"/>
      <c r="P170" s="95">
        <v>7</v>
      </c>
      <c r="Q170" s="30"/>
      <c r="R170" s="30"/>
      <c r="S170" s="147"/>
      <c r="T170" s="108"/>
      <c r="U170" s="108"/>
      <c r="V170" s="108"/>
    </row>
    <row r="171" spans="1:22">
      <c r="A171" s="86">
        <v>44659</v>
      </c>
      <c r="B171" s="38">
        <v>8617</v>
      </c>
      <c r="C171" s="33"/>
      <c r="D171" s="196"/>
      <c r="E171" s="31"/>
      <c r="F171" s="31"/>
      <c r="G171" s="31"/>
      <c r="H171" s="31"/>
      <c r="I171" s="33"/>
      <c r="J171" s="75"/>
      <c r="K171" s="76"/>
      <c r="L171" s="76"/>
      <c r="M171" s="76"/>
      <c r="N171" s="76"/>
      <c r="O171" s="76"/>
      <c r="P171" s="95">
        <v>22</v>
      </c>
      <c r="Q171" s="30"/>
      <c r="R171" s="30"/>
      <c r="S171" s="147"/>
      <c r="T171" s="108"/>
      <c r="U171" s="108"/>
      <c r="V171" s="108"/>
    </row>
    <row r="172" spans="1:22">
      <c r="A172" s="86">
        <v>44660</v>
      </c>
      <c r="B172" s="38">
        <v>10223</v>
      </c>
      <c r="C172" s="33"/>
      <c r="D172" s="196"/>
      <c r="E172" s="31"/>
      <c r="F172" s="31"/>
      <c r="G172" s="31"/>
      <c r="H172" s="31"/>
      <c r="I172" s="33"/>
      <c r="J172" s="75"/>
      <c r="K172" s="76"/>
      <c r="L172" s="76"/>
      <c r="M172" s="76"/>
      <c r="N172" s="76"/>
      <c r="O172" s="76"/>
      <c r="P172" s="95"/>
      <c r="Q172" s="30"/>
      <c r="R172" s="30"/>
      <c r="S172" s="147"/>
      <c r="T172" s="108"/>
      <c r="U172" s="108"/>
      <c r="V172" s="108"/>
    </row>
    <row r="173" spans="1:22">
      <c r="A173" s="86">
        <v>44661</v>
      </c>
      <c r="B173" s="38">
        <v>6377</v>
      </c>
      <c r="C173" s="33"/>
      <c r="D173" s="196"/>
      <c r="E173" s="31"/>
      <c r="F173" s="31"/>
      <c r="G173" s="31"/>
      <c r="H173" s="31"/>
      <c r="I173" s="33"/>
      <c r="J173" s="75"/>
      <c r="K173" s="76"/>
      <c r="L173" s="76"/>
      <c r="M173" s="76"/>
      <c r="N173" s="76"/>
      <c r="O173" s="76"/>
      <c r="P173" s="95"/>
      <c r="Q173" s="30"/>
      <c r="R173" s="30"/>
      <c r="S173" s="147"/>
      <c r="T173" s="108"/>
      <c r="U173" s="108"/>
      <c r="V173" s="108"/>
    </row>
    <row r="174" spans="1:22">
      <c r="A174" s="86">
        <v>44662</v>
      </c>
      <c r="B174" s="38">
        <v>4972</v>
      </c>
      <c r="C174" s="33"/>
      <c r="D174" s="196"/>
      <c r="E174" s="31"/>
      <c r="F174" s="31"/>
      <c r="G174" s="31"/>
      <c r="H174" s="31"/>
      <c r="I174" s="33"/>
      <c r="J174" s="75"/>
      <c r="K174" s="76"/>
      <c r="L174" s="76"/>
      <c r="M174" s="76"/>
      <c r="N174" s="76"/>
      <c r="O174" s="76"/>
      <c r="P174" s="95">
        <v>10</v>
      </c>
      <c r="Q174" s="30"/>
      <c r="R174" s="30"/>
      <c r="S174" s="147"/>
      <c r="T174" s="108"/>
      <c r="U174" s="108"/>
      <c r="V174" s="108"/>
    </row>
    <row r="175" spans="1:22">
      <c r="A175" s="86">
        <v>44663</v>
      </c>
      <c r="B175" s="38">
        <v>4169</v>
      </c>
      <c r="C175" s="33"/>
      <c r="D175" s="196"/>
      <c r="E175" s="31"/>
      <c r="F175" s="31"/>
      <c r="G175" s="31"/>
      <c r="H175" s="31"/>
      <c r="I175" s="33"/>
      <c r="J175" s="75"/>
      <c r="K175" s="76"/>
      <c r="L175" s="76"/>
      <c r="M175" s="76"/>
      <c r="N175" s="76"/>
      <c r="O175" s="76"/>
      <c r="P175" s="95"/>
      <c r="Q175" s="30"/>
      <c r="R175" s="30"/>
      <c r="S175" s="147"/>
      <c r="T175" s="108"/>
      <c r="U175" s="108"/>
      <c r="V175" s="108"/>
    </row>
    <row r="176" spans="1:22">
      <c r="A176" s="86">
        <v>44664</v>
      </c>
      <c r="B176" s="38">
        <v>4219</v>
      </c>
      <c r="C176" s="255">
        <v>1</v>
      </c>
      <c r="D176" s="256">
        <v>0.19</v>
      </c>
      <c r="E176" s="257">
        <v>7.9</v>
      </c>
      <c r="F176" s="257">
        <v>40</v>
      </c>
      <c r="G176" s="257">
        <v>1</v>
      </c>
      <c r="H176" s="257">
        <v>2</v>
      </c>
      <c r="I176" s="258">
        <v>2.1</v>
      </c>
      <c r="J176" s="259">
        <v>2.4</v>
      </c>
      <c r="K176" s="255">
        <v>8.44</v>
      </c>
      <c r="L176" s="255">
        <v>8.86</v>
      </c>
      <c r="M176" s="255">
        <v>4.22</v>
      </c>
      <c r="N176" s="255">
        <v>10.130000000000001</v>
      </c>
      <c r="O176" s="255">
        <v>4.22</v>
      </c>
      <c r="P176" s="95">
        <v>5</v>
      </c>
      <c r="Q176" s="30"/>
      <c r="R176" s="30" t="s">
        <v>95</v>
      </c>
      <c r="S176" s="147" t="s">
        <v>126</v>
      </c>
      <c r="T176" s="261">
        <v>44720</v>
      </c>
      <c r="U176" s="261">
        <v>44720</v>
      </c>
      <c r="V176" s="108"/>
    </row>
    <row r="177" spans="1:22">
      <c r="A177" s="86">
        <v>44665</v>
      </c>
      <c r="B177" s="38">
        <v>4312</v>
      </c>
      <c r="C177" s="213"/>
      <c r="D177" s="102"/>
      <c r="E177" s="214"/>
      <c r="F177" s="214"/>
      <c r="G177" s="214"/>
      <c r="H177" s="214"/>
      <c r="I177" s="213"/>
      <c r="J177" s="215"/>
      <c r="K177" s="216"/>
      <c r="L177" s="216"/>
      <c r="M177" s="218"/>
      <c r="N177" s="216"/>
      <c r="O177" s="218"/>
      <c r="P177" s="95">
        <v>12</v>
      </c>
      <c r="Q177" s="30"/>
      <c r="R177" s="30"/>
      <c r="S177" s="147"/>
      <c r="T177" s="108"/>
      <c r="U177" s="108"/>
      <c r="V177" s="108"/>
    </row>
    <row r="178" spans="1:22">
      <c r="A178" s="86">
        <v>44666</v>
      </c>
      <c r="B178" s="38">
        <v>4107</v>
      </c>
      <c r="C178" s="33"/>
      <c r="D178" s="196"/>
      <c r="E178" s="31"/>
      <c r="F178" s="31"/>
      <c r="G178" s="31"/>
      <c r="H178" s="31"/>
      <c r="I178" s="33"/>
      <c r="J178" s="75"/>
      <c r="K178" s="201"/>
      <c r="L178" s="219"/>
      <c r="M178" s="201"/>
      <c r="N178" s="201"/>
      <c r="O178" s="201"/>
      <c r="P178" s="95">
        <v>4</v>
      </c>
      <c r="Q178" s="30"/>
      <c r="R178" s="30"/>
      <c r="S178" s="147"/>
      <c r="T178" s="108"/>
      <c r="U178" s="108"/>
      <c r="V178" s="108"/>
    </row>
    <row r="179" spans="1:22">
      <c r="A179" s="86">
        <v>44667</v>
      </c>
      <c r="B179" s="38">
        <v>3833</v>
      </c>
      <c r="C179" s="33"/>
      <c r="D179" s="196"/>
      <c r="E179" s="31"/>
      <c r="F179" s="31"/>
      <c r="G179" s="31"/>
      <c r="H179" s="31"/>
      <c r="I179" s="33"/>
      <c r="J179" s="75"/>
      <c r="K179" s="76"/>
      <c r="L179" s="76"/>
      <c r="M179" s="76"/>
      <c r="N179" s="76"/>
      <c r="O179" s="76"/>
      <c r="P179" s="95"/>
      <c r="Q179" s="30"/>
      <c r="R179" s="30"/>
      <c r="S179" s="147"/>
      <c r="T179" s="108"/>
      <c r="U179" s="108"/>
      <c r="V179" s="108"/>
    </row>
    <row r="180" spans="1:22">
      <c r="A180" s="86">
        <v>44668</v>
      </c>
      <c r="B180" s="38">
        <v>3571</v>
      </c>
      <c r="C180" s="33"/>
      <c r="D180" s="196"/>
      <c r="E180" s="31"/>
      <c r="F180" s="31"/>
      <c r="G180" s="31"/>
      <c r="H180" s="31"/>
      <c r="I180" s="33"/>
      <c r="J180" s="75"/>
      <c r="K180" s="76"/>
      <c r="L180" s="76"/>
      <c r="M180" s="76"/>
      <c r="N180" s="76"/>
      <c r="O180" s="76"/>
      <c r="P180" s="95"/>
      <c r="Q180" s="30"/>
      <c r="R180" s="30"/>
      <c r="S180" s="147"/>
      <c r="T180" s="108"/>
      <c r="U180" s="108"/>
      <c r="V180" s="108"/>
    </row>
    <row r="181" spans="1:22">
      <c r="A181" s="86">
        <v>44669</v>
      </c>
      <c r="B181" s="38">
        <v>3507</v>
      </c>
      <c r="C181" s="33"/>
      <c r="D181" s="196"/>
      <c r="E181" s="31"/>
      <c r="F181" s="31"/>
      <c r="G181" s="31"/>
      <c r="H181" s="31"/>
      <c r="I181" s="33"/>
      <c r="J181" s="75"/>
      <c r="K181" s="76"/>
      <c r="L181" s="76"/>
      <c r="M181" s="76"/>
      <c r="N181" s="76"/>
      <c r="O181" s="76"/>
      <c r="P181" s="95"/>
      <c r="Q181" s="30"/>
      <c r="R181" s="30"/>
      <c r="S181" s="147"/>
      <c r="T181" s="108"/>
      <c r="U181" s="108"/>
      <c r="V181" s="108"/>
    </row>
    <row r="182" spans="1:22">
      <c r="A182" s="86">
        <v>44670</v>
      </c>
      <c r="B182" s="38">
        <v>3424</v>
      </c>
      <c r="C182" s="33"/>
      <c r="D182" s="196"/>
      <c r="E182" s="31"/>
      <c r="F182" s="31"/>
      <c r="G182" s="31"/>
      <c r="H182" s="31"/>
      <c r="I182" s="33"/>
      <c r="J182" s="75"/>
      <c r="K182" s="76"/>
      <c r="L182" s="76"/>
      <c r="M182" s="76"/>
      <c r="N182" s="76"/>
      <c r="O182" s="76"/>
      <c r="P182" s="95"/>
      <c r="Q182" s="30"/>
      <c r="R182" s="30"/>
      <c r="S182" s="147"/>
      <c r="T182" s="108"/>
      <c r="U182" s="108"/>
      <c r="V182" s="108"/>
    </row>
    <row r="183" spans="1:22">
      <c r="A183" s="86">
        <v>44671</v>
      </c>
      <c r="B183" s="38">
        <v>3274</v>
      </c>
      <c r="C183" s="33"/>
      <c r="D183" s="196"/>
      <c r="E183" s="31"/>
      <c r="F183" s="31"/>
      <c r="G183" s="31"/>
      <c r="H183" s="31"/>
      <c r="I183" s="33"/>
      <c r="J183" s="75"/>
      <c r="K183" s="76"/>
      <c r="L183" s="76"/>
      <c r="M183" s="76"/>
      <c r="N183" s="76"/>
      <c r="O183" s="76"/>
      <c r="P183" s="95"/>
      <c r="Q183" s="30"/>
      <c r="R183" s="30"/>
      <c r="S183" s="147"/>
      <c r="T183" s="108"/>
      <c r="U183" s="108"/>
      <c r="V183" s="108"/>
    </row>
    <row r="184" spans="1:22">
      <c r="A184" s="86">
        <v>44672</v>
      </c>
      <c r="B184" s="38">
        <v>3076</v>
      </c>
      <c r="C184" s="33"/>
      <c r="D184" s="196"/>
      <c r="E184" s="31"/>
      <c r="F184" s="31"/>
      <c r="G184" s="31"/>
      <c r="H184" s="31"/>
      <c r="I184" s="33"/>
      <c r="J184" s="75"/>
      <c r="K184" s="76"/>
      <c r="L184" s="76"/>
      <c r="M184" s="76"/>
      <c r="N184" s="76"/>
      <c r="O184" s="76"/>
      <c r="P184" s="95"/>
      <c r="Q184" s="30"/>
      <c r="R184" s="30"/>
      <c r="S184" s="147"/>
      <c r="T184" s="108"/>
      <c r="U184" s="108"/>
      <c r="V184" s="108"/>
    </row>
    <row r="185" spans="1:22">
      <c r="A185" s="86">
        <v>44673</v>
      </c>
      <c r="B185" s="38">
        <v>4916</v>
      </c>
      <c r="C185" s="33"/>
      <c r="D185" s="196"/>
      <c r="E185" s="31"/>
      <c r="F185" s="31"/>
      <c r="G185" s="31"/>
      <c r="H185" s="31"/>
      <c r="I185" s="33"/>
      <c r="J185" s="75"/>
      <c r="K185" s="76"/>
      <c r="L185" s="76"/>
      <c r="M185" s="76"/>
      <c r="N185" s="76"/>
      <c r="O185" s="76"/>
      <c r="P185" s="95"/>
      <c r="Q185" s="30"/>
      <c r="R185" s="30"/>
      <c r="S185" s="147"/>
      <c r="T185" s="108"/>
      <c r="U185" s="108"/>
      <c r="V185" s="108"/>
    </row>
    <row r="186" spans="1:22">
      <c r="A186" s="86">
        <v>44674</v>
      </c>
      <c r="B186" s="38">
        <v>6111</v>
      </c>
      <c r="C186" s="33"/>
      <c r="D186" s="196"/>
      <c r="E186" s="31"/>
      <c r="F186" s="31"/>
      <c r="G186" s="31"/>
      <c r="H186" s="31"/>
      <c r="I186" s="33"/>
      <c r="J186" s="75"/>
      <c r="K186" s="76"/>
      <c r="L186" s="76"/>
      <c r="M186" s="76"/>
      <c r="N186" s="76"/>
      <c r="O186" s="76"/>
      <c r="P186" s="95">
        <v>30</v>
      </c>
      <c r="Q186" s="30"/>
      <c r="R186" s="30"/>
      <c r="S186" s="147"/>
      <c r="T186" s="108"/>
      <c r="U186" s="108"/>
      <c r="V186" s="108"/>
    </row>
    <row r="187" spans="1:22">
      <c r="A187" s="86">
        <v>44675</v>
      </c>
      <c r="B187" s="38">
        <v>3973</v>
      </c>
      <c r="C187" s="33"/>
      <c r="D187" s="196"/>
      <c r="E187" s="31"/>
      <c r="F187" s="31"/>
      <c r="G187" s="31"/>
      <c r="H187" s="31"/>
      <c r="I187" s="33"/>
      <c r="J187" s="75"/>
      <c r="K187" s="76"/>
      <c r="L187" s="76"/>
      <c r="M187" s="76"/>
      <c r="N187" s="76"/>
      <c r="O187" s="76"/>
      <c r="P187" s="95"/>
      <c r="Q187" s="30"/>
      <c r="R187" s="30"/>
      <c r="S187" s="147"/>
      <c r="T187" s="108"/>
      <c r="U187" s="108"/>
      <c r="V187" s="108"/>
    </row>
    <row r="188" spans="1:22">
      <c r="A188" s="86">
        <v>44676</v>
      </c>
      <c r="B188" s="38">
        <v>3893</v>
      </c>
      <c r="C188" s="33"/>
      <c r="D188" s="196"/>
      <c r="E188" s="31"/>
      <c r="F188" s="31"/>
      <c r="G188" s="31"/>
      <c r="H188" s="31"/>
      <c r="I188" s="33"/>
      <c r="J188" s="75"/>
      <c r="K188" s="76"/>
      <c r="L188" s="76"/>
      <c r="M188" s="76"/>
      <c r="N188" s="76"/>
      <c r="O188" s="76"/>
      <c r="P188" s="95">
        <v>10</v>
      </c>
      <c r="Q188" s="30"/>
      <c r="R188" s="30"/>
      <c r="S188" s="147"/>
      <c r="T188" s="108"/>
      <c r="U188" s="108"/>
      <c r="V188" s="108"/>
    </row>
    <row r="189" spans="1:22">
      <c r="A189" s="86">
        <v>44677</v>
      </c>
      <c r="B189" s="38">
        <v>3547</v>
      </c>
      <c r="C189" s="33"/>
      <c r="D189" s="196"/>
      <c r="E189" s="31"/>
      <c r="F189" s="31"/>
      <c r="G189" s="31"/>
      <c r="H189" s="31"/>
      <c r="I189" s="33"/>
      <c r="J189" s="75"/>
      <c r="K189" s="76"/>
      <c r="L189" s="76"/>
      <c r="M189" s="76"/>
      <c r="N189" s="76"/>
      <c r="O189" s="76"/>
      <c r="P189" s="95">
        <v>3</v>
      </c>
      <c r="Q189" s="30"/>
      <c r="R189" s="30"/>
      <c r="S189" s="147"/>
      <c r="T189" s="108"/>
      <c r="U189" s="108"/>
      <c r="V189" s="108"/>
    </row>
    <row r="190" spans="1:22">
      <c r="A190" s="86">
        <v>44678</v>
      </c>
      <c r="B190" s="38">
        <v>3810</v>
      </c>
      <c r="C190" s="255">
        <v>1</v>
      </c>
      <c r="D190" s="256">
        <v>0.5</v>
      </c>
      <c r="E190" s="257">
        <v>7.6</v>
      </c>
      <c r="F190" s="257">
        <v>71</v>
      </c>
      <c r="G190" s="263">
        <v>1</v>
      </c>
      <c r="H190" s="257">
        <v>4</v>
      </c>
      <c r="I190" s="258">
        <v>1.4</v>
      </c>
      <c r="J190" s="259">
        <v>3.2</v>
      </c>
      <c r="K190" s="255">
        <v>15.24</v>
      </c>
      <c r="L190" s="255">
        <v>5.33</v>
      </c>
      <c r="M190" s="255">
        <v>3.81</v>
      </c>
      <c r="N190" s="255">
        <v>12.19</v>
      </c>
      <c r="O190" s="255">
        <v>3.81</v>
      </c>
      <c r="P190" s="95"/>
      <c r="Q190" s="30"/>
      <c r="R190" s="30" t="s">
        <v>95</v>
      </c>
      <c r="S190" s="147" t="s">
        <v>128</v>
      </c>
      <c r="T190" s="108" t="s">
        <v>129</v>
      </c>
      <c r="U190" s="108">
        <v>44735</v>
      </c>
      <c r="V190" s="108"/>
    </row>
    <row r="191" spans="1:22">
      <c r="A191" s="86">
        <v>44679</v>
      </c>
      <c r="B191" s="38">
        <v>3585</v>
      </c>
      <c r="C191" s="213"/>
      <c r="D191" s="102"/>
      <c r="E191" s="214"/>
      <c r="F191" s="214"/>
      <c r="G191" s="214"/>
      <c r="H191" s="214"/>
      <c r="I191" s="213"/>
      <c r="J191" s="213"/>
      <c r="K191" s="218"/>
      <c r="L191" s="218"/>
      <c r="M191" s="218"/>
      <c r="N191" s="217"/>
      <c r="O191" s="217"/>
      <c r="P191" s="95"/>
      <c r="Q191" s="30"/>
      <c r="R191" s="30"/>
      <c r="S191" s="147"/>
      <c r="T191" s="108"/>
      <c r="U191" s="108"/>
      <c r="V191" s="108"/>
    </row>
    <row r="192" spans="1:22">
      <c r="A192" s="86">
        <v>44680</v>
      </c>
      <c r="B192" s="38">
        <v>3677</v>
      </c>
      <c r="C192" s="33"/>
      <c r="D192" s="196"/>
      <c r="E192" s="31"/>
      <c r="F192" s="31"/>
      <c r="G192" s="31"/>
      <c r="H192" s="31"/>
      <c r="I192" s="33"/>
      <c r="J192" s="75"/>
      <c r="K192" s="201"/>
      <c r="L192" s="201"/>
      <c r="M192" s="201"/>
      <c r="N192" s="76"/>
      <c r="O192" s="76"/>
      <c r="P192" s="95">
        <v>8</v>
      </c>
      <c r="Q192" s="30"/>
      <c r="R192" s="30"/>
      <c r="S192" s="147"/>
      <c r="T192" s="108"/>
      <c r="U192" s="108"/>
      <c r="V192" s="108"/>
    </row>
    <row r="193" spans="1:22">
      <c r="A193" s="86">
        <v>44681</v>
      </c>
      <c r="B193" s="38">
        <v>3460</v>
      </c>
      <c r="C193" s="33"/>
      <c r="D193" s="196"/>
      <c r="E193" s="31"/>
      <c r="F193" s="31"/>
      <c r="G193" s="31"/>
      <c r="H193" s="31"/>
      <c r="I193" s="33"/>
      <c r="J193" s="75"/>
      <c r="K193" s="76"/>
      <c r="L193" s="76"/>
      <c r="M193" s="76"/>
      <c r="N193" s="76"/>
      <c r="O193" s="76"/>
      <c r="P193" s="95">
        <v>3</v>
      </c>
      <c r="Q193" s="30"/>
      <c r="R193" s="30"/>
      <c r="S193" s="147"/>
      <c r="T193" s="108"/>
      <c r="U193" s="108"/>
      <c r="V193" s="108"/>
    </row>
    <row r="194" spans="1:22">
      <c r="A194" s="86">
        <v>44682</v>
      </c>
      <c r="B194" s="38">
        <v>3625</v>
      </c>
      <c r="C194" s="33"/>
      <c r="D194" s="196"/>
      <c r="E194" s="31"/>
      <c r="F194" s="31"/>
      <c r="G194" s="31"/>
      <c r="H194" s="31"/>
      <c r="I194" s="33"/>
      <c r="J194" s="75"/>
      <c r="K194" s="76"/>
      <c r="L194" s="76"/>
      <c r="M194" s="76"/>
      <c r="N194" s="76"/>
      <c r="O194" s="76"/>
      <c r="P194" s="95">
        <v>20</v>
      </c>
      <c r="Q194" s="30"/>
      <c r="R194" s="30"/>
      <c r="S194" s="147"/>
      <c r="T194" s="108"/>
      <c r="U194" s="108"/>
      <c r="V194" s="108"/>
    </row>
    <row r="195" spans="1:22">
      <c r="A195" s="86">
        <v>44683</v>
      </c>
      <c r="B195" s="38">
        <v>3593</v>
      </c>
      <c r="C195" s="33"/>
      <c r="D195" s="196"/>
      <c r="E195" s="31"/>
      <c r="F195" s="31"/>
      <c r="G195" s="31"/>
      <c r="H195" s="31"/>
      <c r="I195" s="33"/>
      <c r="J195" s="75"/>
      <c r="K195" s="76"/>
      <c r="L195" s="76"/>
      <c r="M195" s="76"/>
      <c r="N195" s="76"/>
      <c r="O195" s="76"/>
      <c r="P195" s="95"/>
      <c r="Q195" s="30"/>
      <c r="R195" s="30"/>
      <c r="S195" s="147"/>
      <c r="T195" s="108"/>
      <c r="U195" s="108"/>
      <c r="V195" s="108"/>
    </row>
    <row r="196" spans="1:22">
      <c r="A196" s="86">
        <v>44684</v>
      </c>
      <c r="B196" s="38">
        <v>3399</v>
      </c>
      <c r="C196" s="33"/>
      <c r="D196" s="196"/>
      <c r="E196" s="31"/>
      <c r="F196" s="31"/>
      <c r="G196" s="31"/>
      <c r="H196" s="31"/>
      <c r="I196" s="33"/>
      <c r="J196" s="75"/>
      <c r="K196" s="76"/>
      <c r="L196" s="76"/>
      <c r="M196" s="76"/>
      <c r="N196" s="76"/>
      <c r="O196" s="76"/>
      <c r="P196" s="95">
        <v>7</v>
      </c>
      <c r="Q196" s="30"/>
      <c r="R196" s="30"/>
      <c r="S196" s="147"/>
      <c r="T196" s="108"/>
      <c r="U196" s="108"/>
      <c r="V196" s="108"/>
    </row>
    <row r="197" spans="1:22">
      <c r="A197" s="86">
        <v>44685</v>
      </c>
      <c r="B197" s="38">
        <v>3410</v>
      </c>
      <c r="C197" s="33"/>
      <c r="D197" s="196"/>
      <c r="E197" s="31"/>
      <c r="F197" s="31"/>
      <c r="G197" s="31"/>
      <c r="H197" s="31"/>
      <c r="I197" s="33"/>
      <c r="J197" s="75"/>
      <c r="K197" s="76"/>
      <c r="L197" s="76"/>
      <c r="M197" s="76"/>
      <c r="N197" s="76"/>
      <c r="O197" s="76"/>
      <c r="P197" s="95"/>
      <c r="Q197" s="30"/>
      <c r="R197" s="30"/>
      <c r="S197" s="147"/>
      <c r="T197" s="108"/>
      <c r="U197" s="108"/>
      <c r="V197" s="108"/>
    </row>
    <row r="198" spans="1:22">
      <c r="A198" s="86">
        <v>44686</v>
      </c>
      <c r="B198" s="38">
        <v>3395</v>
      </c>
      <c r="C198" s="33"/>
      <c r="D198" s="196"/>
      <c r="E198" s="31"/>
      <c r="F198" s="31"/>
      <c r="G198" s="31"/>
      <c r="H198" s="31"/>
      <c r="I198" s="33"/>
      <c r="J198" s="75"/>
      <c r="K198" s="76"/>
      <c r="L198" s="76"/>
      <c r="M198" s="76"/>
      <c r="N198" s="76"/>
      <c r="O198" s="76"/>
      <c r="P198" s="95"/>
      <c r="Q198" s="30"/>
      <c r="R198" s="30"/>
      <c r="S198" s="147"/>
      <c r="T198" s="108"/>
      <c r="U198" s="108"/>
      <c r="V198" s="108"/>
    </row>
    <row r="199" spans="1:22">
      <c r="A199" s="86">
        <v>44687</v>
      </c>
      <c r="B199" s="38">
        <v>7217</v>
      </c>
      <c r="C199" s="33"/>
      <c r="D199" s="196"/>
      <c r="E199" s="31"/>
      <c r="F199" s="31"/>
      <c r="G199" s="31"/>
      <c r="H199" s="31"/>
      <c r="I199" s="33"/>
      <c r="J199" s="75"/>
      <c r="K199" s="76"/>
      <c r="L199" s="76"/>
      <c r="M199" s="76"/>
      <c r="N199" s="76"/>
      <c r="O199" s="76"/>
      <c r="P199" s="95"/>
      <c r="Q199" s="30"/>
      <c r="R199" s="30"/>
      <c r="S199" s="147"/>
      <c r="T199" s="108"/>
      <c r="U199" s="108"/>
      <c r="V199" s="108"/>
    </row>
    <row r="200" spans="1:22">
      <c r="A200" s="86">
        <v>44688</v>
      </c>
      <c r="B200" s="38">
        <v>7796</v>
      </c>
      <c r="C200" s="33"/>
      <c r="D200" s="196"/>
      <c r="E200" s="31"/>
      <c r="F200" s="31"/>
      <c r="G200" s="31"/>
      <c r="H200" s="31"/>
      <c r="I200" s="33"/>
      <c r="J200" s="75"/>
      <c r="K200" s="76"/>
      <c r="L200" s="76"/>
      <c r="M200" s="76"/>
      <c r="N200" s="76"/>
      <c r="O200" s="76"/>
      <c r="P200" s="95"/>
      <c r="Q200" s="30"/>
      <c r="R200" s="30"/>
      <c r="S200" s="147"/>
      <c r="T200" s="108"/>
      <c r="U200" s="108"/>
      <c r="V200" s="108"/>
    </row>
    <row r="201" spans="1:22">
      <c r="A201" s="86">
        <v>44689</v>
      </c>
      <c r="B201" s="38">
        <v>7754</v>
      </c>
      <c r="C201" s="33"/>
      <c r="D201" s="196"/>
      <c r="E201" s="31"/>
      <c r="F201" s="31"/>
      <c r="G201" s="31"/>
      <c r="H201" s="31"/>
      <c r="I201" s="33"/>
      <c r="J201" s="75"/>
      <c r="K201" s="76"/>
      <c r="L201" s="76"/>
      <c r="M201" s="76"/>
      <c r="N201" s="76"/>
      <c r="O201" s="76"/>
      <c r="P201" s="95"/>
      <c r="Q201" s="30"/>
      <c r="R201" s="30"/>
      <c r="S201" s="147"/>
      <c r="T201" s="108"/>
      <c r="U201" s="108"/>
      <c r="V201" s="108"/>
    </row>
    <row r="202" spans="1:22">
      <c r="A202" s="86">
        <v>44690</v>
      </c>
      <c r="B202" s="38">
        <v>4610</v>
      </c>
      <c r="C202" s="33"/>
      <c r="D202" s="196"/>
      <c r="E202" s="31"/>
      <c r="F202" s="31"/>
      <c r="G202" s="31"/>
      <c r="H202" s="31"/>
      <c r="I202" s="33"/>
      <c r="J202" s="75"/>
      <c r="K202" s="76"/>
      <c r="L202" s="76"/>
      <c r="M202" s="76"/>
      <c r="N202" s="76"/>
      <c r="O202" s="76"/>
      <c r="P202" s="95"/>
      <c r="Q202" s="30"/>
      <c r="R202" s="30"/>
      <c r="S202" s="147"/>
      <c r="T202" s="108"/>
      <c r="U202" s="108"/>
      <c r="V202" s="108"/>
    </row>
    <row r="203" spans="1:22">
      <c r="A203" s="86">
        <v>44691</v>
      </c>
      <c r="B203" s="38">
        <v>5690</v>
      </c>
      <c r="C203" s="33"/>
      <c r="D203" s="196"/>
      <c r="E203" s="31"/>
      <c r="F203" s="31"/>
      <c r="G203" s="31"/>
      <c r="H203" s="31"/>
      <c r="I203" s="33"/>
      <c r="J203" s="75"/>
      <c r="K203" s="76"/>
      <c r="L203" s="76"/>
      <c r="M203" s="76"/>
      <c r="N203" s="76"/>
      <c r="O203" s="76"/>
      <c r="P203" s="95"/>
      <c r="Q203" s="30"/>
      <c r="R203" s="30"/>
      <c r="S203" s="147"/>
      <c r="T203" s="108"/>
      <c r="U203" s="108"/>
      <c r="V203" s="108"/>
    </row>
    <row r="204" spans="1:22">
      <c r="A204" s="86">
        <v>44692</v>
      </c>
      <c r="B204" s="38">
        <v>9721</v>
      </c>
      <c r="C204" s="255">
        <v>1</v>
      </c>
      <c r="D204" s="256">
        <v>0.67</v>
      </c>
      <c r="E204" s="257">
        <v>7.9</v>
      </c>
      <c r="F204" s="257">
        <v>31</v>
      </c>
      <c r="G204" s="263">
        <v>2</v>
      </c>
      <c r="H204" s="257">
        <v>4</v>
      </c>
      <c r="I204" s="258">
        <v>2.5</v>
      </c>
      <c r="J204" s="259">
        <v>3.2</v>
      </c>
      <c r="K204" s="255">
        <v>38.880000000000003</v>
      </c>
      <c r="L204" s="255">
        <v>24.3</v>
      </c>
      <c r="M204" s="255">
        <v>9.7200000000000006</v>
      </c>
      <c r="N204" s="255">
        <v>31.11</v>
      </c>
      <c r="O204" s="255">
        <v>19.440000000000001</v>
      </c>
      <c r="P204" s="95"/>
      <c r="Q204" s="30"/>
      <c r="R204" s="30" t="s">
        <v>95</v>
      </c>
      <c r="S204" s="147" t="s">
        <v>130</v>
      </c>
      <c r="T204" s="108">
        <v>44733</v>
      </c>
      <c r="U204" s="108">
        <v>44735</v>
      </c>
      <c r="V204" s="108"/>
    </row>
    <row r="205" spans="1:22">
      <c r="A205" s="86">
        <v>44693</v>
      </c>
      <c r="B205" s="38">
        <v>9264</v>
      </c>
      <c r="C205" s="33"/>
      <c r="D205" s="196"/>
      <c r="E205" s="31"/>
      <c r="F205" s="31"/>
      <c r="G205" s="31"/>
      <c r="H205" s="31"/>
      <c r="I205" s="33"/>
      <c r="J205" s="75"/>
      <c r="K205" s="206"/>
      <c r="L205" s="76"/>
      <c r="M205" s="76"/>
      <c r="N205" s="206"/>
      <c r="O205" s="76"/>
      <c r="P205" s="95">
        <v>6</v>
      </c>
      <c r="Q205" s="30"/>
      <c r="R205" s="30"/>
      <c r="S205" s="147"/>
      <c r="T205" s="108"/>
      <c r="U205" s="108"/>
      <c r="V205" s="108"/>
    </row>
    <row r="206" spans="1:22">
      <c r="A206" s="86">
        <v>44694</v>
      </c>
      <c r="B206" s="38">
        <v>7699</v>
      </c>
      <c r="C206" s="213"/>
      <c r="D206" s="102"/>
      <c r="E206" s="214"/>
      <c r="F206" s="214"/>
      <c r="G206" s="214"/>
      <c r="H206" s="214"/>
      <c r="I206" s="213"/>
      <c r="J206" s="213"/>
      <c r="K206" s="229"/>
      <c r="L206" s="217"/>
      <c r="M206" s="230"/>
      <c r="N206" s="217"/>
      <c r="O206" s="229"/>
      <c r="P206" s="95">
        <v>2</v>
      </c>
      <c r="Q206" s="30"/>
      <c r="R206" s="30"/>
      <c r="S206" s="147"/>
      <c r="T206" s="108"/>
      <c r="U206" s="108"/>
      <c r="V206" s="108"/>
    </row>
    <row r="207" spans="1:22">
      <c r="A207" s="86">
        <v>44695</v>
      </c>
      <c r="B207" s="38">
        <v>6724</v>
      </c>
      <c r="C207" s="33"/>
      <c r="D207" s="196"/>
      <c r="E207" s="31"/>
      <c r="F207" s="31"/>
      <c r="G207" s="31"/>
      <c r="H207" s="31"/>
      <c r="I207" s="33"/>
      <c r="J207" s="75"/>
      <c r="K207" s="201"/>
      <c r="L207" s="201"/>
      <c r="M207" s="201"/>
      <c r="N207" s="201"/>
      <c r="O207" s="76"/>
      <c r="P207" s="95">
        <v>13</v>
      </c>
      <c r="Q207" s="30"/>
      <c r="R207" s="30"/>
      <c r="S207" s="147"/>
      <c r="T207" s="108"/>
      <c r="U207" s="108"/>
      <c r="V207" s="108"/>
    </row>
    <row r="208" spans="1:22">
      <c r="A208" s="86">
        <v>44696</v>
      </c>
      <c r="B208" s="38">
        <v>14731</v>
      </c>
      <c r="C208" s="33"/>
      <c r="D208" s="196"/>
      <c r="E208" s="31"/>
      <c r="F208" s="31"/>
      <c r="G208" s="31"/>
      <c r="H208" s="31"/>
      <c r="I208" s="33"/>
      <c r="J208" s="75"/>
      <c r="K208" s="76"/>
      <c r="L208" s="76"/>
      <c r="M208" s="76"/>
      <c r="N208" s="76"/>
      <c r="O208" s="76"/>
      <c r="P208" s="95">
        <v>28</v>
      </c>
      <c r="Q208" s="30"/>
      <c r="R208" s="30"/>
      <c r="S208" s="147"/>
      <c r="T208" s="108"/>
      <c r="U208" s="108"/>
      <c r="V208" s="108"/>
    </row>
    <row r="209" spans="1:22">
      <c r="A209" s="86">
        <v>44697</v>
      </c>
      <c r="B209" s="38">
        <v>13480</v>
      </c>
      <c r="C209" s="33"/>
      <c r="D209" s="196"/>
      <c r="E209" s="31"/>
      <c r="F209" s="31"/>
      <c r="G209" s="31"/>
      <c r="H209" s="31"/>
      <c r="I209" s="33"/>
      <c r="J209" s="75"/>
      <c r="K209" s="76"/>
      <c r="L209" s="76"/>
      <c r="M209" s="76"/>
      <c r="N209" s="76"/>
      <c r="O209" s="76"/>
      <c r="P209" s="95"/>
      <c r="Q209" s="30"/>
      <c r="R209" s="30"/>
      <c r="S209" s="147"/>
      <c r="T209" s="108"/>
      <c r="U209" s="108"/>
      <c r="V209" s="108"/>
    </row>
    <row r="210" spans="1:22">
      <c r="A210" s="86">
        <v>44698</v>
      </c>
      <c r="B210" s="38">
        <v>9217</v>
      </c>
      <c r="C210" s="33"/>
      <c r="D210" s="196"/>
      <c r="E210" s="31"/>
      <c r="F210" s="31"/>
      <c r="G210" s="31"/>
      <c r="H210" s="31"/>
      <c r="I210" s="33"/>
      <c r="J210" s="75"/>
      <c r="K210" s="76"/>
      <c r="L210" s="76"/>
      <c r="M210" s="76"/>
      <c r="N210" s="76"/>
      <c r="O210" s="76"/>
      <c r="P210" s="95"/>
      <c r="Q210" s="30"/>
      <c r="R210" s="30"/>
      <c r="S210" s="147"/>
      <c r="T210" s="108"/>
      <c r="U210" s="108"/>
      <c r="V210" s="108"/>
    </row>
    <row r="211" spans="1:22">
      <c r="A211" s="86">
        <v>44699</v>
      </c>
      <c r="B211" s="38">
        <v>5753</v>
      </c>
      <c r="C211" s="33"/>
      <c r="D211" s="196"/>
      <c r="E211" s="31"/>
      <c r="F211" s="31"/>
      <c r="G211" s="31"/>
      <c r="H211" s="31"/>
      <c r="I211" s="33"/>
      <c r="J211" s="75"/>
      <c r="K211" s="76"/>
      <c r="L211" s="76"/>
      <c r="M211" s="76"/>
      <c r="N211" s="76"/>
      <c r="O211" s="76"/>
      <c r="P211" s="95"/>
      <c r="Q211" s="30"/>
      <c r="R211" s="30"/>
      <c r="S211" s="147"/>
      <c r="T211" s="108"/>
      <c r="U211" s="108"/>
      <c r="V211" s="108"/>
    </row>
    <row r="212" spans="1:22">
      <c r="A212" s="86">
        <v>44700</v>
      </c>
      <c r="B212" s="38">
        <v>4559</v>
      </c>
      <c r="C212" s="33"/>
      <c r="D212" s="196"/>
      <c r="E212" s="31"/>
      <c r="F212" s="31"/>
      <c r="G212" s="31"/>
      <c r="H212" s="31"/>
      <c r="I212" s="33"/>
      <c r="J212" s="75"/>
      <c r="K212" s="76"/>
      <c r="L212" s="76"/>
      <c r="M212" s="76"/>
      <c r="N212" s="76"/>
      <c r="O212" s="76"/>
      <c r="P212" s="95"/>
      <c r="Q212" s="30"/>
      <c r="R212" s="30"/>
      <c r="S212" s="147"/>
      <c r="T212" s="108"/>
      <c r="U212" s="108"/>
      <c r="V212" s="108"/>
    </row>
    <row r="213" spans="1:22">
      <c r="A213" s="86">
        <v>44701</v>
      </c>
      <c r="B213" s="38">
        <v>3987</v>
      </c>
      <c r="C213" s="33"/>
      <c r="D213" s="196"/>
      <c r="E213" s="31"/>
      <c r="F213" s="31"/>
      <c r="G213" s="31"/>
      <c r="H213" s="31"/>
      <c r="I213" s="33"/>
      <c r="J213" s="75"/>
      <c r="K213" s="76"/>
      <c r="L213" s="76"/>
      <c r="M213" s="76"/>
      <c r="N213" s="76"/>
      <c r="O213" s="76"/>
      <c r="P213" s="95">
        <v>4</v>
      </c>
      <c r="Q213" s="30"/>
      <c r="R213" s="30"/>
      <c r="S213" s="147"/>
      <c r="T213" s="108"/>
      <c r="U213" s="108"/>
      <c r="V213" s="108"/>
    </row>
    <row r="214" spans="1:22">
      <c r="A214" s="86">
        <v>44702</v>
      </c>
      <c r="B214" s="38">
        <v>12076</v>
      </c>
      <c r="C214" s="33"/>
      <c r="D214" s="196"/>
      <c r="E214" s="31"/>
      <c r="F214" s="31"/>
      <c r="G214" s="31"/>
      <c r="H214" s="31"/>
      <c r="I214" s="33"/>
      <c r="J214" s="75"/>
      <c r="K214" s="76"/>
      <c r="L214" s="76"/>
      <c r="M214" s="76"/>
      <c r="N214" s="76"/>
      <c r="O214" s="76"/>
      <c r="P214" s="95">
        <v>32</v>
      </c>
      <c r="Q214" s="30"/>
      <c r="R214" s="30"/>
      <c r="S214" s="147"/>
      <c r="T214" s="108"/>
      <c r="U214" s="108"/>
      <c r="V214" s="108"/>
    </row>
    <row r="215" spans="1:22">
      <c r="A215" s="86">
        <v>44703</v>
      </c>
      <c r="B215" s="38">
        <v>19662</v>
      </c>
      <c r="C215" s="33"/>
      <c r="D215" s="196"/>
      <c r="E215" s="31"/>
      <c r="F215" s="31"/>
      <c r="G215" s="31"/>
      <c r="H215" s="31"/>
      <c r="I215" s="33"/>
      <c r="J215" s="75"/>
      <c r="K215" s="76"/>
      <c r="L215" s="76"/>
      <c r="M215" s="76"/>
      <c r="N215" s="76"/>
      <c r="O215" s="76"/>
      <c r="P215" s="95"/>
      <c r="Q215" s="30"/>
      <c r="R215" s="30"/>
      <c r="S215" s="147"/>
      <c r="T215" s="108"/>
      <c r="U215" s="108"/>
      <c r="V215" s="108"/>
    </row>
    <row r="216" spans="1:22">
      <c r="A216" s="86">
        <v>44704</v>
      </c>
      <c r="B216" s="38">
        <v>11539</v>
      </c>
      <c r="C216" s="33"/>
      <c r="D216" s="196"/>
      <c r="E216" s="31"/>
      <c r="F216" s="31"/>
      <c r="G216" s="31"/>
      <c r="H216" s="31"/>
      <c r="I216" s="33"/>
      <c r="J216" s="75"/>
      <c r="K216" s="76"/>
      <c r="L216" s="76"/>
      <c r="M216" s="76"/>
      <c r="N216" s="76"/>
      <c r="O216" s="76"/>
      <c r="P216" s="95">
        <v>80</v>
      </c>
      <c r="Q216" s="30"/>
      <c r="R216" s="30"/>
      <c r="S216" s="147"/>
      <c r="T216" s="108"/>
      <c r="U216" s="108"/>
      <c r="V216" s="108"/>
    </row>
    <row r="217" spans="1:22">
      <c r="A217" s="86">
        <v>44705</v>
      </c>
      <c r="B217" s="38">
        <v>10574</v>
      </c>
      <c r="C217" s="33"/>
      <c r="D217" s="196"/>
      <c r="E217" s="31"/>
      <c r="F217" s="31"/>
      <c r="G217" s="31"/>
      <c r="H217" s="31"/>
      <c r="I217" s="33"/>
      <c r="J217" s="75"/>
      <c r="K217" s="76"/>
      <c r="L217" s="76"/>
      <c r="M217" s="76"/>
      <c r="N217" s="76"/>
      <c r="O217" s="76"/>
      <c r="P217" s="95">
        <v>20</v>
      </c>
      <c r="Q217" s="30"/>
      <c r="R217" s="30"/>
      <c r="S217" s="147"/>
      <c r="T217" s="108"/>
      <c r="U217" s="108"/>
      <c r="V217" s="108"/>
    </row>
    <row r="218" spans="1:22">
      <c r="A218" s="86">
        <v>44706</v>
      </c>
      <c r="B218" s="38">
        <v>10364</v>
      </c>
      <c r="C218" s="255">
        <v>1</v>
      </c>
      <c r="D218" s="256">
        <v>3.4</v>
      </c>
      <c r="E218" s="257">
        <v>7.6</v>
      </c>
      <c r="F218" s="257">
        <v>130</v>
      </c>
      <c r="G218" s="263">
        <v>2.5</v>
      </c>
      <c r="H218" s="257">
        <v>4</v>
      </c>
      <c r="I218" s="258">
        <v>6.1</v>
      </c>
      <c r="J218" s="259">
        <v>3.2</v>
      </c>
      <c r="K218" s="255">
        <v>41.46</v>
      </c>
      <c r="L218" s="255">
        <v>63.22</v>
      </c>
      <c r="M218" s="255">
        <v>10.36</v>
      </c>
      <c r="N218" s="255">
        <v>33.159999999999997</v>
      </c>
      <c r="O218" s="255">
        <v>25.91</v>
      </c>
      <c r="P218" s="95">
        <v>23</v>
      </c>
      <c r="Q218" s="30"/>
      <c r="R218" s="30" t="s">
        <v>95</v>
      </c>
      <c r="S218" s="147" t="s">
        <v>128</v>
      </c>
      <c r="T218" s="108">
        <v>44733</v>
      </c>
      <c r="U218" s="108">
        <v>44735</v>
      </c>
      <c r="V218" s="108"/>
    </row>
    <row r="219" spans="1:22">
      <c r="A219" s="86">
        <v>44707</v>
      </c>
      <c r="B219" s="38">
        <v>7832</v>
      </c>
      <c r="C219" s="33"/>
      <c r="D219" s="196"/>
      <c r="E219" s="31"/>
      <c r="F219" s="31"/>
      <c r="G219" s="31"/>
      <c r="H219" s="31"/>
      <c r="I219" s="33"/>
      <c r="J219" s="75"/>
      <c r="K219" s="76"/>
      <c r="L219" s="76"/>
      <c r="M219" s="76"/>
      <c r="N219" s="76"/>
      <c r="O219" s="76"/>
      <c r="P219" s="95">
        <v>10</v>
      </c>
      <c r="Q219" s="30"/>
      <c r="R219" s="30"/>
      <c r="S219" s="147"/>
      <c r="T219" s="108"/>
      <c r="U219" s="108"/>
      <c r="V219" s="108"/>
    </row>
    <row r="220" spans="1:22">
      <c r="A220" s="86">
        <v>44708</v>
      </c>
      <c r="B220" s="38">
        <v>5863</v>
      </c>
      <c r="C220" s="33"/>
      <c r="D220" s="196"/>
      <c r="E220" s="31"/>
      <c r="F220" s="31"/>
      <c r="G220" s="31"/>
      <c r="H220" s="31"/>
      <c r="I220" s="33"/>
      <c r="J220" s="75"/>
      <c r="K220" s="76"/>
      <c r="L220" s="76"/>
      <c r="M220" s="76"/>
      <c r="N220" s="76"/>
      <c r="O220" s="76"/>
      <c r="P220" s="95">
        <v>6</v>
      </c>
      <c r="Q220" s="30"/>
      <c r="R220" s="30"/>
      <c r="S220" s="147"/>
      <c r="T220" s="108"/>
      <c r="U220" s="108"/>
      <c r="V220" s="108"/>
    </row>
    <row r="221" spans="1:22">
      <c r="A221" s="86">
        <v>44709</v>
      </c>
      <c r="B221" s="38">
        <v>4885</v>
      </c>
      <c r="C221" s="33"/>
      <c r="D221" s="196"/>
      <c r="E221" s="31"/>
      <c r="F221" s="31"/>
      <c r="G221" s="31"/>
      <c r="H221" s="31"/>
      <c r="I221" s="33"/>
      <c r="J221" s="75"/>
      <c r="K221" s="76"/>
      <c r="L221" s="76"/>
      <c r="M221" s="76"/>
      <c r="N221" s="76"/>
      <c r="O221" s="76"/>
      <c r="P221" s="95"/>
      <c r="Q221" s="30"/>
      <c r="R221" s="30"/>
      <c r="S221" s="147"/>
      <c r="T221" s="108"/>
      <c r="U221" s="108"/>
      <c r="V221" s="108"/>
    </row>
    <row r="222" spans="1:22">
      <c r="A222" s="86">
        <v>44710</v>
      </c>
      <c r="B222" s="38">
        <v>4369</v>
      </c>
      <c r="C222" s="33"/>
      <c r="D222" s="196"/>
      <c r="E222" s="31"/>
      <c r="F222" s="31"/>
      <c r="G222" s="31"/>
      <c r="H222" s="31"/>
      <c r="I222" s="33"/>
      <c r="J222" s="75"/>
      <c r="K222" s="76"/>
      <c r="L222" s="76"/>
      <c r="M222" s="76"/>
      <c r="N222" s="76"/>
      <c r="O222" s="76"/>
      <c r="P222" s="95">
        <v>8</v>
      </c>
      <c r="Q222" s="30"/>
      <c r="R222" s="30"/>
      <c r="S222" s="147"/>
      <c r="T222" s="108"/>
      <c r="U222" s="108"/>
      <c r="V222" s="108"/>
    </row>
    <row r="223" spans="1:22">
      <c r="A223" s="86">
        <v>44711</v>
      </c>
      <c r="B223" s="38">
        <v>3944</v>
      </c>
      <c r="C223" s="33"/>
      <c r="D223" s="196"/>
      <c r="E223" s="31"/>
      <c r="F223" s="31"/>
      <c r="G223" s="31"/>
      <c r="H223" s="31"/>
      <c r="I223" s="33"/>
      <c r="J223" s="75"/>
      <c r="K223" s="76"/>
      <c r="L223" s="76"/>
      <c r="M223" s="76"/>
      <c r="N223" s="76"/>
      <c r="O223" s="76"/>
      <c r="P223" s="95"/>
      <c r="Q223" s="30"/>
      <c r="R223" s="30"/>
      <c r="S223" s="147"/>
      <c r="T223" s="108"/>
      <c r="U223" s="108"/>
      <c r="V223" s="108"/>
    </row>
    <row r="224" spans="1:22">
      <c r="A224" s="86">
        <v>44712</v>
      </c>
      <c r="B224" s="38">
        <v>3772</v>
      </c>
      <c r="C224" s="33"/>
      <c r="D224" s="196"/>
      <c r="E224" s="31"/>
      <c r="F224" s="31"/>
      <c r="G224" s="31"/>
      <c r="H224" s="31"/>
      <c r="I224" s="33"/>
      <c r="J224" s="75"/>
      <c r="K224" s="76"/>
      <c r="L224" s="76"/>
      <c r="M224" s="76"/>
      <c r="N224" s="76"/>
      <c r="O224" s="76"/>
      <c r="P224" s="95"/>
      <c r="Q224" s="30"/>
      <c r="R224" s="30"/>
      <c r="S224" s="147"/>
      <c r="T224" s="108"/>
      <c r="U224" s="108"/>
      <c r="V224" s="108"/>
    </row>
    <row r="225" spans="1:22">
      <c r="A225" s="86">
        <v>44713</v>
      </c>
      <c r="B225" s="38">
        <v>3618</v>
      </c>
      <c r="C225" s="33"/>
      <c r="D225" s="196"/>
      <c r="E225" s="31"/>
      <c r="F225" s="31"/>
      <c r="G225" s="31"/>
      <c r="H225" s="31"/>
      <c r="I225" s="33"/>
      <c r="J225" s="75"/>
      <c r="K225" s="76"/>
      <c r="L225" s="76"/>
      <c r="M225" s="76"/>
      <c r="N225" s="76"/>
      <c r="O225" s="76"/>
      <c r="P225" s="95"/>
      <c r="Q225" s="30"/>
      <c r="R225" s="30"/>
      <c r="S225" s="147"/>
      <c r="T225" s="108"/>
      <c r="U225" s="108"/>
      <c r="V225" s="108"/>
    </row>
    <row r="226" spans="1:22">
      <c r="A226" s="86">
        <v>44714</v>
      </c>
      <c r="B226" s="38">
        <v>3346</v>
      </c>
      <c r="C226" s="33"/>
      <c r="D226" s="196"/>
      <c r="E226" s="31"/>
      <c r="F226" s="31"/>
      <c r="G226" s="31"/>
      <c r="H226" s="31"/>
      <c r="I226" s="33"/>
      <c r="J226" s="75"/>
      <c r="K226" s="76"/>
      <c r="L226" s="76"/>
      <c r="M226" s="76"/>
      <c r="N226" s="76"/>
      <c r="O226" s="76"/>
      <c r="P226" s="95"/>
      <c r="Q226" s="30"/>
      <c r="R226" s="30"/>
      <c r="S226" s="147"/>
      <c r="T226" s="108"/>
      <c r="U226" s="108"/>
      <c r="V226" s="108"/>
    </row>
    <row r="227" spans="1:22">
      <c r="A227" s="86">
        <v>44715</v>
      </c>
      <c r="B227" s="38">
        <v>3517</v>
      </c>
      <c r="C227" s="33"/>
      <c r="D227" s="196"/>
      <c r="E227" s="31"/>
      <c r="F227" s="31"/>
      <c r="G227" s="31"/>
      <c r="H227" s="31"/>
      <c r="I227" s="33"/>
      <c r="J227" s="75"/>
      <c r="K227" s="76"/>
      <c r="L227" s="76"/>
      <c r="M227" s="76"/>
      <c r="N227" s="76"/>
      <c r="O227" s="76"/>
      <c r="P227" s="95">
        <v>15</v>
      </c>
      <c r="Q227" s="30"/>
      <c r="R227" s="30"/>
      <c r="S227" s="147"/>
      <c r="T227" s="108"/>
      <c r="U227" s="108"/>
      <c r="V227" s="108"/>
    </row>
    <row r="228" spans="1:22">
      <c r="A228" s="86">
        <v>44716</v>
      </c>
      <c r="B228" s="38">
        <v>4606</v>
      </c>
      <c r="C228" s="33"/>
      <c r="D228" s="196"/>
      <c r="E228" s="31"/>
      <c r="F228" s="31"/>
      <c r="G228" s="31"/>
      <c r="H228" s="31"/>
      <c r="I228" s="33"/>
      <c r="J228" s="75"/>
      <c r="K228" s="76"/>
      <c r="L228" s="76"/>
      <c r="M228" s="76"/>
      <c r="N228" s="76"/>
      <c r="O228" s="76"/>
      <c r="P228" s="95"/>
      <c r="Q228" s="30"/>
      <c r="R228" s="30"/>
      <c r="S228" s="147"/>
      <c r="T228" s="108"/>
      <c r="U228" s="108"/>
      <c r="V228" s="108"/>
    </row>
    <row r="229" spans="1:22">
      <c r="A229" s="86">
        <v>44717</v>
      </c>
      <c r="B229" s="38">
        <v>3604</v>
      </c>
      <c r="C229" s="33"/>
      <c r="D229" s="196"/>
      <c r="E229" s="31"/>
      <c r="F229" s="31"/>
      <c r="G229" s="31"/>
      <c r="H229" s="31"/>
      <c r="I229" s="33"/>
      <c r="J229" s="75"/>
      <c r="K229" s="76"/>
      <c r="L229" s="76"/>
      <c r="M229" s="76"/>
      <c r="N229" s="76"/>
      <c r="O229" s="76"/>
      <c r="P229" s="95"/>
      <c r="Q229" s="30"/>
      <c r="R229" s="30"/>
      <c r="S229" s="147"/>
      <c r="T229" s="108"/>
      <c r="U229" s="108"/>
      <c r="V229" s="108"/>
    </row>
    <row r="230" spans="1:22">
      <c r="A230" s="86">
        <v>44718</v>
      </c>
      <c r="B230" s="38">
        <v>3426</v>
      </c>
      <c r="C230" s="33"/>
      <c r="D230" s="196"/>
      <c r="E230" s="31"/>
      <c r="F230" s="31"/>
      <c r="G230" s="31"/>
      <c r="H230" s="31"/>
      <c r="I230" s="33"/>
      <c r="J230" s="75"/>
      <c r="K230" s="76"/>
      <c r="L230" s="76"/>
      <c r="M230" s="76"/>
      <c r="N230" s="76"/>
      <c r="O230" s="76"/>
      <c r="P230" s="95"/>
      <c r="Q230" s="30"/>
      <c r="R230" s="30"/>
      <c r="S230" s="147"/>
      <c r="T230" s="108"/>
      <c r="U230" s="108"/>
      <c r="V230" s="108"/>
    </row>
    <row r="231" spans="1:22">
      <c r="A231" s="86">
        <v>44719</v>
      </c>
      <c r="B231" s="38">
        <v>3311</v>
      </c>
      <c r="C231" s="33"/>
      <c r="D231" s="196"/>
      <c r="E231" s="31"/>
      <c r="F231" s="31"/>
      <c r="G231" s="31"/>
      <c r="H231" s="31"/>
      <c r="I231" s="33"/>
      <c r="J231" s="75"/>
      <c r="K231" s="76"/>
      <c r="L231" s="76"/>
      <c r="M231" s="76"/>
      <c r="N231" s="76"/>
      <c r="O231" s="76"/>
      <c r="P231" s="71"/>
      <c r="Q231" s="30"/>
      <c r="R231" s="30"/>
      <c r="S231" s="147"/>
      <c r="T231" s="108"/>
      <c r="U231" s="108"/>
      <c r="V231" s="108"/>
    </row>
    <row r="232" spans="1:22">
      <c r="A232" s="86">
        <v>44720</v>
      </c>
      <c r="B232" s="38">
        <v>3222</v>
      </c>
      <c r="C232" s="255">
        <v>1</v>
      </c>
      <c r="D232" s="256">
        <v>2.5</v>
      </c>
      <c r="E232" s="257">
        <v>7.7</v>
      </c>
      <c r="F232" s="257">
        <v>550</v>
      </c>
      <c r="G232" s="263">
        <v>1</v>
      </c>
      <c r="H232" s="257">
        <v>6</v>
      </c>
      <c r="I232" s="258">
        <v>5.5</v>
      </c>
      <c r="J232" s="259">
        <v>1.5</v>
      </c>
      <c r="K232" s="255">
        <v>8.06</v>
      </c>
      <c r="L232" s="255">
        <v>17.72</v>
      </c>
      <c r="M232" s="255">
        <v>3.22</v>
      </c>
      <c r="N232" s="255">
        <v>4.83</v>
      </c>
      <c r="O232" s="255">
        <v>3.22</v>
      </c>
      <c r="P232" s="71"/>
      <c r="Q232" s="30"/>
      <c r="R232" s="30" t="s">
        <v>95</v>
      </c>
      <c r="S232" s="147" t="s">
        <v>128</v>
      </c>
      <c r="T232" s="108">
        <v>44733</v>
      </c>
      <c r="U232" s="108">
        <v>44735</v>
      </c>
      <c r="V232" s="108"/>
    </row>
    <row r="233" spans="1:22">
      <c r="A233" s="86">
        <v>44721</v>
      </c>
      <c r="B233" s="38">
        <v>3119</v>
      </c>
      <c r="C233" s="33"/>
      <c r="D233" s="196"/>
      <c r="E233" s="31"/>
      <c r="F233" s="31"/>
      <c r="G233" s="31"/>
      <c r="H233" s="31"/>
      <c r="I233" s="33"/>
      <c r="J233" s="75"/>
      <c r="K233" s="76"/>
      <c r="L233" s="76"/>
      <c r="M233" s="76"/>
      <c r="N233" s="76"/>
      <c r="O233" s="76"/>
      <c r="P233" s="71"/>
      <c r="Q233" s="30"/>
      <c r="R233" s="30"/>
      <c r="S233" s="147"/>
      <c r="T233" s="108"/>
      <c r="U233" s="108"/>
      <c r="V233" s="108"/>
    </row>
    <row r="234" spans="1:22">
      <c r="A234" s="86">
        <v>44722</v>
      </c>
      <c r="B234" s="38">
        <v>2999</v>
      </c>
      <c r="C234" s="33"/>
      <c r="D234" s="196"/>
      <c r="E234" s="31"/>
      <c r="F234" s="31"/>
      <c r="G234" s="31"/>
      <c r="H234" s="31"/>
      <c r="I234" s="33"/>
      <c r="J234" s="75"/>
      <c r="K234" s="76"/>
      <c r="L234" s="76"/>
      <c r="M234" s="76"/>
      <c r="N234" s="76"/>
      <c r="O234" s="76"/>
      <c r="P234" s="71"/>
      <c r="Q234" s="30"/>
      <c r="R234" s="30"/>
      <c r="S234" s="147"/>
      <c r="T234" s="108"/>
      <c r="U234" s="108"/>
      <c r="V234" s="108"/>
    </row>
    <row r="235" spans="1:22">
      <c r="A235" s="86">
        <v>44723</v>
      </c>
      <c r="B235" s="38">
        <v>2767</v>
      </c>
      <c r="C235" s="33"/>
      <c r="D235" s="196"/>
      <c r="E235" s="31"/>
      <c r="F235" s="31"/>
      <c r="G235" s="31"/>
      <c r="H235" s="31"/>
      <c r="I235" s="33"/>
      <c r="J235" s="75"/>
      <c r="K235" s="76"/>
      <c r="L235" s="76"/>
      <c r="M235" s="76"/>
      <c r="N235" s="76"/>
      <c r="O235" s="76"/>
      <c r="P235" s="71"/>
      <c r="Q235" s="30"/>
      <c r="R235" s="30"/>
      <c r="S235" s="147"/>
      <c r="T235" s="108"/>
      <c r="U235" s="108"/>
      <c r="V235" s="108"/>
    </row>
    <row r="236" spans="1:22">
      <c r="A236" s="86">
        <v>44724</v>
      </c>
      <c r="B236" s="38">
        <v>2710</v>
      </c>
      <c r="C236" s="33"/>
      <c r="D236" s="196"/>
      <c r="E236" s="31"/>
      <c r="F236" s="31"/>
      <c r="G236" s="31"/>
      <c r="H236" s="31"/>
      <c r="I236" s="33"/>
      <c r="J236" s="75"/>
      <c r="K236" s="76"/>
      <c r="L236" s="76"/>
      <c r="M236" s="76"/>
      <c r="N236" s="76"/>
      <c r="O236" s="76"/>
      <c r="P236" s="71"/>
      <c r="Q236" s="30"/>
      <c r="R236" s="30"/>
      <c r="S236" s="147"/>
      <c r="T236" s="108"/>
      <c r="U236" s="108"/>
      <c r="V236" s="108"/>
    </row>
    <row r="237" spans="1:22">
      <c r="A237" s="86">
        <v>44725</v>
      </c>
      <c r="B237" s="38">
        <v>2842</v>
      </c>
      <c r="C237" s="33"/>
      <c r="D237" s="196"/>
      <c r="E237" s="31"/>
      <c r="F237" s="31"/>
      <c r="G237" s="31"/>
      <c r="H237" s="31"/>
      <c r="I237" s="33"/>
      <c r="J237" s="75"/>
      <c r="K237" s="76"/>
      <c r="L237" s="76"/>
      <c r="M237" s="76"/>
      <c r="N237" s="76"/>
      <c r="O237" s="76"/>
      <c r="P237" s="71"/>
      <c r="Q237" s="30"/>
      <c r="R237" s="30"/>
      <c r="S237" s="147"/>
      <c r="T237" s="108"/>
      <c r="U237" s="108"/>
      <c r="V237" s="108"/>
    </row>
    <row r="238" spans="1:22">
      <c r="A238" s="86">
        <v>44726</v>
      </c>
      <c r="B238" s="38">
        <v>2899</v>
      </c>
      <c r="C238" s="33"/>
      <c r="D238" s="196"/>
      <c r="E238" s="31"/>
      <c r="F238" s="31"/>
      <c r="G238" s="31"/>
      <c r="H238" s="31"/>
      <c r="I238" s="33"/>
      <c r="J238" s="75"/>
      <c r="K238" s="76"/>
      <c r="L238" s="76"/>
      <c r="M238" s="76"/>
      <c r="N238" s="76"/>
      <c r="O238" s="76"/>
      <c r="P238" s="71"/>
      <c r="Q238" s="30"/>
      <c r="R238" s="30"/>
      <c r="S238" s="147"/>
      <c r="T238" s="108"/>
      <c r="U238" s="108"/>
      <c r="V238" s="108"/>
    </row>
    <row r="239" spans="1:22">
      <c r="A239" s="86">
        <v>44727</v>
      </c>
      <c r="B239" s="38">
        <v>2890</v>
      </c>
      <c r="C239" s="33"/>
      <c r="D239" s="196"/>
      <c r="E239" s="31"/>
      <c r="F239" s="31"/>
      <c r="G239" s="31"/>
      <c r="H239" s="31"/>
      <c r="I239" s="33"/>
      <c r="J239" s="75"/>
      <c r="K239" s="76"/>
      <c r="L239" s="76"/>
      <c r="M239" s="76"/>
      <c r="N239" s="76"/>
      <c r="O239" s="76"/>
      <c r="P239" s="71"/>
      <c r="Q239" s="30"/>
      <c r="R239" s="30"/>
      <c r="S239" s="147"/>
      <c r="T239" s="108"/>
      <c r="U239" s="108"/>
      <c r="V239" s="108"/>
    </row>
    <row r="240" spans="1:22">
      <c r="A240" s="86">
        <v>44728</v>
      </c>
      <c r="B240" s="38">
        <v>2835</v>
      </c>
      <c r="C240" s="33"/>
      <c r="D240" s="196"/>
      <c r="E240" s="31"/>
      <c r="F240" s="31"/>
      <c r="G240" s="31"/>
      <c r="H240" s="31"/>
      <c r="I240" s="33"/>
      <c r="J240" s="75"/>
      <c r="K240" s="76"/>
      <c r="L240" s="76"/>
      <c r="M240" s="76"/>
      <c r="N240" s="76"/>
      <c r="O240" s="76"/>
      <c r="P240" s="71"/>
      <c r="Q240" s="30"/>
      <c r="R240" s="30"/>
      <c r="S240" s="147"/>
      <c r="T240" s="108"/>
      <c r="U240" s="108"/>
      <c r="V240" s="108"/>
    </row>
    <row r="241" spans="1:22">
      <c r="A241" s="86">
        <v>44729</v>
      </c>
      <c r="B241" s="38">
        <v>2661</v>
      </c>
      <c r="C241" s="33"/>
      <c r="D241" s="196"/>
      <c r="E241" s="31"/>
      <c r="F241" s="31"/>
      <c r="G241" s="31"/>
      <c r="H241" s="31"/>
      <c r="I241" s="33"/>
      <c r="J241" s="75"/>
      <c r="K241" s="76"/>
      <c r="L241" s="76"/>
      <c r="M241" s="76"/>
      <c r="N241" s="76"/>
      <c r="O241" s="76"/>
      <c r="P241" s="71"/>
      <c r="Q241" s="30"/>
      <c r="R241" s="30"/>
      <c r="S241" s="147"/>
      <c r="T241" s="108"/>
      <c r="U241" s="108"/>
      <c r="V241" s="108"/>
    </row>
    <row r="242" spans="1:22">
      <c r="A242" s="86">
        <v>44730</v>
      </c>
      <c r="B242" s="38">
        <v>2607</v>
      </c>
      <c r="C242" s="33"/>
      <c r="D242" s="196"/>
      <c r="E242" s="31"/>
      <c r="F242" s="31"/>
      <c r="G242" s="31"/>
      <c r="H242" s="31"/>
      <c r="I242" s="33"/>
      <c r="J242" s="75"/>
      <c r="K242" s="76"/>
      <c r="L242" s="76"/>
      <c r="M242" s="76"/>
      <c r="N242" s="76"/>
      <c r="O242" s="76"/>
      <c r="P242" s="71"/>
      <c r="Q242" s="30"/>
      <c r="R242" s="30"/>
      <c r="S242" s="147"/>
      <c r="T242" s="108"/>
      <c r="U242" s="108"/>
      <c r="V242" s="108"/>
    </row>
    <row r="243" spans="1:22">
      <c r="A243" s="86">
        <v>44731</v>
      </c>
      <c r="B243" s="38">
        <v>2558</v>
      </c>
      <c r="C243" s="33"/>
      <c r="D243" s="196"/>
      <c r="E243" s="31"/>
      <c r="F243" s="31"/>
      <c r="G243" s="31"/>
      <c r="H243" s="31"/>
      <c r="I243" s="33"/>
      <c r="J243" s="75"/>
      <c r="K243" s="76"/>
      <c r="L243" s="76"/>
      <c r="M243" s="76"/>
      <c r="N243" s="76"/>
      <c r="O243" s="76"/>
      <c r="P243" s="71"/>
      <c r="Q243" s="30"/>
      <c r="R243" s="30"/>
      <c r="S243" s="147"/>
      <c r="T243" s="108"/>
      <c r="U243" s="108"/>
      <c r="V243" s="108"/>
    </row>
    <row r="244" spans="1:22">
      <c r="A244" s="86">
        <v>44732</v>
      </c>
      <c r="B244" s="38">
        <v>2664</v>
      </c>
      <c r="C244" s="33"/>
      <c r="D244" s="196"/>
      <c r="E244" s="31"/>
      <c r="F244" s="31"/>
      <c r="G244" s="31"/>
      <c r="H244" s="31"/>
      <c r="I244" s="33"/>
      <c r="J244" s="75"/>
      <c r="K244" s="76"/>
      <c r="L244" s="76"/>
      <c r="M244" s="76"/>
      <c r="N244" s="76"/>
      <c r="O244" s="76"/>
      <c r="P244" s="71"/>
      <c r="Q244" s="30"/>
      <c r="R244" s="30"/>
      <c r="S244" s="147"/>
      <c r="T244" s="108"/>
      <c r="U244" s="108"/>
      <c r="V244" s="108"/>
    </row>
    <row r="245" spans="1:22">
      <c r="A245" s="86">
        <v>44733</v>
      </c>
      <c r="B245" s="38">
        <v>2686</v>
      </c>
      <c r="C245" s="33"/>
      <c r="D245" s="196"/>
      <c r="E245" s="31"/>
      <c r="F245" s="31"/>
      <c r="G245" s="31"/>
      <c r="H245" s="31"/>
      <c r="I245" s="33"/>
      <c r="J245" s="75"/>
      <c r="K245" s="76"/>
      <c r="L245" s="76"/>
      <c r="M245" s="76"/>
      <c r="N245" s="76"/>
      <c r="O245" s="76"/>
      <c r="P245" s="71"/>
      <c r="Q245" s="30"/>
      <c r="R245" s="30"/>
      <c r="S245" s="147"/>
      <c r="T245" s="108"/>
      <c r="U245" s="108"/>
      <c r="V245" s="108"/>
    </row>
    <row r="246" spans="1:22">
      <c r="A246" s="86">
        <v>44734</v>
      </c>
      <c r="B246" s="38">
        <v>2781</v>
      </c>
      <c r="C246" s="255">
        <v>1</v>
      </c>
      <c r="D246" s="256">
        <v>1.3</v>
      </c>
      <c r="E246" s="257">
        <v>7.6</v>
      </c>
      <c r="F246" s="257">
        <v>96</v>
      </c>
      <c r="G246" s="263">
        <v>2</v>
      </c>
      <c r="H246" s="257">
        <v>5</v>
      </c>
      <c r="I246" s="258">
        <v>3.6</v>
      </c>
      <c r="J246" s="259">
        <v>3.5</v>
      </c>
      <c r="K246" s="255">
        <v>3.62</v>
      </c>
      <c r="L246" s="255">
        <v>10.01</v>
      </c>
      <c r="M246" s="255">
        <v>2.78</v>
      </c>
      <c r="N246" s="255">
        <v>9.73</v>
      </c>
      <c r="O246" s="255">
        <v>5.56</v>
      </c>
      <c r="P246" s="71"/>
      <c r="Q246" s="30" t="s">
        <v>131</v>
      </c>
      <c r="R246" s="30" t="s">
        <v>95</v>
      </c>
      <c r="S246" s="147" t="s">
        <v>128</v>
      </c>
      <c r="T246" s="108">
        <v>44743</v>
      </c>
      <c r="U246" s="108">
        <v>44743</v>
      </c>
      <c r="V246" s="108"/>
    </row>
    <row r="247" spans="1:22">
      <c r="A247" s="86">
        <v>44735</v>
      </c>
      <c r="B247" s="38">
        <v>2700</v>
      </c>
      <c r="C247" s="33"/>
      <c r="D247" s="196"/>
      <c r="E247" s="31"/>
      <c r="F247" s="31"/>
      <c r="G247" s="31"/>
      <c r="H247" s="31"/>
      <c r="I247" s="33"/>
      <c r="J247" s="75"/>
      <c r="K247" s="76"/>
      <c r="L247" s="76"/>
      <c r="M247" s="76"/>
      <c r="N247" s="76"/>
      <c r="O247" s="76"/>
      <c r="P247" s="71"/>
      <c r="Q247" s="30"/>
      <c r="R247" s="30"/>
      <c r="S247" s="147"/>
      <c r="T247" s="108"/>
      <c r="U247" s="108"/>
      <c r="V247" s="108"/>
    </row>
    <row r="248" spans="1:22">
      <c r="A248" s="86">
        <v>44736</v>
      </c>
      <c r="B248" s="38">
        <v>2681</v>
      </c>
      <c r="C248" s="33"/>
      <c r="D248" s="196"/>
      <c r="E248" s="31"/>
      <c r="F248" s="31"/>
      <c r="G248" s="31"/>
      <c r="H248" s="31"/>
      <c r="I248" s="33"/>
      <c r="J248" s="75"/>
      <c r="K248" s="76"/>
      <c r="L248" s="76"/>
      <c r="M248" s="76"/>
      <c r="N248" s="76"/>
      <c r="O248" s="76"/>
      <c r="P248" s="71"/>
      <c r="Q248" s="30"/>
      <c r="R248" s="30"/>
      <c r="S248" s="147"/>
      <c r="T248" s="108"/>
      <c r="U248" s="108"/>
      <c r="V248" s="108"/>
    </row>
    <row r="249" spans="1:22">
      <c r="A249" s="86">
        <v>44737</v>
      </c>
      <c r="B249" s="38">
        <v>2506</v>
      </c>
      <c r="C249" s="33"/>
      <c r="D249" s="196"/>
      <c r="E249" s="31"/>
      <c r="F249" s="31"/>
      <c r="G249" s="31"/>
      <c r="H249" s="31"/>
      <c r="I249" s="33"/>
      <c r="J249" s="75"/>
      <c r="K249" s="76"/>
      <c r="L249" s="76"/>
      <c r="M249" s="76"/>
      <c r="N249" s="76"/>
      <c r="O249" s="76"/>
      <c r="P249" s="71"/>
      <c r="Q249" s="30"/>
      <c r="R249" s="30"/>
      <c r="S249" s="147"/>
      <c r="T249" s="108"/>
      <c r="U249" s="108"/>
      <c r="V249" s="108"/>
    </row>
    <row r="250" spans="1:22">
      <c r="A250" s="86">
        <v>44738</v>
      </c>
      <c r="B250" s="38">
        <v>2523</v>
      </c>
      <c r="C250" s="33"/>
      <c r="D250" s="196"/>
      <c r="E250" s="31"/>
      <c r="F250" s="31"/>
      <c r="G250" s="31"/>
      <c r="H250" s="31"/>
      <c r="I250" s="33"/>
      <c r="J250" s="75"/>
      <c r="K250" s="76"/>
      <c r="L250" s="76"/>
      <c r="M250" s="76"/>
      <c r="N250" s="76"/>
      <c r="O250" s="76"/>
      <c r="P250" s="71"/>
      <c r="Q250" s="30"/>
      <c r="R250" s="30"/>
      <c r="S250" s="147"/>
      <c r="T250" s="108"/>
      <c r="U250" s="108"/>
      <c r="V250" s="108"/>
    </row>
    <row r="251" spans="1:22">
      <c r="A251" s="86">
        <v>44739</v>
      </c>
      <c r="B251" s="38">
        <v>2652</v>
      </c>
      <c r="C251" s="33"/>
      <c r="D251" s="196"/>
      <c r="E251" s="31"/>
      <c r="F251" s="31"/>
      <c r="G251" s="31"/>
      <c r="H251" s="31"/>
      <c r="I251" s="33"/>
      <c r="J251" s="75"/>
      <c r="K251" s="76"/>
      <c r="L251" s="76"/>
      <c r="M251" s="76"/>
      <c r="N251" s="76"/>
      <c r="O251" s="76"/>
      <c r="P251" s="71"/>
      <c r="Q251" s="30"/>
      <c r="R251" s="30"/>
      <c r="S251" s="147"/>
      <c r="T251" s="108"/>
      <c r="U251" s="108"/>
      <c r="V251" s="108"/>
    </row>
    <row r="252" spans="1:22">
      <c r="A252" s="86">
        <v>44740</v>
      </c>
      <c r="B252" s="38">
        <v>2619</v>
      </c>
      <c r="C252" s="33"/>
      <c r="D252" s="196"/>
      <c r="E252" s="31"/>
      <c r="F252" s="31"/>
      <c r="G252" s="31"/>
      <c r="H252" s="31"/>
      <c r="I252" s="33"/>
      <c r="J252" s="75"/>
      <c r="K252" s="76"/>
      <c r="L252" s="76"/>
      <c r="M252" s="76"/>
      <c r="N252" s="76"/>
      <c r="O252" s="76"/>
      <c r="P252" s="71"/>
      <c r="Q252" s="30"/>
      <c r="R252" s="30"/>
      <c r="S252" s="147"/>
      <c r="T252" s="108"/>
      <c r="U252" s="108"/>
      <c r="V252" s="108"/>
    </row>
    <row r="253" spans="1:22">
      <c r="A253" s="86">
        <v>44741</v>
      </c>
      <c r="B253" s="38">
        <v>2520</v>
      </c>
      <c r="C253" s="33"/>
      <c r="D253" s="196"/>
      <c r="E253" s="31"/>
      <c r="F253" s="31"/>
      <c r="G253" s="31"/>
      <c r="H253" s="31"/>
      <c r="I253" s="33"/>
      <c r="J253" s="75"/>
      <c r="K253" s="76"/>
      <c r="L253" s="76"/>
      <c r="M253" s="76"/>
      <c r="N253" s="76"/>
      <c r="O253" s="76"/>
      <c r="P253" s="71"/>
      <c r="Q253" s="30"/>
      <c r="R253" s="30"/>
      <c r="S253" s="147"/>
      <c r="T253" s="108"/>
      <c r="U253" s="108"/>
      <c r="V253" s="108"/>
    </row>
    <row r="254" spans="1:22">
      <c r="A254" s="86">
        <v>44742</v>
      </c>
      <c r="B254" s="38">
        <v>2616</v>
      </c>
      <c r="C254" s="33"/>
      <c r="D254" s="196"/>
      <c r="E254" s="31"/>
      <c r="F254" s="31"/>
      <c r="G254" s="31"/>
      <c r="H254" s="31"/>
      <c r="I254" s="33"/>
      <c r="J254" s="75"/>
      <c r="K254" s="76"/>
      <c r="L254" s="76"/>
      <c r="M254" s="76"/>
      <c r="N254" s="76"/>
      <c r="O254" s="76"/>
      <c r="P254" s="71"/>
      <c r="Q254" s="30"/>
      <c r="R254" s="30"/>
      <c r="S254" s="147"/>
      <c r="T254" s="108"/>
      <c r="U254" s="108"/>
      <c r="V254" s="108"/>
    </row>
    <row r="257" spans="1:22" ht="15.75" thickBot="1">
      <c r="A257" s="88"/>
      <c r="B257" s="80"/>
      <c r="C257" s="334"/>
      <c r="D257" s="334"/>
      <c r="E257" s="334"/>
      <c r="F257" s="334"/>
      <c r="G257" s="334"/>
      <c r="H257" s="334"/>
      <c r="I257" s="47"/>
      <c r="J257" s="48"/>
      <c r="K257" s="81"/>
      <c r="L257" s="81"/>
      <c r="M257" s="81"/>
      <c r="N257" s="81"/>
      <c r="O257" s="81"/>
      <c r="P257" s="169"/>
      <c r="Q257" s="61"/>
      <c r="R257" s="61"/>
      <c r="S257" s="148"/>
      <c r="T257" s="80"/>
      <c r="U257" s="80"/>
      <c r="V257" s="80"/>
    </row>
    <row r="258" spans="1:22">
      <c r="A258" s="89" t="s">
        <v>22</v>
      </c>
      <c r="B258" s="98">
        <f t="shared" ref="B258:Q258" si="0">MIN(B13:B254)</f>
        <v>2117</v>
      </c>
      <c r="C258" s="104">
        <f t="shared" si="0"/>
        <v>0.01</v>
      </c>
      <c r="D258" s="104">
        <f t="shared" si="0"/>
        <v>0.01</v>
      </c>
      <c r="E258" s="104">
        <f t="shared" si="0"/>
        <v>7</v>
      </c>
      <c r="F258" s="104">
        <f t="shared" si="0"/>
        <v>31</v>
      </c>
      <c r="G258" s="104">
        <f t="shared" si="0"/>
        <v>1</v>
      </c>
      <c r="H258" s="104">
        <f t="shared" si="0"/>
        <v>2</v>
      </c>
      <c r="I258" s="104">
        <f t="shared" si="0"/>
        <v>1.4</v>
      </c>
      <c r="J258" s="104">
        <f t="shared" si="0"/>
        <v>1.5</v>
      </c>
      <c r="K258" s="104">
        <f t="shared" si="0"/>
        <v>3.62</v>
      </c>
      <c r="L258" s="104">
        <f t="shared" si="0"/>
        <v>5.33</v>
      </c>
      <c r="M258" s="104">
        <f t="shared" si="0"/>
        <v>0.14000000000000001</v>
      </c>
      <c r="N258" s="104">
        <f t="shared" si="0"/>
        <v>4.83</v>
      </c>
      <c r="O258" s="104">
        <f t="shared" si="0"/>
        <v>3.22</v>
      </c>
      <c r="P258" s="104">
        <f t="shared" ca="1" si="0"/>
        <v>0</v>
      </c>
      <c r="Q258" s="104">
        <f t="shared" si="0"/>
        <v>0</v>
      </c>
      <c r="R258" s="61"/>
      <c r="S258" s="149"/>
    </row>
    <row r="259" spans="1:22">
      <c r="A259" s="90" t="s">
        <v>23</v>
      </c>
      <c r="B259" s="99">
        <f t="shared" ref="B259:Q259" si="1">AVERAGE(B13:B254)</f>
        <v>5964.3195020746889</v>
      </c>
      <c r="C259" s="196">
        <f t="shared" si="1"/>
        <v>0.54307692307692312</v>
      </c>
      <c r="D259" s="196">
        <f t="shared" si="1"/>
        <v>1.2433333333333334</v>
      </c>
      <c r="E259" s="196">
        <f t="shared" si="1"/>
        <v>7.8340000000000005</v>
      </c>
      <c r="F259" s="196">
        <f t="shared" si="1"/>
        <v>696.6</v>
      </c>
      <c r="G259" s="196">
        <f t="shared" si="1"/>
        <v>9.0333333333333332</v>
      </c>
      <c r="H259" s="196">
        <f t="shared" si="1"/>
        <v>5.4</v>
      </c>
      <c r="I259" s="196">
        <f t="shared" si="1"/>
        <v>3.24</v>
      </c>
      <c r="J259" s="196">
        <f t="shared" si="1"/>
        <v>3.373333333333334</v>
      </c>
      <c r="K259" s="196">
        <f t="shared" si="1"/>
        <v>30.541999999999998</v>
      </c>
      <c r="L259" s="196">
        <f t="shared" si="1"/>
        <v>19.552</v>
      </c>
      <c r="M259" s="196">
        <f t="shared" si="1"/>
        <v>7.556</v>
      </c>
      <c r="N259" s="196">
        <f t="shared" si="1"/>
        <v>18.722666666666665</v>
      </c>
      <c r="O259" s="196">
        <f t="shared" si="1"/>
        <v>56.805333333333337</v>
      </c>
      <c r="P259" s="196">
        <f t="shared" ca="1" si="1"/>
        <v>11.175000000000001</v>
      </c>
      <c r="Q259" s="196" t="e">
        <f t="shared" si="1"/>
        <v>#DIV/0!</v>
      </c>
      <c r="R259" s="61"/>
      <c r="S259" s="149"/>
    </row>
    <row r="260" spans="1:22" ht="15.75" thickBot="1">
      <c r="A260" s="91" t="s">
        <v>24</v>
      </c>
      <c r="B260" s="100">
        <f t="shared" ref="B260:Q260" si="2">MAX(B13:B254)</f>
        <v>36696</v>
      </c>
      <c r="C260" s="105">
        <f t="shared" si="2"/>
        <v>1</v>
      </c>
      <c r="D260" s="105">
        <f t="shared" si="2"/>
        <v>3.4</v>
      </c>
      <c r="E260" s="105">
        <f t="shared" si="2"/>
        <v>9.8000000000000007</v>
      </c>
      <c r="F260" s="105">
        <f t="shared" si="2"/>
        <v>2752</v>
      </c>
      <c r="G260" s="105">
        <f t="shared" si="2"/>
        <v>34</v>
      </c>
      <c r="H260" s="105">
        <f t="shared" si="2"/>
        <v>10</v>
      </c>
      <c r="I260" s="105">
        <f t="shared" si="2"/>
        <v>6.1</v>
      </c>
      <c r="J260" s="85">
        <f t="shared" si="2"/>
        <v>8</v>
      </c>
      <c r="K260" s="105">
        <f t="shared" si="2"/>
        <v>75.92</v>
      </c>
      <c r="L260" s="105">
        <f t="shared" si="2"/>
        <v>63.22</v>
      </c>
      <c r="M260" s="105">
        <f t="shared" si="2"/>
        <v>23.35</v>
      </c>
      <c r="N260" s="105">
        <f t="shared" si="2"/>
        <v>39.14</v>
      </c>
      <c r="O260" s="105">
        <f t="shared" si="2"/>
        <v>326.87</v>
      </c>
      <c r="P260" s="105">
        <f t="shared" ca="1" si="2"/>
        <v>275</v>
      </c>
      <c r="Q260" s="105">
        <f t="shared" si="2"/>
        <v>0</v>
      </c>
      <c r="R260" s="61"/>
      <c r="S260" s="149"/>
    </row>
    <row r="261" spans="1:22">
      <c r="A261" s="92"/>
      <c r="B261" s="83" t="s">
        <v>31</v>
      </c>
      <c r="C261" s="84">
        <f>COUNTIF(C13:C254,"&gt;0")</f>
        <v>13</v>
      </c>
      <c r="D261" s="47"/>
      <c r="E261" s="47"/>
      <c r="F261" s="47"/>
      <c r="G261" s="47"/>
      <c r="H261" s="47"/>
      <c r="I261" s="47"/>
      <c r="J261" s="96" t="s">
        <v>27</v>
      </c>
      <c r="K261" s="69">
        <f t="shared" ref="K261:P261" si="3">SUM(K$13:K$254)</f>
        <v>458.13</v>
      </c>
      <c r="L261" s="69">
        <f t="shared" si="3"/>
        <v>293.27999999999997</v>
      </c>
      <c r="M261" s="69">
        <f t="shared" si="3"/>
        <v>113.34</v>
      </c>
      <c r="N261" s="69">
        <f t="shared" si="3"/>
        <v>280.83999999999997</v>
      </c>
      <c r="O261" s="69">
        <f t="shared" si="3"/>
        <v>852.08</v>
      </c>
      <c r="P261" s="69">
        <f t="shared" ca="1" si="3"/>
        <v>1341</v>
      </c>
      <c r="Q261" s="83"/>
      <c r="R261" s="83"/>
      <c r="S261" s="150"/>
      <c r="T261" s="83"/>
      <c r="U261" s="83"/>
      <c r="V261" s="83"/>
    </row>
  </sheetData>
  <mergeCells count="22">
    <mergeCell ref="A1:V1"/>
    <mergeCell ref="A7:A9"/>
    <mergeCell ref="B7:B8"/>
    <mergeCell ref="C7:J7"/>
    <mergeCell ref="K7:O7"/>
    <mergeCell ref="Q7:Q8"/>
    <mergeCell ref="A2:V2"/>
    <mergeCell ref="A3:V3"/>
    <mergeCell ref="A4:V4"/>
    <mergeCell ref="A5:V5"/>
    <mergeCell ref="A6:V6"/>
    <mergeCell ref="C257:H257"/>
    <mergeCell ref="U7:U9"/>
    <mergeCell ref="V7:V9"/>
    <mergeCell ref="E8:E9"/>
    <mergeCell ref="K11:K12"/>
    <mergeCell ref="L11:L12"/>
    <mergeCell ref="M11:M12"/>
    <mergeCell ref="N11:N12"/>
    <mergeCell ref="O11:O12"/>
    <mergeCell ref="P11:P12"/>
    <mergeCell ref="T7:T9"/>
  </mergeCells>
  <hyperlinks>
    <hyperlink ref="A5" r:id="rId1" xr:uid="{D1D50C32-D921-4EDC-859B-419E5FD28B93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38EE7-6AC7-42F0-AC0B-2EFAA24013C7}">
  <dimension ref="A1:V376"/>
  <sheetViews>
    <sheetView zoomScaleNormal="100" workbookViewId="0">
      <pane ySplit="11" topLeftCell="A372" activePane="bottomLeft" state="frozen"/>
      <selection pane="bottomLeft" activeCell="T366" sqref="T366"/>
    </sheetView>
  </sheetViews>
  <sheetFormatPr defaultRowHeight="15"/>
  <cols>
    <col min="1" max="1" width="28.7109375" bestFit="1" customWidth="1"/>
    <col min="3" max="3" width="9.140625" style="264"/>
    <col min="4" max="4" width="10.5703125" style="264" customWidth="1"/>
    <col min="5" max="5" width="9.140625" style="264"/>
    <col min="6" max="6" width="10.42578125" style="264" customWidth="1"/>
    <col min="7" max="10" width="9.140625" style="264"/>
    <col min="11" max="11" width="10.140625" style="264" customWidth="1"/>
    <col min="12" max="12" width="10.28515625" style="264" customWidth="1"/>
    <col min="13" max="13" width="10" style="264" customWidth="1"/>
    <col min="14" max="14" width="11.28515625" style="264" customWidth="1"/>
    <col min="15" max="15" width="10.5703125" style="264" customWidth="1"/>
    <col min="16" max="16" width="8" style="264" bestFit="1" customWidth="1"/>
    <col min="17" max="17" width="16.85546875" style="264" customWidth="1"/>
    <col min="18" max="18" width="18.85546875" style="264" customWidth="1"/>
    <col min="19" max="19" width="11.5703125" style="264" bestFit="1" customWidth="1"/>
    <col min="20" max="20" width="15.5703125" style="264" bestFit="1" customWidth="1"/>
    <col min="21" max="21" width="11.7109375" style="264" customWidth="1"/>
    <col min="22" max="22" width="30.28515625" style="264" customWidth="1"/>
  </cols>
  <sheetData>
    <row r="1" spans="1:22" ht="18">
      <c r="A1" s="367" t="s">
        <v>145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</row>
    <row r="2" spans="1:22" ht="18.75">
      <c r="A2" s="369" t="s">
        <v>40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</row>
    <row r="3" spans="1:22" ht="21">
      <c r="A3" s="370" t="s">
        <v>43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</row>
    <row r="4" spans="1:22" ht="18.75">
      <c r="A4" s="371" t="s">
        <v>41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</row>
    <row r="5" spans="1:22" ht="18.75">
      <c r="A5" s="372" t="s">
        <v>42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</row>
    <row r="6" spans="1:22" ht="18.75">
      <c r="A6" s="372"/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</row>
    <row r="7" spans="1:22" ht="34.5" customHeight="1">
      <c r="A7" s="344" t="s">
        <v>2</v>
      </c>
      <c r="B7" s="340" t="s">
        <v>36</v>
      </c>
      <c r="C7" s="347" t="s">
        <v>35</v>
      </c>
      <c r="D7" s="347"/>
      <c r="E7" s="347"/>
      <c r="F7" s="347"/>
      <c r="G7" s="347"/>
      <c r="H7" s="347"/>
      <c r="I7" s="347"/>
      <c r="J7" s="348"/>
      <c r="K7" s="349" t="s">
        <v>3</v>
      </c>
      <c r="L7" s="350"/>
      <c r="M7" s="350"/>
      <c r="N7" s="350"/>
      <c r="O7" s="351"/>
      <c r="P7" s="281"/>
      <c r="Q7" s="340" t="s">
        <v>34</v>
      </c>
      <c r="R7" s="277"/>
      <c r="S7" s="143"/>
      <c r="T7" s="340" t="s">
        <v>37</v>
      </c>
      <c r="U7" s="340" t="s">
        <v>38</v>
      </c>
      <c r="V7" s="340" t="s">
        <v>47</v>
      </c>
    </row>
    <row r="8" spans="1:22" ht="51">
      <c r="A8" s="345"/>
      <c r="B8" s="341"/>
      <c r="C8" s="10" t="s">
        <v>4</v>
      </c>
      <c r="D8" s="11" t="s">
        <v>5</v>
      </c>
      <c r="E8" s="352" t="s">
        <v>0</v>
      </c>
      <c r="F8" s="10" t="s">
        <v>6</v>
      </c>
      <c r="G8" s="12" t="s">
        <v>7</v>
      </c>
      <c r="H8" s="12" t="s">
        <v>8</v>
      </c>
      <c r="I8" s="12" t="s">
        <v>9</v>
      </c>
      <c r="J8" s="11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28</v>
      </c>
      <c r="Q8" s="341"/>
      <c r="R8" s="279" t="s">
        <v>136</v>
      </c>
      <c r="S8" s="144" t="s">
        <v>49</v>
      </c>
      <c r="T8" s="357"/>
      <c r="U8" s="357"/>
      <c r="V8" s="357"/>
    </row>
    <row r="9" spans="1:22">
      <c r="A9" s="346"/>
      <c r="B9" s="14" t="s">
        <v>32</v>
      </c>
      <c r="C9" s="15" t="s">
        <v>16</v>
      </c>
      <c r="D9" s="12" t="s">
        <v>16</v>
      </c>
      <c r="E9" s="353"/>
      <c r="F9" s="15" t="s">
        <v>17</v>
      </c>
      <c r="G9" s="16" t="s">
        <v>16</v>
      </c>
      <c r="H9" s="16" t="s">
        <v>16</v>
      </c>
      <c r="I9" s="15" t="s">
        <v>16</v>
      </c>
      <c r="J9" s="15" t="s">
        <v>16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29</v>
      </c>
      <c r="Q9" s="14" t="s">
        <v>32</v>
      </c>
      <c r="R9" s="278"/>
      <c r="S9" s="145"/>
      <c r="T9" s="358"/>
      <c r="U9" s="358"/>
      <c r="V9" s="358"/>
    </row>
    <row r="10" spans="1:22">
      <c r="A10" s="17" t="s">
        <v>19</v>
      </c>
      <c r="B10" s="97">
        <v>35500</v>
      </c>
      <c r="C10" s="19">
        <v>10</v>
      </c>
      <c r="D10" s="20" t="s">
        <v>1</v>
      </c>
      <c r="E10" s="21" t="s">
        <v>1</v>
      </c>
      <c r="F10" s="22" t="s">
        <v>1</v>
      </c>
      <c r="G10" s="22">
        <v>30</v>
      </c>
      <c r="H10" s="22">
        <v>20</v>
      </c>
      <c r="I10" s="19" t="s">
        <v>1</v>
      </c>
      <c r="J10" s="23" t="s">
        <v>1</v>
      </c>
      <c r="K10" s="276">
        <v>17500</v>
      </c>
      <c r="L10" s="276">
        <v>19983</v>
      </c>
      <c r="M10" s="276">
        <v>7837</v>
      </c>
      <c r="N10" s="276">
        <v>7850</v>
      </c>
      <c r="O10" s="276">
        <v>19983</v>
      </c>
      <c r="P10" s="276"/>
      <c r="Q10" s="97" t="s">
        <v>1</v>
      </c>
      <c r="R10" s="97"/>
      <c r="S10" s="146"/>
      <c r="T10" s="97" t="s">
        <v>1</v>
      </c>
      <c r="U10" s="97" t="s">
        <v>1</v>
      </c>
      <c r="V10" s="97" t="s">
        <v>1</v>
      </c>
    </row>
    <row r="11" spans="1:22">
      <c r="A11" s="17" t="s">
        <v>20</v>
      </c>
      <c r="B11" s="97" t="s">
        <v>1</v>
      </c>
      <c r="C11" s="18" t="s">
        <v>1</v>
      </c>
      <c r="D11" s="18" t="s">
        <v>1</v>
      </c>
      <c r="E11" s="18" t="s">
        <v>1</v>
      </c>
      <c r="F11" s="18" t="s">
        <v>1</v>
      </c>
      <c r="G11" s="18" t="s">
        <v>1</v>
      </c>
      <c r="H11" s="18" t="s">
        <v>1</v>
      </c>
      <c r="I11" s="18" t="s">
        <v>1</v>
      </c>
      <c r="J11" s="286" t="s">
        <v>1</v>
      </c>
      <c r="K11" s="286" t="s">
        <v>1</v>
      </c>
      <c r="L11" s="286" t="s">
        <v>1</v>
      </c>
      <c r="M11" s="286" t="s">
        <v>1</v>
      </c>
      <c r="N11" s="286" t="s">
        <v>1</v>
      </c>
      <c r="O11" s="286" t="s">
        <v>1</v>
      </c>
      <c r="P11" s="287"/>
      <c r="Q11" s="97" t="s">
        <v>1</v>
      </c>
      <c r="R11" s="97"/>
      <c r="S11" s="146"/>
      <c r="T11" s="97" t="s">
        <v>1</v>
      </c>
      <c r="U11" s="97" t="s">
        <v>1</v>
      </c>
      <c r="V11" s="97" t="s">
        <v>1</v>
      </c>
    </row>
    <row r="12" spans="1:22">
      <c r="A12" s="86">
        <v>44743</v>
      </c>
      <c r="B12" s="38">
        <v>2791</v>
      </c>
      <c r="P12" s="264">
        <v>0</v>
      </c>
      <c r="V12" s="289"/>
    </row>
    <row r="13" spans="1:22">
      <c r="A13" s="86">
        <v>44744</v>
      </c>
      <c r="B13" s="38">
        <v>4412</v>
      </c>
      <c r="P13" s="264">
        <v>20</v>
      </c>
      <c r="V13" s="290"/>
    </row>
    <row r="14" spans="1:22">
      <c r="A14" s="86">
        <v>44745</v>
      </c>
      <c r="B14" s="38">
        <v>3021</v>
      </c>
      <c r="P14" s="264">
        <v>4</v>
      </c>
      <c r="V14" s="290"/>
    </row>
    <row r="15" spans="1:22">
      <c r="A15" s="86">
        <v>44746</v>
      </c>
      <c r="B15" s="38">
        <v>2720</v>
      </c>
      <c r="P15" s="264">
        <v>0</v>
      </c>
      <c r="V15" s="290"/>
    </row>
    <row r="16" spans="1:22">
      <c r="A16" s="86">
        <v>44747</v>
      </c>
      <c r="B16" s="38">
        <v>6468</v>
      </c>
      <c r="P16" s="264">
        <v>8</v>
      </c>
      <c r="V16" s="290"/>
    </row>
    <row r="17" spans="1:22">
      <c r="A17" s="86">
        <v>44748</v>
      </c>
      <c r="B17" s="38">
        <v>8927</v>
      </c>
      <c r="C17" s="265">
        <v>1</v>
      </c>
      <c r="D17" s="256">
        <v>3.8</v>
      </c>
      <c r="E17" s="266">
        <v>7.7</v>
      </c>
      <c r="F17" s="266">
        <v>290</v>
      </c>
      <c r="G17" s="266">
        <v>1</v>
      </c>
      <c r="H17" s="266">
        <v>9</v>
      </c>
      <c r="I17" s="256">
        <v>5.7</v>
      </c>
      <c r="J17" s="267">
        <v>4.3</v>
      </c>
      <c r="K17" s="265">
        <v>80.34</v>
      </c>
      <c r="L17" s="265">
        <v>50.88</v>
      </c>
      <c r="M17" s="265">
        <v>8.93</v>
      </c>
      <c r="N17" s="265">
        <v>38.39</v>
      </c>
      <c r="O17" s="265">
        <v>8.93</v>
      </c>
      <c r="P17" s="283">
        <v>18</v>
      </c>
      <c r="Q17" s="30" t="s">
        <v>131</v>
      </c>
      <c r="R17" s="30" t="s">
        <v>95</v>
      </c>
      <c r="S17" s="285">
        <v>0.29166666666666669</v>
      </c>
      <c r="T17" s="280">
        <v>44757</v>
      </c>
      <c r="U17" s="280">
        <v>44762</v>
      </c>
      <c r="V17" s="108"/>
    </row>
    <row r="18" spans="1:22">
      <c r="A18" s="86">
        <v>44749</v>
      </c>
      <c r="B18" s="38">
        <v>4458</v>
      </c>
      <c r="P18" s="264">
        <v>7</v>
      </c>
      <c r="V18" s="290"/>
    </row>
    <row r="19" spans="1:22">
      <c r="A19" s="86">
        <v>44750</v>
      </c>
      <c r="B19" s="38">
        <v>3442</v>
      </c>
      <c r="P19" s="264">
        <v>0</v>
      </c>
      <c r="V19" s="290"/>
    </row>
    <row r="20" spans="1:22">
      <c r="A20" s="86">
        <v>44751</v>
      </c>
      <c r="B20" s="38">
        <v>2934</v>
      </c>
      <c r="P20" s="264">
        <v>0</v>
      </c>
      <c r="V20" s="290"/>
    </row>
    <row r="21" spans="1:22">
      <c r="A21" s="86">
        <v>44752</v>
      </c>
      <c r="B21" s="38">
        <v>2851</v>
      </c>
      <c r="P21" s="264">
        <v>0</v>
      </c>
      <c r="V21" s="290"/>
    </row>
    <row r="22" spans="1:22">
      <c r="A22" s="86">
        <v>44753</v>
      </c>
      <c r="B22" s="38">
        <v>2859</v>
      </c>
      <c r="P22" s="264">
        <v>0</v>
      </c>
      <c r="V22" s="290"/>
    </row>
    <row r="23" spans="1:22">
      <c r="A23" s="86">
        <v>44754</v>
      </c>
      <c r="B23" s="38">
        <v>2936</v>
      </c>
      <c r="P23" s="264">
        <v>0</v>
      </c>
      <c r="V23" s="290"/>
    </row>
    <row r="24" spans="1:22">
      <c r="A24" s="86">
        <v>44755</v>
      </c>
      <c r="B24" s="38">
        <v>2793</v>
      </c>
      <c r="P24" s="264">
        <v>2</v>
      </c>
      <c r="V24" s="290"/>
    </row>
    <row r="25" spans="1:22">
      <c r="A25" s="86">
        <v>44756</v>
      </c>
      <c r="B25" s="38">
        <v>2699</v>
      </c>
      <c r="P25" s="264">
        <v>0</v>
      </c>
      <c r="V25" s="290"/>
    </row>
    <row r="26" spans="1:22">
      <c r="A26" s="86">
        <v>44757</v>
      </c>
      <c r="B26" s="38">
        <v>2579</v>
      </c>
      <c r="P26" s="264">
        <v>0</v>
      </c>
      <c r="V26" s="290"/>
    </row>
    <row r="27" spans="1:22">
      <c r="A27" s="86">
        <v>44758</v>
      </c>
      <c r="B27" s="38">
        <v>2510</v>
      </c>
      <c r="P27" s="264">
        <v>0</v>
      </c>
      <c r="V27" s="290"/>
    </row>
    <row r="28" spans="1:22">
      <c r="A28" s="86">
        <v>44759</v>
      </c>
      <c r="B28" s="38">
        <v>2592</v>
      </c>
      <c r="P28" s="264">
        <v>0</v>
      </c>
      <c r="V28" s="290"/>
    </row>
    <row r="29" spans="1:22">
      <c r="A29" s="86">
        <v>44760</v>
      </c>
      <c r="B29" s="38">
        <v>2639</v>
      </c>
      <c r="P29" s="264">
        <v>0</v>
      </c>
      <c r="V29" s="290"/>
    </row>
    <row r="30" spans="1:22">
      <c r="A30" s="86">
        <v>44761</v>
      </c>
      <c r="B30" s="38">
        <v>2523</v>
      </c>
      <c r="P30" s="264">
        <v>0</v>
      </c>
      <c r="V30" s="290"/>
    </row>
    <row r="31" spans="1:22">
      <c r="A31" s="86">
        <v>44762</v>
      </c>
      <c r="B31" s="38">
        <v>2805</v>
      </c>
      <c r="C31" s="265">
        <v>2</v>
      </c>
      <c r="D31" s="256">
        <v>0.57999999999999996</v>
      </c>
      <c r="E31" s="266">
        <v>7.6</v>
      </c>
      <c r="F31" s="266">
        <v>140</v>
      </c>
      <c r="G31" s="266">
        <v>1.5</v>
      </c>
      <c r="H31" s="266">
        <v>4</v>
      </c>
      <c r="I31" s="256">
        <v>2.6</v>
      </c>
      <c r="J31" s="267">
        <v>3.1</v>
      </c>
      <c r="K31" s="265">
        <v>11.22</v>
      </c>
      <c r="L31" s="265">
        <v>7.29</v>
      </c>
      <c r="M31" s="265">
        <v>5.61</v>
      </c>
      <c r="N31" s="265">
        <v>8.6999999999999993</v>
      </c>
      <c r="O31" s="265">
        <v>4.21</v>
      </c>
      <c r="P31" s="71">
        <v>2</v>
      </c>
      <c r="Q31" s="30" t="s">
        <v>131</v>
      </c>
      <c r="R31" s="30" t="s">
        <v>95</v>
      </c>
      <c r="S31" s="285">
        <v>0.29166666666666669</v>
      </c>
      <c r="T31" s="280">
        <v>44774</v>
      </c>
      <c r="U31" s="280">
        <v>44774</v>
      </c>
      <c r="V31" s="108"/>
    </row>
    <row r="32" spans="1:22">
      <c r="A32" s="86">
        <v>44763</v>
      </c>
      <c r="B32" s="38">
        <v>3334</v>
      </c>
      <c r="P32" s="264">
        <v>4</v>
      </c>
      <c r="V32" s="290"/>
    </row>
    <row r="33" spans="1:22">
      <c r="A33" s="86">
        <v>44764</v>
      </c>
      <c r="B33" s="38">
        <v>8956</v>
      </c>
      <c r="P33" s="264">
        <v>19</v>
      </c>
      <c r="V33" s="290"/>
    </row>
    <row r="34" spans="1:22">
      <c r="A34" s="86">
        <v>44765</v>
      </c>
      <c r="B34" s="38">
        <v>5947</v>
      </c>
      <c r="P34" s="264">
        <v>16</v>
      </c>
      <c r="V34" s="290"/>
    </row>
    <row r="35" spans="1:22">
      <c r="A35" s="86">
        <v>44766</v>
      </c>
      <c r="B35" s="38">
        <v>3820</v>
      </c>
      <c r="P35" s="264">
        <v>0</v>
      </c>
      <c r="V35" s="290"/>
    </row>
    <row r="36" spans="1:22">
      <c r="A36" s="86">
        <v>44767</v>
      </c>
      <c r="B36" s="38">
        <v>3404</v>
      </c>
      <c r="P36" s="264">
        <v>0</v>
      </c>
      <c r="V36" s="290"/>
    </row>
    <row r="37" spans="1:22">
      <c r="A37" s="86">
        <v>44768</v>
      </c>
      <c r="B37" s="38">
        <v>3242</v>
      </c>
      <c r="P37" s="264">
        <v>0</v>
      </c>
      <c r="V37" s="290"/>
    </row>
    <row r="38" spans="1:22">
      <c r="A38" s="86">
        <v>44769</v>
      </c>
      <c r="B38" s="38">
        <v>3009</v>
      </c>
      <c r="P38" s="264">
        <v>0</v>
      </c>
      <c r="V38" s="290"/>
    </row>
    <row r="39" spans="1:22">
      <c r="A39" s="86">
        <v>44770</v>
      </c>
      <c r="B39" s="38">
        <v>2843</v>
      </c>
      <c r="P39" s="264">
        <v>0</v>
      </c>
      <c r="V39" s="290"/>
    </row>
    <row r="40" spans="1:22">
      <c r="A40" s="86">
        <v>44771</v>
      </c>
      <c r="B40" s="38">
        <v>2776</v>
      </c>
      <c r="P40" s="264">
        <v>0</v>
      </c>
      <c r="V40" s="290"/>
    </row>
    <row r="41" spans="1:22">
      <c r="A41" s="86">
        <v>44772</v>
      </c>
      <c r="B41" s="38">
        <v>2657</v>
      </c>
      <c r="P41" s="264">
        <v>0</v>
      </c>
      <c r="V41" s="290"/>
    </row>
    <row r="42" spans="1:22">
      <c r="A42" s="86">
        <v>44773</v>
      </c>
      <c r="B42" s="38">
        <v>2569</v>
      </c>
      <c r="P42" s="264">
        <v>0</v>
      </c>
      <c r="V42" s="290"/>
    </row>
    <row r="43" spans="1:22">
      <c r="A43" s="86">
        <v>44774</v>
      </c>
      <c r="B43" s="38">
        <v>2711</v>
      </c>
      <c r="P43" s="264">
        <v>0</v>
      </c>
      <c r="V43" s="290"/>
    </row>
    <row r="44" spans="1:22">
      <c r="A44" s="86">
        <v>44775</v>
      </c>
      <c r="B44" s="38">
        <v>2741</v>
      </c>
      <c r="P44" s="264">
        <v>0</v>
      </c>
      <c r="V44" s="290"/>
    </row>
    <row r="45" spans="1:22">
      <c r="A45" s="86">
        <v>44776</v>
      </c>
      <c r="B45" s="38">
        <v>2684</v>
      </c>
      <c r="C45" s="265">
        <v>2</v>
      </c>
      <c r="D45" s="256">
        <v>1.7</v>
      </c>
      <c r="E45" s="266">
        <v>78</v>
      </c>
      <c r="F45" s="266">
        <v>210</v>
      </c>
      <c r="G45" s="266">
        <v>1</v>
      </c>
      <c r="H45" s="266">
        <v>5</v>
      </c>
      <c r="I45" s="256">
        <v>3.5</v>
      </c>
      <c r="J45" s="267">
        <v>4</v>
      </c>
      <c r="K45" s="265">
        <v>13.42</v>
      </c>
      <c r="L45" s="265">
        <v>9.39</v>
      </c>
      <c r="M45" s="265">
        <v>5.37</v>
      </c>
      <c r="N45" s="265">
        <v>10.74</v>
      </c>
      <c r="O45" s="265">
        <v>2.68</v>
      </c>
      <c r="P45" s="71">
        <v>0</v>
      </c>
      <c r="Q45" s="30" t="s">
        <v>131</v>
      </c>
      <c r="R45" s="30" t="s">
        <v>95</v>
      </c>
      <c r="S45" s="285">
        <v>0.29166666666666669</v>
      </c>
      <c r="T45" s="280">
        <v>44788</v>
      </c>
      <c r="U45" s="280">
        <v>44791</v>
      </c>
      <c r="V45" s="108"/>
    </row>
    <row r="46" spans="1:22">
      <c r="A46" s="86">
        <v>44777</v>
      </c>
      <c r="B46" s="38">
        <v>2712</v>
      </c>
      <c r="P46" s="264">
        <v>0</v>
      </c>
      <c r="V46" s="290"/>
    </row>
    <row r="47" spans="1:22">
      <c r="A47" s="86">
        <v>44778</v>
      </c>
      <c r="B47" s="38">
        <v>2598</v>
      </c>
      <c r="P47" s="264">
        <v>0</v>
      </c>
      <c r="V47" s="290"/>
    </row>
    <row r="48" spans="1:22">
      <c r="A48" s="86">
        <v>44779</v>
      </c>
      <c r="B48" s="38">
        <v>2504</v>
      </c>
      <c r="P48" s="264">
        <v>2</v>
      </c>
      <c r="V48" s="290"/>
    </row>
    <row r="49" spans="1:22">
      <c r="A49" s="86">
        <v>44780</v>
      </c>
      <c r="B49" s="38">
        <v>2537</v>
      </c>
      <c r="P49" s="264">
        <v>0</v>
      </c>
      <c r="V49" s="290"/>
    </row>
    <row r="50" spans="1:22">
      <c r="A50" s="86">
        <v>44781</v>
      </c>
      <c r="B50" s="38">
        <v>2601</v>
      </c>
      <c r="P50" s="264">
        <v>0</v>
      </c>
      <c r="V50" s="290"/>
    </row>
    <row r="51" spans="1:22">
      <c r="A51" s="86">
        <v>44782</v>
      </c>
      <c r="B51" s="38">
        <v>2508</v>
      </c>
      <c r="P51" s="264">
        <v>0</v>
      </c>
      <c r="V51" s="290"/>
    </row>
    <row r="52" spans="1:22">
      <c r="A52" s="86">
        <v>44783</v>
      </c>
      <c r="B52" s="38">
        <v>2547</v>
      </c>
      <c r="P52" s="264">
        <v>0</v>
      </c>
      <c r="V52" s="290"/>
    </row>
    <row r="53" spans="1:22">
      <c r="A53" s="86">
        <v>44784</v>
      </c>
      <c r="B53" s="38">
        <v>2439</v>
      </c>
      <c r="P53" s="264">
        <v>0</v>
      </c>
      <c r="V53" s="290"/>
    </row>
    <row r="54" spans="1:22">
      <c r="A54" s="86">
        <v>44785</v>
      </c>
      <c r="B54" s="38">
        <v>2359</v>
      </c>
      <c r="P54" s="264">
        <v>0</v>
      </c>
      <c r="V54" s="290"/>
    </row>
    <row r="55" spans="1:22">
      <c r="A55" s="86">
        <v>44786</v>
      </c>
      <c r="B55" s="38">
        <v>2646</v>
      </c>
      <c r="P55" s="264">
        <v>3.5</v>
      </c>
      <c r="V55" s="290"/>
    </row>
    <row r="56" spans="1:22">
      <c r="A56" s="86">
        <v>44787</v>
      </c>
      <c r="B56" s="38">
        <v>2635</v>
      </c>
      <c r="P56" s="264">
        <v>3</v>
      </c>
      <c r="V56" s="290"/>
    </row>
    <row r="57" spans="1:22">
      <c r="A57" s="86">
        <v>44788</v>
      </c>
      <c r="B57" s="38">
        <v>2596</v>
      </c>
      <c r="P57" s="264">
        <v>0</v>
      </c>
      <c r="V57" s="290"/>
    </row>
    <row r="58" spans="1:22">
      <c r="A58" s="86">
        <v>44789</v>
      </c>
      <c r="B58" s="38">
        <v>2572</v>
      </c>
      <c r="P58" s="264">
        <v>0</v>
      </c>
      <c r="V58" s="290"/>
    </row>
    <row r="59" spans="1:22">
      <c r="A59" s="86">
        <v>44790</v>
      </c>
      <c r="B59" s="38">
        <v>2547</v>
      </c>
      <c r="C59" s="265">
        <v>2</v>
      </c>
      <c r="D59" s="256">
        <v>1.8</v>
      </c>
      <c r="E59" s="266">
        <v>7.7</v>
      </c>
      <c r="F59" s="266">
        <v>160</v>
      </c>
      <c r="G59" s="266">
        <v>1</v>
      </c>
      <c r="H59" s="266">
        <v>3</v>
      </c>
      <c r="I59" s="256">
        <v>3.8</v>
      </c>
      <c r="J59" s="267">
        <v>4.3</v>
      </c>
      <c r="K59" s="265">
        <v>7.64</v>
      </c>
      <c r="L59" s="265">
        <v>9.68</v>
      </c>
      <c r="M59" s="265">
        <v>5.09</v>
      </c>
      <c r="N59" s="265">
        <v>10.95</v>
      </c>
      <c r="O59" s="265">
        <v>2.5499999999999998</v>
      </c>
      <c r="P59" s="71">
        <v>0</v>
      </c>
      <c r="Q59" s="30" t="s">
        <v>131</v>
      </c>
      <c r="R59" s="30" t="s">
        <v>95</v>
      </c>
      <c r="S59" s="285">
        <v>0.29166666666666669</v>
      </c>
      <c r="T59" s="280">
        <v>44799</v>
      </c>
      <c r="U59" s="280">
        <v>44799</v>
      </c>
      <c r="V59" s="108"/>
    </row>
    <row r="60" spans="1:22">
      <c r="A60" s="86">
        <v>44791</v>
      </c>
      <c r="B60" s="38">
        <v>2388</v>
      </c>
      <c r="P60" s="264">
        <v>0</v>
      </c>
      <c r="V60" s="290"/>
    </row>
    <row r="61" spans="1:22">
      <c r="A61" s="86">
        <v>44792</v>
      </c>
      <c r="B61" s="38">
        <v>2421</v>
      </c>
      <c r="P61" s="264">
        <v>0</v>
      </c>
      <c r="V61" s="290"/>
    </row>
    <row r="62" spans="1:22">
      <c r="A62" s="86">
        <v>44793</v>
      </c>
      <c r="B62" s="38">
        <v>2376</v>
      </c>
      <c r="P62" s="264">
        <v>0</v>
      </c>
      <c r="V62" s="290"/>
    </row>
    <row r="63" spans="1:22">
      <c r="A63" s="86">
        <v>44794</v>
      </c>
      <c r="B63" s="38">
        <v>2383</v>
      </c>
      <c r="P63" s="264">
        <v>0</v>
      </c>
      <c r="V63" s="290"/>
    </row>
    <row r="64" spans="1:22">
      <c r="A64" s="86">
        <v>44795</v>
      </c>
      <c r="B64" s="38">
        <v>2477</v>
      </c>
      <c r="P64" s="264">
        <v>0</v>
      </c>
      <c r="V64" s="290"/>
    </row>
    <row r="65" spans="1:22">
      <c r="A65" s="86">
        <v>44796</v>
      </c>
      <c r="B65" s="38">
        <v>2650</v>
      </c>
      <c r="P65" s="264">
        <v>0</v>
      </c>
      <c r="V65" s="290"/>
    </row>
    <row r="66" spans="1:22">
      <c r="A66" s="86">
        <v>44797</v>
      </c>
      <c r="B66" s="38">
        <v>2521</v>
      </c>
      <c r="P66" s="264">
        <v>5</v>
      </c>
      <c r="V66" s="290"/>
    </row>
    <row r="67" spans="1:22">
      <c r="A67" s="86">
        <v>44798</v>
      </c>
      <c r="B67" s="38">
        <v>2450</v>
      </c>
      <c r="P67" s="264">
        <v>0</v>
      </c>
      <c r="V67" s="290"/>
    </row>
    <row r="68" spans="1:22">
      <c r="A68" s="86">
        <v>44799</v>
      </c>
      <c r="B68" s="38">
        <v>2432</v>
      </c>
      <c r="P68" s="264">
        <v>0</v>
      </c>
      <c r="V68" s="290"/>
    </row>
    <row r="69" spans="1:22">
      <c r="A69" s="86">
        <v>44800</v>
      </c>
      <c r="B69" s="38">
        <v>2232</v>
      </c>
      <c r="P69" s="264">
        <v>0</v>
      </c>
      <c r="V69" s="290"/>
    </row>
    <row r="70" spans="1:22">
      <c r="A70" s="86">
        <v>44801</v>
      </c>
      <c r="B70" s="38">
        <v>2281</v>
      </c>
      <c r="P70" s="264">
        <v>0</v>
      </c>
      <c r="V70" s="290"/>
    </row>
    <row r="71" spans="1:22">
      <c r="A71" s="86">
        <v>44802</v>
      </c>
      <c r="B71" s="38">
        <v>2378</v>
      </c>
      <c r="P71" s="264">
        <v>1</v>
      </c>
      <c r="V71" s="290"/>
    </row>
    <row r="72" spans="1:22">
      <c r="A72" s="86">
        <v>44803</v>
      </c>
      <c r="B72" s="38">
        <v>2390</v>
      </c>
      <c r="P72" s="264">
        <v>0</v>
      </c>
      <c r="V72" s="290"/>
    </row>
    <row r="73" spans="1:22">
      <c r="A73" s="86">
        <v>44804</v>
      </c>
      <c r="B73" s="38">
        <v>2665</v>
      </c>
      <c r="C73" s="265">
        <v>2</v>
      </c>
      <c r="D73" s="256">
        <v>2.9</v>
      </c>
      <c r="E73" s="266">
        <v>7.8</v>
      </c>
      <c r="F73" s="266">
        <v>370</v>
      </c>
      <c r="G73" s="266">
        <v>1</v>
      </c>
      <c r="H73" s="266">
        <v>9</v>
      </c>
      <c r="I73" s="256">
        <v>4.5999999999999996</v>
      </c>
      <c r="J73" s="267">
        <v>6.3</v>
      </c>
      <c r="K73" s="265">
        <v>23.99</v>
      </c>
      <c r="L73" s="265">
        <v>12.26</v>
      </c>
      <c r="M73" s="265">
        <v>5.33</v>
      </c>
      <c r="N73" s="265">
        <v>16.79</v>
      </c>
      <c r="O73" s="265">
        <v>2.67</v>
      </c>
      <c r="P73" s="282">
        <v>4</v>
      </c>
      <c r="Q73" s="30" t="s">
        <v>131</v>
      </c>
      <c r="R73" s="30" t="s">
        <v>95</v>
      </c>
      <c r="S73" s="285">
        <v>0.29166666666666669</v>
      </c>
      <c r="T73" s="280">
        <v>44820</v>
      </c>
      <c r="U73" s="280">
        <v>44825</v>
      </c>
      <c r="V73" s="108"/>
    </row>
    <row r="74" spans="1:22">
      <c r="A74" s="86">
        <v>44805</v>
      </c>
      <c r="B74" s="38">
        <v>2496</v>
      </c>
      <c r="P74" s="264">
        <v>0</v>
      </c>
      <c r="V74" s="290"/>
    </row>
    <row r="75" spans="1:22">
      <c r="A75" s="86">
        <v>44806</v>
      </c>
      <c r="B75" s="38">
        <v>2815</v>
      </c>
      <c r="P75" s="264">
        <v>0</v>
      </c>
      <c r="V75" s="290"/>
    </row>
    <row r="76" spans="1:22">
      <c r="A76" s="86">
        <v>44807</v>
      </c>
      <c r="B76" s="38">
        <v>8992</v>
      </c>
      <c r="P76" s="264">
        <v>36</v>
      </c>
      <c r="V76" s="290"/>
    </row>
    <row r="77" spans="1:22">
      <c r="A77" s="86">
        <v>44808</v>
      </c>
      <c r="B77" s="38">
        <v>4329</v>
      </c>
      <c r="P77" s="264">
        <v>8</v>
      </c>
      <c r="V77" s="290"/>
    </row>
    <row r="78" spans="1:22">
      <c r="A78" s="86">
        <v>44809</v>
      </c>
      <c r="B78" s="38">
        <v>3208</v>
      </c>
      <c r="P78" s="264">
        <v>0</v>
      </c>
      <c r="V78" s="290"/>
    </row>
    <row r="79" spans="1:22">
      <c r="A79" s="86">
        <v>44810</v>
      </c>
      <c r="B79" s="38">
        <v>3037</v>
      </c>
      <c r="P79" s="264">
        <v>0</v>
      </c>
      <c r="V79" s="290"/>
    </row>
    <row r="80" spans="1:22">
      <c r="A80" s="86">
        <v>44811</v>
      </c>
      <c r="B80" s="38">
        <v>3015</v>
      </c>
      <c r="P80" s="264">
        <v>0</v>
      </c>
      <c r="V80" s="290"/>
    </row>
    <row r="81" spans="1:22">
      <c r="A81" s="86">
        <v>44812</v>
      </c>
      <c r="B81" s="38">
        <v>2900</v>
      </c>
      <c r="P81" s="264">
        <v>0</v>
      </c>
      <c r="V81" s="290"/>
    </row>
    <row r="82" spans="1:22">
      <c r="A82" s="86">
        <v>44813</v>
      </c>
      <c r="B82" s="38">
        <v>4331</v>
      </c>
      <c r="P82" s="264">
        <v>10</v>
      </c>
      <c r="V82" s="290"/>
    </row>
    <row r="83" spans="1:22">
      <c r="A83" s="86">
        <v>44814</v>
      </c>
      <c r="B83" s="38">
        <v>3080</v>
      </c>
      <c r="P83" s="264">
        <v>0</v>
      </c>
      <c r="V83" s="290"/>
    </row>
    <row r="84" spans="1:22">
      <c r="A84" s="86">
        <v>44815</v>
      </c>
      <c r="B84" s="38">
        <v>2828</v>
      </c>
      <c r="P84" s="264">
        <v>0</v>
      </c>
      <c r="V84" s="290"/>
    </row>
    <row r="85" spans="1:22">
      <c r="A85" s="86">
        <v>44816</v>
      </c>
      <c r="B85" s="38">
        <v>2717</v>
      </c>
      <c r="P85" s="264">
        <v>0</v>
      </c>
      <c r="V85" s="290"/>
    </row>
    <row r="86" spans="1:22">
      <c r="A86" s="86">
        <v>44817</v>
      </c>
      <c r="B86" s="38">
        <v>2701</v>
      </c>
      <c r="P86" s="264">
        <v>0</v>
      </c>
      <c r="V86" s="290"/>
    </row>
    <row r="87" spans="1:22">
      <c r="A87" s="86">
        <v>44818</v>
      </c>
      <c r="B87" s="38">
        <v>2529</v>
      </c>
      <c r="C87" s="265" t="s">
        <v>83</v>
      </c>
      <c r="D87" s="256">
        <v>0.23</v>
      </c>
      <c r="E87" s="266">
        <v>7.8</v>
      </c>
      <c r="F87" s="268">
        <v>55</v>
      </c>
      <c r="G87" s="268">
        <v>5</v>
      </c>
      <c r="H87" s="268">
        <v>5</v>
      </c>
      <c r="I87" s="266">
        <v>3.1</v>
      </c>
      <c r="J87" s="269">
        <v>5.4</v>
      </c>
      <c r="K87" s="270">
        <v>12.6</v>
      </c>
      <c r="L87" s="265">
        <v>7.84</v>
      </c>
      <c r="M87" s="265">
        <v>5.0599999999999996</v>
      </c>
      <c r="N87" s="265">
        <v>13.66</v>
      </c>
      <c r="O87" s="265">
        <v>12.65</v>
      </c>
      <c r="P87" s="282">
        <v>1</v>
      </c>
      <c r="Q87" s="30" t="s">
        <v>131</v>
      </c>
      <c r="R87" s="30" t="s">
        <v>95</v>
      </c>
      <c r="S87" s="285">
        <v>0.29166666666666669</v>
      </c>
      <c r="T87" s="280">
        <v>44831</v>
      </c>
      <c r="U87" s="280">
        <v>44838</v>
      </c>
      <c r="V87" s="108"/>
    </row>
    <row r="88" spans="1:22">
      <c r="A88" s="86">
        <v>44819</v>
      </c>
      <c r="B88" s="38">
        <v>2533</v>
      </c>
      <c r="P88" s="264">
        <v>6</v>
      </c>
      <c r="V88" s="290"/>
    </row>
    <row r="89" spans="1:22">
      <c r="A89" s="86">
        <v>44820</v>
      </c>
      <c r="B89" s="38">
        <v>2853</v>
      </c>
      <c r="P89" s="264">
        <v>0</v>
      </c>
      <c r="V89" s="290"/>
    </row>
    <row r="90" spans="1:22">
      <c r="A90" s="86">
        <v>44821</v>
      </c>
      <c r="B90" s="38">
        <v>2402</v>
      </c>
      <c r="P90" s="264">
        <v>0</v>
      </c>
      <c r="V90" s="290"/>
    </row>
    <row r="91" spans="1:22">
      <c r="A91" s="86">
        <v>44822</v>
      </c>
      <c r="B91" s="38">
        <v>2482</v>
      </c>
      <c r="P91" s="264">
        <v>0</v>
      </c>
      <c r="V91" s="290"/>
    </row>
    <row r="92" spans="1:22">
      <c r="A92" s="86">
        <v>44823</v>
      </c>
      <c r="B92" s="38">
        <v>2525</v>
      </c>
      <c r="P92" s="264">
        <v>0</v>
      </c>
      <c r="V92" s="290"/>
    </row>
    <row r="93" spans="1:22">
      <c r="A93" s="86">
        <v>44824</v>
      </c>
      <c r="B93" s="38">
        <v>2549</v>
      </c>
      <c r="P93" s="264">
        <v>0</v>
      </c>
      <c r="V93" s="290"/>
    </row>
    <row r="94" spans="1:22">
      <c r="A94" s="86">
        <v>44825</v>
      </c>
      <c r="B94" s="38">
        <v>2511</v>
      </c>
      <c r="P94" s="264">
        <v>1</v>
      </c>
      <c r="V94" s="290"/>
    </row>
    <row r="95" spans="1:22">
      <c r="A95" s="86">
        <v>44826</v>
      </c>
      <c r="B95" s="38">
        <v>10789</v>
      </c>
      <c r="P95" s="264">
        <v>8</v>
      </c>
      <c r="V95" s="290"/>
    </row>
    <row r="96" spans="1:22">
      <c r="A96" s="86">
        <v>44827</v>
      </c>
      <c r="B96" s="38">
        <v>20467</v>
      </c>
      <c r="P96" s="264">
        <v>50</v>
      </c>
      <c r="V96" s="290"/>
    </row>
    <row r="97" spans="1:22">
      <c r="A97" s="86">
        <v>44828</v>
      </c>
      <c r="B97" s="38">
        <v>7961</v>
      </c>
      <c r="P97" s="264">
        <v>26</v>
      </c>
      <c r="V97" s="290"/>
    </row>
    <row r="98" spans="1:22">
      <c r="A98" s="86">
        <v>44829</v>
      </c>
      <c r="B98" s="38">
        <v>3966</v>
      </c>
      <c r="P98" s="264">
        <v>0</v>
      </c>
      <c r="V98" s="290"/>
    </row>
    <row r="99" spans="1:22">
      <c r="A99" s="86">
        <v>44830</v>
      </c>
      <c r="B99" s="38">
        <v>3439</v>
      </c>
      <c r="P99" s="264">
        <v>0</v>
      </c>
      <c r="V99" s="290"/>
    </row>
    <row r="100" spans="1:22">
      <c r="A100" s="86">
        <v>44831</v>
      </c>
      <c r="B100" s="38">
        <v>3740</v>
      </c>
      <c r="P100" s="264">
        <v>0</v>
      </c>
      <c r="V100" s="290"/>
    </row>
    <row r="101" spans="1:22">
      <c r="A101" s="86">
        <v>44832</v>
      </c>
      <c r="B101" s="38">
        <v>3497</v>
      </c>
      <c r="C101" s="265" t="s">
        <v>83</v>
      </c>
      <c r="D101" s="256">
        <v>4.3</v>
      </c>
      <c r="E101" s="266">
        <v>7.5</v>
      </c>
      <c r="F101" s="268">
        <v>870</v>
      </c>
      <c r="G101" s="268">
        <v>3</v>
      </c>
      <c r="H101" s="268">
        <v>3</v>
      </c>
      <c r="I101" s="266">
        <v>5.5</v>
      </c>
      <c r="J101" s="269">
        <v>5.4</v>
      </c>
      <c r="K101" s="270">
        <v>10.49</v>
      </c>
      <c r="L101" s="265">
        <v>19.23</v>
      </c>
      <c r="M101" s="265">
        <v>6.99</v>
      </c>
      <c r="N101" s="265">
        <v>18.88</v>
      </c>
      <c r="O101" s="265">
        <v>10.49</v>
      </c>
      <c r="P101" s="282">
        <v>10</v>
      </c>
      <c r="Q101" s="30" t="s">
        <v>131</v>
      </c>
      <c r="R101" s="30" t="s">
        <v>139</v>
      </c>
      <c r="S101" s="285">
        <v>0.41666666666666669</v>
      </c>
      <c r="T101" s="280">
        <v>44848</v>
      </c>
      <c r="U101" s="280">
        <v>44860</v>
      </c>
      <c r="V101" s="108"/>
    </row>
    <row r="102" spans="1:22">
      <c r="A102" s="86">
        <v>44833</v>
      </c>
      <c r="B102" s="38">
        <v>2234</v>
      </c>
      <c r="P102" s="264">
        <v>0</v>
      </c>
      <c r="V102" s="290"/>
    </row>
    <row r="103" spans="1:22">
      <c r="A103" s="86">
        <v>44834</v>
      </c>
      <c r="B103" s="38">
        <v>2398</v>
      </c>
      <c r="P103" s="264">
        <v>0</v>
      </c>
      <c r="V103" s="290"/>
    </row>
    <row r="104" spans="1:22">
      <c r="A104" s="86">
        <v>44835</v>
      </c>
      <c r="B104" s="38">
        <v>3085</v>
      </c>
      <c r="P104" s="264">
        <v>0</v>
      </c>
      <c r="V104" s="290"/>
    </row>
    <row r="105" spans="1:22">
      <c r="A105" s="86">
        <v>44836</v>
      </c>
      <c r="B105" s="38">
        <v>4322</v>
      </c>
      <c r="P105" s="264">
        <v>16</v>
      </c>
      <c r="V105" s="290"/>
    </row>
    <row r="106" spans="1:22">
      <c r="A106" s="86">
        <v>44837</v>
      </c>
      <c r="B106" s="38">
        <v>3264</v>
      </c>
      <c r="P106" s="264">
        <v>1</v>
      </c>
      <c r="V106" s="290"/>
    </row>
    <row r="107" spans="1:22">
      <c r="A107" s="86">
        <v>44838</v>
      </c>
      <c r="B107" s="38">
        <v>2991</v>
      </c>
      <c r="P107" s="264">
        <v>0</v>
      </c>
      <c r="V107" s="290"/>
    </row>
    <row r="108" spans="1:22">
      <c r="A108" s="86">
        <v>44839</v>
      </c>
      <c r="B108" s="38">
        <v>2825</v>
      </c>
      <c r="P108" s="264">
        <v>0</v>
      </c>
      <c r="V108" s="290"/>
    </row>
    <row r="109" spans="1:22">
      <c r="A109" s="86">
        <v>44840</v>
      </c>
      <c r="B109" s="38">
        <v>2745</v>
      </c>
      <c r="P109" s="264">
        <v>0</v>
      </c>
      <c r="V109" s="290"/>
    </row>
    <row r="110" spans="1:22">
      <c r="A110" s="86">
        <v>44841</v>
      </c>
      <c r="B110" s="38">
        <v>2759</v>
      </c>
      <c r="P110" s="264">
        <v>0</v>
      </c>
      <c r="V110" s="290"/>
    </row>
    <row r="111" spans="1:22">
      <c r="A111" s="86">
        <v>44842</v>
      </c>
      <c r="B111" s="38">
        <v>2656</v>
      </c>
      <c r="P111" s="264">
        <v>0</v>
      </c>
      <c r="V111" s="290"/>
    </row>
    <row r="112" spans="1:22">
      <c r="A112" s="86">
        <v>44843</v>
      </c>
      <c r="B112" s="38">
        <v>3371</v>
      </c>
      <c r="P112" s="264">
        <v>8</v>
      </c>
      <c r="V112" s="290"/>
    </row>
    <row r="113" spans="1:22">
      <c r="A113" s="86">
        <v>44844</v>
      </c>
      <c r="B113" s="38">
        <v>2861</v>
      </c>
      <c r="P113" s="264">
        <v>0</v>
      </c>
      <c r="V113" s="290"/>
    </row>
    <row r="114" spans="1:22">
      <c r="A114" s="86">
        <v>44845</v>
      </c>
      <c r="B114" s="38">
        <v>2905</v>
      </c>
      <c r="P114" s="264">
        <v>2.5</v>
      </c>
      <c r="V114" s="290"/>
    </row>
    <row r="115" spans="1:22">
      <c r="A115" s="86">
        <v>44846</v>
      </c>
      <c r="B115" s="38">
        <v>2853</v>
      </c>
      <c r="C115" s="265" t="s">
        <v>83</v>
      </c>
      <c r="D115" s="256">
        <v>1.4</v>
      </c>
      <c r="E115" s="266">
        <v>7.7</v>
      </c>
      <c r="F115" s="268">
        <v>2000</v>
      </c>
      <c r="G115" s="268">
        <v>1</v>
      </c>
      <c r="H115" s="268">
        <v>4</v>
      </c>
      <c r="I115" s="266">
        <v>2.9</v>
      </c>
      <c r="J115" s="269">
        <v>5.6</v>
      </c>
      <c r="K115" s="270">
        <v>11.41</v>
      </c>
      <c r="L115" s="265">
        <v>8.27</v>
      </c>
      <c r="M115" s="265">
        <v>5.71</v>
      </c>
      <c r="N115" s="265">
        <v>15.98</v>
      </c>
      <c r="O115" s="265">
        <v>2.85</v>
      </c>
      <c r="P115" s="282">
        <v>1</v>
      </c>
      <c r="Q115" s="30" t="s">
        <v>131</v>
      </c>
      <c r="R115" s="30" t="s">
        <v>139</v>
      </c>
      <c r="S115" s="285">
        <v>0.29166666666666669</v>
      </c>
      <c r="T115" s="280">
        <v>44855</v>
      </c>
      <c r="U115" s="280">
        <v>44860</v>
      </c>
      <c r="V115" s="108"/>
    </row>
    <row r="116" spans="1:22">
      <c r="A116" s="86">
        <v>44847</v>
      </c>
      <c r="B116" s="38">
        <v>2766</v>
      </c>
      <c r="P116" s="264">
        <v>0</v>
      </c>
      <c r="V116" s="290"/>
    </row>
    <row r="117" spans="1:22">
      <c r="A117" s="86">
        <v>44848</v>
      </c>
      <c r="B117" s="38">
        <v>2652</v>
      </c>
      <c r="P117" s="264">
        <v>0</v>
      </c>
      <c r="V117" s="290"/>
    </row>
    <row r="118" spans="1:22">
      <c r="A118" s="86">
        <v>44849</v>
      </c>
      <c r="B118" s="38">
        <v>2593</v>
      </c>
      <c r="P118" s="264">
        <v>0</v>
      </c>
      <c r="V118" s="290"/>
    </row>
    <row r="119" spans="1:22">
      <c r="A119" s="86">
        <v>44850</v>
      </c>
      <c r="B119" s="38">
        <v>2537</v>
      </c>
      <c r="P119" s="264">
        <v>1</v>
      </c>
      <c r="V119" s="290"/>
    </row>
    <row r="120" spans="1:22">
      <c r="A120" s="86">
        <v>44851</v>
      </c>
      <c r="B120" s="38">
        <v>9357</v>
      </c>
      <c r="P120" s="264">
        <v>43</v>
      </c>
      <c r="V120" s="290"/>
    </row>
    <row r="121" spans="1:22">
      <c r="A121" s="86">
        <v>44852</v>
      </c>
      <c r="B121" s="38">
        <v>6575</v>
      </c>
      <c r="P121" s="264">
        <v>0</v>
      </c>
      <c r="V121" s="290"/>
    </row>
    <row r="122" spans="1:22">
      <c r="A122" s="86">
        <v>44853</v>
      </c>
      <c r="B122" s="38">
        <v>4595</v>
      </c>
      <c r="P122" s="264">
        <v>0</v>
      </c>
      <c r="V122" s="290"/>
    </row>
    <row r="123" spans="1:22">
      <c r="A123" s="86">
        <v>44854</v>
      </c>
      <c r="B123" s="38">
        <v>4562</v>
      </c>
      <c r="P123" s="264">
        <v>9</v>
      </c>
      <c r="V123" s="290"/>
    </row>
    <row r="124" spans="1:22">
      <c r="A124" s="86">
        <v>44855</v>
      </c>
      <c r="B124" s="38">
        <v>3607</v>
      </c>
      <c r="P124" s="264">
        <v>0</v>
      </c>
      <c r="V124" s="290"/>
    </row>
    <row r="125" spans="1:22">
      <c r="A125" s="86">
        <v>44856</v>
      </c>
      <c r="B125" s="38">
        <v>3162</v>
      </c>
      <c r="P125" s="264">
        <v>13</v>
      </c>
      <c r="V125" s="290"/>
    </row>
    <row r="126" spans="1:22">
      <c r="A126" s="86">
        <v>44857</v>
      </c>
      <c r="B126" s="38">
        <v>23632</v>
      </c>
      <c r="P126" s="264">
        <v>66</v>
      </c>
      <c r="V126" s="290"/>
    </row>
    <row r="127" spans="1:22">
      <c r="A127" s="86">
        <v>44858</v>
      </c>
      <c r="B127" s="38">
        <v>19506</v>
      </c>
      <c r="P127" s="264">
        <v>2</v>
      </c>
      <c r="V127" s="290"/>
    </row>
    <row r="128" spans="1:22">
      <c r="A128" s="86">
        <v>44859</v>
      </c>
      <c r="B128" s="38">
        <v>6634</v>
      </c>
      <c r="P128" s="264">
        <v>0</v>
      </c>
      <c r="V128" s="290"/>
    </row>
    <row r="129" spans="1:22">
      <c r="A129" s="86">
        <v>44860</v>
      </c>
      <c r="B129" s="38">
        <v>4471</v>
      </c>
      <c r="C129" s="265" t="s">
        <v>83</v>
      </c>
      <c r="D129" s="256">
        <v>2.6</v>
      </c>
      <c r="E129" s="266">
        <v>7.7</v>
      </c>
      <c r="F129" s="268">
        <v>1600</v>
      </c>
      <c r="G129" s="268">
        <v>2.5</v>
      </c>
      <c r="H129" s="268">
        <v>12</v>
      </c>
      <c r="I129" s="266">
        <v>3.9</v>
      </c>
      <c r="J129" s="269">
        <v>6.8</v>
      </c>
      <c r="K129" s="270">
        <v>53.65</v>
      </c>
      <c r="L129" s="265">
        <v>17.440000000000001</v>
      </c>
      <c r="M129" s="265">
        <v>4.47</v>
      </c>
      <c r="N129" s="265">
        <v>30.4</v>
      </c>
      <c r="O129" s="265">
        <v>11.18</v>
      </c>
      <c r="P129" s="282">
        <v>0</v>
      </c>
      <c r="Q129" s="30" t="s">
        <v>131</v>
      </c>
      <c r="R129" s="30" t="s">
        <v>95</v>
      </c>
      <c r="S129" s="284">
        <v>0.625</v>
      </c>
      <c r="T129" s="280">
        <v>44874</v>
      </c>
      <c r="U129" s="280">
        <v>44876</v>
      </c>
      <c r="V129" s="108"/>
    </row>
    <row r="130" spans="1:22">
      <c r="A130" s="86">
        <v>44861</v>
      </c>
      <c r="B130" s="38">
        <v>3716</v>
      </c>
      <c r="P130" s="264">
        <v>0</v>
      </c>
      <c r="V130" s="290"/>
    </row>
    <row r="131" spans="1:22">
      <c r="A131" s="86">
        <v>44862</v>
      </c>
      <c r="B131" s="38">
        <v>3357</v>
      </c>
      <c r="P131" s="264">
        <v>0</v>
      </c>
      <c r="V131" s="290"/>
    </row>
    <row r="132" spans="1:22">
      <c r="A132" s="86">
        <v>44863</v>
      </c>
      <c r="B132" s="38">
        <v>3043</v>
      </c>
      <c r="P132" s="264">
        <v>0</v>
      </c>
      <c r="V132" s="290"/>
    </row>
    <row r="133" spans="1:22">
      <c r="A133" s="86">
        <v>44864</v>
      </c>
      <c r="B133" s="38">
        <v>2935</v>
      </c>
      <c r="P133" s="264">
        <v>0</v>
      </c>
      <c r="V133" s="290"/>
    </row>
    <row r="134" spans="1:22">
      <c r="A134" s="86">
        <v>44865</v>
      </c>
      <c r="B134" s="38"/>
      <c r="P134" s="264">
        <v>0</v>
      </c>
      <c r="V134" s="290"/>
    </row>
    <row r="135" spans="1:22">
      <c r="A135" s="86">
        <v>44866</v>
      </c>
      <c r="B135" s="38">
        <v>3626</v>
      </c>
      <c r="P135" s="264">
        <v>1</v>
      </c>
      <c r="V135" s="290"/>
    </row>
    <row r="136" spans="1:22">
      <c r="A136" s="86">
        <v>44867</v>
      </c>
      <c r="B136" s="38">
        <v>3003</v>
      </c>
      <c r="P136" s="264">
        <v>10</v>
      </c>
      <c r="V136" s="290"/>
    </row>
    <row r="137" spans="1:22">
      <c r="A137" s="86">
        <v>44868</v>
      </c>
      <c r="B137" s="38">
        <v>2769</v>
      </c>
      <c r="P137" s="264">
        <v>0</v>
      </c>
      <c r="V137" s="290"/>
    </row>
    <row r="138" spans="1:22">
      <c r="A138" s="86">
        <v>44869</v>
      </c>
      <c r="B138" s="38">
        <v>2681</v>
      </c>
      <c r="P138" s="264">
        <v>0</v>
      </c>
      <c r="V138" s="290"/>
    </row>
    <row r="139" spans="1:22">
      <c r="A139" s="86">
        <v>44870</v>
      </c>
      <c r="B139" s="38">
        <v>2553</v>
      </c>
      <c r="P139" s="264">
        <v>0</v>
      </c>
      <c r="V139" s="290"/>
    </row>
    <row r="140" spans="1:22">
      <c r="A140" s="86">
        <v>44871</v>
      </c>
      <c r="B140" s="38">
        <v>2580</v>
      </c>
      <c r="P140" s="264">
        <v>0</v>
      </c>
      <c r="V140" s="290"/>
    </row>
    <row r="141" spans="1:22">
      <c r="A141" s="86">
        <v>44872</v>
      </c>
      <c r="B141" s="38">
        <v>2655</v>
      </c>
      <c r="C141" s="265">
        <v>1</v>
      </c>
      <c r="D141" s="256">
        <v>0.72</v>
      </c>
      <c r="E141" s="266">
        <v>7.7</v>
      </c>
      <c r="F141" s="268">
        <v>240</v>
      </c>
      <c r="G141" s="268">
        <v>4</v>
      </c>
      <c r="H141" s="268">
        <v>1</v>
      </c>
      <c r="I141" s="266">
        <v>1.8</v>
      </c>
      <c r="J141" s="266">
        <v>3.8</v>
      </c>
      <c r="K141" s="270">
        <v>2.66</v>
      </c>
      <c r="L141" s="265">
        <v>4.78</v>
      </c>
      <c r="M141" s="265">
        <v>2.66</v>
      </c>
      <c r="N141" s="265">
        <v>10.09</v>
      </c>
      <c r="O141" s="265">
        <v>10.62</v>
      </c>
      <c r="P141" s="282">
        <v>1</v>
      </c>
      <c r="Q141" s="30" t="s">
        <v>131</v>
      </c>
      <c r="R141" s="30" t="s">
        <v>95</v>
      </c>
      <c r="S141" s="284">
        <v>0.625</v>
      </c>
      <c r="T141" s="280">
        <v>44883</v>
      </c>
      <c r="U141" s="280">
        <v>44883</v>
      </c>
      <c r="V141" s="108"/>
    </row>
    <row r="142" spans="1:22">
      <c r="A142" s="86">
        <v>44873</v>
      </c>
      <c r="B142" s="38">
        <v>2840</v>
      </c>
      <c r="P142" s="264">
        <v>0</v>
      </c>
      <c r="V142" s="290"/>
    </row>
    <row r="143" spans="1:22">
      <c r="A143" s="86">
        <v>44874</v>
      </c>
      <c r="B143" s="38">
        <v>2750</v>
      </c>
      <c r="P143" s="264">
        <v>2</v>
      </c>
      <c r="V143" s="290"/>
    </row>
    <row r="144" spans="1:22">
      <c r="A144" s="86">
        <v>44875</v>
      </c>
      <c r="B144" s="38">
        <v>2625</v>
      </c>
      <c r="P144" s="264">
        <v>0</v>
      </c>
      <c r="V144" s="290"/>
    </row>
    <row r="145" spans="1:22">
      <c r="A145" s="86">
        <v>44876</v>
      </c>
      <c r="B145" s="38">
        <v>2654</v>
      </c>
      <c r="P145" s="264">
        <v>0</v>
      </c>
      <c r="V145" s="290"/>
    </row>
    <row r="146" spans="1:22">
      <c r="A146" s="86">
        <v>44877</v>
      </c>
      <c r="B146" s="38">
        <v>2463</v>
      </c>
      <c r="P146" s="264">
        <v>0</v>
      </c>
      <c r="V146" s="290"/>
    </row>
    <row r="147" spans="1:22">
      <c r="A147" s="86">
        <v>44878</v>
      </c>
      <c r="B147" s="38">
        <v>2468</v>
      </c>
      <c r="P147" s="264">
        <v>0</v>
      </c>
      <c r="V147" s="290"/>
    </row>
    <row r="148" spans="1:22">
      <c r="A148" s="86">
        <v>44879</v>
      </c>
      <c r="B148" s="38">
        <v>2509</v>
      </c>
      <c r="P148" s="264">
        <v>0</v>
      </c>
      <c r="V148" s="290"/>
    </row>
    <row r="149" spans="1:22">
      <c r="A149" s="86">
        <v>44880</v>
      </c>
      <c r="B149" s="38">
        <v>2570</v>
      </c>
      <c r="P149" s="264">
        <v>0</v>
      </c>
      <c r="V149" s="290"/>
    </row>
    <row r="150" spans="1:22">
      <c r="A150" s="86">
        <v>44881</v>
      </c>
      <c r="B150" s="38">
        <v>2508</v>
      </c>
      <c r="P150" s="264">
        <v>0</v>
      </c>
      <c r="V150" s="290"/>
    </row>
    <row r="151" spans="1:22">
      <c r="A151" s="86">
        <v>44882</v>
      </c>
      <c r="B151" s="38">
        <v>2472</v>
      </c>
      <c r="P151" s="264">
        <v>0</v>
      </c>
      <c r="V151" s="290"/>
    </row>
    <row r="152" spans="1:22">
      <c r="A152" s="86">
        <v>44883</v>
      </c>
      <c r="B152" s="38">
        <v>2438</v>
      </c>
      <c r="P152" s="264">
        <v>0</v>
      </c>
      <c r="V152" s="290"/>
    </row>
    <row r="153" spans="1:22">
      <c r="A153" s="86">
        <v>44884</v>
      </c>
      <c r="B153" s="38">
        <v>2323</v>
      </c>
      <c r="P153" s="264">
        <v>0</v>
      </c>
      <c r="V153" s="290"/>
    </row>
    <row r="154" spans="1:22">
      <c r="A154" s="86">
        <v>44885</v>
      </c>
      <c r="B154" s="38">
        <v>2297</v>
      </c>
      <c r="P154" s="264">
        <v>0</v>
      </c>
      <c r="V154" s="290"/>
    </row>
    <row r="155" spans="1:22">
      <c r="A155" s="86">
        <v>44886</v>
      </c>
      <c r="B155" s="38">
        <v>2429</v>
      </c>
      <c r="C155" s="265" t="s">
        <v>83</v>
      </c>
      <c r="D155" s="256">
        <v>1.8</v>
      </c>
      <c r="E155" s="266">
        <v>7.8</v>
      </c>
      <c r="F155" s="268">
        <v>440</v>
      </c>
      <c r="G155" s="268">
        <v>4</v>
      </c>
      <c r="H155" s="268">
        <v>5.4</v>
      </c>
      <c r="I155" s="266">
        <v>3</v>
      </c>
      <c r="J155" s="269">
        <v>3</v>
      </c>
      <c r="K155" s="270">
        <v>12.15</v>
      </c>
      <c r="L155" s="265">
        <v>7.29</v>
      </c>
      <c r="M155" s="265">
        <v>2.4300000000000002</v>
      </c>
      <c r="N155" s="265">
        <v>7.29</v>
      </c>
      <c r="O155" s="265">
        <v>9.7200000000000006</v>
      </c>
      <c r="P155" s="71">
        <v>0</v>
      </c>
      <c r="Q155" s="30" t="s">
        <v>131</v>
      </c>
      <c r="R155" s="30" t="s">
        <v>95</v>
      </c>
      <c r="S155" s="284">
        <v>0.64583333333333337</v>
      </c>
      <c r="T155" s="280">
        <v>44896</v>
      </c>
      <c r="U155" s="280">
        <v>44902</v>
      </c>
      <c r="V155" s="108"/>
    </row>
    <row r="156" spans="1:22">
      <c r="A156" s="86">
        <v>44887</v>
      </c>
      <c r="B156" s="38">
        <v>2464</v>
      </c>
      <c r="P156" s="264">
        <v>0</v>
      </c>
      <c r="V156" s="290"/>
    </row>
    <row r="157" spans="1:22">
      <c r="A157" s="86">
        <v>44888</v>
      </c>
      <c r="B157" s="38">
        <v>2470</v>
      </c>
      <c r="P157" s="264">
        <v>0</v>
      </c>
      <c r="V157" s="290"/>
    </row>
    <row r="158" spans="1:22">
      <c r="A158" s="86">
        <v>44889</v>
      </c>
      <c r="B158" s="38">
        <v>2346</v>
      </c>
      <c r="P158" s="264">
        <v>0</v>
      </c>
      <c r="V158" s="290"/>
    </row>
    <row r="159" spans="1:22">
      <c r="A159" s="86">
        <v>44890</v>
      </c>
      <c r="B159" s="38">
        <v>2404</v>
      </c>
      <c r="P159" s="264">
        <v>0</v>
      </c>
      <c r="V159" s="290"/>
    </row>
    <row r="160" spans="1:22">
      <c r="A160" s="86">
        <v>44891</v>
      </c>
      <c r="B160" s="38">
        <v>2295</v>
      </c>
      <c r="P160" s="264">
        <v>0</v>
      </c>
      <c r="V160" s="290"/>
    </row>
    <row r="161" spans="1:22">
      <c r="A161" s="86">
        <v>44892</v>
      </c>
      <c r="B161" s="38">
        <v>2279</v>
      </c>
      <c r="P161" s="264">
        <v>0</v>
      </c>
      <c r="V161" s="290"/>
    </row>
    <row r="162" spans="1:22">
      <c r="A162" s="86">
        <v>44893</v>
      </c>
      <c r="B162" s="38">
        <v>2417</v>
      </c>
      <c r="P162" s="264">
        <v>0</v>
      </c>
      <c r="V162" s="290"/>
    </row>
    <row r="163" spans="1:22">
      <c r="A163" s="86">
        <v>44894</v>
      </c>
      <c r="B163" s="38">
        <v>2467</v>
      </c>
      <c r="P163" s="264">
        <v>1</v>
      </c>
      <c r="V163" s="290"/>
    </row>
    <row r="164" spans="1:22">
      <c r="A164" s="86">
        <v>44895</v>
      </c>
      <c r="B164" s="38">
        <v>2336</v>
      </c>
      <c r="P164" s="264">
        <v>0</v>
      </c>
      <c r="V164" s="290"/>
    </row>
    <row r="165" spans="1:22">
      <c r="A165" s="86">
        <v>44896</v>
      </c>
      <c r="B165" s="38">
        <v>4344</v>
      </c>
      <c r="P165" s="264">
        <v>10</v>
      </c>
      <c r="V165" s="290"/>
    </row>
    <row r="166" spans="1:22">
      <c r="A166" s="86">
        <v>44897</v>
      </c>
      <c r="B166" s="38">
        <v>3697</v>
      </c>
      <c r="P166" s="264">
        <v>26</v>
      </c>
      <c r="V166" s="290"/>
    </row>
    <row r="167" spans="1:22">
      <c r="A167" s="86">
        <v>44898</v>
      </c>
      <c r="B167" s="38">
        <v>2449</v>
      </c>
      <c r="P167" s="264">
        <v>0</v>
      </c>
      <c r="V167" s="290"/>
    </row>
    <row r="168" spans="1:22">
      <c r="A168" s="86">
        <v>44899</v>
      </c>
      <c r="B168" s="38">
        <v>2361</v>
      </c>
      <c r="P168" s="264">
        <v>0</v>
      </c>
      <c r="V168" s="290"/>
    </row>
    <row r="169" spans="1:22">
      <c r="A169" s="86">
        <v>44900</v>
      </c>
      <c r="B169" s="38">
        <v>2488</v>
      </c>
      <c r="C169" s="265" t="s">
        <v>83</v>
      </c>
      <c r="D169" s="256">
        <v>3.5999999999999997E-2</v>
      </c>
      <c r="E169" s="266">
        <v>10</v>
      </c>
      <c r="F169" s="268">
        <v>70</v>
      </c>
      <c r="G169" s="268">
        <v>71</v>
      </c>
      <c r="H169" s="268">
        <v>12</v>
      </c>
      <c r="I169" s="266">
        <v>6.9</v>
      </c>
      <c r="J169" s="269">
        <v>3.3</v>
      </c>
      <c r="K169" s="270">
        <v>29.86</v>
      </c>
      <c r="L169" s="265">
        <v>17.170000000000002</v>
      </c>
      <c r="M169" s="265">
        <v>2.4900000000000002</v>
      </c>
      <c r="N169" s="265">
        <v>8.2100000000000009</v>
      </c>
      <c r="O169" s="265">
        <v>213.97</v>
      </c>
      <c r="P169" s="71">
        <v>0</v>
      </c>
      <c r="Q169" s="30" t="s">
        <v>131</v>
      </c>
      <c r="R169" s="30" t="s">
        <v>95</v>
      </c>
      <c r="S169" s="284">
        <v>0.625</v>
      </c>
      <c r="T169" s="280">
        <v>44914</v>
      </c>
      <c r="U169" s="280">
        <v>44565</v>
      </c>
      <c r="V169" s="108"/>
    </row>
    <row r="170" spans="1:22">
      <c r="A170" s="86">
        <v>44901</v>
      </c>
      <c r="B170" s="38">
        <v>2537</v>
      </c>
      <c r="P170" s="264">
        <v>0</v>
      </c>
      <c r="V170" s="290"/>
    </row>
    <row r="171" spans="1:22">
      <c r="A171" s="86">
        <v>44902</v>
      </c>
      <c r="B171" s="38">
        <v>2444</v>
      </c>
      <c r="P171" s="264">
        <v>0</v>
      </c>
      <c r="V171" s="290"/>
    </row>
    <row r="172" spans="1:22">
      <c r="A172" s="86">
        <v>44903</v>
      </c>
      <c r="B172" s="38">
        <v>2431</v>
      </c>
      <c r="P172" s="264">
        <v>0</v>
      </c>
      <c r="V172" s="290"/>
    </row>
    <row r="173" spans="1:22">
      <c r="A173" s="86">
        <v>44904</v>
      </c>
      <c r="B173" s="38">
        <v>2312</v>
      </c>
      <c r="P173" s="264">
        <v>0</v>
      </c>
      <c r="V173" s="290"/>
    </row>
    <row r="174" spans="1:22">
      <c r="A174" s="86">
        <v>44905</v>
      </c>
      <c r="B174" s="38">
        <v>2257</v>
      </c>
      <c r="P174" s="264">
        <v>1</v>
      </c>
      <c r="V174" s="290"/>
    </row>
    <row r="175" spans="1:22">
      <c r="A175" s="86">
        <v>44906</v>
      </c>
      <c r="B175" s="38">
        <v>2360</v>
      </c>
      <c r="P175" s="264">
        <v>0</v>
      </c>
      <c r="V175" s="290"/>
    </row>
    <row r="176" spans="1:22">
      <c r="A176" s="86">
        <v>44907</v>
      </c>
      <c r="B176" s="38">
        <v>2401</v>
      </c>
      <c r="P176" s="264">
        <v>0</v>
      </c>
      <c r="V176" s="290"/>
    </row>
    <row r="177" spans="1:22">
      <c r="A177" s="86">
        <v>44908</v>
      </c>
      <c r="B177" s="38">
        <v>2373</v>
      </c>
      <c r="P177" s="264">
        <v>0</v>
      </c>
      <c r="V177" s="290"/>
    </row>
    <row r="178" spans="1:22">
      <c r="A178" s="86">
        <v>44909</v>
      </c>
      <c r="B178" s="38">
        <v>2346</v>
      </c>
      <c r="P178" s="264">
        <v>0</v>
      </c>
      <c r="V178" s="290"/>
    </row>
    <row r="179" spans="1:22">
      <c r="A179" s="86">
        <v>44910</v>
      </c>
      <c r="B179" s="38">
        <v>2283</v>
      </c>
      <c r="P179" s="264">
        <v>0</v>
      </c>
      <c r="V179" s="290"/>
    </row>
    <row r="180" spans="1:22">
      <c r="A180" s="86">
        <v>44911</v>
      </c>
      <c r="B180" s="38">
        <v>2323</v>
      </c>
      <c r="P180" s="264">
        <v>0</v>
      </c>
      <c r="V180" s="290"/>
    </row>
    <row r="181" spans="1:22">
      <c r="A181" s="86">
        <v>44912</v>
      </c>
      <c r="B181" s="38">
        <v>2205</v>
      </c>
      <c r="P181" s="264">
        <v>0</v>
      </c>
      <c r="V181" s="290"/>
    </row>
    <row r="182" spans="1:22">
      <c r="A182" s="86">
        <v>44913</v>
      </c>
      <c r="B182" s="38">
        <v>2239</v>
      </c>
      <c r="P182" s="264">
        <v>0</v>
      </c>
      <c r="V182" s="290"/>
    </row>
    <row r="183" spans="1:22">
      <c r="A183" s="86">
        <v>44914</v>
      </c>
      <c r="B183" s="38">
        <v>2299</v>
      </c>
      <c r="C183" s="154" t="s">
        <v>83</v>
      </c>
      <c r="D183" s="154">
        <v>0.04</v>
      </c>
      <c r="E183" s="155">
        <v>9.6999999999999993</v>
      </c>
      <c r="F183" s="155">
        <v>440</v>
      </c>
      <c r="G183" s="155">
        <v>54</v>
      </c>
      <c r="H183" s="155" t="s">
        <v>132</v>
      </c>
      <c r="I183" s="154">
        <v>5</v>
      </c>
      <c r="J183" s="271">
        <v>2.5</v>
      </c>
      <c r="K183" s="154"/>
      <c r="L183" s="154">
        <v>11.5</v>
      </c>
      <c r="M183" s="154"/>
      <c r="N183" s="154">
        <v>5.75</v>
      </c>
      <c r="O183" s="154">
        <v>124.15</v>
      </c>
      <c r="P183" s="71">
        <v>0</v>
      </c>
      <c r="Q183" s="30" t="s">
        <v>133</v>
      </c>
      <c r="R183" s="30" t="s">
        <v>95</v>
      </c>
      <c r="S183" s="284">
        <v>0.64583333333333337</v>
      </c>
      <c r="T183" s="280">
        <v>44938</v>
      </c>
      <c r="U183" s="280">
        <v>44942</v>
      </c>
      <c r="V183" s="108"/>
    </row>
    <row r="184" spans="1:22">
      <c r="A184" s="86">
        <v>44915</v>
      </c>
      <c r="B184" s="38">
        <v>2309</v>
      </c>
      <c r="P184" s="264">
        <v>0</v>
      </c>
      <c r="V184" s="290"/>
    </row>
    <row r="185" spans="1:22">
      <c r="A185" s="86">
        <v>44916</v>
      </c>
      <c r="B185" s="38">
        <v>2294</v>
      </c>
      <c r="P185" s="264">
        <v>0</v>
      </c>
      <c r="V185" s="290"/>
    </row>
    <row r="186" spans="1:22">
      <c r="A186" s="86">
        <v>44917</v>
      </c>
      <c r="B186" s="38">
        <v>2296</v>
      </c>
      <c r="P186" s="264">
        <v>0</v>
      </c>
      <c r="V186" s="290"/>
    </row>
    <row r="187" spans="1:22">
      <c r="A187" s="86">
        <v>44918</v>
      </c>
      <c r="B187" s="38">
        <v>2296</v>
      </c>
      <c r="P187" s="264">
        <v>0</v>
      </c>
      <c r="V187" s="290"/>
    </row>
    <row r="188" spans="1:22">
      <c r="A188" s="86">
        <v>44919</v>
      </c>
      <c r="B188" s="38">
        <v>2187</v>
      </c>
      <c r="P188" s="264">
        <v>3</v>
      </c>
      <c r="V188" s="290"/>
    </row>
    <row r="189" spans="1:22">
      <c r="A189" s="86">
        <v>44920</v>
      </c>
      <c r="B189" s="38">
        <v>1921</v>
      </c>
      <c r="P189" s="264">
        <v>2</v>
      </c>
      <c r="V189" s="290"/>
    </row>
    <row r="190" spans="1:22">
      <c r="A190" s="86">
        <v>44921</v>
      </c>
      <c r="B190" s="38">
        <v>2182</v>
      </c>
      <c r="P190" s="264">
        <v>0</v>
      </c>
      <c r="V190" s="290"/>
    </row>
    <row r="191" spans="1:22">
      <c r="A191" s="86">
        <v>44922</v>
      </c>
      <c r="B191" s="38">
        <v>2087</v>
      </c>
      <c r="P191" s="264">
        <v>3</v>
      </c>
      <c r="V191" s="290"/>
    </row>
    <row r="192" spans="1:22">
      <c r="A192" s="86">
        <v>44923</v>
      </c>
      <c r="B192" s="38">
        <v>2129</v>
      </c>
      <c r="P192" s="264">
        <v>1</v>
      </c>
      <c r="V192" s="290"/>
    </row>
    <row r="193" spans="1:22">
      <c r="A193" s="86">
        <v>44924</v>
      </c>
      <c r="B193" s="38">
        <v>2152</v>
      </c>
      <c r="P193" s="264">
        <v>0</v>
      </c>
      <c r="V193" s="290"/>
    </row>
    <row r="194" spans="1:22">
      <c r="A194" s="86">
        <v>44925</v>
      </c>
      <c r="B194" s="38">
        <v>2811</v>
      </c>
      <c r="P194" s="264">
        <v>2</v>
      </c>
      <c r="V194" s="290"/>
    </row>
    <row r="195" spans="1:22">
      <c r="A195" s="86">
        <v>44926</v>
      </c>
      <c r="B195" s="38">
        <v>2279</v>
      </c>
      <c r="P195" s="264">
        <v>4.5</v>
      </c>
      <c r="V195" s="290"/>
    </row>
    <row r="196" spans="1:22">
      <c r="A196" s="86">
        <v>44927</v>
      </c>
      <c r="B196" s="38">
        <v>2140</v>
      </c>
      <c r="P196" s="264">
        <v>3</v>
      </c>
      <c r="V196" s="290"/>
    </row>
    <row r="197" spans="1:22">
      <c r="A197" s="86">
        <v>44928</v>
      </c>
      <c r="B197" s="38">
        <v>2168</v>
      </c>
      <c r="P197" s="264">
        <v>2</v>
      </c>
      <c r="V197" s="290"/>
    </row>
    <row r="198" spans="1:22">
      <c r="A198" s="86">
        <v>44929</v>
      </c>
      <c r="B198" s="38">
        <v>2184</v>
      </c>
      <c r="C198" s="154" t="s">
        <v>83</v>
      </c>
      <c r="D198" s="154">
        <v>6</v>
      </c>
      <c r="E198" s="155">
        <v>7.5</v>
      </c>
      <c r="F198" s="155" t="s">
        <v>134</v>
      </c>
      <c r="G198" s="155">
        <v>2.5</v>
      </c>
      <c r="H198" s="155">
        <v>4.7</v>
      </c>
      <c r="I198" s="154">
        <v>7.2</v>
      </c>
      <c r="J198" s="271">
        <v>3.6</v>
      </c>
      <c r="K198" s="154">
        <v>10.26</v>
      </c>
      <c r="L198" s="154">
        <v>15.72</v>
      </c>
      <c r="M198" s="154">
        <v>4.37</v>
      </c>
      <c r="N198" s="154">
        <v>7.86</v>
      </c>
      <c r="O198" s="154">
        <v>5.46</v>
      </c>
      <c r="P198" s="71">
        <v>1</v>
      </c>
      <c r="Q198" s="30" t="s">
        <v>131</v>
      </c>
      <c r="R198" s="30" t="s">
        <v>139</v>
      </c>
      <c r="S198" s="284">
        <v>0.54166666666666663</v>
      </c>
      <c r="T198" s="280">
        <v>44942</v>
      </c>
      <c r="U198" s="280">
        <v>45009</v>
      </c>
      <c r="V198" s="108"/>
    </row>
    <row r="199" spans="1:22">
      <c r="A199" s="86">
        <v>44930</v>
      </c>
      <c r="B199" s="38">
        <v>2677</v>
      </c>
      <c r="P199" s="264">
        <v>0</v>
      </c>
      <c r="V199" s="290"/>
    </row>
    <row r="200" spans="1:22">
      <c r="A200" s="86">
        <v>44931</v>
      </c>
      <c r="B200" s="38">
        <v>4144</v>
      </c>
      <c r="P200" s="264">
        <v>28</v>
      </c>
      <c r="V200" s="290"/>
    </row>
    <row r="201" spans="1:22">
      <c r="A201" s="86">
        <v>44932</v>
      </c>
      <c r="B201" s="38">
        <v>2377</v>
      </c>
      <c r="P201" s="264">
        <f>'[4]Daily Input'!M72</f>
        <v>2.3769999999999998</v>
      </c>
      <c r="V201" s="290"/>
    </row>
    <row r="202" spans="1:22">
      <c r="A202" s="86">
        <v>44933</v>
      </c>
      <c r="B202" s="38">
        <v>2231</v>
      </c>
      <c r="P202" s="264">
        <f>'[4]Daily Input'!M73</f>
        <v>2.2309999999999999</v>
      </c>
      <c r="V202" s="290"/>
    </row>
    <row r="203" spans="1:22">
      <c r="A203" s="86">
        <v>44934</v>
      </c>
      <c r="B203" s="38">
        <v>2109</v>
      </c>
      <c r="P203" s="264">
        <f>'[4]Daily Input'!M74</f>
        <v>2.109</v>
      </c>
      <c r="V203" s="290"/>
    </row>
    <row r="204" spans="1:22">
      <c r="A204" s="86">
        <v>44935</v>
      </c>
      <c r="B204" s="38">
        <v>2276</v>
      </c>
      <c r="P204" s="264">
        <f>'[4]Daily Input'!M75</f>
        <v>2.2759999999999998</v>
      </c>
      <c r="V204" s="290"/>
    </row>
    <row r="205" spans="1:22">
      <c r="A205" s="86">
        <v>44936</v>
      </c>
      <c r="B205" s="38">
        <v>2302</v>
      </c>
      <c r="P205" s="264">
        <f>'[4]Daily Input'!M76</f>
        <v>0.79000000000000026</v>
      </c>
      <c r="V205" s="290"/>
    </row>
    <row r="206" spans="1:22">
      <c r="A206" s="86">
        <v>44937</v>
      </c>
      <c r="B206" s="38">
        <v>2259</v>
      </c>
      <c r="P206" s="264">
        <f>'[4]Daily Input'!M77</f>
        <v>2.2589999999999999</v>
      </c>
      <c r="V206" s="290"/>
    </row>
    <row r="207" spans="1:22">
      <c r="A207" s="86">
        <v>44938</v>
      </c>
      <c r="B207" s="38">
        <v>2231</v>
      </c>
      <c r="P207" s="264">
        <f>'[4]Daily Input'!M78</f>
        <v>2.2309999999999999</v>
      </c>
      <c r="V207" s="290"/>
    </row>
    <row r="208" spans="1:22">
      <c r="A208" s="86">
        <v>44939</v>
      </c>
      <c r="B208" s="38">
        <v>2216</v>
      </c>
      <c r="P208" s="264">
        <f>'[4]Daily Input'!M79</f>
        <v>1.0650000000000004</v>
      </c>
      <c r="V208" s="290"/>
    </row>
    <row r="209" spans="1:22">
      <c r="A209" s="86">
        <v>44940</v>
      </c>
      <c r="B209" s="38">
        <v>2231</v>
      </c>
      <c r="P209" s="264">
        <f>'[4]Daily Input'!M80</f>
        <v>2.2309999999999999</v>
      </c>
      <c r="V209" s="290"/>
    </row>
    <row r="210" spans="1:22">
      <c r="A210" s="86">
        <v>44941</v>
      </c>
      <c r="B210" s="38">
        <v>2129</v>
      </c>
      <c r="P210" s="264">
        <f>'[4]Daily Input'!M81</f>
        <v>2.129</v>
      </c>
      <c r="V210" s="290"/>
    </row>
    <row r="211" spans="1:22">
      <c r="A211" s="86">
        <v>44942</v>
      </c>
      <c r="B211" s="38">
        <v>2325</v>
      </c>
      <c r="C211" s="154" t="s">
        <v>135</v>
      </c>
      <c r="D211" s="154">
        <v>6.1</v>
      </c>
      <c r="E211" s="155">
        <v>7.7</v>
      </c>
      <c r="F211" s="155">
        <v>440</v>
      </c>
      <c r="G211" s="155">
        <v>5</v>
      </c>
      <c r="H211" s="155">
        <v>3</v>
      </c>
      <c r="I211" s="154">
        <v>7.3</v>
      </c>
      <c r="J211" s="271">
        <v>2</v>
      </c>
      <c r="K211" s="154">
        <v>6.98</v>
      </c>
      <c r="L211" s="154">
        <v>16.97</v>
      </c>
      <c r="M211" s="154">
        <v>4.6500000000000004</v>
      </c>
      <c r="N211" s="154">
        <v>4.6500000000000004</v>
      </c>
      <c r="O211" s="154">
        <v>11.63</v>
      </c>
      <c r="P211" s="71">
        <f>'[4]Daily Input'!M82</f>
        <v>2.3250000000000002</v>
      </c>
      <c r="Q211" s="30" t="s">
        <v>131</v>
      </c>
      <c r="R211" s="30" t="s">
        <v>139</v>
      </c>
      <c r="S211" s="284">
        <v>0.60416666666666663</v>
      </c>
      <c r="T211" s="280">
        <v>44956</v>
      </c>
      <c r="U211" s="280">
        <v>45009</v>
      </c>
      <c r="V211" s="108"/>
    </row>
    <row r="212" spans="1:22">
      <c r="A212" s="86">
        <v>44943</v>
      </c>
      <c r="B212" s="38">
        <v>2374</v>
      </c>
      <c r="P212" s="264">
        <f>'[4]Daily Input'!M83</f>
        <v>0.77800000000000002</v>
      </c>
      <c r="V212" s="290"/>
    </row>
    <row r="213" spans="1:22">
      <c r="A213" s="86">
        <v>44944</v>
      </c>
      <c r="B213" s="38">
        <v>2298</v>
      </c>
      <c r="P213" s="264">
        <f>'[4]Daily Input'!M84</f>
        <v>2.298</v>
      </c>
      <c r="V213" s="290"/>
    </row>
    <row r="214" spans="1:22">
      <c r="A214" s="86">
        <v>44945</v>
      </c>
      <c r="B214" s="38">
        <v>2538</v>
      </c>
      <c r="P214" s="264">
        <f>'[4]Daily Input'!M85</f>
        <v>2.1669999999999998</v>
      </c>
      <c r="V214" s="290"/>
    </row>
    <row r="215" spans="1:22">
      <c r="A215" s="86">
        <v>44946</v>
      </c>
      <c r="B215" s="38">
        <v>3282</v>
      </c>
      <c r="P215" s="264">
        <f>'[4]Daily Input'!M86</f>
        <v>3.2810000000000001</v>
      </c>
      <c r="V215" s="290"/>
    </row>
    <row r="216" spans="1:22">
      <c r="A216" s="86">
        <v>44947</v>
      </c>
      <c r="B216" s="38">
        <v>2227</v>
      </c>
      <c r="P216" s="264">
        <f>'[4]Daily Input'!M87</f>
        <v>2.2269999999999999</v>
      </c>
      <c r="V216" s="290"/>
    </row>
    <row r="217" spans="1:22">
      <c r="A217" s="86">
        <v>44948</v>
      </c>
      <c r="B217" s="38">
        <v>2123</v>
      </c>
      <c r="P217" s="264">
        <f>'[4]Daily Input'!M88</f>
        <v>2.1230000000000002</v>
      </c>
      <c r="V217" s="290"/>
    </row>
    <row r="218" spans="1:22">
      <c r="A218" s="86">
        <v>44949</v>
      </c>
      <c r="B218" s="38">
        <v>2340</v>
      </c>
      <c r="P218" s="264">
        <f>'[4]Daily Input'!M89</f>
        <v>2.34</v>
      </c>
      <c r="V218" s="290"/>
    </row>
    <row r="219" spans="1:22">
      <c r="A219" s="86">
        <v>44950</v>
      </c>
      <c r="B219" s="38">
        <v>3413</v>
      </c>
      <c r="P219" s="264">
        <f>'[4]Daily Input'!M90</f>
        <v>2.0579999999999998</v>
      </c>
      <c r="V219" s="290"/>
    </row>
    <row r="220" spans="1:22">
      <c r="A220" s="86">
        <v>44951</v>
      </c>
      <c r="B220" s="38">
        <v>2514</v>
      </c>
      <c r="P220" s="264">
        <f>'[4]Daily Input'!M91</f>
        <v>2.5139999999999998</v>
      </c>
      <c r="V220" s="290"/>
    </row>
    <row r="221" spans="1:22">
      <c r="A221" s="86">
        <v>44952</v>
      </c>
      <c r="B221" s="38">
        <v>2365</v>
      </c>
      <c r="P221" s="264">
        <f>'[4]Daily Input'!M92</f>
        <v>2.3640000000000003</v>
      </c>
      <c r="V221" s="290"/>
    </row>
    <row r="222" spans="1:22">
      <c r="A222" s="86">
        <v>44953</v>
      </c>
      <c r="B222" s="38">
        <v>2180</v>
      </c>
      <c r="P222" s="264">
        <f>'[4]Daily Input'!M93</f>
        <v>2.1800000000000002</v>
      </c>
      <c r="V222" s="290"/>
    </row>
    <row r="223" spans="1:22">
      <c r="A223" s="86">
        <v>44954</v>
      </c>
      <c r="B223" s="38">
        <v>2158</v>
      </c>
      <c r="P223" s="264">
        <f>'[4]Daily Input'!M94</f>
        <v>2.157</v>
      </c>
      <c r="V223" s="290"/>
    </row>
    <row r="224" spans="1:22">
      <c r="A224" s="86">
        <v>44955</v>
      </c>
      <c r="B224" s="38">
        <v>2215</v>
      </c>
      <c r="P224" s="264">
        <f>'[4]Daily Input'!M95</f>
        <v>2.2149999999999999</v>
      </c>
      <c r="V224" s="290"/>
    </row>
    <row r="225" spans="1:22">
      <c r="A225" s="86">
        <v>44956</v>
      </c>
      <c r="B225" s="38">
        <v>5140</v>
      </c>
      <c r="C225" s="154" t="s">
        <v>135</v>
      </c>
      <c r="D225" s="154">
        <v>6.1</v>
      </c>
      <c r="E225" s="155">
        <v>7.7</v>
      </c>
      <c r="F225" s="155" t="s">
        <v>134</v>
      </c>
      <c r="G225" s="155">
        <v>5</v>
      </c>
      <c r="H225" s="155">
        <v>3</v>
      </c>
      <c r="I225" s="154">
        <v>7.3</v>
      </c>
      <c r="J225" s="271">
        <v>3.2</v>
      </c>
      <c r="K225" s="154">
        <v>15.42</v>
      </c>
      <c r="L225" s="154">
        <v>37.520000000000003</v>
      </c>
      <c r="M225" s="154">
        <v>10.28</v>
      </c>
      <c r="N225" s="154">
        <v>16.45</v>
      </c>
      <c r="O225" s="154">
        <v>25.7</v>
      </c>
      <c r="P225" s="71">
        <f>'[4]Daily Input'!M96</f>
        <v>5.14</v>
      </c>
      <c r="Q225" s="30" t="s">
        <v>131</v>
      </c>
      <c r="R225" s="30" t="s">
        <v>139</v>
      </c>
      <c r="S225" s="284">
        <v>0.64583333333333337</v>
      </c>
      <c r="T225" s="280">
        <v>44967</v>
      </c>
      <c r="U225" s="280">
        <v>45009</v>
      </c>
      <c r="V225" s="108"/>
    </row>
    <row r="226" spans="1:22">
      <c r="A226" s="86">
        <v>44957</v>
      </c>
      <c r="B226" s="38">
        <v>11370</v>
      </c>
      <c r="P226" s="264">
        <f>'[4]Daily Input'!M97</f>
        <v>9.988999999999999</v>
      </c>
      <c r="V226" s="290"/>
    </row>
    <row r="227" spans="1:22">
      <c r="A227" s="86">
        <v>44958</v>
      </c>
      <c r="B227" s="38">
        <v>5860</v>
      </c>
      <c r="P227" s="264">
        <f>'[4]Daily Input'!M98</f>
        <v>5.86</v>
      </c>
      <c r="V227" s="290"/>
    </row>
    <row r="228" spans="1:22">
      <c r="A228" s="86">
        <v>44959</v>
      </c>
      <c r="B228" s="38">
        <v>3113</v>
      </c>
      <c r="P228" s="264">
        <f>'[4]Daily Input'!M99</f>
        <v>3.1120000000000001</v>
      </c>
      <c r="V228" s="290"/>
    </row>
    <row r="229" spans="1:22">
      <c r="A229" s="86">
        <v>44960</v>
      </c>
      <c r="B229" s="38">
        <v>2811</v>
      </c>
      <c r="P229" s="264">
        <f>'[4]Daily Input'!M100</f>
        <v>2.8109999999999999</v>
      </c>
      <c r="V229" s="290"/>
    </row>
    <row r="230" spans="1:22">
      <c r="A230" s="86">
        <v>44961</v>
      </c>
      <c r="B230" s="38">
        <v>2397</v>
      </c>
      <c r="P230" s="264">
        <f>'[4]Daily Input'!M101</f>
        <v>2.3959999999999999</v>
      </c>
      <c r="V230" s="290"/>
    </row>
    <row r="231" spans="1:22">
      <c r="A231" s="86">
        <v>44962</v>
      </c>
      <c r="B231" s="38">
        <v>2426</v>
      </c>
      <c r="P231" s="264">
        <f>'[4]Daily Input'!M102</f>
        <v>2.4250000000000003</v>
      </c>
      <c r="V231" s="290"/>
    </row>
    <row r="232" spans="1:22">
      <c r="A232" s="86">
        <v>44963</v>
      </c>
      <c r="B232" s="38">
        <v>2472</v>
      </c>
      <c r="P232" s="264">
        <f>'[4]Daily Input'!M103</f>
        <v>2.472</v>
      </c>
      <c r="V232" s="290"/>
    </row>
    <row r="233" spans="1:22">
      <c r="A233" s="86">
        <v>44964</v>
      </c>
      <c r="B233" s="38">
        <v>2475</v>
      </c>
      <c r="P233" s="264">
        <f>'[4]Daily Input'!M104</f>
        <v>2.4750000000000001</v>
      </c>
      <c r="V233" s="290"/>
    </row>
    <row r="234" spans="1:22">
      <c r="A234" s="86">
        <v>44965</v>
      </c>
      <c r="B234" s="38">
        <v>2443</v>
      </c>
      <c r="P234" s="264">
        <f>'[4]Daily Input'!M105</f>
        <v>2.4430000000000001</v>
      </c>
      <c r="V234" s="290"/>
    </row>
    <row r="235" spans="1:22">
      <c r="A235" s="86">
        <v>44966</v>
      </c>
      <c r="B235" s="38">
        <v>2243</v>
      </c>
      <c r="P235" s="264">
        <f>'[4]Daily Input'!M106</f>
        <v>0.84699999999999998</v>
      </c>
      <c r="V235" s="290"/>
    </row>
    <row r="236" spans="1:22">
      <c r="A236" s="86">
        <v>44967</v>
      </c>
      <c r="B236" s="38">
        <v>2401</v>
      </c>
      <c r="P236" s="264">
        <f>'[4]Daily Input'!M107</f>
        <v>2.4009999999999998</v>
      </c>
      <c r="V236" s="290"/>
    </row>
    <row r="237" spans="1:22">
      <c r="A237" s="86">
        <v>44968</v>
      </c>
      <c r="B237" s="38">
        <v>2225</v>
      </c>
      <c r="P237" s="264">
        <f>'[4]Daily Input'!M108</f>
        <v>2.2250000000000001</v>
      </c>
      <c r="V237" s="290"/>
    </row>
    <row r="238" spans="1:22">
      <c r="A238" s="86">
        <v>44969</v>
      </c>
      <c r="B238" s="38">
        <v>2253</v>
      </c>
      <c r="P238" s="264">
        <f>'[4]Daily Input'!M109</f>
        <v>2.2530000000000001</v>
      </c>
      <c r="V238" s="290"/>
    </row>
    <row r="239" spans="1:22">
      <c r="A239" s="86">
        <v>44970</v>
      </c>
      <c r="B239" s="38">
        <v>2377</v>
      </c>
      <c r="C239" s="154" t="s">
        <v>83</v>
      </c>
      <c r="D239" s="154">
        <v>8.1</v>
      </c>
      <c r="E239" s="155">
        <v>7.6</v>
      </c>
      <c r="F239" s="155" t="s">
        <v>134</v>
      </c>
      <c r="G239" s="155">
        <v>2</v>
      </c>
      <c r="H239" s="155">
        <v>4</v>
      </c>
      <c r="I239" s="154">
        <v>9.6999999999999993</v>
      </c>
      <c r="J239" s="271">
        <v>3.3</v>
      </c>
      <c r="K239" s="154">
        <v>9.5079999999999991</v>
      </c>
      <c r="L239" s="154">
        <v>23.056899999999999</v>
      </c>
      <c r="M239" s="154">
        <v>4.75</v>
      </c>
      <c r="N239" s="154">
        <v>7.8440999999999992</v>
      </c>
      <c r="O239" s="154">
        <v>4.7539999999999996</v>
      </c>
      <c r="P239" s="71">
        <f>'[4]Daily Input'!M110</f>
        <v>2.3769999999999998</v>
      </c>
      <c r="Q239" s="30" t="s">
        <v>131</v>
      </c>
      <c r="R239" s="30" t="s">
        <v>139</v>
      </c>
      <c r="S239" s="284">
        <v>0.64583333333333337</v>
      </c>
      <c r="T239" s="280">
        <v>44979</v>
      </c>
      <c r="U239" s="280">
        <v>45009</v>
      </c>
      <c r="V239" s="108"/>
    </row>
    <row r="240" spans="1:22">
      <c r="A240" s="86">
        <v>44971</v>
      </c>
      <c r="B240" s="38">
        <v>3162</v>
      </c>
      <c r="P240" s="264">
        <f>'[4]Daily Input'!M111</f>
        <v>3.1619999999999999</v>
      </c>
      <c r="V240" s="290"/>
    </row>
    <row r="241" spans="1:22">
      <c r="A241" s="86">
        <v>44972</v>
      </c>
      <c r="B241" s="38">
        <v>2738</v>
      </c>
      <c r="P241" s="264">
        <f>'[4]Daily Input'!M112</f>
        <v>-0.3490000000000002</v>
      </c>
      <c r="V241" s="290"/>
    </row>
    <row r="242" spans="1:22">
      <c r="A242" s="86">
        <v>44973</v>
      </c>
      <c r="B242" s="38">
        <v>2390</v>
      </c>
      <c r="P242" s="264">
        <f>'[4]Daily Input'!M113</f>
        <v>-0.61999999999999966</v>
      </c>
      <c r="V242" s="290"/>
    </row>
    <row r="243" spans="1:22">
      <c r="A243" s="86">
        <v>44974</v>
      </c>
      <c r="B243" s="38">
        <v>2336</v>
      </c>
      <c r="P243" s="264">
        <f>'[4]Daily Input'!M114</f>
        <v>9.9999999999999645E-2</v>
      </c>
      <c r="V243" s="290"/>
    </row>
    <row r="244" spans="1:22">
      <c r="A244" s="86">
        <v>44975</v>
      </c>
      <c r="B244" s="38">
        <v>2191</v>
      </c>
      <c r="P244" s="264">
        <f>'[4]Daily Input'!M115</f>
        <v>-4.4000000000000039E-2</v>
      </c>
      <c r="V244" s="290"/>
    </row>
    <row r="245" spans="1:22">
      <c r="A245" s="86">
        <v>44976</v>
      </c>
      <c r="B245" s="38">
        <v>2214</v>
      </c>
      <c r="P245" s="264">
        <f>'[4]Daily Input'!M116</f>
        <v>0.34099999999999997</v>
      </c>
      <c r="V245" s="290"/>
    </row>
    <row r="246" spans="1:22">
      <c r="A246" s="86">
        <v>44977</v>
      </c>
      <c r="B246" s="38">
        <v>2314</v>
      </c>
      <c r="P246" s="264">
        <f>'[4]Daily Input'!M117</f>
        <v>0.41300000000000003</v>
      </c>
      <c r="V246" s="290"/>
    </row>
    <row r="247" spans="1:22">
      <c r="A247" s="86">
        <v>44978</v>
      </c>
      <c r="B247" s="38">
        <v>2351</v>
      </c>
      <c r="P247" s="264">
        <f>'[4]Daily Input'!M118</f>
        <v>0.65799999999999992</v>
      </c>
      <c r="V247" s="290"/>
    </row>
    <row r="248" spans="1:22">
      <c r="A248" s="86">
        <v>44979</v>
      </c>
      <c r="B248" s="38">
        <v>2450</v>
      </c>
      <c r="P248" s="264">
        <f>'[4]Daily Input'!M119</f>
        <v>-0.45099999999999996</v>
      </c>
      <c r="V248" s="290"/>
    </row>
    <row r="249" spans="1:22">
      <c r="A249" s="86">
        <v>44980</v>
      </c>
      <c r="B249" s="38">
        <v>2348</v>
      </c>
      <c r="P249" s="264">
        <f>'[4]Daily Input'!M120</f>
        <v>0.37599999999999989</v>
      </c>
      <c r="V249" s="290"/>
    </row>
    <row r="250" spans="1:22">
      <c r="A250" s="86">
        <v>44981</v>
      </c>
      <c r="B250" s="38">
        <v>2394</v>
      </c>
      <c r="P250" s="264">
        <f>'[4]Daily Input'!M121</f>
        <v>-2.1999999999999797E-2</v>
      </c>
      <c r="V250" s="290"/>
    </row>
    <row r="251" spans="1:22">
      <c r="A251" s="86">
        <v>44982</v>
      </c>
      <c r="B251" s="38">
        <v>2253</v>
      </c>
      <c r="P251" s="264">
        <f>'[4]Daily Input'!M122</f>
        <v>1.9910000000000001</v>
      </c>
      <c r="V251" s="290"/>
    </row>
    <row r="252" spans="1:22">
      <c r="A252" s="86">
        <v>44983</v>
      </c>
      <c r="B252" s="38">
        <v>2299</v>
      </c>
      <c r="P252" s="264">
        <f>'[4]Daily Input'!M123</f>
        <v>-1.7849999999999997</v>
      </c>
      <c r="V252" s="290"/>
    </row>
    <row r="253" spans="1:22">
      <c r="A253" s="86">
        <v>44984</v>
      </c>
      <c r="B253" s="38">
        <v>2353</v>
      </c>
      <c r="C253" s="288" t="s">
        <v>83</v>
      </c>
      <c r="D253" s="154">
        <v>7.5999999999999998E-2</v>
      </c>
      <c r="E253" s="154">
        <v>10</v>
      </c>
      <c r="F253" s="155">
        <v>0</v>
      </c>
      <c r="G253" s="155">
        <v>32</v>
      </c>
      <c r="H253" s="155">
        <v>15</v>
      </c>
      <c r="I253" s="155">
        <v>5.8</v>
      </c>
      <c r="J253" s="154">
        <v>1.8</v>
      </c>
      <c r="K253" s="154">
        <v>35.299999999999997</v>
      </c>
      <c r="L253" s="154">
        <v>13.65</v>
      </c>
      <c r="M253" s="154">
        <v>4.71</v>
      </c>
      <c r="N253" s="154">
        <v>4.24</v>
      </c>
      <c r="O253" s="154">
        <v>75.3</v>
      </c>
      <c r="P253" s="71">
        <v>75.296000000000006</v>
      </c>
      <c r="Q253" s="30" t="s">
        <v>131</v>
      </c>
      <c r="R253" s="30" t="s">
        <v>139</v>
      </c>
      <c r="S253" s="284">
        <v>0.63541666666666663</v>
      </c>
      <c r="T253" s="280">
        <v>44994</v>
      </c>
      <c r="U253" s="280">
        <v>45009</v>
      </c>
      <c r="V253" s="108"/>
    </row>
    <row r="254" spans="1:22">
      <c r="A254" s="86">
        <v>44985</v>
      </c>
      <c r="B254" s="38">
        <v>2381</v>
      </c>
      <c r="P254" s="264">
        <f>'[4]Daily Input'!M125</f>
        <v>0.41699999999999982</v>
      </c>
      <c r="V254" s="290"/>
    </row>
    <row r="255" spans="1:22">
      <c r="A255" s="86">
        <v>44986</v>
      </c>
      <c r="B255" s="38">
        <v>2436</v>
      </c>
      <c r="P255" s="264">
        <f>'[4]Daily Input'!M126</f>
        <v>-0.63300000000000001</v>
      </c>
      <c r="V255" s="290"/>
    </row>
    <row r="256" spans="1:22">
      <c r="A256" s="86">
        <v>44987</v>
      </c>
      <c r="B256" s="38">
        <v>3100</v>
      </c>
      <c r="P256" s="264">
        <f>'[4]Daily Input'!M127</f>
        <v>1.5470000000000002</v>
      </c>
      <c r="V256" s="290"/>
    </row>
    <row r="257" spans="1:22">
      <c r="A257" s="86">
        <v>44988</v>
      </c>
      <c r="B257" s="38">
        <v>2721</v>
      </c>
      <c r="P257" s="264">
        <f>'[4]Daily Input'!M128</f>
        <v>-0.72900000000000009</v>
      </c>
      <c r="V257" s="290"/>
    </row>
    <row r="258" spans="1:22">
      <c r="A258" s="86">
        <v>44989</v>
      </c>
      <c r="B258" s="38">
        <v>2221</v>
      </c>
      <c r="P258" s="264">
        <f>'[4]Daily Input'!M129</f>
        <v>-0.30099999999999971</v>
      </c>
      <c r="V258" s="290"/>
    </row>
    <row r="259" spans="1:22">
      <c r="A259" s="86">
        <v>44990</v>
      </c>
      <c r="B259" s="38">
        <v>2250</v>
      </c>
      <c r="P259" s="264">
        <f>'[4]Daily Input'!M130</f>
        <v>0.33200000000000007</v>
      </c>
      <c r="V259" s="290"/>
    </row>
    <row r="260" spans="1:22">
      <c r="A260" s="86">
        <v>44991</v>
      </c>
      <c r="B260" s="38">
        <v>2359</v>
      </c>
      <c r="P260" s="264">
        <f>'[4]Daily Input'!M131</f>
        <v>2.0999999999999908E-2</v>
      </c>
      <c r="V260" s="290"/>
    </row>
    <row r="261" spans="1:22">
      <c r="A261" s="86">
        <v>44992</v>
      </c>
      <c r="B261" s="38">
        <v>2326</v>
      </c>
      <c r="P261" s="264">
        <f>'[4]Daily Input'!M132</f>
        <v>0.54700000000000015</v>
      </c>
      <c r="V261" s="290"/>
    </row>
    <row r="262" spans="1:22">
      <c r="A262" s="86">
        <v>44993</v>
      </c>
      <c r="B262" s="38">
        <v>2327</v>
      </c>
      <c r="P262" s="264">
        <f>'[4]Daily Input'!M133</f>
        <v>-9.5999999999999974E-2</v>
      </c>
      <c r="V262" s="290"/>
    </row>
    <row r="263" spans="1:22">
      <c r="A263" s="86">
        <v>44994</v>
      </c>
      <c r="B263" s="38">
        <v>2278</v>
      </c>
      <c r="P263" s="264">
        <f>'[4]Daily Input'!M134</f>
        <v>0.58800000000000008</v>
      </c>
      <c r="V263" s="290"/>
    </row>
    <row r="264" spans="1:22">
      <c r="A264" s="86">
        <v>44995</v>
      </c>
      <c r="B264" s="38">
        <v>2302</v>
      </c>
      <c r="P264" s="264">
        <f>'[4]Daily Input'!M135</f>
        <v>0.24900000000000011</v>
      </c>
      <c r="V264" s="290"/>
    </row>
    <row r="265" spans="1:22">
      <c r="A265" s="86">
        <v>44996</v>
      </c>
      <c r="B265" s="38">
        <v>2106</v>
      </c>
      <c r="P265" s="264">
        <f>'[4]Daily Input'!M136</f>
        <v>-6.4000000000000057E-2</v>
      </c>
      <c r="V265" s="290"/>
    </row>
    <row r="266" spans="1:22">
      <c r="A266" s="86">
        <v>44997</v>
      </c>
      <c r="B266" s="38">
        <v>2946</v>
      </c>
      <c r="P266" s="264">
        <f>'[4]Daily Input'!M137</f>
        <v>0.99700000000000011</v>
      </c>
      <c r="V266" s="290"/>
    </row>
    <row r="267" spans="1:22">
      <c r="A267" s="86">
        <v>44998</v>
      </c>
      <c r="B267" s="38">
        <v>2580</v>
      </c>
      <c r="P267" s="264">
        <f>'[4]Daily Input'!M138</f>
        <v>-1.1589999999999998</v>
      </c>
      <c r="V267" s="290"/>
    </row>
    <row r="268" spans="1:22">
      <c r="A268" s="86">
        <v>44999</v>
      </c>
      <c r="B268" s="38">
        <v>2471</v>
      </c>
      <c r="C268" s="154" t="s">
        <v>135</v>
      </c>
      <c r="D268" s="154" t="s">
        <v>137</v>
      </c>
      <c r="E268" s="155">
        <v>9.8000000000000007</v>
      </c>
      <c r="F268" s="155">
        <v>1300</v>
      </c>
      <c r="G268" s="155">
        <v>150</v>
      </c>
      <c r="H268" s="155">
        <v>46</v>
      </c>
      <c r="I268" s="154">
        <v>13</v>
      </c>
      <c r="J268" s="271">
        <v>4.3</v>
      </c>
      <c r="K268" s="154">
        <v>113.67</v>
      </c>
      <c r="L268" s="154">
        <v>32.119999999999997</v>
      </c>
      <c r="M268" s="154">
        <v>4.9400000000000004</v>
      </c>
      <c r="N268" s="154">
        <v>10.63</v>
      </c>
      <c r="O268" s="154">
        <v>370.65</v>
      </c>
      <c r="P268" s="71">
        <f>'[4]Daily Input'!M139</f>
        <v>0.17200000000000015</v>
      </c>
      <c r="Q268" s="30" t="s">
        <v>133</v>
      </c>
      <c r="R268" s="30" t="s">
        <v>138</v>
      </c>
      <c r="S268" s="284">
        <v>0.92708333333333337</v>
      </c>
      <c r="T268" s="280">
        <v>45009</v>
      </c>
      <c r="U268" s="280">
        <v>45009</v>
      </c>
      <c r="V268" s="108"/>
    </row>
    <row r="269" spans="1:22">
      <c r="A269" s="86">
        <v>45000</v>
      </c>
      <c r="B269" s="38">
        <v>3709</v>
      </c>
      <c r="P269" s="264">
        <f>'[4]Daily Input'!M140</f>
        <v>1.81</v>
      </c>
      <c r="V269" s="290"/>
    </row>
    <row r="270" spans="1:22">
      <c r="A270" s="86">
        <v>45001</v>
      </c>
      <c r="B270" s="38">
        <v>2778</v>
      </c>
      <c r="P270" s="264">
        <f>'[4]Daily Input'!M141</f>
        <v>-1.2849999999999999</v>
      </c>
      <c r="V270" s="290"/>
    </row>
    <row r="271" spans="1:22">
      <c r="A271" s="86">
        <v>45002</v>
      </c>
      <c r="B271" s="38">
        <v>2462</v>
      </c>
      <c r="P271" s="264">
        <f>'[4]Daily Input'!M142</f>
        <v>-0.15599999999999969</v>
      </c>
      <c r="V271" s="290"/>
    </row>
    <row r="272" spans="1:22">
      <c r="A272" s="86">
        <v>45003</v>
      </c>
      <c r="B272" s="38">
        <v>2173</v>
      </c>
      <c r="P272" s="264">
        <f>'[4]Daily Input'!M143</f>
        <v>-0.26900000000000013</v>
      </c>
      <c r="V272" s="290"/>
    </row>
    <row r="273" spans="1:22">
      <c r="A273" s="86">
        <v>45004</v>
      </c>
      <c r="B273" s="38">
        <v>2216</v>
      </c>
      <c r="P273" s="264">
        <f>'[4]Daily Input'!M144</f>
        <v>0.38400000000000012</v>
      </c>
      <c r="V273" s="290"/>
    </row>
    <row r="274" spans="1:22">
      <c r="A274" s="86">
        <v>45005</v>
      </c>
      <c r="B274" s="38">
        <v>2298</v>
      </c>
      <c r="P274" s="264">
        <f>'[4]Daily Input'!M145</f>
        <v>-3.2999999999999974E-2</v>
      </c>
      <c r="V274" s="290"/>
    </row>
    <row r="275" spans="1:22">
      <c r="A275" s="86">
        <v>45006</v>
      </c>
      <c r="B275" s="38">
        <v>2551</v>
      </c>
      <c r="P275" s="264">
        <f>'[4]Daily Input'!M146</f>
        <v>0.94500000000000006</v>
      </c>
      <c r="V275" s="290"/>
    </row>
    <row r="276" spans="1:22">
      <c r="A276" s="86">
        <v>45007</v>
      </c>
      <c r="B276" s="38">
        <v>2533</v>
      </c>
      <c r="P276" s="264">
        <f>'[4]Daily Input'!M147</f>
        <v>-2.0000000000002238E-3</v>
      </c>
      <c r="V276" s="290"/>
    </row>
    <row r="277" spans="1:22">
      <c r="A277" s="86">
        <v>45008</v>
      </c>
      <c r="B277" s="38">
        <v>2375</v>
      </c>
      <c r="P277" s="264">
        <f>'[4]Daily Input'!M148</f>
        <v>-5.500000000000016E-2</v>
      </c>
      <c r="V277" s="290"/>
    </row>
    <row r="278" spans="1:22">
      <c r="A278" s="86">
        <v>45009</v>
      </c>
      <c r="B278" s="38">
        <v>2298</v>
      </c>
      <c r="P278" s="264">
        <f>'[4]Daily Input'!M149</f>
        <v>-1.9000000000000128E-2</v>
      </c>
      <c r="V278" s="290"/>
    </row>
    <row r="279" spans="1:22">
      <c r="A279" s="86">
        <v>45010</v>
      </c>
      <c r="B279" s="38">
        <v>8023</v>
      </c>
      <c r="P279" s="264">
        <v>0</v>
      </c>
      <c r="V279" s="290"/>
    </row>
    <row r="280" spans="1:22">
      <c r="A280" s="86">
        <v>45011</v>
      </c>
      <c r="B280" s="38">
        <v>7810</v>
      </c>
      <c r="P280" s="264">
        <v>76</v>
      </c>
      <c r="V280" s="290"/>
    </row>
    <row r="281" spans="1:22">
      <c r="A281" s="86">
        <v>45012</v>
      </c>
      <c r="B281" s="38">
        <v>3456</v>
      </c>
      <c r="P281" s="264">
        <v>3</v>
      </c>
      <c r="V281" s="290"/>
    </row>
    <row r="282" spans="1:22">
      <c r="A282" s="86">
        <v>45013</v>
      </c>
      <c r="B282" s="38">
        <v>2951</v>
      </c>
      <c r="C282" s="288" t="s">
        <v>135</v>
      </c>
      <c r="D282" s="288" t="s">
        <v>137</v>
      </c>
      <c r="E282" s="288">
        <v>0.7</v>
      </c>
      <c r="F282" s="288">
        <v>170</v>
      </c>
      <c r="G282" s="288">
        <v>110</v>
      </c>
      <c r="H282" s="288">
        <v>48</v>
      </c>
      <c r="I282" s="288">
        <v>9.9</v>
      </c>
      <c r="J282" s="288">
        <v>3.6</v>
      </c>
      <c r="K282" s="288">
        <v>165.89</v>
      </c>
      <c r="L282" s="288">
        <v>34.21</v>
      </c>
      <c r="M282" s="288">
        <v>6.91</v>
      </c>
      <c r="N282" s="288">
        <v>12.44</v>
      </c>
      <c r="O282" s="288">
        <v>380.16</v>
      </c>
      <c r="P282" s="95">
        <v>0</v>
      </c>
      <c r="Q282" s="288" t="s">
        <v>133</v>
      </c>
      <c r="R282" s="288" t="s">
        <v>95</v>
      </c>
      <c r="S282" s="285">
        <v>0.63888888888888895</v>
      </c>
      <c r="T282" s="291">
        <v>45030</v>
      </c>
      <c r="U282" s="291">
        <v>45030</v>
      </c>
      <c r="V282" s="95"/>
    </row>
    <row r="283" spans="1:22">
      <c r="A283" s="86">
        <v>45014</v>
      </c>
      <c r="B283" s="38">
        <v>3904</v>
      </c>
      <c r="P283" s="264">
        <v>0</v>
      </c>
      <c r="V283" s="290"/>
    </row>
    <row r="284" spans="1:22">
      <c r="A284" s="86">
        <v>45015</v>
      </c>
      <c r="B284" s="38">
        <v>3611</v>
      </c>
      <c r="P284" s="264">
        <v>12</v>
      </c>
      <c r="V284" s="290"/>
    </row>
    <row r="285" spans="1:22">
      <c r="A285" s="86">
        <v>45016</v>
      </c>
      <c r="B285" s="38">
        <v>2773</v>
      </c>
      <c r="P285" s="264">
        <v>0</v>
      </c>
      <c r="V285" s="290"/>
    </row>
    <row r="286" spans="1:22">
      <c r="A286" s="86">
        <v>45017</v>
      </c>
      <c r="B286" s="38">
        <v>2373</v>
      </c>
      <c r="P286" s="264">
        <v>0</v>
      </c>
      <c r="V286" s="290"/>
    </row>
    <row r="287" spans="1:22">
      <c r="A287" s="86">
        <v>45018</v>
      </c>
      <c r="B287" s="38">
        <v>2373</v>
      </c>
      <c r="P287" s="264">
        <v>0</v>
      </c>
      <c r="V287" s="290"/>
    </row>
    <row r="288" spans="1:22">
      <c r="A288" s="86">
        <v>45019</v>
      </c>
      <c r="B288" s="38">
        <v>2522</v>
      </c>
      <c r="P288" s="264">
        <v>0</v>
      </c>
      <c r="V288" s="290"/>
    </row>
    <row r="289" spans="1:22">
      <c r="A289" s="86">
        <v>45020</v>
      </c>
      <c r="B289" s="38">
        <v>2476</v>
      </c>
      <c r="P289" s="264">
        <v>2</v>
      </c>
      <c r="V289" s="290"/>
    </row>
    <row r="290" spans="1:22">
      <c r="A290" s="86">
        <v>45021</v>
      </c>
      <c r="B290" s="38">
        <v>2506</v>
      </c>
      <c r="P290" s="264">
        <v>0</v>
      </c>
      <c r="V290" s="290"/>
    </row>
    <row r="291" spans="1:22">
      <c r="A291" s="86">
        <v>45022</v>
      </c>
      <c r="B291" s="38">
        <v>2403</v>
      </c>
      <c r="P291" s="264">
        <v>0</v>
      </c>
      <c r="V291" s="290"/>
    </row>
    <row r="292" spans="1:22">
      <c r="A292" s="86">
        <v>45023</v>
      </c>
      <c r="B292" s="38">
        <v>2315</v>
      </c>
      <c r="P292" s="264">
        <v>0</v>
      </c>
      <c r="V292" s="290"/>
    </row>
    <row r="293" spans="1:22">
      <c r="A293" s="86">
        <v>45024</v>
      </c>
      <c r="B293" s="38">
        <v>2230</v>
      </c>
      <c r="P293" s="264">
        <v>2</v>
      </c>
      <c r="V293" s="290"/>
    </row>
    <row r="294" spans="1:22">
      <c r="A294" s="86">
        <v>45025</v>
      </c>
      <c r="B294" s="38">
        <v>2093</v>
      </c>
      <c r="P294" s="264">
        <v>0</v>
      </c>
      <c r="V294" s="290"/>
    </row>
    <row r="295" spans="1:22">
      <c r="A295" s="86">
        <v>45026</v>
      </c>
      <c r="B295" s="38">
        <v>2260</v>
      </c>
      <c r="C295" s="288">
        <v>1</v>
      </c>
      <c r="D295" s="288">
        <v>0.86</v>
      </c>
      <c r="E295" s="288">
        <v>8.1999999999999993</v>
      </c>
      <c r="F295" s="288" t="s">
        <v>134</v>
      </c>
      <c r="G295" s="288">
        <v>18</v>
      </c>
      <c r="H295" s="288">
        <v>13</v>
      </c>
      <c r="I295" s="288">
        <v>5.0999999999999996</v>
      </c>
      <c r="J295" s="288">
        <v>4.5999999999999996</v>
      </c>
      <c r="K295" s="288">
        <v>27.21</v>
      </c>
      <c r="L295" s="288">
        <v>10.67</v>
      </c>
      <c r="M295" s="288">
        <v>2.09</v>
      </c>
      <c r="N295" s="288">
        <v>9.6300000000000008</v>
      </c>
      <c r="O295" s="288">
        <v>37.67</v>
      </c>
      <c r="P295" s="264">
        <v>0</v>
      </c>
      <c r="Q295" s="288" t="s">
        <v>133</v>
      </c>
      <c r="R295" s="288" t="s">
        <v>95</v>
      </c>
      <c r="S295" s="285" t="s">
        <v>143</v>
      </c>
      <c r="T295" s="291">
        <v>45042</v>
      </c>
      <c r="U295" s="291">
        <v>45054</v>
      </c>
      <c r="V295" s="290"/>
    </row>
    <row r="296" spans="1:22">
      <c r="A296" s="86">
        <v>45027</v>
      </c>
      <c r="B296" s="38">
        <v>2329</v>
      </c>
      <c r="P296" s="264">
        <v>0</v>
      </c>
      <c r="V296" s="290"/>
    </row>
    <row r="297" spans="1:22">
      <c r="A297" s="86">
        <v>45028</v>
      </c>
      <c r="B297" s="38">
        <v>2343</v>
      </c>
      <c r="P297" s="264">
        <v>0</v>
      </c>
      <c r="V297" s="290"/>
    </row>
    <row r="298" spans="1:22">
      <c r="A298" s="86">
        <v>45029</v>
      </c>
      <c r="B298" s="38">
        <v>1979</v>
      </c>
      <c r="P298" s="264">
        <v>0</v>
      </c>
      <c r="V298" s="290"/>
    </row>
    <row r="299" spans="1:22">
      <c r="A299" s="86">
        <v>45030</v>
      </c>
      <c r="B299" s="38">
        <v>2588</v>
      </c>
      <c r="P299" s="264">
        <v>0</v>
      </c>
      <c r="V299" s="290"/>
    </row>
    <row r="300" spans="1:22">
      <c r="A300" s="86">
        <v>45031</v>
      </c>
      <c r="B300" s="38">
        <v>2180</v>
      </c>
      <c r="P300" s="264">
        <v>0</v>
      </c>
      <c r="V300" s="290"/>
    </row>
    <row r="301" spans="1:22">
      <c r="A301" s="86">
        <v>45032</v>
      </c>
      <c r="B301" s="38">
        <v>2173</v>
      </c>
      <c r="P301" s="264">
        <v>0</v>
      </c>
      <c r="V301" s="290"/>
    </row>
    <row r="302" spans="1:22">
      <c r="A302" s="86">
        <v>45033</v>
      </c>
      <c r="B302" s="38">
        <v>2346</v>
      </c>
      <c r="P302" s="264">
        <v>0</v>
      </c>
      <c r="V302" s="290"/>
    </row>
    <row r="303" spans="1:22">
      <c r="A303" s="86">
        <v>45034</v>
      </c>
      <c r="B303" s="38">
        <v>2352</v>
      </c>
      <c r="P303" s="264">
        <v>0</v>
      </c>
      <c r="V303" s="290"/>
    </row>
    <row r="304" spans="1:22">
      <c r="A304" s="86">
        <v>45035</v>
      </c>
      <c r="B304" s="38">
        <v>2287</v>
      </c>
      <c r="P304" s="264">
        <v>0</v>
      </c>
      <c r="V304" s="290"/>
    </row>
    <row r="305" spans="1:22">
      <c r="A305" s="86">
        <v>45036</v>
      </c>
      <c r="B305" s="38">
        <v>2301</v>
      </c>
      <c r="P305" s="264">
        <v>0</v>
      </c>
      <c r="V305" s="290"/>
    </row>
    <row r="306" spans="1:22">
      <c r="A306" s="86">
        <v>45037</v>
      </c>
      <c r="B306" s="38">
        <v>2226</v>
      </c>
      <c r="P306" s="264">
        <v>1</v>
      </c>
      <c r="V306" s="290"/>
    </row>
    <row r="307" spans="1:22">
      <c r="A307" s="86">
        <v>45038</v>
      </c>
      <c r="B307" s="38">
        <v>2176</v>
      </c>
      <c r="P307" s="264">
        <v>1</v>
      </c>
      <c r="V307" s="290"/>
    </row>
    <row r="308" spans="1:22">
      <c r="A308" s="86">
        <v>45039</v>
      </c>
      <c r="B308" s="38">
        <v>2444</v>
      </c>
      <c r="P308" s="264">
        <v>0</v>
      </c>
      <c r="V308" s="290"/>
    </row>
    <row r="309" spans="1:22">
      <c r="A309" s="86">
        <v>45040</v>
      </c>
      <c r="B309" s="38">
        <v>2471</v>
      </c>
      <c r="P309" s="264">
        <v>4</v>
      </c>
      <c r="V309" s="290"/>
    </row>
    <row r="310" spans="1:22">
      <c r="A310" s="86">
        <v>45041</v>
      </c>
      <c r="B310" s="38">
        <v>2237</v>
      </c>
      <c r="P310" s="264">
        <v>3</v>
      </c>
      <c r="V310" s="290"/>
    </row>
    <row r="311" spans="1:22">
      <c r="A311" s="86">
        <v>45042</v>
      </c>
      <c r="B311" s="38">
        <v>2553</v>
      </c>
      <c r="P311" s="264">
        <v>4</v>
      </c>
      <c r="V311" s="290"/>
    </row>
    <row r="312" spans="1:22">
      <c r="A312" s="86">
        <v>45043</v>
      </c>
      <c r="B312" s="38">
        <v>2870</v>
      </c>
      <c r="C312" s="288">
        <v>1</v>
      </c>
      <c r="D312" s="288">
        <v>0.43</v>
      </c>
      <c r="E312" s="288">
        <v>9.4</v>
      </c>
      <c r="F312" s="288" t="s">
        <v>134</v>
      </c>
      <c r="G312" s="288">
        <v>31</v>
      </c>
      <c r="H312" s="288">
        <v>12</v>
      </c>
      <c r="I312" s="288">
        <v>5.2</v>
      </c>
      <c r="J312" s="288">
        <v>3.4</v>
      </c>
      <c r="K312" s="288">
        <v>34.44</v>
      </c>
      <c r="L312" s="288">
        <v>14.92</v>
      </c>
      <c r="M312" s="288">
        <v>2.87</v>
      </c>
      <c r="N312" s="288">
        <v>9.76</v>
      </c>
      <c r="O312" s="288">
        <v>88.97</v>
      </c>
      <c r="P312" s="264">
        <v>8</v>
      </c>
      <c r="Q312" s="288"/>
      <c r="R312" s="288" t="s">
        <v>95</v>
      </c>
      <c r="S312" s="285">
        <v>0.375</v>
      </c>
      <c r="T312" s="291">
        <v>45054</v>
      </c>
      <c r="U312" s="291">
        <v>45057</v>
      </c>
      <c r="V312" s="290"/>
    </row>
    <row r="313" spans="1:22">
      <c r="A313" s="86">
        <v>45044</v>
      </c>
      <c r="B313" s="38">
        <v>2531</v>
      </c>
      <c r="P313" s="264">
        <v>1</v>
      </c>
      <c r="V313" s="290"/>
    </row>
    <row r="314" spans="1:22">
      <c r="A314" s="86">
        <v>45045</v>
      </c>
      <c r="B314" s="38">
        <v>2263</v>
      </c>
      <c r="P314" s="264">
        <v>0</v>
      </c>
      <c r="V314" s="290"/>
    </row>
    <row r="315" spans="1:22">
      <c r="A315" s="86">
        <v>45046</v>
      </c>
      <c r="B315" s="38">
        <v>2291</v>
      </c>
      <c r="P315" s="264">
        <v>0</v>
      </c>
      <c r="V315" s="290"/>
    </row>
    <row r="316" spans="1:22">
      <c r="A316" s="86">
        <v>45047</v>
      </c>
      <c r="B316" s="38">
        <v>2406</v>
      </c>
      <c r="P316" s="264">
        <v>0</v>
      </c>
      <c r="V316" s="290"/>
    </row>
    <row r="317" spans="1:22">
      <c r="A317" s="86">
        <v>45048</v>
      </c>
      <c r="B317" s="38">
        <v>2375</v>
      </c>
      <c r="P317" s="264">
        <v>0</v>
      </c>
      <c r="V317" s="290"/>
    </row>
    <row r="318" spans="1:22">
      <c r="A318" s="86">
        <v>45049</v>
      </c>
      <c r="B318" s="38">
        <v>2318</v>
      </c>
      <c r="P318" s="264">
        <v>0</v>
      </c>
      <c r="V318" s="290"/>
    </row>
    <row r="319" spans="1:22">
      <c r="A319" s="86">
        <v>45050</v>
      </c>
      <c r="B319" s="38">
        <v>2305</v>
      </c>
      <c r="P319" s="264">
        <v>0</v>
      </c>
      <c r="V319" s="290"/>
    </row>
    <row r="320" spans="1:22">
      <c r="A320" s="86">
        <v>45051</v>
      </c>
      <c r="B320" s="38">
        <v>2266</v>
      </c>
      <c r="P320" s="264">
        <v>0</v>
      </c>
      <c r="V320" s="290"/>
    </row>
    <row r="321" spans="1:22">
      <c r="A321" s="86">
        <v>45052</v>
      </c>
      <c r="B321" s="38">
        <v>2219</v>
      </c>
      <c r="P321" s="264">
        <v>0</v>
      </c>
      <c r="V321" s="290"/>
    </row>
    <row r="322" spans="1:22">
      <c r="A322" s="86">
        <v>45053</v>
      </c>
      <c r="B322" s="38">
        <v>2140</v>
      </c>
      <c r="P322" s="264">
        <v>0</v>
      </c>
      <c r="V322" s="290"/>
    </row>
    <row r="323" spans="1:22">
      <c r="A323" s="86">
        <v>45054</v>
      </c>
      <c r="B323" s="38">
        <v>2357</v>
      </c>
      <c r="C323" s="288">
        <v>1</v>
      </c>
      <c r="D323" s="288">
        <v>4.3</v>
      </c>
      <c r="E323" s="288">
        <v>8.9</v>
      </c>
      <c r="F323" s="288" t="s">
        <v>134</v>
      </c>
      <c r="G323" s="288">
        <v>30</v>
      </c>
      <c r="H323" s="288">
        <v>9</v>
      </c>
      <c r="I323" s="288">
        <v>7.7</v>
      </c>
      <c r="J323" s="288">
        <v>5.3</v>
      </c>
      <c r="K323" s="288">
        <v>21.92</v>
      </c>
      <c r="L323" s="288">
        <v>18.149999999999999</v>
      </c>
      <c r="M323" s="288">
        <v>2.36</v>
      </c>
      <c r="N323" s="288">
        <v>12.49</v>
      </c>
      <c r="O323" s="288">
        <v>70.709999999999994</v>
      </c>
      <c r="P323" s="264">
        <v>0</v>
      </c>
      <c r="Q323" s="288"/>
      <c r="R323" s="288" t="s">
        <v>95</v>
      </c>
      <c r="S323" s="285">
        <v>0.625</v>
      </c>
      <c r="T323" s="291">
        <v>45065</v>
      </c>
      <c r="U323" s="291">
        <v>45079</v>
      </c>
      <c r="V323" s="290"/>
    </row>
    <row r="324" spans="1:22">
      <c r="A324" s="86">
        <v>45055</v>
      </c>
      <c r="B324" s="38">
        <v>2400</v>
      </c>
      <c r="P324" s="264">
        <v>0</v>
      </c>
      <c r="V324" s="290"/>
    </row>
    <row r="325" spans="1:22">
      <c r="A325" s="86">
        <v>45056</v>
      </c>
      <c r="B325" s="38">
        <v>2328</v>
      </c>
      <c r="P325" s="264">
        <v>0</v>
      </c>
      <c r="V325" s="290"/>
    </row>
    <row r="326" spans="1:22">
      <c r="A326" s="86">
        <v>45057</v>
      </c>
      <c r="B326" s="38">
        <v>2287</v>
      </c>
      <c r="P326" s="264">
        <v>0</v>
      </c>
      <c r="V326" s="290"/>
    </row>
    <row r="327" spans="1:22">
      <c r="A327" s="86">
        <v>45058</v>
      </c>
      <c r="B327" s="38">
        <v>2215</v>
      </c>
      <c r="P327" s="264">
        <v>0</v>
      </c>
      <c r="V327" s="290"/>
    </row>
    <row r="328" spans="1:22">
      <c r="A328" s="86">
        <v>45059</v>
      </c>
      <c r="B328" s="38">
        <v>2225</v>
      </c>
      <c r="P328" s="264">
        <v>0</v>
      </c>
      <c r="V328" s="290"/>
    </row>
    <row r="329" spans="1:22">
      <c r="A329" s="86">
        <v>45060</v>
      </c>
      <c r="B329" s="38">
        <v>2206</v>
      </c>
      <c r="P329" s="264">
        <v>0</v>
      </c>
      <c r="V329" s="290"/>
    </row>
    <row r="330" spans="1:22">
      <c r="A330" s="86">
        <v>45061</v>
      </c>
      <c r="B330" s="38">
        <v>3669</v>
      </c>
      <c r="P330" s="264">
        <v>0</v>
      </c>
      <c r="V330" s="290"/>
    </row>
    <row r="331" spans="1:22">
      <c r="A331" s="86">
        <v>45062</v>
      </c>
      <c r="B331" s="38">
        <v>8659</v>
      </c>
      <c r="P331" s="264">
        <v>44</v>
      </c>
      <c r="V331" s="290"/>
    </row>
    <row r="332" spans="1:22">
      <c r="A332" s="86">
        <v>45063</v>
      </c>
      <c r="B332" s="38">
        <v>3338</v>
      </c>
      <c r="P332" s="264">
        <v>4</v>
      </c>
      <c r="V332" s="290"/>
    </row>
    <row r="333" spans="1:22">
      <c r="A333" s="86">
        <v>45064</v>
      </c>
      <c r="B333" s="38">
        <v>2857</v>
      </c>
      <c r="P333" s="264">
        <v>0</v>
      </c>
      <c r="V333" s="290"/>
    </row>
    <row r="334" spans="1:22">
      <c r="A334" s="86">
        <v>45065</v>
      </c>
      <c r="B334" s="38">
        <v>2545</v>
      </c>
      <c r="P334" s="264">
        <v>0</v>
      </c>
      <c r="V334" s="290"/>
    </row>
    <row r="335" spans="1:22">
      <c r="A335" s="86">
        <v>45066</v>
      </c>
      <c r="B335" s="38">
        <v>2310</v>
      </c>
      <c r="P335" s="264">
        <v>0</v>
      </c>
      <c r="V335" s="290"/>
    </row>
    <row r="336" spans="1:22">
      <c r="A336" s="86">
        <v>45067</v>
      </c>
      <c r="B336" s="38">
        <v>2301</v>
      </c>
      <c r="P336" s="264">
        <v>0</v>
      </c>
      <c r="V336" s="290"/>
    </row>
    <row r="337" spans="1:22">
      <c r="A337" s="86">
        <v>45068</v>
      </c>
      <c r="B337" s="38">
        <v>2381</v>
      </c>
      <c r="C337" s="288">
        <v>1</v>
      </c>
      <c r="D337" s="288">
        <v>3.3</v>
      </c>
      <c r="E337" s="288">
        <v>9</v>
      </c>
      <c r="F337" s="288">
        <v>1300</v>
      </c>
      <c r="G337" s="288">
        <v>58</v>
      </c>
      <c r="H337" s="288">
        <v>16</v>
      </c>
      <c r="I337" s="288">
        <v>8.4</v>
      </c>
      <c r="J337" s="288">
        <v>5.9</v>
      </c>
      <c r="K337" s="288">
        <v>38.1</v>
      </c>
      <c r="L337" s="288">
        <v>20</v>
      </c>
      <c r="M337" s="288">
        <v>2.38</v>
      </c>
      <c r="N337" s="288">
        <v>14.05</v>
      </c>
      <c r="O337" s="288">
        <v>138.1</v>
      </c>
      <c r="P337" s="264">
        <v>0</v>
      </c>
      <c r="Q337" s="288"/>
      <c r="R337" s="288" t="s">
        <v>138</v>
      </c>
      <c r="S337" s="285">
        <v>0.60416666666666663</v>
      </c>
      <c r="T337" s="291">
        <v>45078</v>
      </c>
      <c r="U337" s="291">
        <v>45079</v>
      </c>
      <c r="V337" s="290"/>
    </row>
    <row r="338" spans="1:22">
      <c r="A338" s="86">
        <v>45069</v>
      </c>
      <c r="B338" s="38">
        <v>2410</v>
      </c>
      <c r="P338" s="264">
        <v>0</v>
      </c>
      <c r="V338" s="290"/>
    </row>
    <row r="339" spans="1:22">
      <c r="A339" s="86">
        <v>45070</v>
      </c>
      <c r="B339" s="38">
        <v>2405</v>
      </c>
      <c r="P339" s="264">
        <v>0</v>
      </c>
      <c r="V339" s="290"/>
    </row>
    <row r="340" spans="1:22">
      <c r="A340" s="86">
        <v>45071</v>
      </c>
      <c r="B340" s="38">
        <v>2345</v>
      </c>
      <c r="P340" s="264">
        <v>0</v>
      </c>
      <c r="V340" s="290"/>
    </row>
    <row r="341" spans="1:22">
      <c r="A341" s="86">
        <v>45072</v>
      </c>
      <c r="B341" s="38">
        <v>2369</v>
      </c>
      <c r="P341" s="264">
        <v>0</v>
      </c>
      <c r="V341" s="290"/>
    </row>
    <row r="342" spans="1:22">
      <c r="A342" s="86">
        <v>45073</v>
      </c>
      <c r="B342" s="38">
        <v>2286</v>
      </c>
      <c r="P342" s="264">
        <v>0</v>
      </c>
      <c r="V342" s="290"/>
    </row>
    <row r="343" spans="1:22">
      <c r="A343" s="86">
        <v>45074</v>
      </c>
      <c r="B343" s="38">
        <v>2315</v>
      </c>
      <c r="P343" s="264">
        <v>0</v>
      </c>
      <c r="V343" s="290"/>
    </row>
    <row r="344" spans="1:22">
      <c r="A344" s="86">
        <v>45075</v>
      </c>
      <c r="B344" s="38">
        <v>2325</v>
      </c>
      <c r="P344" s="264">
        <v>0</v>
      </c>
      <c r="V344" s="290"/>
    </row>
    <row r="345" spans="1:22">
      <c r="A345" s="86">
        <v>45076</v>
      </c>
      <c r="B345" s="38">
        <v>2339</v>
      </c>
      <c r="P345" s="264">
        <v>0</v>
      </c>
      <c r="V345" s="290"/>
    </row>
    <row r="346" spans="1:22">
      <c r="A346" s="86">
        <v>45077</v>
      </c>
      <c r="B346" s="38">
        <v>2393</v>
      </c>
      <c r="P346" s="264">
        <v>0</v>
      </c>
      <c r="V346" s="290"/>
    </row>
    <row r="347" spans="1:22">
      <c r="A347" s="86">
        <v>45078</v>
      </c>
      <c r="B347" s="38">
        <v>2257</v>
      </c>
      <c r="P347" s="264">
        <v>0</v>
      </c>
      <c r="V347" s="290"/>
    </row>
    <row r="348" spans="1:22">
      <c r="A348" s="86">
        <v>45079</v>
      </c>
      <c r="B348" s="38">
        <v>2163</v>
      </c>
      <c r="P348" s="264">
        <v>0</v>
      </c>
      <c r="V348" s="290"/>
    </row>
    <row r="349" spans="1:22">
      <c r="A349" s="86">
        <v>45080</v>
      </c>
      <c r="B349" s="38">
        <v>2576</v>
      </c>
      <c r="P349" s="264">
        <v>0</v>
      </c>
      <c r="V349" s="290"/>
    </row>
    <row r="350" spans="1:22">
      <c r="A350" s="86">
        <v>45081</v>
      </c>
      <c r="B350" s="38">
        <v>3043</v>
      </c>
      <c r="P350" s="264">
        <v>0</v>
      </c>
      <c r="V350" s="290"/>
    </row>
    <row r="351" spans="1:22">
      <c r="A351" s="86">
        <v>45082</v>
      </c>
      <c r="B351" s="38">
        <v>2538</v>
      </c>
      <c r="C351" s="288">
        <v>1</v>
      </c>
      <c r="D351" s="288">
        <v>2.4</v>
      </c>
      <c r="E351" s="288">
        <v>9</v>
      </c>
      <c r="F351" s="288">
        <v>190</v>
      </c>
      <c r="G351" s="288">
        <v>30</v>
      </c>
      <c r="H351" s="288">
        <v>10</v>
      </c>
      <c r="I351" s="288">
        <v>5.9</v>
      </c>
      <c r="J351" s="288">
        <v>5.7</v>
      </c>
      <c r="K351" s="288">
        <v>29.82</v>
      </c>
      <c r="L351" s="288">
        <v>17.95</v>
      </c>
      <c r="M351" s="288">
        <v>3.04</v>
      </c>
      <c r="N351" s="288">
        <v>17.350000000000001</v>
      </c>
      <c r="O351" s="288">
        <v>91</v>
      </c>
      <c r="P351" s="264">
        <v>0</v>
      </c>
      <c r="Q351" s="288"/>
      <c r="R351" s="288" t="s">
        <v>95</v>
      </c>
      <c r="S351" s="285">
        <v>0.625</v>
      </c>
      <c r="T351" s="291">
        <v>45096</v>
      </c>
      <c r="U351" s="291">
        <v>45117</v>
      </c>
      <c r="V351" s="290"/>
    </row>
    <row r="352" spans="1:22">
      <c r="A352" s="86">
        <v>45083</v>
      </c>
      <c r="B352" s="38">
        <v>2514</v>
      </c>
      <c r="P352" s="264">
        <v>0</v>
      </c>
      <c r="V352" s="290"/>
    </row>
    <row r="353" spans="1:22">
      <c r="A353" s="86">
        <v>45084</v>
      </c>
      <c r="B353" s="38">
        <v>2411</v>
      </c>
      <c r="P353" s="264">
        <v>0</v>
      </c>
      <c r="V353" s="290"/>
    </row>
    <row r="354" spans="1:22">
      <c r="A354" s="86">
        <v>45085</v>
      </c>
      <c r="B354" s="38">
        <v>2348</v>
      </c>
      <c r="P354" s="264">
        <v>0</v>
      </c>
      <c r="V354" s="290"/>
    </row>
    <row r="355" spans="1:22">
      <c r="A355" s="86">
        <v>45086</v>
      </c>
      <c r="B355" s="38">
        <v>2155</v>
      </c>
      <c r="P355" s="264">
        <v>0</v>
      </c>
      <c r="V355" s="290"/>
    </row>
    <row r="356" spans="1:22">
      <c r="A356" s="86">
        <v>45087</v>
      </c>
      <c r="B356" s="38">
        <v>2041.9999999999998</v>
      </c>
      <c r="P356" s="264">
        <v>0</v>
      </c>
      <c r="V356" s="290"/>
    </row>
    <row r="357" spans="1:22">
      <c r="A357" s="86">
        <v>45088</v>
      </c>
      <c r="B357" s="38">
        <v>2232</v>
      </c>
      <c r="P357" s="264">
        <v>0</v>
      </c>
      <c r="V357" s="290"/>
    </row>
    <row r="358" spans="1:22">
      <c r="A358" s="86">
        <v>45089</v>
      </c>
      <c r="B358" s="38">
        <v>2256</v>
      </c>
      <c r="P358" s="264">
        <v>0</v>
      </c>
      <c r="V358" s="290"/>
    </row>
    <row r="359" spans="1:22">
      <c r="A359" s="86">
        <v>45090</v>
      </c>
      <c r="B359" s="38">
        <v>2389</v>
      </c>
      <c r="P359" s="264">
        <v>0</v>
      </c>
      <c r="V359" s="290"/>
    </row>
    <row r="360" spans="1:22">
      <c r="A360" s="86">
        <v>45091</v>
      </c>
      <c r="B360" s="38">
        <v>2278</v>
      </c>
      <c r="P360" s="264">
        <v>0</v>
      </c>
      <c r="V360" s="290"/>
    </row>
    <row r="361" spans="1:22">
      <c r="A361" s="86">
        <v>45092</v>
      </c>
      <c r="B361" s="38">
        <v>2217</v>
      </c>
      <c r="P361" s="264">
        <v>0</v>
      </c>
      <c r="V361" s="290"/>
    </row>
    <row r="362" spans="1:22">
      <c r="A362" s="86">
        <v>45093</v>
      </c>
      <c r="B362" s="38">
        <v>2135</v>
      </c>
      <c r="P362" s="264">
        <v>0</v>
      </c>
      <c r="V362" s="290"/>
    </row>
    <row r="363" spans="1:22">
      <c r="A363" s="86">
        <v>45094</v>
      </c>
      <c r="B363" s="38">
        <v>2181</v>
      </c>
      <c r="P363" s="264">
        <v>0</v>
      </c>
      <c r="V363" s="290"/>
    </row>
    <row r="364" spans="1:22">
      <c r="A364" s="86">
        <v>45095</v>
      </c>
      <c r="B364" s="38">
        <v>2207</v>
      </c>
      <c r="P364" s="264">
        <v>0</v>
      </c>
      <c r="V364" s="290"/>
    </row>
    <row r="365" spans="1:22">
      <c r="A365" s="86">
        <v>45096</v>
      </c>
      <c r="B365" s="38">
        <v>2290</v>
      </c>
      <c r="C365" s="288">
        <v>1</v>
      </c>
      <c r="D365" s="288">
        <v>1.2</v>
      </c>
      <c r="E365" s="288">
        <v>6.9</v>
      </c>
      <c r="F365" s="288">
        <v>260</v>
      </c>
      <c r="G365" s="288">
        <v>2</v>
      </c>
      <c r="H365" s="288">
        <v>1</v>
      </c>
      <c r="I365" s="288">
        <v>3.7</v>
      </c>
      <c r="J365" s="288">
        <v>2.5</v>
      </c>
      <c r="K365" s="288">
        <v>2.21</v>
      </c>
      <c r="L365" s="288">
        <v>8.17</v>
      </c>
      <c r="M365" s="288">
        <v>2.21</v>
      </c>
      <c r="N365" s="288">
        <v>5.52</v>
      </c>
      <c r="O365" s="288">
        <v>3</v>
      </c>
      <c r="P365" s="264">
        <v>0</v>
      </c>
      <c r="Q365" s="288"/>
      <c r="R365" s="288" t="s">
        <v>95</v>
      </c>
      <c r="S365" s="285">
        <v>0.625</v>
      </c>
      <c r="T365" s="291">
        <v>45107</v>
      </c>
      <c r="U365" s="291">
        <v>45117</v>
      </c>
      <c r="V365" s="290"/>
    </row>
    <row r="366" spans="1:22">
      <c r="A366" s="86">
        <v>45097</v>
      </c>
      <c r="B366" s="38">
        <v>2282</v>
      </c>
      <c r="P366" s="264">
        <v>0</v>
      </c>
      <c r="V366" s="290"/>
    </row>
    <row r="367" spans="1:22">
      <c r="A367" s="86">
        <v>45098</v>
      </c>
      <c r="B367" s="38">
        <v>2244</v>
      </c>
      <c r="P367" s="264">
        <v>0</v>
      </c>
      <c r="V367" s="290"/>
    </row>
    <row r="368" spans="1:22">
      <c r="A368" s="86">
        <v>45099</v>
      </c>
      <c r="B368" s="38">
        <v>2232</v>
      </c>
      <c r="P368" s="264">
        <v>0</v>
      </c>
      <c r="V368" s="290"/>
    </row>
    <row r="369" spans="1:22">
      <c r="A369" s="86">
        <v>45100</v>
      </c>
      <c r="B369" s="38">
        <v>2109</v>
      </c>
      <c r="P369" s="264">
        <v>1</v>
      </c>
      <c r="V369" s="290"/>
    </row>
    <row r="370" spans="1:22">
      <c r="A370" s="86">
        <v>45101</v>
      </c>
      <c r="B370" s="38">
        <v>2127</v>
      </c>
      <c r="P370" s="264">
        <v>0</v>
      </c>
      <c r="V370" s="290"/>
    </row>
    <row r="371" spans="1:22">
      <c r="A371" s="86">
        <v>45102</v>
      </c>
      <c r="B371" s="38">
        <v>2240</v>
      </c>
      <c r="P371" s="264">
        <v>0</v>
      </c>
      <c r="V371" s="290"/>
    </row>
    <row r="372" spans="1:22">
      <c r="A372" s="86">
        <v>45103</v>
      </c>
      <c r="B372" s="38">
        <v>2317</v>
      </c>
      <c r="P372" s="264">
        <v>0</v>
      </c>
      <c r="V372" s="290"/>
    </row>
    <row r="373" spans="1:22">
      <c r="A373" s="86">
        <v>45104</v>
      </c>
      <c r="B373" s="38">
        <v>2180</v>
      </c>
      <c r="P373" s="264">
        <v>0</v>
      </c>
      <c r="V373" s="290"/>
    </row>
    <row r="374" spans="1:22">
      <c r="A374" s="86">
        <v>45105</v>
      </c>
      <c r="B374" s="38">
        <v>2269</v>
      </c>
      <c r="P374" s="264">
        <v>0</v>
      </c>
      <c r="V374" s="290"/>
    </row>
    <row r="375" spans="1:22">
      <c r="A375" s="86">
        <v>45106</v>
      </c>
      <c r="B375" s="38">
        <v>2195</v>
      </c>
      <c r="P375" s="264">
        <v>0</v>
      </c>
      <c r="V375" s="290"/>
    </row>
    <row r="376" spans="1:22">
      <c r="A376" s="86">
        <v>45107</v>
      </c>
      <c r="B376" s="38">
        <v>2009.9999999999998</v>
      </c>
      <c r="P376" s="264">
        <v>0</v>
      </c>
      <c r="V376" s="290"/>
    </row>
  </sheetData>
  <protectedRanges>
    <protectedRange sqref="B326:B346" name="Range1_4_6"/>
    <protectedRange sqref="P326:P380" name="Range1"/>
  </protectedRanges>
  <mergeCells count="15">
    <mergeCell ref="A1:V1"/>
    <mergeCell ref="U7:U9"/>
    <mergeCell ref="V7:V9"/>
    <mergeCell ref="E8:E9"/>
    <mergeCell ref="A7:A9"/>
    <mergeCell ref="B7:B8"/>
    <mergeCell ref="C7:J7"/>
    <mergeCell ref="K7:O7"/>
    <mergeCell ref="Q7:Q8"/>
    <mergeCell ref="T7:T9"/>
    <mergeCell ref="A2:V2"/>
    <mergeCell ref="A3:V3"/>
    <mergeCell ref="A4:V4"/>
    <mergeCell ref="A5:V5"/>
    <mergeCell ref="A6:V6"/>
  </mergeCells>
  <hyperlinks>
    <hyperlink ref="A5" r:id="rId1" xr:uid="{89344A2F-6F69-4F05-801D-08F6D0538F25}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3956-47BF-42B8-AFA3-EB917F8539E4}">
  <dimension ref="A1:V377"/>
  <sheetViews>
    <sheetView topLeftCell="A5" zoomScale="85" zoomScaleNormal="85" workbookViewId="0">
      <pane ySplit="7" topLeftCell="A357" activePane="bottomLeft" state="frozen"/>
      <selection activeCell="A5" sqref="A5"/>
      <selection pane="bottomLeft" activeCell="U350" sqref="U350"/>
    </sheetView>
  </sheetViews>
  <sheetFormatPr defaultRowHeight="15"/>
  <cols>
    <col min="1" max="1" width="35" style="264" customWidth="1"/>
    <col min="2" max="2" width="12.42578125" customWidth="1"/>
    <col min="3" max="16" width="10.7109375" customWidth="1"/>
    <col min="17" max="17" width="13.85546875" style="264" customWidth="1"/>
    <col min="18" max="18" width="21.5703125" customWidth="1"/>
    <col min="19" max="19" width="14.140625" customWidth="1"/>
    <col min="20" max="20" width="18.28515625" customWidth="1"/>
    <col min="21" max="21" width="14.85546875" bestFit="1" customWidth="1"/>
    <col min="22" max="22" width="25.140625" bestFit="1" customWidth="1"/>
  </cols>
  <sheetData>
    <row r="1" spans="1:22" ht="18">
      <c r="A1" s="367" t="s">
        <v>144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</row>
    <row r="2" spans="1:22" ht="18.75">
      <c r="A2" s="369" t="s">
        <v>40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</row>
    <row r="3" spans="1:22" ht="21">
      <c r="A3" s="370" t="s">
        <v>43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</row>
    <row r="4" spans="1:22" ht="18.75">
      <c r="A4" s="371" t="s">
        <v>41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</row>
    <row r="5" spans="1:22" ht="18.75">
      <c r="A5" s="372" t="s">
        <v>42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</row>
    <row r="6" spans="1:22" ht="18.75">
      <c r="A6" s="299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304"/>
      <c r="R6" s="299"/>
      <c r="S6" s="299"/>
      <c r="T6" s="299"/>
      <c r="U6" s="299"/>
      <c r="V6" s="299"/>
    </row>
    <row r="7" spans="1:22" ht="36" customHeight="1">
      <c r="A7" s="344" t="s">
        <v>2</v>
      </c>
      <c r="B7" s="340" t="s">
        <v>36</v>
      </c>
      <c r="C7" s="347" t="s">
        <v>35</v>
      </c>
      <c r="D7" s="347"/>
      <c r="E7" s="347"/>
      <c r="F7" s="347"/>
      <c r="G7" s="347"/>
      <c r="H7" s="347"/>
      <c r="I7" s="347"/>
      <c r="J7" s="348"/>
      <c r="K7" s="349" t="s">
        <v>3</v>
      </c>
      <c r="L7" s="350"/>
      <c r="M7" s="350"/>
      <c r="N7" s="350"/>
      <c r="O7" s="351"/>
      <c r="P7" s="281"/>
      <c r="Q7" s="340" t="s">
        <v>34</v>
      </c>
      <c r="R7" s="292"/>
      <c r="S7" s="143"/>
      <c r="T7" s="340" t="s">
        <v>37</v>
      </c>
      <c r="U7" s="340" t="s">
        <v>38</v>
      </c>
      <c r="V7" s="340" t="s">
        <v>47</v>
      </c>
    </row>
    <row r="8" spans="1:22" ht="51">
      <c r="A8" s="345"/>
      <c r="B8" s="341"/>
      <c r="C8" s="10" t="s">
        <v>4</v>
      </c>
      <c r="D8" s="11" t="s">
        <v>5</v>
      </c>
      <c r="E8" s="352" t="s">
        <v>0</v>
      </c>
      <c r="F8" s="10" t="s">
        <v>6</v>
      </c>
      <c r="G8" s="12" t="s">
        <v>7</v>
      </c>
      <c r="H8" s="12" t="s">
        <v>8</v>
      </c>
      <c r="I8" s="12" t="s">
        <v>9</v>
      </c>
      <c r="J8" s="11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28</v>
      </c>
      <c r="Q8" s="341"/>
      <c r="R8" s="295" t="s">
        <v>136</v>
      </c>
      <c r="S8" s="144" t="s">
        <v>49</v>
      </c>
      <c r="T8" s="357"/>
      <c r="U8" s="357"/>
      <c r="V8" s="357"/>
    </row>
    <row r="9" spans="1:22">
      <c r="A9" s="346"/>
      <c r="B9" s="14" t="s">
        <v>32</v>
      </c>
      <c r="C9" s="15" t="s">
        <v>16</v>
      </c>
      <c r="D9" s="12" t="s">
        <v>16</v>
      </c>
      <c r="E9" s="353"/>
      <c r="F9" s="15" t="s">
        <v>17</v>
      </c>
      <c r="G9" s="16" t="s">
        <v>16</v>
      </c>
      <c r="H9" s="16" t="s">
        <v>16</v>
      </c>
      <c r="I9" s="15" t="s">
        <v>16</v>
      </c>
      <c r="J9" s="15" t="s">
        <v>16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29</v>
      </c>
      <c r="Q9" s="14" t="s">
        <v>32</v>
      </c>
      <c r="R9" s="293"/>
      <c r="S9" s="145"/>
      <c r="T9" s="358"/>
      <c r="U9" s="358"/>
      <c r="V9" s="358"/>
    </row>
    <row r="10" spans="1:22">
      <c r="A10" s="296" t="s">
        <v>19</v>
      </c>
      <c r="B10" s="97">
        <v>35500</v>
      </c>
      <c r="C10" s="19">
        <v>10</v>
      </c>
      <c r="D10" s="20" t="s">
        <v>1</v>
      </c>
      <c r="E10" s="21" t="s">
        <v>1</v>
      </c>
      <c r="F10" s="22" t="s">
        <v>1</v>
      </c>
      <c r="G10" s="22">
        <v>30</v>
      </c>
      <c r="H10" s="22">
        <v>20</v>
      </c>
      <c r="I10" s="19" t="s">
        <v>1</v>
      </c>
      <c r="J10" s="23" t="s">
        <v>1</v>
      </c>
      <c r="K10" s="294">
        <v>17500</v>
      </c>
      <c r="L10" s="294">
        <v>19983</v>
      </c>
      <c r="M10" s="294">
        <v>7837</v>
      </c>
      <c r="N10" s="294">
        <v>7850</v>
      </c>
      <c r="O10" s="294">
        <v>19983</v>
      </c>
      <c r="P10" s="298"/>
      <c r="Q10" s="97" t="s">
        <v>1</v>
      </c>
      <c r="R10" s="97"/>
      <c r="S10" s="146"/>
      <c r="T10" s="97" t="s">
        <v>1</v>
      </c>
      <c r="U10" s="97" t="s">
        <v>1</v>
      </c>
      <c r="V10" s="97" t="s">
        <v>1</v>
      </c>
    </row>
    <row r="11" spans="1:22">
      <c r="A11" s="296" t="s">
        <v>20</v>
      </c>
      <c r="B11" s="97" t="s">
        <v>1</v>
      </c>
      <c r="C11" s="18" t="s">
        <v>1</v>
      </c>
      <c r="D11" s="18" t="s">
        <v>1</v>
      </c>
      <c r="E11" s="18" t="s">
        <v>1</v>
      </c>
      <c r="F11" s="18" t="s">
        <v>1</v>
      </c>
      <c r="G11" s="18" t="s">
        <v>1</v>
      </c>
      <c r="H11" s="18" t="s">
        <v>1</v>
      </c>
      <c r="I11" s="18" t="s">
        <v>1</v>
      </c>
      <c r="J11" s="286" t="s">
        <v>1</v>
      </c>
      <c r="K11" s="286" t="s">
        <v>1</v>
      </c>
      <c r="L11" s="286" t="s">
        <v>1</v>
      </c>
      <c r="M11" s="286" t="s">
        <v>1</v>
      </c>
      <c r="N11" s="286" t="s">
        <v>1</v>
      </c>
      <c r="O11" s="286" t="s">
        <v>1</v>
      </c>
      <c r="P11" s="287"/>
      <c r="Q11" s="97" t="s">
        <v>1</v>
      </c>
      <c r="R11" s="97"/>
      <c r="S11" s="146"/>
      <c r="T11" s="97" t="s">
        <v>1</v>
      </c>
      <c r="U11" s="97" t="s">
        <v>1</v>
      </c>
      <c r="V11" s="97" t="s">
        <v>1</v>
      </c>
    </row>
    <row r="12" spans="1:22">
      <c r="A12" s="297">
        <v>45108</v>
      </c>
      <c r="B12" s="288">
        <v>2132</v>
      </c>
      <c r="P12" s="95">
        <v>0</v>
      </c>
      <c r="Q12" s="264">
        <v>26</v>
      </c>
    </row>
    <row r="13" spans="1:22">
      <c r="A13" s="297">
        <v>45109</v>
      </c>
      <c r="B13" s="288">
        <v>1747</v>
      </c>
      <c r="P13" s="95">
        <v>0</v>
      </c>
      <c r="Q13" s="264">
        <v>29</v>
      </c>
    </row>
    <row r="14" spans="1:22">
      <c r="A14" s="297">
        <v>45110</v>
      </c>
      <c r="B14" s="288">
        <v>3120</v>
      </c>
      <c r="P14" s="95">
        <v>0</v>
      </c>
      <c r="Q14" s="264">
        <v>21</v>
      </c>
    </row>
    <row r="15" spans="1:22">
      <c r="A15" s="297">
        <v>45111</v>
      </c>
      <c r="B15" s="288">
        <v>2418</v>
      </c>
      <c r="C15" s="288">
        <v>1</v>
      </c>
      <c r="D15" s="288">
        <v>0.02</v>
      </c>
      <c r="E15" s="288">
        <v>7.6</v>
      </c>
      <c r="F15" s="288">
        <v>58</v>
      </c>
      <c r="G15" s="288">
        <v>1</v>
      </c>
      <c r="H15" s="288">
        <v>1</v>
      </c>
      <c r="I15" s="288">
        <v>3.5</v>
      </c>
      <c r="J15" s="288">
        <v>5.8</v>
      </c>
      <c r="K15" s="288">
        <v>3.12</v>
      </c>
      <c r="L15" s="288">
        <v>10.92</v>
      </c>
      <c r="M15" s="288">
        <v>3.12</v>
      </c>
      <c r="N15" s="288">
        <v>18.100000000000001</v>
      </c>
      <c r="O15" s="288">
        <v>3</v>
      </c>
      <c r="P15" s="95">
        <v>0</v>
      </c>
      <c r="Q15" s="288">
        <v>91</v>
      </c>
      <c r="R15" s="288" t="s">
        <v>146</v>
      </c>
      <c r="S15" s="285">
        <v>0.375</v>
      </c>
      <c r="T15" s="291">
        <v>45121</v>
      </c>
      <c r="U15" s="301">
        <v>45132</v>
      </c>
      <c r="V15" s="300"/>
    </row>
    <row r="16" spans="1:22">
      <c r="A16" s="297">
        <v>45112</v>
      </c>
      <c r="B16" s="288">
        <v>2230</v>
      </c>
      <c r="P16" s="95">
        <v>10</v>
      </c>
      <c r="Q16" s="264">
        <v>79</v>
      </c>
    </row>
    <row r="17" spans="1:22">
      <c r="A17" s="297">
        <v>45113</v>
      </c>
      <c r="B17" s="288">
        <v>2203</v>
      </c>
      <c r="P17" s="95">
        <v>0</v>
      </c>
      <c r="Q17" s="264">
        <v>51</v>
      </c>
    </row>
    <row r="18" spans="1:22">
      <c r="A18" s="297">
        <v>45114</v>
      </c>
      <c r="B18" s="288">
        <v>2032</v>
      </c>
      <c r="P18" s="95">
        <v>0</v>
      </c>
      <c r="Q18" s="264">
        <v>74</v>
      </c>
    </row>
    <row r="19" spans="1:22">
      <c r="A19" s="297">
        <v>45115</v>
      </c>
      <c r="B19" s="288">
        <v>2032</v>
      </c>
      <c r="P19" s="95">
        <v>0</v>
      </c>
      <c r="Q19" s="264">
        <v>58</v>
      </c>
    </row>
    <row r="20" spans="1:22">
      <c r="A20" s="297">
        <v>45116</v>
      </c>
      <c r="B20" s="288">
        <v>2048</v>
      </c>
      <c r="P20" s="95">
        <v>0</v>
      </c>
      <c r="Q20" s="264">
        <v>59</v>
      </c>
    </row>
    <row r="21" spans="1:22">
      <c r="A21" s="297">
        <v>45117</v>
      </c>
      <c r="B21" s="288">
        <v>2197</v>
      </c>
      <c r="P21" s="95">
        <v>0</v>
      </c>
      <c r="Q21" s="264">
        <v>10</v>
      </c>
    </row>
    <row r="22" spans="1:22">
      <c r="A22" s="297">
        <v>45118</v>
      </c>
      <c r="B22" s="288">
        <v>2180</v>
      </c>
      <c r="P22" s="95">
        <v>0</v>
      </c>
      <c r="Q22" s="264">
        <v>0</v>
      </c>
    </row>
    <row r="23" spans="1:22">
      <c r="A23" s="297">
        <v>45119</v>
      </c>
      <c r="B23" s="288">
        <v>2090</v>
      </c>
      <c r="P23" s="95">
        <v>1</v>
      </c>
      <c r="Q23" s="264">
        <v>5</v>
      </c>
    </row>
    <row r="24" spans="1:22">
      <c r="A24" s="297">
        <v>45120</v>
      </c>
      <c r="B24" s="288">
        <v>2186</v>
      </c>
      <c r="P24" s="95">
        <v>0</v>
      </c>
      <c r="Q24" s="264">
        <v>0</v>
      </c>
    </row>
    <row r="25" spans="1:22">
      <c r="A25" s="297">
        <v>45121</v>
      </c>
      <c r="B25" s="288">
        <v>2158</v>
      </c>
      <c r="P25" s="95">
        <v>0</v>
      </c>
      <c r="Q25" s="264">
        <v>0</v>
      </c>
    </row>
    <row r="26" spans="1:22">
      <c r="A26" s="297">
        <v>45122</v>
      </c>
      <c r="B26" s="288">
        <v>2028</v>
      </c>
      <c r="P26" s="95">
        <v>0</v>
      </c>
      <c r="Q26" s="264">
        <v>0</v>
      </c>
    </row>
    <row r="27" spans="1:22">
      <c r="A27" s="297">
        <v>45123</v>
      </c>
      <c r="B27" s="288">
        <v>2083</v>
      </c>
      <c r="P27" s="95">
        <v>0</v>
      </c>
      <c r="Q27" s="264">
        <v>0</v>
      </c>
    </row>
    <row r="28" spans="1:22">
      <c r="A28" s="297">
        <v>45124</v>
      </c>
      <c r="B28" s="288">
        <v>2174</v>
      </c>
      <c r="P28" s="95">
        <v>0</v>
      </c>
      <c r="Q28" s="264">
        <v>0</v>
      </c>
    </row>
    <row r="29" spans="1:22">
      <c r="A29" s="297">
        <v>45125</v>
      </c>
      <c r="B29" s="288">
        <v>2208</v>
      </c>
      <c r="C29" s="288">
        <v>1</v>
      </c>
      <c r="D29" s="288">
        <v>1.7</v>
      </c>
      <c r="E29" s="288">
        <v>7.8</v>
      </c>
      <c r="F29" s="288">
        <v>280</v>
      </c>
      <c r="G29" s="288">
        <v>1</v>
      </c>
      <c r="H29" s="288">
        <v>3</v>
      </c>
      <c r="I29" s="288">
        <v>5.5</v>
      </c>
      <c r="J29" s="288">
        <v>7</v>
      </c>
      <c r="K29" s="288">
        <v>5.52</v>
      </c>
      <c r="L29" s="288">
        <v>12.14</v>
      </c>
      <c r="M29" s="288">
        <v>2.21</v>
      </c>
      <c r="N29" s="288">
        <v>15.46</v>
      </c>
      <c r="O29" s="288">
        <v>2</v>
      </c>
      <c r="P29" s="95">
        <v>0</v>
      </c>
      <c r="Q29" s="288">
        <v>0</v>
      </c>
      <c r="R29" s="288" t="s">
        <v>95</v>
      </c>
      <c r="S29" s="288" t="s">
        <v>147</v>
      </c>
      <c r="T29" s="291">
        <v>45134</v>
      </c>
      <c r="U29" s="288" t="s">
        <v>148</v>
      </c>
      <c r="V29" s="288"/>
    </row>
    <row r="30" spans="1:22">
      <c r="A30" s="297">
        <v>45126</v>
      </c>
      <c r="B30" s="288">
        <v>2356</v>
      </c>
      <c r="P30" s="95">
        <v>0</v>
      </c>
      <c r="Q30" s="264">
        <v>0</v>
      </c>
    </row>
    <row r="31" spans="1:22">
      <c r="A31" s="297">
        <v>45127</v>
      </c>
      <c r="B31" s="288">
        <v>2266</v>
      </c>
      <c r="P31" s="95">
        <v>0</v>
      </c>
      <c r="Q31" s="264">
        <v>0</v>
      </c>
    </row>
    <row r="32" spans="1:22">
      <c r="A32" s="297">
        <v>45128</v>
      </c>
      <c r="B32" s="288">
        <v>2186</v>
      </c>
      <c r="P32" s="95">
        <v>0</v>
      </c>
      <c r="Q32" s="264">
        <v>0</v>
      </c>
    </row>
    <row r="33" spans="1:22">
      <c r="A33" s="297">
        <v>45129</v>
      </c>
      <c r="B33" s="288">
        <v>2044</v>
      </c>
      <c r="P33" s="95">
        <v>0</v>
      </c>
      <c r="Q33" s="264">
        <v>0</v>
      </c>
    </row>
    <row r="34" spans="1:22">
      <c r="A34" s="297">
        <v>45130</v>
      </c>
      <c r="B34" s="288">
        <v>2102</v>
      </c>
      <c r="P34" s="95">
        <v>0</v>
      </c>
      <c r="Q34" s="264">
        <v>0</v>
      </c>
    </row>
    <row r="35" spans="1:22">
      <c r="A35" s="297">
        <v>45131</v>
      </c>
      <c r="B35" s="288">
        <v>2152</v>
      </c>
      <c r="P35" s="95">
        <v>0</v>
      </c>
      <c r="Q35" s="264">
        <v>0</v>
      </c>
    </row>
    <row r="36" spans="1:22">
      <c r="A36" s="297">
        <v>45132</v>
      </c>
      <c r="B36" s="288">
        <v>2249</v>
      </c>
      <c r="P36" s="95">
        <v>0</v>
      </c>
      <c r="Q36" s="264">
        <v>0</v>
      </c>
    </row>
    <row r="37" spans="1:22">
      <c r="A37" s="297">
        <v>45133</v>
      </c>
      <c r="B37" s="288">
        <v>2208</v>
      </c>
      <c r="P37" s="95">
        <v>1</v>
      </c>
      <c r="Q37" s="264">
        <v>0</v>
      </c>
    </row>
    <row r="38" spans="1:22">
      <c r="A38" s="297">
        <v>45134</v>
      </c>
      <c r="B38" s="288">
        <v>2279</v>
      </c>
      <c r="P38" s="95">
        <v>1</v>
      </c>
      <c r="Q38" s="264">
        <v>0</v>
      </c>
    </row>
    <row r="39" spans="1:22">
      <c r="A39" s="297">
        <v>45135</v>
      </c>
      <c r="B39" s="288">
        <v>2229</v>
      </c>
      <c r="P39" s="95">
        <v>0</v>
      </c>
      <c r="Q39" s="264">
        <v>0</v>
      </c>
    </row>
    <row r="40" spans="1:22">
      <c r="A40" s="297">
        <v>45136</v>
      </c>
      <c r="B40" s="288">
        <v>2135</v>
      </c>
      <c r="P40" s="95">
        <v>0</v>
      </c>
      <c r="Q40" s="264">
        <v>0</v>
      </c>
    </row>
    <row r="41" spans="1:22">
      <c r="A41" s="297">
        <v>45137</v>
      </c>
      <c r="B41" s="288">
        <v>2080</v>
      </c>
      <c r="P41" s="95">
        <v>0</v>
      </c>
    </row>
    <row r="42" spans="1:22">
      <c r="A42" s="297">
        <v>45138</v>
      </c>
      <c r="B42" s="288">
        <v>2165</v>
      </c>
      <c r="C42" s="302">
        <v>1</v>
      </c>
      <c r="D42" s="302">
        <v>0.26</v>
      </c>
      <c r="E42" s="302">
        <v>7.7</v>
      </c>
      <c r="F42" s="302">
        <v>50</v>
      </c>
      <c r="G42" s="302">
        <v>1</v>
      </c>
      <c r="H42" s="302">
        <v>5</v>
      </c>
      <c r="I42" s="302">
        <v>3.5</v>
      </c>
      <c r="J42" s="302">
        <v>7.9</v>
      </c>
      <c r="K42" s="302">
        <v>9.74</v>
      </c>
      <c r="L42" s="302">
        <v>7.58</v>
      </c>
      <c r="M42" s="302">
        <v>2.17</v>
      </c>
      <c r="N42" s="302">
        <v>17.100000000000001</v>
      </c>
      <c r="O42" s="302">
        <v>2</v>
      </c>
      <c r="P42" s="95">
        <v>0</v>
      </c>
      <c r="Q42" s="288">
        <v>0</v>
      </c>
      <c r="R42" s="302" t="s">
        <v>146</v>
      </c>
      <c r="S42" s="302" t="s">
        <v>149</v>
      </c>
      <c r="T42" s="303">
        <v>45149</v>
      </c>
      <c r="U42" s="303">
        <v>45163</v>
      </c>
      <c r="V42" s="302"/>
    </row>
    <row r="43" spans="1:22">
      <c r="A43" s="297">
        <v>45139</v>
      </c>
      <c r="B43" s="288">
        <v>2122</v>
      </c>
      <c r="P43" s="95">
        <v>0</v>
      </c>
      <c r="Q43" s="264">
        <v>0</v>
      </c>
    </row>
    <row r="44" spans="1:22">
      <c r="A44" s="297">
        <v>45140</v>
      </c>
      <c r="B44" s="288">
        <v>2182</v>
      </c>
      <c r="P44" s="95">
        <v>0</v>
      </c>
      <c r="Q44" s="264">
        <v>0</v>
      </c>
    </row>
    <row r="45" spans="1:22">
      <c r="A45" s="297">
        <v>45141</v>
      </c>
      <c r="B45" s="288">
        <v>2103</v>
      </c>
      <c r="P45" s="95">
        <v>0</v>
      </c>
      <c r="Q45" s="264">
        <v>0</v>
      </c>
    </row>
    <row r="46" spans="1:22">
      <c r="A46" s="297">
        <v>45142</v>
      </c>
      <c r="B46" s="288">
        <v>2101</v>
      </c>
      <c r="P46" s="95">
        <v>0</v>
      </c>
      <c r="Q46" s="264">
        <v>0</v>
      </c>
    </row>
    <row r="47" spans="1:22">
      <c r="A47" s="297">
        <v>45143</v>
      </c>
      <c r="B47" s="288">
        <v>2107</v>
      </c>
      <c r="P47" s="95">
        <v>0</v>
      </c>
      <c r="Q47" s="264">
        <v>0</v>
      </c>
    </row>
    <row r="48" spans="1:22">
      <c r="A48" s="297">
        <v>45144</v>
      </c>
      <c r="B48" s="288">
        <v>2115</v>
      </c>
      <c r="P48" s="95">
        <v>0</v>
      </c>
      <c r="Q48" s="264">
        <v>0</v>
      </c>
    </row>
    <row r="49" spans="1:22">
      <c r="A49" s="297">
        <v>45145</v>
      </c>
      <c r="B49" s="288">
        <v>2117</v>
      </c>
      <c r="P49" s="95">
        <v>0</v>
      </c>
      <c r="Q49" s="264">
        <v>0</v>
      </c>
    </row>
    <row r="50" spans="1:22">
      <c r="A50" s="297">
        <v>45146</v>
      </c>
      <c r="B50" s="288">
        <v>2183</v>
      </c>
      <c r="P50" s="95">
        <v>0</v>
      </c>
      <c r="Q50" s="264">
        <v>0</v>
      </c>
    </row>
    <row r="51" spans="1:22">
      <c r="A51" s="297">
        <v>45147</v>
      </c>
      <c r="B51" s="288">
        <v>2252</v>
      </c>
      <c r="P51" s="95">
        <v>2</v>
      </c>
      <c r="Q51" s="264">
        <v>0</v>
      </c>
    </row>
    <row r="52" spans="1:22">
      <c r="A52" s="297">
        <v>45148</v>
      </c>
      <c r="B52" s="288">
        <v>2188</v>
      </c>
      <c r="P52" s="95">
        <v>0</v>
      </c>
      <c r="Q52" s="264">
        <v>0</v>
      </c>
    </row>
    <row r="53" spans="1:22">
      <c r="A53" s="297">
        <v>45149</v>
      </c>
      <c r="B53" s="288">
        <v>2190</v>
      </c>
      <c r="P53" s="95">
        <v>0</v>
      </c>
      <c r="Q53" s="264">
        <v>0</v>
      </c>
    </row>
    <row r="54" spans="1:22">
      <c r="A54" s="297">
        <v>45150</v>
      </c>
      <c r="B54" s="288">
        <v>2051</v>
      </c>
      <c r="P54" s="95">
        <v>0</v>
      </c>
      <c r="Q54" s="264">
        <v>0</v>
      </c>
    </row>
    <row r="55" spans="1:22">
      <c r="A55" s="297">
        <v>45151</v>
      </c>
      <c r="B55" s="288">
        <v>2073</v>
      </c>
      <c r="P55" s="95">
        <v>0</v>
      </c>
      <c r="Q55" s="264">
        <v>0</v>
      </c>
    </row>
    <row r="56" spans="1:22">
      <c r="A56" s="297">
        <v>45152</v>
      </c>
      <c r="B56" s="288">
        <v>2178</v>
      </c>
      <c r="C56" s="288">
        <v>1</v>
      </c>
      <c r="D56" s="288">
        <v>1.5</v>
      </c>
      <c r="E56" s="288">
        <v>7.4</v>
      </c>
      <c r="F56" s="288">
        <v>96</v>
      </c>
      <c r="G56" s="288">
        <v>2</v>
      </c>
      <c r="H56" s="288">
        <v>6.7</v>
      </c>
      <c r="I56" s="288">
        <v>4.4000000000000004</v>
      </c>
      <c r="J56" s="288">
        <v>6.3</v>
      </c>
      <c r="K56" s="288">
        <v>14.59</v>
      </c>
      <c r="L56" s="288">
        <v>9.58</v>
      </c>
      <c r="M56" s="288">
        <v>2.1800000000000002</v>
      </c>
      <c r="N56" s="288">
        <v>13.72</v>
      </c>
      <c r="O56" s="288">
        <v>4</v>
      </c>
      <c r="P56" s="95">
        <v>0</v>
      </c>
      <c r="Q56" s="288">
        <v>950</v>
      </c>
      <c r="R56" s="288" t="s">
        <v>146</v>
      </c>
      <c r="S56" s="285">
        <v>0.625</v>
      </c>
      <c r="T56" s="291">
        <v>45169</v>
      </c>
      <c r="U56" s="291">
        <v>45169</v>
      </c>
      <c r="V56" s="288"/>
    </row>
    <row r="57" spans="1:22">
      <c r="A57" s="297">
        <v>45153</v>
      </c>
      <c r="B57" s="288">
        <v>2316</v>
      </c>
      <c r="P57" s="95">
        <v>0</v>
      </c>
      <c r="Q57" s="264">
        <v>1230</v>
      </c>
    </row>
    <row r="58" spans="1:22">
      <c r="A58" s="297">
        <v>45154</v>
      </c>
      <c r="B58" s="288">
        <v>2188</v>
      </c>
      <c r="P58" s="95">
        <v>5</v>
      </c>
      <c r="Q58" s="264">
        <v>1148</v>
      </c>
    </row>
    <row r="59" spans="1:22">
      <c r="A59" s="297">
        <v>45155</v>
      </c>
      <c r="B59" s="288">
        <v>2182</v>
      </c>
      <c r="P59" s="95">
        <v>0</v>
      </c>
      <c r="Q59" s="264">
        <v>1388</v>
      </c>
    </row>
    <row r="60" spans="1:22">
      <c r="A60" s="297">
        <v>45156</v>
      </c>
      <c r="B60" s="288">
        <v>2100</v>
      </c>
      <c r="P60" s="95">
        <v>5</v>
      </c>
      <c r="Q60" s="264">
        <v>1228</v>
      </c>
    </row>
    <row r="61" spans="1:22">
      <c r="A61" s="297">
        <v>45157</v>
      </c>
      <c r="B61" s="288">
        <v>2123</v>
      </c>
      <c r="P61" s="95">
        <v>0</v>
      </c>
      <c r="Q61" s="264">
        <v>1656</v>
      </c>
    </row>
    <row r="62" spans="1:22">
      <c r="A62" s="297">
        <v>45158</v>
      </c>
      <c r="B62" s="288">
        <v>2153</v>
      </c>
      <c r="P62" s="95">
        <v>0</v>
      </c>
      <c r="Q62" s="264">
        <v>1820</v>
      </c>
    </row>
    <row r="63" spans="1:22">
      <c r="A63" s="297">
        <v>45159</v>
      </c>
      <c r="B63" s="288">
        <v>2212</v>
      </c>
      <c r="P63" s="95">
        <v>0</v>
      </c>
      <c r="Q63" s="264">
        <v>1715</v>
      </c>
    </row>
    <row r="64" spans="1:22">
      <c r="A64" s="297">
        <v>45160</v>
      </c>
      <c r="B64" s="288">
        <v>2182</v>
      </c>
      <c r="P64" s="95">
        <v>0</v>
      </c>
      <c r="Q64" s="264">
        <v>1590</v>
      </c>
    </row>
    <row r="65" spans="1:22">
      <c r="A65" s="297">
        <v>45161</v>
      </c>
      <c r="B65" s="288">
        <v>2214</v>
      </c>
      <c r="P65" s="95">
        <v>0</v>
      </c>
      <c r="Q65" s="264">
        <v>1583</v>
      </c>
    </row>
    <row r="66" spans="1:22">
      <c r="A66" s="297">
        <v>45162</v>
      </c>
      <c r="B66" s="288">
        <v>2165</v>
      </c>
      <c r="P66" s="95">
        <v>0</v>
      </c>
      <c r="Q66" s="264">
        <v>1474</v>
      </c>
    </row>
    <row r="67" spans="1:22">
      <c r="A67" s="297">
        <v>45163</v>
      </c>
      <c r="B67" s="288">
        <v>2096</v>
      </c>
      <c r="P67" s="95">
        <v>0</v>
      </c>
      <c r="Q67" s="264">
        <v>1988</v>
      </c>
    </row>
    <row r="68" spans="1:22">
      <c r="A68" s="297">
        <v>45164</v>
      </c>
      <c r="B68" s="288">
        <v>2055</v>
      </c>
      <c r="P68" s="95">
        <v>0</v>
      </c>
      <c r="Q68" s="264">
        <v>1624</v>
      </c>
    </row>
    <row r="69" spans="1:22">
      <c r="A69" s="297">
        <v>45165</v>
      </c>
      <c r="B69" s="288">
        <v>2050</v>
      </c>
      <c r="P69" s="95">
        <v>0</v>
      </c>
      <c r="Q69" s="264">
        <v>1713</v>
      </c>
    </row>
    <row r="70" spans="1:22">
      <c r="A70" s="297">
        <v>45166</v>
      </c>
      <c r="B70" s="288">
        <v>2208</v>
      </c>
      <c r="C70" s="288">
        <v>1</v>
      </c>
      <c r="D70" s="288">
        <v>2.9</v>
      </c>
      <c r="E70" s="288">
        <v>7.9</v>
      </c>
      <c r="F70" s="288">
        <v>210</v>
      </c>
      <c r="G70" s="288">
        <v>10</v>
      </c>
      <c r="H70" s="288">
        <v>8</v>
      </c>
      <c r="I70" s="288">
        <v>6.2</v>
      </c>
      <c r="J70" s="288">
        <v>8.1999999999999993</v>
      </c>
      <c r="K70" s="288">
        <v>17.22</v>
      </c>
      <c r="L70" s="288">
        <v>13.69</v>
      </c>
      <c r="M70" s="288">
        <v>2.21</v>
      </c>
      <c r="N70" s="288">
        <v>18.11</v>
      </c>
      <c r="O70" s="288">
        <v>22</v>
      </c>
      <c r="P70" s="95">
        <v>0</v>
      </c>
      <c r="Q70" s="288">
        <v>2091</v>
      </c>
      <c r="R70" s="288" t="s">
        <v>95</v>
      </c>
      <c r="S70" s="288" t="s">
        <v>149</v>
      </c>
      <c r="T70" s="291">
        <v>45181</v>
      </c>
      <c r="U70" s="291">
        <v>45205</v>
      </c>
      <c r="V70" s="288"/>
    </row>
    <row r="71" spans="1:22">
      <c r="A71" s="297">
        <v>45167</v>
      </c>
      <c r="B71" s="288">
        <v>2182</v>
      </c>
      <c r="P71" s="95">
        <v>3</v>
      </c>
      <c r="Q71" s="264">
        <v>1567</v>
      </c>
    </row>
    <row r="72" spans="1:22">
      <c r="A72" s="297">
        <v>45168</v>
      </c>
      <c r="B72" s="288">
        <v>2370</v>
      </c>
      <c r="P72" s="95">
        <v>0</v>
      </c>
      <c r="Q72" s="264">
        <v>2474</v>
      </c>
    </row>
    <row r="73" spans="1:22">
      <c r="A73" s="297">
        <v>45169</v>
      </c>
      <c r="B73" s="288">
        <v>2336</v>
      </c>
      <c r="P73" s="95">
        <v>0</v>
      </c>
      <c r="Q73" s="264">
        <v>1605</v>
      </c>
    </row>
    <row r="74" spans="1:22">
      <c r="A74" s="297">
        <v>45170</v>
      </c>
      <c r="B74" s="288">
        <v>2153</v>
      </c>
      <c r="P74" s="95">
        <v>0</v>
      </c>
      <c r="Q74" s="264">
        <v>2254</v>
      </c>
    </row>
    <row r="75" spans="1:22">
      <c r="A75" s="297">
        <v>45171</v>
      </c>
      <c r="B75" s="288">
        <v>2073</v>
      </c>
      <c r="P75" s="95">
        <v>0</v>
      </c>
      <c r="Q75" s="264">
        <v>1613</v>
      </c>
    </row>
    <row r="76" spans="1:22">
      <c r="A76" s="297">
        <v>45172</v>
      </c>
      <c r="B76" s="288">
        <v>1988</v>
      </c>
      <c r="P76" s="95">
        <v>0</v>
      </c>
      <c r="Q76" s="264">
        <v>1490</v>
      </c>
    </row>
    <row r="77" spans="1:22">
      <c r="A77" s="297">
        <v>45173</v>
      </c>
      <c r="B77" s="288">
        <v>2224</v>
      </c>
      <c r="P77" s="95">
        <v>1</v>
      </c>
      <c r="Q77" s="264">
        <v>2127</v>
      </c>
    </row>
    <row r="78" spans="1:22">
      <c r="A78" s="297">
        <v>45174</v>
      </c>
      <c r="B78" s="288">
        <v>2271</v>
      </c>
      <c r="P78" s="95">
        <v>0</v>
      </c>
      <c r="Q78" s="264">
        <v>2372</v>
      </c>
    </row>
    <row r="79" spans="1:22">
      <c r="A79" s="297">
        <v>45175</v>
      </c>
      <c r="B79" s="288">
        <v>2183</v>
      </c>
      <c r="P79" s="95">
        <v>0</v>
      </c>
      <c r="Q79" s="264">
        <v>2222</v>
      </c>
    </row>
    <row r="80" spans="1:22">
      <c r="A80" s="297">
        <v>45176</v>
      </c>
      <c r="B80" s="288">
        <v>2141</v>
      </c>
      <c r="P80" s="95">
        <v>0</v>
      </c>
      <c r="Q80" s="264">
        <v>1227</v>
      </c>
    </row>
    <row r="81" spans="1:22">
      <c r="A81" s="297">
        <v>45177</v>
      </c>
      <c r="B81" s="288">
        <v>2096</v>
      </c>
      <c r="P81" s="95">
        <v>0</v>
      </c>
      <c r="Q81" s="264">
        <v>2118</v>
      </c>
    </row>
    <row r="82" spans="1:22">
      <c r="A82" s="297">
        <v>45178</v>
      </c>
      <c r="B82" s="288">
        <v>2005</v>
      </c>
      <c r="P82" s="95">
        <v>0</v>
      </c>
      <c r="Q82" s="264">
        <v>1532</v>
      </c>
    </row>
    <row r="83" spans="1:22">
      <c r="A83" s="297">
        <v>45179</v>
      </c>
      <c r="B83" s="288">
        <v>1970</v>
      </c>
      <c r="P83" s="95">
        <v>0</v>
      </c>
      <c r="Q83" s="264">
        <v>1485</v>
      </c>
    </row>
    <row r="84" spans="1:22">
      <c r="A84" s="297">
        <v>45180</v>
      </c>
      <c r="B84" s="288">
        <v>2112</v>
      </c>
      <c r="C84" s="302">
        <v>1</v>
      </c>
      <c r="D84" s="302">
        <v>1.4</v>
      </c>
      <c r="E84" s="302">
        <v>8.8000000000000007</v>
      </c>
      <c r="F84" s="302">
        <v>2000</v>
      </c>
      <c r="G84" s="302">
        <v>14</v>
      </c>
      <c r="H84" s="302">
        <v>9</v>
      </c>
      <c r="I84" s="302">
        <v>5.0999999999999996</v>
      </c>
      <c r="J84" s="302">
        <v>6.3</v>
      </c>
      <c r="K84" s="302">
        <v>17.95</v>
      </c>
      <c r="L84" s="302">
        <v>10.77</v>
      </c>
      <c r="M84" s="302">
        <v>2.11</v>
      </c>
      <c r="N84" s="302">
        <v>13.31</v>
      </c>
      <c r="O84" s="302">
        <v>30</v>
      </c>
      <c r="P84" s="95">
        <v>0</v>
      </c>
      <c r="Q84" s="288">
        <v>1841</v>
      </c>
      <c r="R84" s="302" t="s">
        <v>95</v>
      </c>
      <c r="S84" s="302" t="s">
        <v>149</v>
      </c>
      <c r="T84" s="303">
        <v>45195</v>
      </c>
      <c r="U84" s="303">
        <v>45205</v>
      </c>
      <c r="V84" s="302"/>
    </row>
    <row r="85" spans="1:22">
      <c r="A85" s="297">
        <v>45181</v>
      </c>
      <c r="B85" s="288">
        <v>2239</v>
      </c>
      <c r="P85" s="95">
        <v>1</v>
      </c>
      <c r="Q85" s="264">
        <v>1820</v>
      </c>
    </row>
    <row r="86" spans="1:22">
      <c r="A86" s="297">
        <v>45182</v>
      </c>
      <c r="B86" s="288">
        <v>2231</v>
      </c>
      <c r="P86" s="95">
        <v>0</v>
      </c>
      <c r="Q86" s="264">
        <v>1220</v>
      </c>
    </row>
    <row r="87" spans="1:22">
      <c r="A87" s="297">
        <v>45183</v>
      </c>
      <c r="B87" s="288">
        <v>2140</v>
      </c>
      <c r="P87" s="95">
        <v>1</v>
      </c>
      <c r="Q87" s="264">
        <v>1286</v>
      </c>
    </row>
    <row r="88" spans="1:22">
      <c r="A88" s="297">
        <v>45184</v>
      </c>
      <c r="B88" s="288">
        <v>2159</v>
      </c>
      <c r="P88" s="95">
        <v>0</v>
      </c>
      <c r="Q88" s="264">
        <v>1943</v>
      </c>
    </row>
    <row r="89" spans="1:22">
      <c r="A89" s="297">
        <v>45185</v>
      </c>
      <c r="B89" s="288">
        <v>2049</v>
      </c>
      <c r="P89" s="95">
        <v>0</v>
      </c>
      <c r="Q89" s="264">
        <v>1703</v>
      </c>
    </row>
    <row r="90" spans="1:22">
      <c r="A90" s="297">
        <v>45186</v>
      </c>
      <c r="B90" s="288">
        <v>2078</v>
      </c>
      <c r="P90" s="95">
        <v>0</v>
      </c>
      <c r="Q90" s="264">
        <v>1790</v>
      </c>
    </row>
    <row r="91" spans="1:22">
      <c r="A91" s="297">
        <v>45187</v>
      </c>
      <c r="B91" s="288">
        <v>2182</v>
      </c>
      <c r="P91" s="95">
        <v>0</v>
      </c>
      <c r="Q91" s="264">
        <v>1623</v>
      </c>
    </row>
    <row r="92" spans="1:22">
      <c r="A92" s="297">
        <v>45188</v>
      </c>
      <c r="B92" s="288">
        <v>2211</v>
      </c>
      <c r="P92" s="95">
        <v>0</v>
      </c>
      <c r="Q92" s="264">
        <v>1707</v>
      </c>
    </row>
    <row r="93" spans="1:22">
      <c r="A93" s="297">
        <v>45189</v>
      </c>
      <c r="B93" s="288">
        <v>2138</v>
      </c>
      <c r="P93" s="95">
        <v>0</v>
      </c>
      <c r="Q93" s="264">
        <v>1174</v>
      </c>
    </row>
    <row r="94" spans="1:22">
      <c r="A94" s="297">
        <v>45190</v>
      </c>
      <c r="B94" s="288">
        <v>2115</v>
      </c>
      <c r="P94" s="95">
        <v>0</v>
      </c>
      <c r="Q94" s="264">
        <v>1124</v>
      </c>
    </row>
    <row r="95" spans="1:22">
      <c r="A95" s="297">
        <v>45191</v>
      </c>
      <c r="B95" s="288">
        <v>2045</v>
      </c>
      <c r="P95" s="95">
        <v>0</v>
      </c>
      <c r="Q95" s="264">
        <v>1600</v>
      </c>
    </row>
    <row r="96" spans="1:22">
      <c r="A96" s="297">
        <v>45192</v>
      </c>
      <c r="B96" s="288">
        <v>1986</v>
      </c>
      <c r="P96" s="95">
        <v>0</v>
      </c>
      <c r="Q96" s="264">
        <v>1439</v>
      </c>
    </row>
    <row r="97" spans="1:22">
      <c r="A97" s="297">
        <v>45193</v>
      </c>
      <c r="B97" s="288">
        <v>1982</v>
      </c>
      <c r="P97" s="95">
        <v>0</v>
      </c>
      <c r="Q97" s="264">
        <v>1746</v>
      </c>
    </row>
    <row r="98" spans="1:22">
      <c r="A98" s="297">
        <v>45194</v>
      </c>
      <c r="B98" s="288">
        <v>2122</v>
      </c>
      <c r="C98" s="288">
        <v>1</v>
      </c>
      <c r="D98" s="288">
        <v>0.03</v>
      </c>
      <c r="E98" s="288">
        <v>9.6999999999999993</v>
      </c>
      <c r="F98" s="288">
        <v>64</v>
      </c>
      <c r="G98" s="288">
        <v>31</v>
      </c>
      <c r="H98" s="288">
        <v>6</v>
      </c>
      <c r="I98" s="288">
        <v>4.3</v>
      </c>
      <c r="J98" s="288">
        <v>3</v>
      </c>
      <c r="K98" s="288">
        <v>11.88</v>
      </c>
      <c r="L98" s="288">
        <v>9.1199999999999992</v>
      </c>
      <c r="M98" s="288">
        <v>2.12</v>
      </c>
      <c r="N98" s="288">
        <v>6.37</v>
      </c>
      <c r="O98" s="288">
        <v>66</v>
      </c>
      <c r="P98" s="95">
        <v>1</v>
      </c>
      <c r="Q98" s="288">
        <v>1849</v>
      </c>
      <c r="R98" s="288" t="s">
        <v>95</v>
      </c>
      <c r="S98" s="288" t="s">
        <v>149</v>
      </c>
      <c r="T98" s="291">
        <v>45204</v>
      </c>
      <c r="U98" s="291">
        <v>45205</v>
      </c>
      <c r="V98" s="302"/>
    </row>
    <row r="99" spans="1:22">
      <c r="A99" s="297">
        <v>45195</v>
      </c>
      <c r="B99" s="288">
        <v>2085</v>
      </c>
      <c r="P99" s="95">
        <v>0</v>
      </c>
      <c r="Q99" s="264">
        <v>1881</v>
      </c>
    </row>
    <row r="100" spans="1:22">
      <c r="A100" s="297">
        <v>45196</v>
      </c>
      <c r="B100" s="288">
        <v>2108</v>
      </c>
      <c r="P100" s="95">
        <v>0</v>
      </c>
      <c r="Q100" s="264">
        <v>1657</v>
      </c>
    </row>
    <row r="101" spans="1:22">
      <c r="A101" s="297">
        <v>45197</v>
      </c>
      <c r="B101" s="288">
        <v>2192</v>
      </c>
      <c r="P101" s="95">
        <v>0</v>
      </c>
      <c r="Q101" s="264">
        <v>1651</v>
      </c>
    </row>
    <row r="102" spans="1:22">
      <c r="A102" s="297">
        <v>45198</v>
      </c>
      <c r="B102" s="288">
        <v>2109</v>
      </c>
      <c r="P102" s="95">
        <v>5</v>
      </c>
      <c r="Q102" s="264">
        <v>1904</v>
      </c>
    </row>
    <row r="103" spans="1:22">
      <c r="A103" s="297">
        <v>45199</v>
      </c>
      <c r="B103" s="288">
        <v>1964</v>
      </c>
      <c r="P103" s="95">
        <v>0</v>
      </c>
      <c r="Q103" s="264">
        <v>1635</v>
      </c>
    </row>
    <row r="104" spans="1:22">
      <c r="A104" s="297">
        <v>45200</v>
      </c>
      <c r="B104" s="288">
        <v>1821</v>
      </c>
      <c r="P104" s="95">
        <v>0</v>
      </c>
      <c r="Q104" s="264">
        <v>1559</v>
      </c>
    </row>
    <row r="105" spans="1:22">
      <c r="A105" s="297">
        <v>45201</v>
      </c>
      <c r="B105" s="288">
        <v>1955</v>
      </c>
      <c r="P105" s="95">
        <v>0</v>
      </c>
      <c r="Q105" s="264">
        <v>1411</v>
      </c>
    </row>
    <row r="106" spans="1:22">
      <c r="A106" s="297">
        <v>45202</v>
      </c>
      <c r="B106" s="288">
        <v>2057</v>
      </c>
      <c r="P106" s="95">
        <v>0</v>
      </c>
      <c r="Q106" s="264">
        <v>1349</v>
      </c>
    </row>
    <row r="107" spans="1:22">
      <c r="A107" s="297">
        <v>45203</v>
      </c>
      <c r="B107" s="288">
        <v>2094</v>
      </c>
      <c r="P107" s="95">
        <v>0</v>
      </c>
      <c r="Q107" s="264">
        <v>1273</v>
      </c>
    </row>
    <row r="108" spans="1:22">
      <c r="A108" s="297">
        <v>45204</v>
      </c>
      <c r="B108" s="288">
        <v>2025</v>
      </c>
      <c r="P108" s="95">
        <v>0</v>
      </c>
      <c r="Q108" s="264">
        <v>1247</v>
      </c>
    </row>
    <row r="109" spans="1:22">
      <c r="A109" s="297">
        <v>45205</v>
      </c>
      <c r="B109" s="288">
        <v>2045</v>
      </c>
      <c r="P109" s="95">
        <v>0</v>
      </c>
      <c r="Q109" s="264">
        <v>1690</v>
      </c>
    </row>
    <row r="110" spans="1:22">
      <c r="A110" s="297">
        <v>45206</v>
      </c>
      <c r="B110" s="288">
        <v>1809</v>
      </c>
      <c r="P110" s="95">
        <v>0</v>
      </c>
      <c r="Q110" s="264">
        <v>1212</v>
      </c>
    </row>
    <row r="111" spans="1:22">
      <c r="A111" s="297">
        <v>45207</v>
      </c>
      <c r="B111" s="288">
        <v>1967</v>
      </c>
      <c r="P111" s="95">
        <v>0</v>
      </c>
      <c r="Q111" s="264">
        <v>1627</v>
      </c>
    </row>
    <row r="112" spans="1:22">
      <c r="A112" s="297">
        <v>45208</v>
      </c>
      <c r="B112" s="288">
        <v>2221</v>
      </c>
      <c r="C112" s="288">
        <v>1</v>
      </c>
      <c r="D112" s="288" t="s">
        <v>137</v>
      </c>
      <c r="E112" s="288">
        <v>10</v>
      </c>
      <c r="F112" s="288">
        <v>1</v>
      </c>
      <c r="G112" s="288">
        <v>66</v>
      </c>
      <c r="H112" s="288">
        <v>3</v>
      </c>
      <c r="I112" s="288">
        <v>2.8</v>
      </c>
      <c r="J112" s="288">
        <v>1.6</v>
      </c>
      <c r="K112" s="288">
        <v>6.22</v>
      </c>
      <c r="L112" s="288">
        <v>6.22</v>
      </c>
      <c r="M112" s="288">
        <v>2.2200000000000002</v>
      </c>
      <c r="N112" s="288">
        <v>3.55</v>
      </c>
      <c r="O112" s="288">
        <v>147</v>
      </c>
      <c r="P112" s="95">
        <v>3</v>
      </c>
      <c r="Q112" s="288">
        <v>1839</v>
      </c>
      <c r="R112" s="288" t="s">
        <v>146</v>
      </c>
      <c r="S112" s="288" t="s">
        <v>149</v>
      </c>
      <c r="T112" s="291">
        <v>45217</v>
      </c>
      <c r="U112" s="291">
        <v>45233</v>
      </c>
      <c r="V112" s="288"/>
    </row>
    <row r="113" spans="1:22">
      <c r="A113" s="297">
        <v>45209</v>
      </c>
      <c r="B113" s="288">
        <v>2203</v>
      </c>
      <c r="P113" s="95">
        <v>0</v>
      </c>
      <c r="Q113" s="264">
        <v>1597</v>
      </c>
    </row>
    <row r="114" spans="1:22">
      <c r="A114" s="297">
        <v>45210</v>
      </c>
      <c r="B114" s="288">
        <v>2132</v>
      </c>
      <c r="P114" s="95">
        <v>0</v>
      </c>
      <c r="Q114" s="264">
        <v>1544</v>
      </c>
    </row>
    <row r="115" spans="1:22">
      <c r="A115" s="297">
        <v>45211</v>
      </c>
      <c r="B115" s="288">
        <v>2140</v>
      </c>
      <c r="P115" s="95">
        <v>0</v>
      </c>
      <c r="Q115" s="264">
        <v>1377</v>
      </c>
    </row>
    <row r="116" spans="1:22">
      <c r="A116" s="297">
        <v>45212</v>
      </c>
      <c r="B116" s="288">
        <v>2055</v>
      </c>
      <c r="P116" s="95">
        <v>0</v>
      </c>
      <c r="Q116" s="264">
        <v>1315</v>
      </c>
    </row>
    <row r="117" spans="1:22">
      <c r="A117" s="297">
        <v>45213</v>
      </c>
      <c r="B117" s="288">
        <v>1965</v>
      </c>
      <c r="P117" s="95">
        <v>0</v>
      </c>
      <c r="Q117" s="264">
        <v>1499</v>
      </c>
    </row>
    <row r="118" spans="1:22">
      <c r="A118" s="297">
        <v>45214</v>
      </c>
      <c r="B118" s="288">
        <v>1944</v>
      </c>
      <c r="P118" s="95">
        <v>0</v>
      </c>
      <c r="Q118" s="264">
        <v>1518</v>
      </c>
    </row>
    <row r="119" spans="1:22">
      <c r="A119" s="297">
        <v>45215</v>
      </c>
      <c r="B119" s="288">
        <v>2097</v>
      </c>
      <c r="P119" s="95">
        <v>0</v>
      </c>
      <c r="Q119" s="264">
        <v>1377</v>
      </c>
    </row>
    <row r="120" spans="1:22">
      <c r="A120" s="297">
        <v>45216</v>
      </c>
      <c r="B120" s="288">
        <v>2153</v>
      </c>
      <c r="P120" s="95">
        <v>0</v>
      </c>
      <c r="Q120" s="264">
        <v>46</v>
      </c>
    </row>
    <row r="121" spans="1:22">
      <c r="A121" s="297">
        <v>45217</v>
      </c>
      <c r="B121" s="288">
        <v>2058</v>
      </c>
      <c r="P121" s="95">
        <v>0</v>
      </c>
      <c r="Q121" s="264">
        <v>70</v>
      </c>
    </row>
    <row r="122" spans="1:22">
      <c r="A122" s="297">
        <v>45218</v>
      </c>
      <c r="B122" s="288">
        <v>2107</v>
      </c>
      <c r="P122" s="95">
        <v>0</v>
      </c>
      <c r="Q122" s="264">
        <v>767</v>
      </c>
    </row>
    <row r="123" spans="1:22">
      <c r="A123" s="297">
        <v>45219</v>
      </c>
      <c r="B123" s="288">
        <v>2066</v>
      </c>
      <c r="P123" s="95">
        <v>0</v>
      </c>
      <c r="Q123" s="264">
        <v>1458</v>
      </c>
    </row>
    <row r="124" spans="1:22">
      <c r="A124" s="297">
        <v>45220</v>
      </c>
      <c r="B124" s="288">
        <v>1943</v>
      </c>
      <c r="P124" s="95">
        <v>0</v>
      </c>
      <c r="Q124" s="264">
        <v>1532</v>
      </c>
    </row>
    <row r="125" spans="1:22">
      <c r="A125" s="297">
        <v>45221</v>
      </c>
      <c r="B125" s="288">
        <v>1969</v>
      </c>
      <c r="P125" s="95">
        <v>0</v>
      </c>
      <c r="Q125" s="264">
        <v>1628</v>
      </c>
    </row>
    <row r="126" spans="1:22">
      <c r="A126" s="297">
        <v>45222</v>
      </c>
      <c r="B126" s="288">
        <v>2084</v>
      </c>
      <c r="C126" s="288">
        <v>1</v>
      </c>
      <c r="D126" s="288" t="s">
        <v>137</v>
      </c>
      <c r="E126" s="288">
        <v>10</v>
      </c>
      <c r="F126" s="288">
        <v>1</v>
      </c>
      <c r="G126" s="288">
        <v>32</v>
      </c>
      <c r="H126" s="288">
        <v>7</v>
      </c>
      <c r="I126" s="288">
        <v>2.7</v>
      </c>
      <c r="J126" s="288">
        <v>1.5</v>
      </c>
      <c r="K126" s="288">
        <v>15.42</v>
      </c>
      <c r="L126" s="288">
        <v>5.63</v>
      </c>
      <c r="M126" s="288">
        <v>2.08</v>
      </c>
      <c r="N126" s="288">
        <v>3.13</v>
      </c>
      <c r="O126" s="288">
        <v>67</v>
      </c>
      <c r="P126" s="95">
        <v>0</v>
      </c>
      <c r="Q126" s="288">
        <v>1462</v>
      </c>
      <c r="R126" s="288" t="s">
        <v>95</v>
      </c>
      <c r="S126" s="288" t="s">
        <v>149</v>
      </c>
      <c r="T126" s="291">
        <v>45233</v>
      </c>
      <c r="U126" s="291">
        <v>45233</v>
      </c>
      <c r="V126" s="288"/>
    </row>
    <row r="127" spans="1:22">
      <c r="A127" s="297">
        <v>45223</v>
      </c>
      <c r="B127" s="288">
        <v>2079</v>
      </c>
      <c r="P127" s="95">
        <v>0</v>
      </c>
      <c r="Q127" s="264">
        <v>1686</v>
      </c>
    </row>
    <row r="128" spans="1:22">
      <c r="A128" s="297">
        <v>45224</v>
      </c>
      <c r="B128" s="288">
        <v>2053</v>
      </c>
      <c r="P128" s="95">
        <v>0</v>
      </c>
      <c r="Q128" s="264">
        <v>1267</v>
      </c>
    </row>
    <row r="129" spans="1:22">
      <c r="A129" s="297">
        <v>45225</v>
      </c>
      <c r="B129" s="288">
        <v>2860</v>
      </c>
      <c r="P129" s="95">
        <v>0</v>
      </c>
      <c r="Q129" s="264">
        <v>2683</v>
      </c>
    </row>
    <row r="130" spans="1:22">
      <c r="A130" s="297">
        <v>45226</v>
      </c>
      <c r="B130" s="288">
        <v>3004</v>
      </c>
      <c r="P130" s="95">
        <v>26</v>
      </c>
      <c r="Q130" s="264">
        <v>2897</v>
      </c>
    </row>
    <row r="131" spans="1:22">
      <c r="A131" s="297">
        <v>45227</v>
      </c>
      <c r="B131" s="288">
        <v>2025.9999999999998</v>
      </c>
      <c r="P131" s="95">
        <v>10</v>
      </c>
      <c r="Q131" s="264">
        <v>2898</v>
      </c>
    </row>
    <row r="132" spans="1:22">
      <c r="A132" s="297">
        <v>45228</v>
      </c>
      <c r="B132" s="288">
        <v>2025.9999999999998</v>
      </c>
      <c r="P132" s="95">
        <v>0</v>
      </c>
      <c r="Q132" s="264">
        <v>1702</v>
      </c>
    </row>
    <row r="133" spans="1:22">
      <c r="A133" s="297">
        <v>45229</v>
      </c>
      <c r="B133" s="288">
        <v>2085</v>
      </c>
      <c r="P133" s="95">
        <v>0</v>
      </c>
      <c r="Q133" s="264">
        <v>2607</v>
      </c>
    </row>
    <row r="134" spans="1:22">
      <c r="A134" s="297">
        <v>45230</v>
      </c>
      <c r="B134" s="288">
        <v>2057</v>
      </c>
      <c r="P134" s="95">
        <v>0</v>
      </c>
      <c r="Q134" s="264">
        <v>0</v>
      </c>
    </row>
    <row r="135" spans="1:22">
      <c r="A135" s="297">
        <v>45231</v>
      </c>
      <c r="B135" s="288">
        <v>1983</v>
      </c>
      <c r="P135" s="95">
        <v>0</v>
      </c>
      <c r="Q135" s="264">
        <v>0</v>
      </c>
    </row>
    <row r="136" spans="1:22">
      <c r="A136" s="297">
        <v>45232</v>
      </c>
      <c r="B136" s="288">
        <v>2019.0000000000002</v>
      </c>
      <c r="P136" s="95">
        <v>0</v>
      </c>
      <c r="Q136" s="264">
        <v>1600</v>
      </c>
    </row>
    <row r="137" spans="1:22">
      <c r="A137" s="297">
        <v>45233</v>
      </c>
      <c r="B137" s="288">
        <v>3131</v>
      </c>
      <c r="P137" s="95">
        <v>0</v>
      </c>
      <c r="Q137" s="264">
        <v>1641</v>
      </c>
    </row>
    <row r="138" spans="1:22">
      <c r="A138" s="297">
        <v>45234</v>
      </c>
      <c r="B138" s="288">
        <v>2912</v>
      </c>
      <c r="P138" s="95">
        <v>28</v>
      </c>
      <c r="Q138" s="264">
        <v>3551</v>
      </c>
    </row>
    <row r="139" spans="1:22">
      <c r="A139" s="297">
        <v>45235</v>
      </c>
      <c r="B139" s="288">
        <v>8468</v>
      </c>
      <c r="P139" s="95">
        <v>35</v>
      </c>
      <c r="Q139" s="264">
        <v>3974</v>
      </c>
    </row>
    <row r="140" spans="1:22">
      <c r="A140" s="297">
        <v>45236</v>
      </c>
      <c r="B140" s="288">
        <v>4053</v>
      </c>
      <c r="C140" s="288">
        <v>1</v>
      </c>
      <c r="D140" s="288">
        <v>3.8</v>
      </c>
      <c r="E140" s="288">
        <v>8.6</v>
      </c>
      <c r="F140" s="288" t="s">
        <v>134</v>
      </c>
      <c r="G140" s="288">
        <v>13</v>
      </c>
      <c r="H140" s="288">
        <v>12</v>
      </c>
      <c r="I140" s="288">
        <v>7.3</v>
      </c>
      <c r="J140" s="288">
        <v>5.5</v>
      </c>
      <c r="K140" s="288">
        <v>48.64</v>
      </c>
      <c r="L140" s="288">
        <v>29.59</v>
      </c>
      <c r="M140" s="288">
        <v>4.05</v>
      </c>
      <c r="N140" s="288">
        <v>22.29</v>
      </c>
      <c r="O140" s="288">
        <v>52.69</v>
      </c>
      <c r="P140" s="95">
        <v>29</v>
      </c>
      <c r="Q140" s="288">
        <v>5932</v>
      </c>
      <c r="R140" s="288" t="s">
        <v>95</v>
      </c>
      <c r="S140" s="288" t="s">
        <v>149</v>
      </c>
      <c r="T140" s="291">
        <v>45245</v>
      </c>
      <c r="U140" s="291">
        <v>45250</v>
      </c>
      <c r="V140" s="288"/>
    </row>
    <row r="141" spans="1:22">
      <c r="A141" s="297">
        <v>45237</v>
      </c>
      <c r="B141" s="288">
        <v>2735</v>
      </c>
      <c r="P141" s="95">
        <v>2</v>
      </c>
      <c r="Q141" s="264">
        <v>5428</v>
      </c>
    </row>
    <row r="142" spans="1:22">
      <c r="A142" s="297">
        <v>45238</v>
      </c>
      <c r="B142" s="288">
        <v>2430</v>
      </c>
      <c r="P142" s="95">
        <v>0</v>
      </c>
      <c r="Q142" s="264">
        <v>2735</v>
      </c>
    </row>
    <row r="143" spans="1:22">
      <c r="A143" s="297">
        <v>45239</v>
      </c>
      <c r="B143" s="288">
        <v>2329</v>
      </c>
      <c r="P143" s="95">
        <v>0</v>
      </c>
      <c r="Q143" s="264">
        <v>3273</v>
      </c>
    </row>
    <row r="144" spans="1:22">
      <c r="A144" s="297">
        <v>45240</v>
      </c>
      <c r="B144" s="288">
        <v>2314</v>
      </c>
      <c r="P144" s="95">
        <v>0</v>
      </c>
      <c r="Q144" s="264">
        <v>2559</v>
      </c>
    </row>
    <row r="145" spans="1:22">
      <c r="A145" s="297">
        <v>45241</v>
      </c>
      <c r="B145" s="288">
        <v>2192</v>
      </c>
      <c r="P145" s="95">
        <v>5</v>
      </c>
      <c r="Q145" s="264">
        <v>2292</v>
      </c>
    </row>
    <row r="146" spans="1:22">
      <c r="A146" s="297">
        <v>45242</v>
      </c>
      <c r="B146" s="288">
        <v>2202</v>
      </c>
      <c r="P146" s="95">
        <v>0</v>
      </c>
      <c r="Q146" s="264">
        <v>1956</v>
      </c>
    </row>
    <row r="147" spans="1:22">
      <c r="A147" s="297">
        <v>45243</v>
      </c>
      <c r="B147" s="288">
        <v>2214</v>
      </c>
      <c r="P147" s="95">
        <v>0</v>
      </c>
      <c r="Q147" s="264">
        <v>1941</v>
      </c>
    </row>
    <row r="148" spans="1:22">
      <c r="A148" s="297">
        <v>45244</v>
      </c>
      <c r="B148" s="288">
        <v>2168</v>
      </c>
      <c r="P148" s="95">
        <v>0</v>
      </c>
      <c r="Q148" s="264">
        <v>1874</v>
      </c>
    </row>
    <row r="149" spans="1:22">
      <c r="A149" s="297">
        <v>45245</v>
      </c>
      <c r="B149" s="288">
        <v>2240</v>
      </c>
      <c r="P149" s="95">
        <v>0</v>
      </c>
      <c r="Q149" s="264">
        <v>1883</v>
      </c>
    </row>
    <row r="150" spans="1:22">
      <c r="A150" s="297">
        <v>45246</v>
      </c>
      <c r="B150" s="288">
        <v>2176</v>
      </c>
      <c r="P150" s="95">
        <v>0</v>
      </c>
      <c r="Q150" s="264">
        <v>1962</v>
      </c>
    </row>
    <row r="151" spans="1:22">
      <c r="A151" s="297">
        <v>45247</v>
      </c>
      <c r="B151" s="288">
        <v>2745</v>
      </c>
      <c r="P151" s="95">
        <v>1</v>
      </c>
      <c r="Q151" s="264">
        <v>1977</v>
      </c>
    </row>
    <row r="152" spans="1:22">
      <c r="A152" s="297">
        <v>45248</v>
      </c>
      <c r="B152" s="288">
        <v>2172</v>
      </c>
      <c r="P152" s="95">
        <v>10</v>
      </c>
      <c r="Q152" s="264">
        <v>2867</v>
      </c>
    </row>
    <row r="153" spans="1:22">
      <c r="A153" s="297">
        <v>45249</v>
      </c>
      <c r="B153" s="288">
        <v>2145</v>
      </c>
      <c r="P153" s="95">
        <v>0</v>
      </c>
      <c r="Q153" s="264">
        <v>1795</v>
      </c>
    </row>
    <row r="154" spans="1:22">
      <c r="A154" s="297">
        <v>45250</v>
      </c>
      <c r="B154" s="288">
        <v>2669</v>
      </c>
      <c r="P154" s="95">
        <v>0</v>
      </c>
      <c r="Q154" s="264">
        <v>1798</v>
      </c>
    </row>
    <row r="155" spans="1:22">
      <c r="A155" s="297">
        <v>45251</v>
      </c>
      <c r="B155" s="288">
        <v>2796</v>
      </c>
      <c r="C155" s="288">
        <v>1</v>
      </c>
      <c r="D155" s="288">
        <v>0.5</v>
      </c>
      <c r="E155" s="288">
        <v>6.9</v>
      </c>
      <c r="F155" s="288" t="s">
        <v>57</v>
      </c>
      <c r="G155" s="288">
        <v>3</v>
      </c>
      <c r="H155" s="288">
        <v>2</v>
      </c>
      <c r="I155" s="288">
        <v>6.9</v>
      </c>
      <c r="J155" s="288">
        <v>0.1</v>
      </c>
      <c r="K155" s="288">
        <v>6.15</v>
      </c>
      <c r="L155" s="288">
        <v>19.29</v>
      </c>
      <c r="M155" s="288">
        <v>2.8</v>
      </c>
      <c r="N155" s="288">
        <v>0.34</v>
      </c>
      <c r="O155" s="288">
        <v>9.51</v>
      </c>
      <c r="P155" s="95">
        <v>12.5</v>
      </c>
      <c r="Q155" s="288">
        <v>3400</v>
      </c>
      <c r="R155" s="288" t="s">
        <v>139</v>
      </c>
      <c r="S155" s="285">
        <v>0.37152777777777773</v>
      </c>
      <c r="T155" s="291">
        <v>45266</v>
      </c>
      <c r="U155" s="291">
        <v>45275</v>
      </c>
      <c r="V155" s="288"/>
    </row>
    <row r="156" spans="1:22">
      <c r="A156" s="297">
        <v>45252</v>
      </c>
      <c r="B156" s="288">
        <v>2320</v>
      </c>
      <c r="P156" s="95">
        <v>0</v>
      </c>
      <c r="Q156" s="264">
        <v>1961</v>
      </c>
    </row>
    <row r="157" spans="1:22">
      <c r="A157" s="297">
        <v>45253</v>
      </c>
      <c r="B157" s="288">
        <v>2300</v>
      </c>
      <c r="P157" s="95">
        <v>0</v>
      </c>
      <c r="Q157" s="264">
        <v>1914</v>
      </c>
    </row>
    <row r="158" spans="1:22">
      <c r="A158" s="297">
        <v>45254</v>
      </c>
      <c r="B158" s="288">
        <v>2337</v>
      </c>
      <c r="P158" s="95">
        <v>4</v>
      </c>
      <c r="Q158" s="264">
        <v>2071</v>
      </c>
    </row>
    <row r="159" spans="1:22">
      <c r="A159" s="297">
        <v>45255</v>
      </c>
      <c r="B159" s="288">
        <v>2087</v>
      </c>
      <c r="P159" s="95">
        <v>0</v>
      </c>
      <c r="Q159" s="264">
        <v>2325</v>
      </c>
    </row>
    <row r="160" spans="1:22">
      <c r="A160" s="297">
        <v>45256</v>
      </c>
      <c r="B160" s="288">
        <v>2129</v>
      </c>
      <c r="P160" s="95">
        <v>0</v>
      </c>
      <c r="Q160" s="264">
        <v>1712</v>
      </c>
    </row>
    <row r="161" spans="1:22">
      <c r="A161" s="297">
        <v>45257</v>
      </c>
      <c r="B161" s="288">
        <v>2293</v>
      </c>
      <c r="P161" s="95">
        <v>0</v>
      </c>
      <c r="Q161" s="264">
        <v>1748</v>
      </c>
    </row>
    <row r="162" spans="1:22">
      <c r="A162" s="297">
        <v>45258</v>
      </c>
      <c r="B162" s="288">
        <v>3234</v>
      </c>
      <c r="P162" s="95">
        <v>3</v>
      </c>
      <c r="Q162" s="264">
        <v>2123</v>
      </c>
    </row>
    <row r="163" spans="1:22">
      <c r="A163" s="297">
        <v>45259</v>
      </c>
      <c r="B163" s="288">
        <v>2740</v>
      </c>
      <c r="P163" s="95">
        <v>12</v>
      </c>
      <c r="Q163" s="264">
        <v>3340</v>
      </c>
    </row>
    <row r="164" spans="1:22">
      <c r="A164" s="297">
        <v>45260</v>
      </c>
      <c r="B164" s="288">
        <v>2571</v>
      </c>
      <c r="P164" s="95">
        <v>1</v>
      </c>
      <c r="Q164" s="264">
        <v>2802</v>
      </c>
    </row>
    <row r="165" spans="1:22">
      <c r="A165" s="297">
        <v>45261</v>
      </c>
      <c r="B165" s="288">
        <v>2193</v>
      </c>
      <c r="P165" s="95">
        <v>0</v>
      </c>
      <c r="Q165" s="264">
        <v>2443</v>
      </c>
    </row>
    <row r="166" spans="1:22">
      <c r="A166" s="297">
        <v>45262</v>
      </c>
      <c r="B166" s="288">
        <v>2077</v>
      </c>
      <c r="P166" s="95">
        <v>0</v>
      </c>
      <c r="Q166" s="264">
        <v>2222</v>
      </c>
    </row>
    <row r="167" spans="1:22">
      <c r="A167" s="297">
        <v>45263</v>
      </c>
      <c r="B167" s="288">
        <v>2120</v>
      </c>
      <c r="P167" s="95">
        <v>0</v>
      </c>
      <c r="Q167" s="264">
        <v>1560</v>
      </c>
    </row>
    <row r="168" spans="1:22">
      <c r="A168" s="297">
        <v>45264</v>
      </c>
      <c r="B168" s="288">
        <v>2202</v>
      </c>
      <c r="P168" s="95">
        <v>0</v>
      </c>
      <c r="Q168" s="264">
        <v>1614</v>
      </c>
    </row>
    <row r="169" spans="1:22">
      <c r="A169" s="297">
        <v>45265</v>
      </c>
      <c r="B169" s="288">
        <v>2224</v>
      </c>
      <c r="C169" s="288">
        <v>1</v>
      </c>
      <c r="D169" s="288">
        <v>0.26</v>
      </c>
      <c r="E169" s="288">
        <v>7.2</v>
      </c>
      <c r="F169" s="288" t="s">
        <v>57</v>
      </c>
      <c r="G169" s="288">
        <v>4</v>
      </c>
      <c r="H169" s="288">
        <v>1</v>
      </c>
      <c r="I169" s="288">
        <v>8.9</v>
      </c>
      <c r="J169" s="288">
        <v>0.3</v>
      </c>
      <c r="K169" s="288">
        <v>2.2200000000000002</v>
      </c>
      <c r="L169" s="288">
        <v>19.79</v>
      </c>
      <c r="M169" s="288">
        <v>2.2200000000000002</v>
      </c>
      <c r="N169" s="288">
        <v>0.73</v>
      </c>
      <c r="O169" s="288">
        <v>8.9</v>
      </c>
      <c r="P169" s="95">
        <v>0</v>
      </c>
      <c r="Q169" s="288">
        <v>2370</v>
      </c>
      <c r="R169" s="288" t="s">
        <v>150</v>
      </c>
      <c r="S169" s="305">
        <v>0.3125</v>
      </c>
      <c r="T169" s="291">
        <v>45275</v>
      </c>
      <c r="U169" s="291">
        <v>44935</v>
      </c>
      <c r="V169" s="288"/>
    </row>
    <row r="170" spans="1:22">
      <c r="A170" s="297">
        <v>45266</v>
      </c>
      <c r="B170" s="288">
        <v>2210</v>
      </c>
      <c r="P170" s="95">
        <v>0</v>
      </c>
      <c r="Q170" s="264">
        <v>1629</v>
      </c>
    </row>
    <row r="171" spans="1:22">
      <c r="A171" s="297">
        <v>45267</v>
      </c>
      <c r="B171" s="288">
        <v>2162</v>
      </c>
      <c r="P171" s="95">
        <v>0</v>
      </c>
      <c r="Q171" s="264">
        <v>1395</v>
      </c>
    </row>
    <row r="172" spans="1:22">
      <c r="A172" s="297">
        <v>45268</v>
      </c>
      <c r="B172" s="288">
        <v>2071</v>
      </c>
      <c r="P172" s="95">
        <v>0</v>
      </c>
      <c r="Q172" s="264">
        <v>1393</v>
      </c>
    </row>
    <row r="173" spans="1:22">
      <c r="A173" s="297">
        <v>45269</v>
      </c>
      <c r="B173" s="288">
        <v>2060</v>
      </c>
      <c r="P173" s="95">
        <v>0</v>
      </c>
      <c r="Q173" s="264">
        <v>1412</v>
      </c>
    </row>
    <row r="174" spans="1:22">
      <c r="A174" s="297">
        <v>45270</v>
      </c>
      <c r="B174" s="288">
        <v>2035.0000000000002</v>
      </c>
      <c r="P174" s="95">
        <v>0</v>
      </c>
      <c r="Q174" s="264">
        <v>1572</v>
      </c>
    </row>
    <row r="175" spans="1:22">
      <c r="A175" s="297">
        <v>45271</v>
      </c>
      <c r="B175" s="288">
        <v>2134</v>
      </c>
      <c r="P175" s="95">
        <v>0</v>
      </c>
      <c r="Q175" s="264">
        <v>1688</v>
      </c>
    </row>
    <row r="176" spans="1:22">
      <c r="A176" s="297">
        <v>45272</v>
      </c>
      <c r="B176" s="288">
        <v>2151</v>
      </c>
      <c r="P176" s="95">
        <v>0</v>
      </c>
      <c r="Q176" s="264">
        <v>1497</v>
      </c>
    </row>
    <row r="177" spans="1:17">
      <c r="A177" s="297">
        <v>45273</v>
      </c>
      <c r="B177" s="288">
        <v>2180</v>
      </c>
      <c r="P177" s="95">
        <v>0</v>
      </c>
      <c r="Q177" s="264">
        <v>1377</v>
      </c>
    </row>
    <row r="178" spans="1:17">
      <c r="A178" s="297">
        <v>45274</v>
      </c>
      <c r="B178" s="288">
        <v>2178</v>
      </c>
      <c r="P178" s="95">
        <v>0</v>
      </c>
      <c r="Q178" s="264">
        <v>1773</v>
      </c>
    </row>
    <row r="179" spans="1:17">
      <c r="A179" s="297">
        <v>45275</v>
      </c>
      <c r="B179" s="288">
        <v>2294</v>
      </c>
      <c r="P179" s="95">
        <v>0</v>
      </c>
      <c r="Q179" s="264">
        <v>1909</v>
      </c>
    </row>
    <row r="180" spans="1:17">
      <c r="A180" s="297">
        <v>45276</v>
      </c>
      <c r="B180" s="288">
        <v>2066</v>
      </c>
      <c r="P180" s="95">
        <v>2</v>
      </c>
      <c r="Q180" s="264">
        <v>2265</v>
      </c>
    </row>
    <row r="181" spans="1:17">
      <c r="A181" s="297">
        <v>45277</v>
      </c>
      <c r="B181" s="288">
        <v>1977</v>
      </c>
      <c r="P181" s="95">
        <v>1</v>
      </c>
      <c r="Q181" s="264">
        <v>1690</v>
      </c>
    </row>
    <row r="182" spans="1:17">
      <c r="A182" s="297">
        <v>45278</v>
      </c>
      <c r="B182" s="288">
        <v>2110</v>
      </c>
      <c r="P182" s="95">
        <v>0</v>
      </c>
      <c r="Q182" s="264">
        <v>1667</v>
      </c>
    </row>
    <row r="183" spans="1:17">
      <c r="A183" s="297">
        <v>45279</v>
      </c>
      <c r="B183" s="288">
        <v>2123</v>
      </c>
      <c r="P183" s="95">
        <v>0</v>
      </c>
      <c r="Q183" s="264">
        <v>2390</v>
      </c>
    </row>
    <row r="184" spans="1:17">
      <c r="A184" s="297">
        <v>45280</v>
      </c>
      <c r="B184" s="288">
        <v>2235</v>
      </c>
      <c r="P184" s="95">
        <v>0</v>
      </c>
      <c r="Q184" s="264">
        <v>1353</v>
      </c>
    </row>
    <row r="185" spans="1:17">
      <c r="A185" s="297">
        <v>45281</v>
      </c>
      <c r="B185" s="288">
        <v>3916</v>
      </c>
      <c r="P185" s="95">
        <v>1</v>
      </c>
      <c r="Q185" s="264">
        <v>1926</v>
      </c>
    </row>
    <row r="186" spans="1:17">
      <c r="A186" s="297">
        <v>45282</v>
      </c>
      <c r="B186" s="288">
        <v>2404</v>
      </c>
      <c r="P186" s="95">
        <v>28</v>
      </c>
      <c r="Q186" s="264">
        <v>4291</v>
      </c>
    </row>
    <row r="187" spans="1:17">
      <c r="A187" s="297">
        <v>45283</v>
      </c>
      <c r="B187" s="288">
        <v>2520</v>
      </c>
      <c r="P187" s="95">
        <v>0</v>
      </c>
      <c r="Q187" s="264">
        <v>1519</v>
      </c>
    </row>
    <row r="188" spans="1:17">
      <c r="A188" s="297">
        <v>45284</v>
      </c>
      <c r="B188" s="288">
        <v>3876</v>
      </c>
      <c r="P188" s="95">
        <v>0</v>
      </c>
      <c r="Q188" s="264">
        <v>3871</v>
      </c>
    </row>
    <row r="189" spans="1:17">
      <c r="A189" s="297">
        <v>45285</v>
      </c>
      <c r="B189" s="288">
        <v>2280</v>
      </c>
      <c r="P189" s="95">
        <v>8</v>
      </c>
      <c r="Q189" s="264">
        <v>3099</v>
      </c>
    </row>
    <row r="190" spans="1:17">
      <c r="A190" s="297">
        <v>45286</v>
      </c>
      <c r="B190" s="288">
        <v>2331</v>
      </c>
      <c r="P190" s="95">
        <v>5</v>
      </c>
      <c r="Q190" s="264">
        <v>3244</v>
      </c>
    </row>
    <row r="191" spans="1:17">
      <c r="A191" s="297">
        <v>45287</v>
      </c>
      <c r="B191" s="288">
        <v>2164</v>
      </c>
      <c r="P191" s="95">
        <v>0</v>
      </c>
      <c r="Q191" s="264">
        <v>2000</v>
      </c>
    </row>
    <row r="192" spans="1:17">
      <c r="A192" s="297">
        <v>45288</v>
      </c>
      <c r="B192" s="288">
        <v>2114</v>
      </c>
      <c r="P192" s="95">
        <v>0</v>
      </c>
      <c r="Q192" s="264">
        <v>1975</v>
      </c>
    </row>
    <row r="193" spans="1:21">
      <c r="A193" s="297">
        <v>45289</v>
      </c>
      <c r="B193" s="288">
        <v>2093</v>
      </c>
      <c r="P193" s="95">
        <v>0</v>
      </c>
      <c r="Q193" s="264">
        <v>1686</v>
      </c>
    </row>
    <row r="194" spans="1:21">
      <c r="A194" s="297">
        <v>45290</v>
      </c>
      <c r="B194" s="288">
        <v>1966</v>
      </c>
      <c r="P194" s="95">
        <v>0</v>
      </c>
      <c r="Q194" s="264">
        <v>1822</v>
      </c>
    </row>
    <row r="195" spans="1:21">
      <c r="A195" s="297">
        <v>45291</v>
      </c>
      <c r="B195" s="288">
        <v>2136</v>
      </c>
      <c r="P195" s="95">
        <v>0</v>
      </c>
      <c r="Q195" s="264">
        <v>1697</v>
      </c>
    </row>
    <row r="196" spans="1:21">
      <c r="A196" s="297">
        <v>45292</v>
      </c>
      <c r="B196" s="288">
        <v>2469</v>
      </c>
      <c r="P196" s="95">
        <v>6</v>
      </c>
      <c r="Q196" s="264">
        <v>1888</v>
      </c>
    </row>
    <row r="197" spans="1:21">
      <c r="A197" s="297">
        <v>45293</v>
      </c>
      <c r="B197" s="288">
        <v>2561</v>
      </c>
      <c r="C197" s="288">
        <v>1</v>
      </c>
      <c r="D197" s="288">
        <v>0.5</v>
      </c>
      <c r="E197" s="288">
        <v>9.5</v>
      </c>
      <c r="F197" s="288">
        <v>4400</v>
      </c>
      <c r="G197" s="288">
        <v>22</v>
      </c>
      <c r="H197" s="288">
        <v>9</v>
      </c>
      <c r="I197" s="288">
        <v>5.0999999999999996</v>
      </c>
      <c r="J197" s="288">
        <v>2.6</v>
      </c>
      <c r="K197" s="288">
        <v>23.05</v>
      </c>
      <c r="L197" s="288">
        <v>13.06</v>
      </c>
      <c r="M197" s="288">
        <v>2.56</v>
      </c>
      <c r="N197" s="288">
        <v>6.66</v>
      </c>
      <c r="O197" s="288">
        <v>56.34</v>
      </c>
      <c r="P197" s="95">
        <v>9.5</v>
      </c>
      <c r="Q197" s="288">
        <v>3214</v>
      </c>
      <c r="R197" s="288" t="s">
        <v>139</v>
      </c>
      <c r="S197" s="305">
        <v>0.32361111111111113</v>
      </c>
      <c r="T197" s="291">
        <v>45306</v>
      </c>
      <c r="U197" s="291">
        <v>45350</v>
      </c>
    </row>
    <row r="198" spans="1:21">
      <c r="A198" s="297">
        <v>45294</v>
      </c>
      <c r="B198" s="288">
        <v>2302</v>
      </c>
      <c r="P198" s="95">
        <v>0</v>
      </c>
      <c r="Q198" s="264">
        <v>1647</v>
      </c>
    </row>
    <row r="199" spans="1:21">
      <c r="A199" s="297">
        <v>45295</v>
      </c>
      <c r="B199" s="288">
        <v>2273</v>
      </c>
      <c r="P199" s="95">
        <v>5</v>
      </c>
      <c r="Q199" s="264">
        <v>2433</v>
      </c>
    </row>
    <row r="200" spans="1:21">
      <c r="A200" s="297">
        <v>45296</v>
      </c>
      <c r="B200" s="288">
        <v>2383</v>
      </c>
      <c r="P200" s="95">
        <v>0</v>
      </c>
      <c r="Q200" s="264">
        <v>2131</v>
      </c>
    </row>
    <row r="201" spans="1:21">
      <c r="A201" s="297">
        <v>45297</v>
      </c>
      <c r="B201" s="288">
        <v>2660</v>
      </c>
      <c r="P201" s="95">
        <v>10</v>
      </c>
      <c r="Q201" s="264">
        <v>2646</v>
      </c>
    </row>
    <row r="202" spans="1:21">
      <c r="A202" s="297">
        <v>45298</v>
      </c>
      <c r="B202" s="288">
        <v>2181</v>
      </c>
      <c r="P202" s="95">
        <v>0</v>
      </c>
      <c r="Q202" s="264">
        <v>2425</v>
      </c>
    </row>
    <row r="203" spans="1:21">
      <c r="A203" s="297">
        <v>45299</v>
      </c>
      <c r="B203" s="288">
        <v>2190</v>
      </c>
      <c r="P203" s="95">
        <v>0</v>
      </c>
      <c r="Q203" s="264">
        <v>2284</v>
      </c>
    </row>
    <row r="204" spans="1:21">
      <c r="A204" s="297">
        <v>45300</v>
      </c>
      <c r="B204" s="288">
        <v>2208</v>
      </c>
      <c r="P204" s="95">
        <v>3</v>
      </c>
      <c r="Q204" s="264">
        <v>1957</v>
      </c>
    </row>
    <row r="205" spans="1:21">
      <c r="A205" s="297">
        <v>45301</v>
      </c>
      <c r="B205" s="288">
        <v>2231</v>
      </c>
      <c r="P205" s="95">
        <v>0</v>
      </c>
      <c r="Q205" s="264">
        <v>2513</v>
      </c>
    </row>
    <row r="206" spans="1:21">
      <c r="A206" s="297">
        <v>45302</v>
      </c>
      <c r="B206" s="288">
        <v>2240</v>
      </c>
      <c r="P206" s="95">
        <v>0</v>
      </c>
      <c r="Q206" s="264">
        <v>1899</v>
      </c>
    </row>
    <row r="207" spans="1:21">
      <c r="A207" s="297">
        <v>45303</v>
      </c>
      <c r="B207" s="288">
        <v>2207</v>
      </c>
      <c r="P207" s="95">
        <v>2</v>
      </c>
      <c r="Q207" s="264">
        <v>2476</v>
      </c>
    </row>
    <row r="208" spans="1:21">
      <c r="A208" s="297">
        <v>45304</v>
      </c>
      <c r="B208" s="288">
        <v>2071</v>
      </c>
      <c r="P208" s="95">
        <v>3</v>
      </c>
      <c r="Q208" s="264">
        <v>1740</v>
      </c>
    </row>
    <row r="209" spans="1:21">
      <c r="A209" s="297">
        <v>45305</v>
      </c>
      <c r="B209" s="288">
        <v>2041</v>
      </c>
      <c r="P209" s="95">
        <v>1</v>
      </c>
      <c r="Q209" s="264">
        <v>1730</v>
      </c>
    </row>
    <row r="210" spans="1:21">
      <c r="A210" s="297">
        <v>45306</v>
      </c>
      <c r="B210" s="288">
        <v>2757</v>
      </c>
      <c r="C210" s="288">
        <v>1</v>
      </c>
      <c r="D210" s="288">
        <v>0.02</v>
      </c>
      <c r="E210" s="288">
        <v>10</v>
      </c>
      <c r="F210" s="288">
        <v>550</v>
      </c>
      <c r="G210" s="288">
        <v>27</v>
      </c>
      <c r="H210" s="288">
        <v>9.6</v>
      </c>
      <c r="I210" s="288">
        <v>6</v>
      </c>
      <c r="J210" s="288">
        <v>2.4</v>
      </c>
      <c r="K210" s="288">
        <v>26.47</v>
      </c>
      <c r="L210" s="288">
        <v>16.54</v>
      </c>
      <c r="M210" s="288">
        <v>2.76</v>
      </c>
      <c r="N210" s="288">
        <v>6.62</v>
      </c>
      <c r="O210" s="288">
        <v>74.44</v>
      </c>
      <c r="P210" s="95">
        <v>25</v>
      </c>
      <c r="Q210" s="288">
        <v>2247</v>
      </c>
      <c r="R210" s="288" t="s">
        <v>139</v>
      </c>
      <c r="S210" s="305" t="s">
        <v>151</v>
      </c>
      <c r="T210" s="291">
        <v>45324</v>
      </c>
      <c r="U210" s="291">
        <v>45350</v>
      </c>
    </row>
    <row r="211" spans="1:21">
      <c r="A211" s="297">
        <v>45307</v>
      </c>
      <c r="B211" s="288">
        <v>7658</v>
      </c>
      <c r="P211" s="95"/>
      <c r="Q211" s="264">
        <v>4239</v>
      </c>
    </row>
    <row r="212" spans="1:21">
      <c r="A212" s="297">
        <v>45308</v>
      </c>
      <c r="B212" s="288">
        <v>5512</v>
      </c>
      <c r="P212" s="95"/>
      <c r="Q212" s="264">
        <v>87</v>
      </c>
    </row>
    <row r="213" spans="1:21">
      <c r="A213" s="297">
        <v>45309</v>
      </c>
      <c r="B213" s="288">
        <v>3002</v>
      </c>
      <c r="P213" s="95"/>
      <c r="Q213" s="264">
        <v>47</v>
      </c>
    </row>
    <row r="214" spans="1:21">
      <c r="A214" s="297">
        <v>45310</v>
      </c>
      <c r="B214" s="288">
        <v>2651</v>
      </c>
      <c r="P214" s="95"/>
      <c r="Q214" s="264">
        <v>35</v>
      </c>
    </row>
    <row r="215" spans="1:21">
      <c r="A215" s="297">
        <v>45311</v>
      </c>
      <c r="B215" s="288">
        <v>2365</v>
      </c>
      <c r="P215" s="95"/>
      <c r="Q215" s="264">
        <v>1</v>
      </c>
    </row>
    <row r="216" spans="1:21">
      <c r="A216" s="297">
        <v>45312</v>
      </c>
      <c r="B216" s="288">
        <v>2395</v>
      </c>
      <c r="P216" s="95"/>
      <c r="Q216" s="264">
        <v>7</v>
      </c>
    </row>
    <row r="217" spans="1:21">
      <c r="A217" s="297">
        <v>45313</v>
      </c>
      <c r="B217" s="288">
        <v>2424</v>
      </c>
      <c r="P217" s="95">
        <v>7</v>
      </c>
      <c r="Q217" s="264">
        <v>28</v>
      </c>
    </row>
    <row r="218" spans="1:21">
      <c r="A218" s="297">
        <v>45314</v>
      </c>
      <c r="B218" s="288">
        <v>2333</v>
      </c>
      <c r="P218" s="95">
        <v>1</v>
      </c>
      <c r="Q218" s="264">
        <v>13</v>
      </c>
    </row>
    <row r="219" spans="1:21">
      <c r="A219" s="297">
        <v>45315</v>
      </c>
      <c r="B219" s="288">
        <v>2311</v>
      </c>
      <c r="P219" s="95">
        <v>1</v>
      </c>
      <c r="Q219" s="264">
        <v>14</v>
      </c>
    </row>
    <row r="220" spans="1:21">
      <c r="A220" s="297">
        <v>45316</v>
      </c>
      <c r="B220" s="288">
        <v>2242</v>
      </c>
      <c r="P220" s="95"/>
      <c r="Q220" s="264">
        <v>21</v>
      </c>
    </row>
    <row r="221" spans="1:21">
      <c r="A221" s="297">
        <v>45317</v>
      </c>
      <c r="B221" s="288">
        <v>2036</v>
      </c>
      <c r="P221" s="95"/>
      <c r="Q221" s="264">
        <v>29</v>
      </c>
    </row>
    <row r="222" spans="1:21">
      <c r="A222" s="297">
        <v>45318</v>
      </c>
      <c r="B222" s="288">
        <v>4096</v>
      </c>
      <c r="P222" s="95"/>
      <c r="Q222" s="264">
        <v>22</v>
      </c>
    </row>
    <row r="223" spans="1:21">
      <c r="A223" s="297">
        <v>45319</v>
      </c>
      <c r="B223" s="288">
        <v>4100</v>
      </c>
      <c r="P223" s="95">
        <v>32</v>
      </c>
      <c r="Q223" s="264">
        <v>30</v>
      </c>
    </row>
    <row r="224" spans="1:21">
      <c r="A224" s="297">
        <v>45320</v>
      </c>
      <c r="B224" s="288">
        <v>3531</v>
      </c>
      <c r="P224" s="95">
        <v>15</v>
      </c>
      <c r="Q224" s="264">
        <v>30</v>
      </c>
    </row>
    <row r="225" spans="1:21">
      <c r="A225" s="297">
        <v>45321</v>
      </c>
      <c r="B225" s="288">
        <v>3733</v>
      </c>
      <c r="P225" s="95"/>
      <c r="Q225" s="264">
        <v>11</v>
      </c>
    </row>
    <row r="226" spans="1:21">
      <c r="A226" s="297">
        <v>45322</v>
      </c>
      <c r="B226" s="288">
        <v>2783</v>
      </c>
      <c r="P226" s="95"/>
      <c r="Q226" s="264">
        <v>5</v>
      </c>
    </row>
    <row r="227" spans="1:21">
      <c r="A227" s="297">
        <v>45323</v>
      </c>
      <c r="B227" s="288">
        <v>2466</v>
      </c>
      <c r="P227" s="95"/>
      <c r="Q227" s="264">
        <v>10</v>
      </c>
    </row>
    <row r="228" spans="1:21">
      <c r="A228" s="297">
        <v>45324</v>
      </c>
      <c r="B228" s="288">
        <v>2361</v>
      </c>
      <c r="P228" s="95"/>
      <c r="Q228" s="264">
        <v>8</v>
      </c>
    </row>
    <row r="229" spans="1:21">
      <c r="A229" s="297">
        <v>45325</v>
      </c>
      <c r="B229" s="288">
        <v>2156</v>
      </c>
      <c r="P229" s="95"/>
      <c r="Q229" s="264">
        <v>10</v>
      </c>
    </row>
    <row r="230" spans="1:21">
      <c r="A230" s="297">
        <v>45326</v>
      </c>
      <c r="B230" s="288">
        <v>2209</v>
      </c>
      <c r="P230" s="95"/>
      <c r="Q230" s="264">
        <v>9</v>
      </c>
    </row>
    <row r="231" spans="1:21">
      <c r="A231" s="297">
        <v>45327</v>
      </c>
      <c r="B231" s="288">
        <v>2310</v>
      </c>
      <c r="P231" s="95"/>
      <c r="Q231" s="264">
        <v>8</v>
      </c>
    </row>
    <row r="232" spans="1:21">
      <c r="A232" s="297">
        <v>45328</v>
      </c>
      <c r="B232" s="288">
        <v>2392</v>
      </c>
      <c r="P232" s="95"/>
      <c r="Q232" s="264">
        <v>12</v>
      </c>
    </row>
    <row r="233" spans="1:21">
      <c r="A233" s="297">
        <v>45329</v>
      </c>
      <c r="B233" s="288">
        <v>2291</v>
      </c>
      <c r="P233" s="95"/>
      <c r="Q233" s="264">
        <v>11</v>
      </c>
    </row>
    <row r="234" spans="1:21">
      <c r="A234" s="297">
        <v>45330</v>
      </c>
      <c r="B234" s="288">
        <v>3480</v>
      </c>
      <c r="P234" s="95">
        <v>4</v>
      </c>
      <c r="Q234" s="264">
        <v>6</v>
      </c>
    </row>
    <row r="235" spans="1:21">
      <c r="A235" s="297">
        <v>45331</v>
      </c>
      <c r="B235" s="288">
        <v>2603</v>
      </c>
      <c r="P235" s="95">
        <v>15</v>
      </c>
      <c r="Q235" s="264">
        <v>2</v>
      </c>
    </row>
    <row r="236" spans="1:21">
      <c r="A236" s="297">
        <v>45332</v>
      </c>
      <c r="B236" s="288">
        <v>2227</v>
      </c>
      <c r="P236" s="95"/>
    </row>
    <row r="237" spans="1:21">
      <c r="A237" s="297">
        <v>45333</v>
      </c>
      <c r="B237" s="288">
        <v>2432</v>
      </c>
      <c r="P237" s="95">
        <v>7</v>
      </c>
      <c r="Q237" s="264">
        <v>1</v>
      </c>
    </row>
    <row r="238" spans="1:21">
      <c r="A238" s="297">
        <v>45334</v>
      </c>
      <c r="B238" s="288">
        <v>4625</v>
      </c>
      <c r="P238" s="95">
        <v>18</v>
      </c>
    </row>
    <row r="239" spans="1:21">
      <c r="A239" s="297">
        <v>45335</v>
      </c>
      <c r="B239" s="288">
        <v>2575</v>
      </c>
      <c r="C239" s="288">
        <v>1</v>
      </c>
      <c r="D239" s="288">
        <v>2.9</v>
      </c>
      <c r="E239" s="288">
        <v>7.9</v>
      </c>
      <c r="F239" s="288">
        <v>980</v>
      </c>
      <c r="G239" s="288">
        <v>6.5</v>
      </c>
      <c r="H239" s="288">
        <v>4.8</v>
      </c>
      <c r="I239" s="288">
        <v>4.2</v>
      </c>
      <c r="J239" s="288">
        <v>5</v>
      </c>
      <c r="K239" s="288">
        <v>12.36</v>
      </c>
      <c r="L239" s="288">
        <v>10.82</v>
      </c>
      <c r="M239" s="288">
        <v>2.58</v>
      </c>
      <c r="N239" s="288">
        <v>12.88</v>
      </c>
      <c r="O239" s="288">
        <v>16.739999999999998</v>
      </c>
      <c r="P239" s="95"/>
      <c r="Q239" s="264">
        <v>3</v>
      </c>
      <c r="R239" s="288" t="s">
        <v>139</v>
      </c>
      <c r="S239" s="305" t="s">
        <v>152</v>
      </c>
      <c r="T239" s="291">
        <v>45349</v>
      </c>
      <c r="U239" s="291">
        <v>45350</v>
      </c>
    </row>
    <row r="240" spans="1:21">
      <c r="A240" s="297">
        <v>45336</v>
      </c>
      <c r="B240" s="288">
        <v>2403</v>
      </c>
      <c r="P240" s="95"/>
    </row>
    <row r="241" spans="1:21">
      <c r="A241" s="297">
        <v>45337</v>
      </c>
      <c r="B241" s="288">
        <v>2567</v>
      </c>
      <c r="P241" s="95"/>
      <c r="Q241" s="264">
        <v>2</v>
      </c>
    </row>
    <row r="242" spans="1:21">
      <c r="A242" s="297">
        <v>45338</v>
      </c>
      <c r="B242" s="288">
        <v>3781</v>
      </c>
      <c r="P242" s="95">
        <v>7</v>
      </c>
      <c r="Q242" s="264">
        <v>1</v>
      </c>
    </row>
    <row r="243" spans="1:21">
      <c r="A243" s="297">
        <v>45339</v>
      </c>
      <c r="B243" s="288">
        <v>2770</v>
      </c>
      <c r="P243" s="95">
        <v>9</v>
      </c>
      <c r="Q243" s="264">
        <v>1</v>
      </c>
    </row>
    <row r="244" spans="1:21">
      <c r="A244" s="297">
        <v>45340</v>
      </c>
      <c r="B244" s="288">
        <v>2434</v>
      </c>
      <c r="P244" s="95"/>
    </row>
    <row r="245" spans="1:21">
      <c r="A245" s="297">
        <v>45341</v>
      </c>
      <c r="B245" s="288">
        <v>5253</v>
      </c>
      <c r="P245" s="95">
        <v>1</v>
      </c>
    </row>
    <row r="246" spans="1:21">
      <c r="A246" s="297">
        <v>45342</v>
      </c>
      <c r="B246" s="288">
        <v>4561</v>
      </c>
      <c r="P246" s="95">
        <v>17</v>
      </c>
      <c r="Q246" s="264">
        <v>1</v>
      </c>
    </row>
    <row r="247" spans="1:21">
      <c r="A247" s="297">
        <v>45343</v>
      </c>
      <c r="B247" s="288">
        <v>2850</v>
      </c>
      <c r="P247" s="95"/>
      <c r="Q247" s="264">
        <v>1</v>
      </c>
    </row>
    <row r="248" spans="1:21">
      <c r="A248" s="297">
        <v>45344</v>
      </c>
      <c r="B248" s="288">
        <v>2576</v>
      </c>
      <c r="P248" s="95"/>
      <c r="Q248" s="264">
        <v>2</v>
      </c>
    </row>
    <row r="249" spans="1:21">
      <c r="A249" s="297">
        <v>45345</v>
      </c>
      <c r="B249" s="288">
        <v>2442</v>
      </c>
      <c r="P249" s="95"/>
      <c r="Q249" s="264">
        <v>3</v>
      </c>
    </row>
    <row r="250" spans="1:21">
      <c r="A250" s="297">
        <v>45346</v>
      </c>
      <c r="B250" s="288">
        <v>3815</v>
      </c>
      <c r="P250" s="95"/>
      <c r="Q250" s="264">
        <v>5</v>
      </c>
    </row>
    <row r="251" spans="1:21">
      <c r="A251" s="297">
        <v>45347</v>
      </c>
      <c r="B251" s="288">
        <v>3729</v>
      </c>
      <c r="P251" s="95">
        <v>22</v>
      </c>
      <c r="Q251" s="264">
        <v>2</v>
      </c>
    </row>
    <row r="252" spans="1:21">
      <c r="A252" s="297">
        <v>45348</v>
      </c>
      <c r="B252" s="288">
        <v>2908</v>
      </c>
      <c r="C252" s="288">
        <v>1</v>
      </c>
      <c r="D252" s="288">
        <v>1.4</v>
      </c>
      <c r="E252" s="288">
        <v>7.6</v>
      </c>
      <c r="F252" s="288">
        <v>190</v>
      </c>
      <c r="G252" s="288">
        <v>1.7</v>
      </c>
      <c r="H252" s="288">
        <v>3</v>
      </c>
      <c r="I252" s="288">
        <v>3.1</v>
      </c>
      <c r="J252" s="288">
        <v>3.9</v>
      </c>
      <c r="K252" s="288">
        <v>8.7200000000000006</v>
      </c>
      <c r="L252" s="288">
        <v>9.01</v>
      </c>
      <c r="M252" s="288">
        <v>2.91</v>
      </c>
      <c r="N252" s="288">
        <v>11.34</v>
      </c>
      <c r="O252" s="288">
        <v>4.9400000000000004</v>
      </c>
      <c r="P252" s="95"/>
      <c r="Q252" s="264">
        <v>5</v>
      </c>
      <c r="R252" s="288" t="s">
        <v>95</v>
      </c>
      <c r="S252" s="305">
        <v>0.625</v>
      </c>
      <c r="T252" s="291">
        <v>45362</v>
      </c>
      <c r="U252" s="291">
        <v>45364</v>
      </c>
    </row>
    <row r="253" spans="1:21">
      <c r="A253" s="297">
        <v>45349</v>
      </c>
      <c r="B253" s="288">
        <v>2629</v>
      </c>
      <c r="P253" s="95"/>
      <c r="Q253" s="264">
        <v>9</v>
      </c>
    </row>
    <row r="254" spans="1:21">
      <c r="A254" s="297">
        <v>45350</v>
      </c>
      <c r="B254" s="288">
        <v>2538</v>
      </c>
      <c r="P254" s="95"/>
      <c r="Q254" s="264">
        <v>1</v>
      </c>
    </row>
    <row r="255" spans="1:21">
      <c r="A255" s="297">
        <v>45351</v>
      </c>
      <c r="B255" s="288">
        <v>2422</v>
      </c>
      <c r="P255" s="95"/>
      <c r="Q255" s="264">
        <v>5</v>
      </c>
    </row>
    <row r="256" spans="1:21">
      <c r="A256" s="297">
        <v>45352</v>
      </c>
      <c r="B256" s="288">
        <v>2319</v>
      </c>
      <c r="P256" s="95"/>
      <c r="Q256" s="264">
        <v>5</v>
      </c>
    </row>
    <row r="257" spans="1:21">
      <c r="A257" s="297">
        <v>45353</v>
      </c>
      <c r="B257" s="288">
        <v>2575</v>
      </c>
      <c r="P257" s="95"/>
      <c r="Q257" s="264">
        <v>5</v>
      </c>
    </row>
    <row r="258" spans="1:21">
      <c r="A258" s="297">
        <v>45354</v>
      </c>
      <c r="B258" s="288">
        <v>2828</v>
      </c>
      <c r="P258" s="95">
        <v>8</v>
      </c>
      <c r="Q258" s="264">
        <v>2</v>
      </c>
    </row>
    <row r="259" spans="1:21">
      <c r="A259" s="297">
        <v>45355</v>
      </c>
      <c r="B259" s="288">
        <v>2765</v>
      </c>
      <c r="P259" s="95"/>
    </row>
    <row r="260" spans="1:21">
      <c r="A260" s="297">
        <v>45356</v>
      </c>
      <c r="B260" s="288">
        <v>3601</v>
      </c>
      <c r="P260" s="95">
        <v>6</v>
      </c>
    </row>
    <row r="261" spans="1:21">
      <c r="A261" s="297">
        <v>45357</v>
      </c>
      <c r="B261" s="288">
        <v>2797</v>
      </c>
      <c r="P261" s="95">
        <v>1</v>
      </c>
      <c r="Q261" s="264">
        <v>1</v>
      </c>
    </row>
    <row r="262" spans="1:21">
      <c r="A262" s="297">
        <v>45358</v>
      </c>
      <c r="B262" s="288">
        <v>2581</v>
      </c>
      <c r="P262" s="95"/>
    </row>
    <row r="263" spans="1:21">
      <c r="A263" s="297">
        <v>45359</v>
      </c>
      <c r="B263" s="288">
        <v>2441</v>
      </c>
      <c r="P263" s="95"/>
    </row>
    <row r="264" spans="1:21">
      <c r="A264" s="297">
        <v>45360</v>
      </c>
      <c r="B264" s="288">
        <v>2649</v>
      </c>
      <c r="P264" s="95"/>
    </row>
    <row r="265" spans="1:21">
      <c r="A265" s="297">
        <v>45361</v>
      </c>
      <c r="B265" s="288">
        <v>3601</v>
      </c>
      <c r="P265" s="95">
        <v>6</v>
      </c>
    </row>
    <row r="266" spans="1:21">
      <c r="A266" s="297">
        <v>45362</v>
      </c>
      <c r="B266" s="288">
        <v>4309</v>
      </c>
      <c r="P266" s="95">
        <v>19</v>
      </c>
    </row>
    <row r="267" spans="1:21">
      <c r="A267" s="297">
        <v>45363</v>
      </c>
      <c r="B267" s="288">
        <v>3012</v>
      </c>
      <c r="C267" s="288">
        <v>1</v>
      </c>
      <c r="D267" s="288">
        <v>1.9</v>
      </c>
      <c r="E267" s="288">
        <v>8.1</v>
      </c>
      <c r="F267" s="288">
        <v>390</v>
      </c>
      <c r="G267" s="288">
        <v>6</v>
      </c>
      <c r="H267" s="288">
        <v>4.5</v>
      </c>
      <c r="I267" s="288">
        <v>3.2</v>
      </c>
      <c r="J267" s="288">
        <v>3.3</v>
      </c>
      <c r="K267" s="288">
        <v>12.14</v>
      </c>
      <c r="L267" s="288">
        <v>8.6300000000000008</v>
      </c>
      <c r="M267" s="288">
        <v>2.7</v>
      </c>
      <c r="N267" s="288">
        <v>8.9</v>
      </c>
      <c r="O267" s="288">
        <v>16.72</v>
      </c>
      <c r="P267" s="95"/>
      <c r="Q267" s="264">
        <v>2</v>
      </c>
      <c r="R267" s="288" t="s">
        <v>139</v>
      </c>
      <c r="S267" s="305" t="s">
        <v>153</v>
      </c>
      <c r="T267" s="291">
        <v>45390</v>
      </c>
      <c r="U267" s="291">
        <v>45391</v>
      </c>
    </row>
    <row r="268" spans="1:21">
      <c r="A268" s="297">
        <v>45364</v>
      </c>
      <c r="B268" s="288">
        <v>2697</v>
      </c>
      <c r="P268" s="95"/>
    </row>
    <row r="269" spans="1:21">
      <c r="A269" s="297">
        <v>45365</v>
      </c>
      <c r="B269" s="288">
        <v>2528</v>
      </c>
      <c r="P269" s="95"/>
    </row>
    <row r="270" spans="1:21">
      <c r="A270" s="297">
        <v>45366</v>
      </c>
      <c r="B270" s="288">
        <v>2269</v>
      </c>
      <c r="P270" s="95"/>
    </row>
    <row r="271" spans="1:21">
      <c r="A271" s="297">
        <v>45367</v>
      </c>
      <c r="B271" s="288">
        <v>2223</v>
      </c>
      <c r="P271" s="95"/>
    </row>
    <row r="272" spans="1:21">
      <c r="A272" s="297">
        <v>45368</v>
      </c>
      <c r="B272" s="288">
        <v>2419</v>
      </c>
      <c r="P272" s="95"/>
    </row>
    <row r="273" spans="1:21">
      <c r="A273" s="297">
        <v>45369</v>
      </c>
      <c r="B273" s="288">
        <v>4757</v>
      </c>
      <c r="P273" s="95">
        <v>5</v>
      </c>
      <c r="Q273" s="264">
        <v>1</v>
      </c>
    </row>
    <row r="274" spans="1:21">
      <c r="A274" s="297">
        <v>45370</v>
      </c>
      <c r="B274" s="288">
        <v>3886</v>
      </c>
      <c r="P274" s="95">
        <v>29</v>
      </c>
    </row>
    <row r="275" spans="1:21">
      <c r="A275" s="297">
        <v>45371</v>
      </c>
      <c r="B275" s="288">
        <v>2830</v>
      </c>
      <c r="P275" s="95"/>
      <c r="Q275" s="264">
        <v>1</v>
      </c>
    </row>
    <row r="276" spans="1:21">
      <c r="A276" s="297">
        <v>45372</v>
      </c>
      <c r="B276" s="288">
        <v>3292</v>
      </c>
      <c r="P276" s="95">
        <v>8</v>
      </c>
    </row>
    <row r="277" spans="1:21">
      <c r="A277" s="297">
        <v>45373</v>
      </c>
      <c r="B277" s="288">
        <v>2685</v>
      </c>
      <c r="P277" s="95"/>
    </row>
    <row r="278" spans="1:21">
      <c r="A278" s="297">
        <v>45374</v>
      </c>
      <c r="B278" s="288">
        <v>2465</v>
      </c>
      <c r="P278" s="95"/>
    </row>
    <row r="279" spans="1:21">
      <c r="A279" s="297">
        <v>45375</v>
      </c>
      <c r="B279" s="288">
        <v>2381</v>
      </c>
      <c r="P279" s="95"/>
    </row>
    <row r="280" spans="1:21">
      <c r="A280" s="297">
        <v>45376</v>
      </c>
      <c r="B280" s="288">
        <v>3870</v>
      </c>
      <c r="P280" s="95">
        <v>3</v>
      </c>
    </row>
    <row r="281" spans="1:21">
      <c r="A281" s="297">
        <v>45377</v>
      </c>
      <c r="B281" s="288">
        <v>11067</v>
      </c>
      <c r="C281" s="288">
        <v>1</v>
      </c>
      <c r="D281" s="288">
        <v>4.0999999999999996</v>
      </c>
      <c r="E281" s="288">
        <v>7.8</v>
      </c>
      <c r="F281" s="288">
        <v>1000</v>
      </c>
      <c r="G281" s="288">
        <v>4</v>
      </c>
      <c r="H281" s="288">
        <v>5</v>
      </c>
      <c r="I281" s="288">
        <v>5.2</v>
      </c>
      <c r="J281" s="288">
        <v>4.8</v>
      </c>
      <c r="K281" s="288">
        <v>18.96</v>
      </c>
      <c r="L281" s="288">
        <v>20.12</v>
      </c>
      <c r="M281" s="288">
        <v>3.87</v>
      </c>
      <c r="N281" s="288">
        <v>18.579999999999998</v>
      </c>
      <c r="O281" s="288">
        <v>13.93</v>
      </c>
      <c r="P281" s="95">
        <v>17</v>
      </c>
      <c r="R281" s="288" t="s">
        <v>95</v>
      </c>
      <c r="S281" s="305" t="s">
        <v>154</v>
      </c>
      <c r="T281" s="291" t="s">
        <v>155</v>
      </c>
      <c r="U281" s="291">
        <v>45420</v>
      </c>
    </row>
    <row r="282" spans="1:21">
      <c r="A282" s="297">
        <v>45378</v>
      </c>
      <c r="B282" s="288">
        <v>10782</v>
      </c>
      <c r="P282" s="95">
        <v>35</v>
      </c>
    </row>
    <row r="283" spans="1:21">
      <c r="A283" s="297">
        <v>45379</v>
      </c>
      <c r="B283" s="288">
        <v>4682</v>
      </c>
      <c r="P283" s="95">
        <v>2</v>
      </c>
    </row>
    <row r="284" spans="1:21">
      <c r="A284" s="297">
        <v>45380</v>
      </c>
      <c r="B284" s="288">
        <v>3279</v>
      </c>
      <c r="P284" s="95"/>
    </row>
    <row r="285" spans="1:21">
      <c r="A285" s="297">
        <v>45381</v>
      </c>
      <c r="B285" s="288">
        <v>2722</v>
      </c>
      <c r="P285" s="95"/>
    </row>
    <row r="286" spans="1:21">
      <c r="A286" s="297">
        <v>45382</v>
      </c>
      <c r="B286" s="288">
        <v>2499</v>
      </c>
      <c r="P286" s="95"/>
    </row>
    <row r="287" spans="1:21">
      <c r="A287" s="297">
        <v>45383</v>
      </c>
      <c r="B287" s="288">
        <v>2554</v>
      </c>
      <c r="P287" s="95"/>
    </row>
    <row r="288" spans="1:21">
      <c r="A288" s="297">
        <v>45384</v>
      </c>
      <c r="B288" s="288">
        <v>2675</v>
      </c>
      <c r="P288" s="95"/>
      <c r="Q288" s="264">
        <v>2</v>
      </c>
    </row>
    <row r="289" spans="1:21">
      <c r="A289" s="297">
        <v>45385</v>
      </c>
      <c r="B289" s="288">
        <v>2907</v>
      </c>
      <c r="P289" s="95"/>
    </row>
    <row r="290" spans="1:21">
      <c r="A290" s="297">
        <v>45386</v>
      </c>
      <c r="B290" s="288">
        <v>23134</v>
      </c>
      <c r="P290" s="95">
        <v>42</v>
      </c>
    </row>
    <row r="291" spans="1:21">
      <c r="A291" s="297">
        <v>45387</v>
      </c>
      <c r="B291" s="288">
        <v>10640</v>
      </c>
      <c r="P291" s="95">
        <v>29</v>
      </c>
    </row>
    <row r="292" spans="1:21">
      <c r="A292" s="297">
        <v>45388</v>
      </c>
      <c r="B292" s="288">
        <v>7284</v>
      </c>
      <c r="P292" s="95">
        <v>13</v>
      </c>
    </row>
    <row r="293" spans="1:21">
      <c r="A293" s="297">
        <v>45389</v>
      </c>
      <c r="B293" s="288">
        <v>7284</v>
      </c>
      <c r="P293" s="95">
        <v>3</v>
      </c>
    </row>
    <row r="294" spans="1:21">
      <c r="A294" s="297">
        <v>45390</v>
      </c>
      <c r="B294" s="288">
        <v>4122</v>
      </c>
      <c r="P294" s="95">
        <v>2</v>
      </c>
    </row>
    <row r="295" spans="1:21">
      <c r="A295" s="297">
        <v>45391</v>
      </c>
      <c r="B295" s="288">
        <v>3406</v>
      </c>
      <c r="C295" s="288">
        <v>1</v>
      </c>
      <c r="D295" s="288">
        <v>3.3</v>
      </c>
      <c r="E295" s="288">
        <v>7.6</v>
      </c>
      <c r="F295" s="288">
        <v>180</v>
      </c>
      <c r="G295" s="288">
        <v>2</v>
      </c>
      <c r="H295" s="288">
        <v>4</v>
      </c>
      <c r="I295" s="288">
        <v>4.2</v>
      </c>
      <c r="J295" s="288">
        <v>4.3</v>
      </c>
      <c r="K295" s="288">
        <v>15.66</v>
      </c>
      <c r="L295" s="288">
        <v>17.309999999999999</v>
      </c>
      <c r="M295" s="288">
        <v>4.12</v>
      </c>
      <c r="N295" s="288">
        <v>17.72</v>
      </c>
      <c r="O295" s="288">
        <v>9.48</v>
      </c>
      <c r="P295" s="95"/>
      <c r="Q295" s="264">
        <v>1</v>
      </c>
      <c r="R295" s="288" t="s">
        <v>95</v>
      </c>
      <c r="S295" s="305" t="s">
        <v>154</v>
      </c>
      <c r="T295" s="291">
        <v>45391</v>
      </c>
      <c r="U295" s="291">
        <v>45420</v>
      </c>
    </row>
    <row r="296" spans="1:21">
      <c r="A296" s="297">
        <v>45392</v>
      </c>
      <c r="B296" s="288">
        <v>3036</v>
      </c>
      <c r="P296" s="95"/>
    </row>
    <row r="297" spans="1:21">
      <c r="A297" s="297">
        <v>45393</v>
      </c>
      <c r="B297" s="288">
        <v>2896</v>
      </c>
      <c r="P297" s="95"/>
    </row>
    <row r="298" spans="1:21">
      <c r="A298" s="297">
        <v>45394</v>
      </c>
      <c r="B298" s="288">
        <v>2694</v>
      </c>
      <c r="P298" s="95"/>
    </row>
    <row r="299" spans="1:21">
      <c r="A299" s="297">
        <v>45395</v>
      </c>
      <c r="B299" s="288">
        <v>2493</v>
      </c>
      <c r="P299" s="95"/>
    </row>
    <row r="300" spans="1:21">
      <c r="A300" s="297">
        <v>45396</v>
      </c>
      <c r="B300" s="288">
        <v>2445</v>
      </c>
      <c r="P300" s="95"/>
    </row>
    <row r="301" spans="1:21">
      <c r="A301" s="297">
        <v>45397</v>
      </c>
      <c r="B301" s="288">
        <v>2496</v>
      </c>
      <c r="P301" s="95"/>
    </row>
    <row r="302" spans="1:21">
      <c r="A302" s="297">
        <v>45398</v>
      </c>
      <c r="B302" s="288">
        <v>2526</v>
      </c>
      <c r="P302" s="95"/>
    </row>
    <row r="303" spans="1:21">
      <c r="A303" s="297">
        <v>45399</v>
      </c>
      <c r="B303" s="288">
        <v>2449</v>
      </c>
      <c r="P303" s="95"/>
    </row>
    <row r="304" spans="1:21">
      <c r="A304" s="297">
        <v>45400</v>
      </c>
      <c r="B304" s="288">
        <v>5797</v>
      </c>
      <c r="P304" s="95"/>
    </row>
    <row r="305" spans="1:21">
      <c r="A305" s="297">
        <v>45401</v>
      </c>
      <c r="B305" s="288">
        <v>4226</v>
      </c>
      <c r="P305" s="95">
        <v>16</v>
      </c>
    </row>
    <row r="306" spans="1:21">
      <c r="A306" s="297">
        <v>45402</v>
      </c>
      <c r="B306" s="288">
        <v>3438</v>
      </c>
      <c r="P306" s="95"/>
    </row>
    <row r="307" spans="1:21">
      <c r="A307" s="297">
        <v>45403</v>
      </c>
      <c r="B307" s="288">
        <v>19205</v>
      </c>
      <c r="P307" s="95">
        <v>23</v>
      </c>
    </row>
    <row r="308" spans="1:21">
      <c r="A308" s="297">
        <v>45404</v>
      </c>
      <c r="B308" s="288">
        <v>10778</v>
      </c>
      <c r="C308" s="288">
        <v>1</v>
      </c>
      <c r="D308" s="288">
        <v>4.9000000000000004</v>
      </c>
      <c r="E308" s="288">
        <v>7.6</v>
      </c>
      <c r="F308" s="288">
        <v>410</v>
      </c>
      <c r="G308" s="288">
        <v>2</v>
      </c>
      <c r="H308" s="288">
        <v>2.6</v>
      </c>
      <c r="I308" s="288">
        <v>6</v>
      </c>
      <c r="J308" s="288">
        <v>5.0999999999999996</v>
      </c>
      <c r="K308" s="288">
        <v>28.02</v>
      </c>
      <c r="L308" s="288">
        <v>64.67</v>
      </c>
      <c r="M308" s="288">
        <v>10.78</v>
      </c>
      <c r="N308" s="288">
        <v>54.97</v>
      </c>
      <c r="O308" s="288">
        <v>20.48</v>
      </c>
      <c r="P308" s="95">
        <v>35</v>
      </c>
      <c r="Q308" s="264">
        <v>1</v>
      </c>
      <c r="R308" s="288" t="s">
        <v>95</v>
      </c>
      <c r="S308" s="305" t="s">
        <v>156</v>
      </c>
      <c r="T308" s="291">
        <v>45425</v>
      </c>
      <c r="U308" s="291">
        <v>45434</v>
      </c>
    </row>
    <row r="309" spans="1:21">
      <c r="A309" s="297">
        <v>45405</v>
      </c>
      <c r="B309" s="288">
        <v>4929</v>
      </c>
      <c r="P309" s="95">
        <v>3</v>
      </c>
    </row>
    <row r="310" spans="1:21">
      <c r="A310" s="297">
        <v>45406</v>
      </c>
      <c r="B310" s="288">
        <v>3888</v>
      </c>
      <c r="P310" s="95"/>
    </row>
    <row r="311" spans="1:21">
      <c r="A311" s="297">
        <v>45407</v>
      </c>
      <c r="B311" s="288">
        <v>3209</v>
      </c>
      <c r="P311" s="95"/>
    </row>
    <row r="312" spans="1:21">
      <c r="A312" s="297">
        <v>45408</v>
      </c>
      <c r="B312" s="288">
        <v>2893</v>
      </c>
      <c r="P312" s="95"/>
    </row>
    <row r="313" spans="1:21">
      <c r="A313" s="297">
        <v>45409</v>
      </c>
      <c r="B313" s="288">
        <v>2689</v>
      </c>
      <c r="P313" s="95"/>
    </row>
    <row r="314" spans="1:21">
      <c r="A314" s="297">
        <v>45410</v>
      </c>
      <c r="B314" s="288">
        <v>2986</v>
      </c>
      <c r="P314" s="95"/>
    </row>
    <row r="315" spans="1:21">
      <c r="A315" s="297">
        <v>45411</v>
      </c>
      <c r="B315" s="288">
        <v>3145</v>
      </c>
      <c r="P315" s="95">
        <v>11</v>
      </c>
    </row>
    <row r="316" spans="1:21">
      <c r="A316" s="297">
        <v>45412</v>
      </c>
      <c r="B316" s="288">
        <v>2928</v>
      </c>
      <c r="P316" s="95"/>
    </row>
    <row r="317" spans="1:21">
      <c r="A317" s="297">
        <v>45413</v>
      </c>
      <c r="B317" s="288">
        <v>2795</v>
      </c>
      <c r="P317" s="95"/>
    </row>
    <row r="318" spans="1:21">
      <c r="A318" s="297">
        <v>45414</v>
      </c>
      <c r="B318" s="288">
        <v>2722</v>
      </c>
      <c r="P318" s="95"/>
    </row>
    <row r="319" spans="1:21">
      <c r="A319" s="297">
        <v>45415</v>
      </c>
      <c r="B319" s="288">
        <v>5295</v>
      </c>
      <c r="P319" s="95">
        <v>3</v>
      </c>
    </row>
    <row r="320" spans="1:21">
      <c r="A320" s="297">
        <v>45416</v>
      </c>
      <c r="B320" s="288">
        <v>3865</v>
      </c>
      <c r="P320" s="95">
        <v>9</v>
      </c>
    </row>
    <row r="321" spans="1:21">
      <c r="A321" s="297">
        <v>45417</v>
      </c>
      <c r="B321" s="288">
        <v>3307</v>
      </c>
      <c r="P321" s="95">
        <v>1</v>
      </c>
    </row>
    <row r="322" spans="1:21">
      <c r="A322" s="297">
        <v>45418</v>
      </c>
      <c r="B322" s="288">
        <v>4172</v>
      </c>
      <c r="C322" s="288">
        <v>1</v>
      </c>
      <c r="D322" s="288">
        <v>2.9</v>
      </c>
      <c r="E322" s="288">
        <v>7.8</v>
      </c>
      <c r="F322" s="288">
        <v>50</v>
      </c>
      <c r="G322" s="288">
        <v>4.5999999999999996</v>
      </c>
      <c r="H322" s="288">
        <v>3</v>
      </c>
      <c r="I322" s="288">
        <v>3.9</v>
      </c>
      <c r="J322" s="288">
        <v>3.9</v>
      </c>
      <c r="K322" s="288">
        <v>12.52</v>
      </c>
      <c r="L322" s="288">
        <v>16.27</v>
      </c>
      <c r="M322" s="288">
        <v>4.17</v>
      </c>
      <c r="N322" s="288">
        <v>16.27</v>
      </c>
      <c r="O322" s="288">
        <v>19.190000000000001</v>
      </c>
      <c r="P322" s="95">
        <v>3</v>
      </c>
      <c r="R322" s="288" t="s">
        <v>95</v>
      </c>
      <c r="S322" s="305" t="s">
        <v>157</v>
      </c>
      <c r="T322" s="291">
        <v>45442</v>
      </c>
      <c r="U322" s="291">
        <v>45448</v>
      </c>
    </row>
    <row r="323" spans="1:21">
      <c r="A323" s="297">
        <v>45419</v>
      </c>
      <c r="B323" s="288">
        <v>5906</v>
      </c>
      <c r="P323" s="95">
        <v>9</v>
      </c>
    </row>
    <row r="324" spans="1:21">
      <c r="A324" s="297">
        <v>45420</v>
      </c>
      <c r="B324" s="288">
        <v>3982</v>
      </c>
      <c r="P324" s="95">
        <v>3</v>
      </c>
    </row>
    <row r="325" spans="1:21">
      <c r="A325" s="297">
        <v>45421</v>
      </c>
      <c r="B325" s="288">
        <v>6985</v>
      </c>
      <c r="P325" s="95">
        <v>4</v>
      </c>
    </row>
    <row r="326" spans="1:21">
      <c r="A326" s="297">
        <v>45422</v>
      </c>
      <c r="B326" s="288">
        <v>5343</v>
      </c>
      <c r="P326" s="95">
        <v>8</v>
      </c>
    </row>
    <row r="327" spans="1:21">
      <c r="A327" s="297">
        <v>45423</v>
      </c>
      <c r="B327" s="288">
        <v>6025</v>
      </c>
      <c r="P327" s="95">
        <v>9</v>
      </c>
    </row>
    <row r="328" spans="1:21">
      <c r="A328" s="297">
        <v>45424</v>
      </c>
      <c r="B328" s="288">
        <v>5370</v>
      </c>
      <c r="P328" s="95">
        <v>5</v>
      </c>
    </row>
    <row r="329" spans="1:21">
      <c r="A329" s="297">
        <v>45425</v>
      </c>
      <c r="B329" s="288">
        <v>4341</v>
      </c>
      <c r="P329" s="95">
        <v>5</v>
      </c>
    </row>
    <row r="330" spans="1:21">
      <c r="A330" s="297">
        <v>45426</v>
      </c>
      <c r="B330" s="288">
        <v>3643</v>
      </c>
      <c r="P330" s="95"/>
    </row>
    <row r="331" spans="1:21">
      <c r="A331" s="297">
        <v>45427</v>
      </c>
      <c r="B331" s="288">
        <v>3228</v>
      </c>
      <c r="P331" s="95"/>
    </row>
    <row r="332" spans="1:21">
      <c r="A332" s="297">
        <v>45428</v>
      </c>
      <c r="B332" s="288">
        <v>5074</v>
      </c>
      <c r="P332" s="95">
        <v>7</v>
      </c>
    </row>
    <row r="333" spans="1:21">
      <c r="A333" s="297">
        <v>45429</v>
      </c>
      <c r="B333" s="288">
        <v>4249</v>
      </c>
      <c r="P333" s="95">
        <v>5</v>
      </c>
    </row>
    <row r="334" spans="1:21">
      <c r="A334" s="297">
        <v>45430</v>
      </c>
      <c r="B334" s="288">
        <v>5917</v>
      </c>
      <c r="P334" s="95"/>
    </row>
    <row r="335" spans="1:21">
      <c r="A335" s="297">
        <v>45431</v>
      </c>
      <c r="B335" s="288">
        <v>5441</v>
      </c>
      <c r="P335" s="95">
        <v>14</v>
      </c>
    </row>
    <row r="336" spans="1:21">
      <c r="A336" s="297">
        <v>45432</v>
      </c>
      <c r="B336" s="288">
        <v>3845</v>
      </c>
      <c r="C336" s="288">
        <v>1</v>
      </c>
      <c r="D336" s="288">
        <v>1.8</v>
      </c>
      <c r="E336" s="288">
        <v>7.9</v>
      </c>
      <c r="F336" s="288">
        <v>100</v>
      </c>
      <c r="G336" s="288">
        <v>4.7</v>
      </c>
      <c r="H336" s="288">
        <v>6.3</v>
      </c>
      <c r="I336" s="288">
        <v>5.6</v>
      </c>
      <c r="J336" s="288">
        <v>3</v>
      </c>
      <c r="K336" s="288">
        <v>24.22</v>
      </c>
      <c r="L336" s="288">
        <v>21.53</v>
      </c>
      <c r="M336" s="288">
        <v>3.85</v>
      </c>
      <c r="N336" s="288">
        <v>11.54</v>
      </c>
      <c r="O336" s="288">
        <v>18.07</v>
      </c>
      <c r="P336" s="95"/>
      <c r="R336" s="288" t="s">
        <v>95</v>
      </c>
      <c r="S336" s="305" t="s">
        <v>156</v>
      </c>
      <c r="T336" s="291">
        <v>45443</v>
      </c>
      <c r="U336" s="291">
        <v>45448</v>
      </c>
    </row>
    <row r="337" spans="1:21">
      <c r="A337" s="297">
        <v>45433</v>
      </c>
      <c r="B337" s="288">
        <v>3387</v>
      </c>
      <c r="P337" s="95"/>
    </row>
    <row r="338" spans="1:21">
      <c r="A338" s="297">
        <v>45434</v>
      </c>
      <c r="B338" s="288">
        <v>3215</v>
      </c>
      <c r="P338" s="95"/>
    </row>
    <row r="339" spans="1:21">
      <c r="A339" s="297">
        <v>45435</v>
      </c>
      <c r="B339" s="288">
        <v>3084</v>
      </c>
      <c r="P339" s="95"/>
    </row>
    <row r="340" spans="1:21">
      <c r="A340" s="297">
        <v>45436</v>
      </c>
      <c r="B340" s="288">
        <v>2834</v>
      </c>
      <c r="P340" s="95"/>
    </row>
    <row r="341" spans="1:21">
      <c r="A341" s="297">
        <v>45437</v>
      </c>
      <c r="B341" s="288">
        <v>2891</v>
      </c>
      <c r="P341" s="95">
        <v>2</v>
      </c>
    </row>
    <row r="342" spans="1:21">
      <c r="A342" s="297">
        <v>45438</v>
      </c>
      <c r="B342" s="288">
        <v>2872</v>
      </c>
      <c r="P342" s="95"/>
    </row>
    <row r="343" spans="1:21">
      <c r="A343" s="297">
        <v>45439</v>
      </c>
      <c r="B343" s="288">
        <v>2804</v>
      </c>
      <c r="P343" s="95"/>
    </row>
    <row r="344" spans="1:21">
      <c r="A344" s="297">
        <v>45440</v>
      </c>
      <c r="B344" s="288">
        <v>2783</v>
      </c>
      <c r="P344" s="95">
        <v>1</v>
      </c>
    </row>
    <row r="345" spans="1:21">
      <c r="A345" s="297">
        <v>45441</v>
      </c>
      <c r="B345" s="288">
        <v>2853</v>
      </c>
      <c r="P345" s="95">
        <v>2</v>
      </c>
    </row>
    <row r="346" spans="1:21">
      <c r="A346" s="297">
        <v>45442</v>
      </c>
      <c r="B346" s="288">
        <v>2760</v>
      </c>
      <c r="P346" s="95"/>
    </row>
    <row r="347" spans="1:21">
      <c r="A347" s="297">
        <v>45443</v>
      </c>
      <c r="B347" s="288">
        <v>2873</v>
      </c>
      <c r="P347" s="95">
        <v>2</v>
      </c>
    </row>
    <row r="348" spans="1:21">
      <c r="A348" s="297">
        <v>45444</v>
      </c>
      <c r="B348" s="288">
        <v>2668</v>
      </c>
      <c r="P348" s="95"/>
    </row>
    <row r="349" spans="1:21">
      <c r="A349" s="297">
        <v>45445</v>
      </c>
      <c r="B349" s="288">
        <v>2891</v>
      </c>
      <c r="P349" s="95">
        <v>3</v>
      </c>
    </row>
    <row r="350" spans="1:21">
      <c r="A350" s="297">
        <v>45446</v>
      </c>
      <c r="B350" s="288">
        <v>2802</v>
      </c>
      <c r="C350" s="288">
        <v>1</v>
      </c>
      <c r="D350" s="288">
        <v>1.3</v>
      </c>
      <c r="E350" s="288">
        <v>7.4</v>
      </c>
      <c r="F350" s="288">
        <v>120</v>
      </c>
      <c r="G350" s="288">
        <v>1</v>
      </c>
      <c r="H350" s="288">
        <v>3</v>
      </c>
      <c r="I350" s="288">
        <v>3.7</v>
      </c>
      <c r="J350" s="288">
        <v>4.2</v>
      </c>
      <c r="K350" s="288">
        <v>7.57</v>
      </c>
      <c r="L350" s="288">
        <v>10.37</v>
      </c>
      <c r="M350" s="288">
        <v>2.8</v>
      </c>
      <c r="N350" s="288">
        <v>11.77</v>
      </c>
      <c r="O350" s="288">
        <v>2.8</v>
      </c>
      <c r="P350" s="95"/>
      <c r="R350" s="288" t="s">
        <v>95</v>
      </c>
      <c r="S350" s="305" t="s">
        <v>158</v>
      </c>
      <c r="T350" s="291">
        <v>45467</v>
      </c>
      <c r="U350" s="291">
        <v>45469</v>
      </c>
    </row>
    <row r="351" spans="1:21">
      <c r="A351" s="297">
        <v>45447</v>
      </c>
      <c r="B351" s="288">
        <v>2735</v>
      </c>
      <c r="P351" s="95"/>
    </row>
    <row r="352" spans="1:21">
      <c r="A352" s="297">
        <v>45448</v>
      </c>
      <c r="B352" s="288">
        <v>2656</v>
      </c>
      <c r="P352" s="95"/>
    </row>
    <row r="353" spans="1:16">
      <c r="A353" s="297">
        <v>45449</v>
      </c>
      <c r="B353" s="288">
        <v>2638</v>
      </c>
      <c r="P353" s="95"/>
    </row>
    <row r="354" spans="1:16">
      <c r="A354" s="297">
        <v>45450</v>
      </c>
      <c r="B354" s="288">
        <v>2532</v>
      </c>
      <c r="P354" s="95"/>
    </row>
    <row r="355" spans="1:16">
      <c r="A355" s="297">
        <v>45451</v>
      </c>
      <c r="B355" s="288">
        <v>2262</v>
      </c>
      <c r="P355" s="95"/>
    </row>
    <row r="356" spans="1:16">
      <c r="A356" s="297">
        <v>45452</v>
      </c>
      <c r="B356" s="288">
        <v>2168</v>
      </c>
      <c r="P356" s="95"/>
    </row>
    <row r="357" spans="1:16">
      <c r="A357" s="297">
        <v>45453</v>
      </c>
      <c r="B357" s="288">
        <v>2319</v>
      </c>
      <c r="P357" s="95"/>
    </row>
    <row r="358" spans="1:16">
      <c r="A358" s="297">
        <v>45454</v>
      </c>
      <c r="B358" s="288">
        <v>2358</v>
      </c>
      <c r="P358" s="95"/>
    </row>
    <row r="359" spans="1:16">
      <c r="A359" s="297">
        <v>45455</v>
      </c>
      <c r="B359" s="288">
        <v>2375</v>
      </c>
      <c r="P359" s="95"/>
    </row>
    <row r="360" spans="1:16">
      <c r="A360" s="297">
        <v>45456</v>
      </c>
      <c r="B360" s="288">
        <v>2393</v>
      </c>
      <c r="P360" s="95"/>
    </row>
    <row r="361" spans="1:16">
      <c r="A361" s="297">
        <v>45457</v>
      </c>
      <c r="B361" s="288">
        <v>2332</v>
      </c>
      <c r="P361" s="95"/>
    </row>
    <row r="362" spans="1:16">
      <c r="A362" s="297">
        <v>45458</v>
      </c>
      <c r="B362" s="288">
        <v>2213</v>
      </c>
      <c r="P362" s="95"/>
    </row>
    <row r="363" spans="1:16">
      <c r="A363" s="297">
        <v>45459</v>
      </c>
      <c r="B363" s="288">
        <v>2277</v>
      </c>
      <c r="P363" s="95"/>
    </row>
    <row r="364" spans="1:16">
      <c r="A364" s="297">
        <v>45460</v>
      </c>
      <c r="B364" s="288">
        <v>2408</v>
      </c>
      <c r="C364" s="288">
        <v>1</v>
      </c>
      <c r="D364" s="288">
        <v>3.1</v>
      </c>
      <c r="E364" s="288">
        <v>7.7</v>
      </c>
      <c r="F364" s="288">
        <v>250</v>
      </c>
      <c r="G364" s="288">
        <v>3.3</v>
      </c>
      <c r="H364" s="288">
        <v>3.3</v>
      </c>
      <c r="I364" s="288">
        <v>5.6</v>
      </c>
      <c r="J364" s="288">
        <v>4.8</v>
      </c>
      <c r="K364" s="288">
        <v>7.95</v>
      </c>
      <c r="L364" s="288">
        <v>13.48</v>
      </c>
      <c r="M364" s="288">
        <v>2.41</v>
      </c>
      <c r="N364" s="288">
        <v>11.56</v>
      </c>
      <c r="O364" s="288">
        <v>7.95</v>
      </c>
      <c r="P364" s="95"/>
    </row>
    <row r="365" spans="1:16">
      <c r="A365" s="297">
        <v>45461</v>
      </c>
      <c r="B365" s="288">
        <v>2452</v>
      </c>
      <c r="P365" s="95"/>
    </row>
    <row r="366" spans="1:16">
      <c r="A366" s="297">
        <v>45462</v>
      </c>
      <c r="B366" s="288"/>
      <c r="P366" s="95"/>
    </row>
    <row r="367" spans="1:16">
      <c r="A367" s="297">
        <v>45463</v>
      </c>
      <c r="B367" s="288"/>
      <c r="P367" s="95"/>
    </row>
    <row r="368" spans="1:16">
      <c r="A368" s="297">
        <v>45464</v>
      </c>
      <c r="B368" s="288"/>
      <c r="P368" s="95"/>
    </row>
    <row r="369" spans="1:16">
      <c r="A369" s="297">
        <v>45465</v>
      </c>
      <c r="B369" s="288"/>
      <c r="P369" s="95"/>
    </row>
    <row r="370" spans="1:16">
      <c r="A370" s="297">
        <v>45466</v>
      </c>
      <c r="B370" s="288"/>
      <c r="P370" s="95"/>
    </row>
    <row r="371" spans="1:16">
      <c r="A371" s="297">
        <v>45467</v>
      </c>
      <c r="B371" s="288"/>
      <c r="P371" s="95"/>
    </row>
    <row r="372" spans="1:16">
      <c r="A372" s="297">
        <v>45468</v>
      </c>
      <c r="B372" s="288"/>
      <c r="P372" s="95"/>
    </row>
    <row r="373" spans="1:16">
      <c r="A373" s="297">
        <v>45469</v>
      </c>
      <c r="B373" s="288"/>
      <c r="P373" s="95"/>
    </row>
    <row r="374" spans="1:16">
      <c r="A374" s="297">
        <v>45470</v>
      </c>
      <c r="B374" s="288"/>
      <c r="P374" s="95"/>
    </row>
    <row r="375" spans="1:16">
      <c r="A375" s="297">
        <v>45471</v>
      </c>
      <c r="B375" s="288"/>
      <c r="P375" s="95"/>
    </row>
    <row r="376" spans="1:16">
      <c r="A376" s="297">
        <v>45472</v>
      </c>
      <c r="B376" s="288"/>
      <c r="P376" s="95"/>
    </row>
    <row r="377" spans="1:16">
      <c r="A377" s="297">
        <v>45473</v>
      </c>
      <c r="B377" s="288"/>
      <c r="P377" s="95"/>
    </row>
  </sheetData>
  <mergeCells count="14">
    <mergeCell ref="U7:U9"/>
    <mergeCell ref="V7:V9"/>
    <mergeCell ref="E8:E9"/>
    <mergeCell ref="A7:A9"/>
    <mergeCell ref="B7:B8"/>
    <mergeCell ref="C7:J7"/>
    <mergeCell ref="K7:O7"/>
    <mergeCell ref="Q7:Q8"/>
    <mergeCell ref="T7:T9"/>
    <mergeCell ref="A2:V2"/>
    <mergeCell ref="A3:V3"/>
    <mergeCell ref="A4:V4"/>
    <mergeCell ref="A5:V5"/>
    <mergeCell ref="A1:V1"/>
  </mergeCells>
  <phoneticPr fontId="37" type="noConversion"/>
  <hyperlinks>
    <hyperlink ref="A5" r:id="rId1" xr:uid="{840D2B9E-5B5A-4859-8FB2-F0FE01C53E68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831BD-88F7-4612-B63E-D7FEFC530BA2}">
  <sheetPr>
    <pageSetUpPr fitToPage="1"/>
  </sheetPr>
  <dimension ref="A1:V408"/>
  <sheetViews>
    <sheetView workbookViewId="0">
      <pane ySplit="11" topLeftCell="A90" activePane="bottomLeft" state="frozen"/>
      <selection pane="bottomLeft" activeCell="E17" sqref="E17"/>
    </sheetView>
  </sheetViews>
  <sheetFormatPr defaultRowHeight="15"/>
  <cols>
    <col min="1" max="1" width="35" style="264" customWidth="1"/>
    <col min="2" max="2" width="12.42578125" customWidth="1"/>
    <col min="3" max="16" width="10.7109375" customWidth="1"/>
    <col min="17" max="17" width="13.85546875" style="264" customWidth="1"/>
    <col min="18" max="18" width="21.5703125" customWidth="1"/>
    <col min="19" max="19" width="14.140625" customWidth="1"/>
    <col min="20" max="20" width="18.28515625" customWidth="1"/>
    <col min="21" max="21" width="14.85546875" bestFit="1" customWidth="1"/>
    <col min="22" max="22" width="25.140625" bestFit="1" customWidth="1"/>
  </cols>
  <sheetData>
    <row r="1" spans="1:22" ht="18">
      <c r="A1" s="367" t="s">
        <v>144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</row>
    <row r="2" spans="1:22" ht="18.75">
      <c r="A2" s="369" t="s">
        <v>40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</row>
    <row r="3" spans="1:22" ht="21">
      <c r="A3" s="370" t="s">
        <v>43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</row>
    <row r="4" spans="1:22" ht="18.75">
      <c r="A4" s="371" t="s">
        <v>41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</row>
    <row r="5" spans="1:22" ht="18.75">
      <c r="A5" s="372" t="s">
        <v>42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</row>
    <row r="6" spans="1:22" ht="18.75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</row>
    <row r="7" spans="1:22" ht="36" customHeight="1">
      <c r="A7" s="344" t="s">
        <v>2</v>
      </c>
      <c r="B7" s="340" t="s">
        <v>36</v>
      </c>
      <c r="C7" s="347" t="s">
        <v>35</v>
      </c>
      <c r="D7" s="347"/>
      <c r="E7" s="347"/>
      <c r="F7" s="347"/>
      <c r="G7" s="347"/>
      <c r="H7" s="347"/>
      <c r="I7" s="347"/>
      <c r="J7" s="348"/>
      <c r="K7" s="349" t="s">
        <v>3</v>
      </c>
      <c r="L7" s="350"/>
      <c r="M7" s="350"/>
      <c r="N7" s="350"/>
      <c r="O7" s="351"/>
      <c r="P7" s="281"/>
      <c r="Q7" s="340" t="s">
        <v>34</v>
      </c>
      <c r="R7" s="306"/>
      <c r="S7" s="143"/>
      <c r="T7" s="340" t="s">
        <v>37</v>
      </c>
      <c r="U7" s="340" t="s">
        <v>38</v>
      </c>
      <c r="V7" s="340" t="s">
        <v>47</v>
      </c>
    </row>
    <row r="8" spans="1:22" ht="51">
      <c r="A8" s="345"/>
      <c r="B8" s="341"/>
      <c r="C8" s="10" t="s">
        <v>4</v>
      </c>
      <c r="D8" s="11" t="s">
        <v>5</v>
      </c>
      <c r="E8" s="352" t="s">
        <v>0</v>
      </c>
      <c r="F8" s="10" t="s">
        <v>6</v>
      </c>
      <c r="G8" s="12" t="s">
        <v>7</v>
      </c>
      <c r="H8" s="12" t="s">
        <v>8</v>
      </c>
      <c r="I8" s="12" t="s">
        <v>9</v>
      </c>
      <c r="J8" s="11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28</v>
      </c>
      <c r="Q8" s="341"/>
      <c r="R8" s="309" t="s">
        <v>136</v>
      </c>
      <c r="S8" s="144" t="s">
        <v>49</v>
      </c>
      <c r="T8" s="357"/>
      <c r="U8" s="357"/>
      <c r="V8" s="357"/>
    </row>
    <row r="9" spans="1:22">
      <c r="A9" s="346"/>
      <c r="B9" s="14" t="s">
        <v>32</v>
      </c>
      <c r="C9" s="15" t="s">
        <v>16</v>
      </c>
      <c r="D9" s="12" t="s">
        <v>16</v>
      </c>
      <c r="E9" s="353"/>
      <c r="F9" s="15" t="s">
        <v>17</v>
      </c>
      <c r="G9" s="16" t="s">
        <v>16</v>
      </c>
      <c r="H9" s="16" t="s">
        <v>16</v>
      </c>
      <c r="I9" s="15" t="s">
        <v>16</v>
      </c>
      <c r="J9" s="15" t="s">
        <v>16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29</v>
      </c>
      <c r="Q9" s="14" t="s">
        <v>32</v>
      </c>
      <c r="R9" s="307"/>
      <c r="S9" s="145"/>
      <c r="T9" s="358"/>
      <c r="U9" s="358"/>
      <c r="V9" s="358"/>
    </row>
    <row r="10" spans="1:22">
      <c r="A10" s="296" t="s">
        <v>19</v>
      </c>
      <c r="B10" s="97">
        <v>35500</v>
      </c>
      <c r="C10" s="19">
        <v>10</v>
      </c>
      <c r="D10" s="20" t="s">
        <v>1</v>
      </c>
      <c r="E10" s="21" t="s">
        <v>1</v>
      </c>
      <c r="F10" s="22" t="s">
        <v>1</v>
      </c>
      <c r="G10" s="22">
        <v>30</v>
      </c>
      <c r="H10" s="22">
        <v>20</v>
      </c>
      <c r="I10" s="19" t="s">
        <v>1</v>
      </c>
      <c r="J10" s="23" t="s">
        <v>1</v>
      </c>
      <c r="K10" s="308">
        <v>17500</v>
      </c>
      <c r="L10" s="308">
        <v>19983</v>
      </c>
      <c r="M10" s="308">
        <v>7837</v>
      </c>
      <c r="N10" s="308">
        <v>7850</v>
      </c>
      <c r="O10" s="308">
        <v>19983</v>
      </c>
      <c r="P10" s="308"/>
      <c r="Q10" s="97" t="s">
        <v>1</v>
      </c>
      <c r="R10" s="97"/>
      <c r="S10" s="146"/>
      <c r="T10" s="97" t="s">
        <v>1</v>
      </c>
      <c r="U10" s="97" t="s">
        <v>1</v>
      </c>
      <c r="V10" s="97" t="s">
        <v>1</v>
      </c>
    </row>
    <row r="11" spans="1:22">
      <c r="A11" s="296" t="s">
        <v>20</v>
      </c>
      <c r="B11" s="97" t="s">
        <v>1</v>
      </c>
      <c r="C11" s="18" t="s">
        <v>1</v>
      </c>
      <c r="D11" s="18" t="s">
        <v>1</v>
      </c>
      <c r="E11" s="18" t="s">
        <v>1</v>
      </c>
      <c r="F11" s="18" t="s">
        <v>1</v>
      </c>
      <c r="G11" s="18" t="s">
        <v>1</v>
      </c>
      <c r="H11" s="18" t="s">
        <v>1</v>
      </c>
      <c r="I11" s="18" t="s">
        <v>1</v>
      </c>
      <c r="J11" s="286" t="s">
        <v>1</v>
      </c>
      <c r="K11" s="286" t="s">
        <v>1</v>
      </c>
      <c r="L11" s="286" t="s">
        <v>1</v>
      </c>
      <c r="M11" s="286" t="s">
        <v>1</v>
      </c>
      <c r="N11" s="286" t="s">
        <v>1</v>
      </c>
      <c r="O11" s="286" t="s">
        <v>1</v>
      </c>
      <c r="P11" s="287"/>
      <c r="Q11" s="97" t="s">
        <v>1</v>
      </c>
      <c r="R11" s="97"/>
      <c r="S11" s="146"/>
      <c r="T11" s="97" t="s">
        <v>1</v>
      </c>
      <c r="U11" s="97" t="s">
        <v>1</v>
      </c>
      <c r="V11" s="97" t="s">
        <v>1</v>
      </c>
    </row>
    <row r="12" spans="1:22">
      <c r="A12" s="297">
        <v>45458</v>
      </c>
      <c r="B12" s="288">
        <v>2213</v>
      </c>
      <c r="P12" s="95"/>
    </row>
    <row r="13" spans="1:22">
      <c r="A13" s="297">
        <v>45459</v>
      </c>
      <c r="B13" s="288">
        <v>2277</v>
      </c>
      <c r="P13" s="95"/>
    </row>
    <row r="14" spans="1:22">
      <c r="A14" s="297">
        <v>45460</v>
      </c>
      <c r="B14" s="288">
        <v>2408</v>
      </c>
      <c r="C14" s="288">
        <v>1</v>
      </c>
      <c r="D14" s="288">
        <v>3.1</v>
      </c>
      <c r="E14" s="288">
        <v>7.7</v>
      </c>
      <c r="F14" s="288">
        <v>250</v>
      </c>
      <c r="G14" s="288">
        <v>3.3</v>
      </c>
      <c r="H14" s="288">
        <v>3.3</v>
      </c>
      <c r="I14" s="288">
        <v>5.6</v>
      </c>
      <c r="J14" s="288">
        <v>4.8</v>
      </c>
      <c r="K14" s="288">
        <v>7.95</v>
      </c>
      <c r="L14" s="288">
        <v>13.48</v>
      </c>
      <c r="M14" s="288">
        <v>2.41</v>
      </c>
      <c r="N14" s="288">
        <v>11.56</v>
      </c>
      <c r="O14" s="288">
        <v>7.95</v>
      </c>
      <c r="P14" s="95"/>
    </row>
    <row r="15" spans="1:22">
      <c r="A15" s="297">
        <v>45461</v>
      </c>
      <c r="B15" s="288">
        <v>2452</v>
      </c>
      <c r="P15" s="95"/>
    </row>
    <row r="16" spans="1:22">
      <c r="A16" s="297">
        <v>45462</v>
      </c>
      <c r="B16" s="288">
        <v>2448</v>
      </c>
      <c r="P16" s="95"/>
    </row>
    <row r="17" spans="1:16">
      <c r="A17" s="297">
        <v>45463</v>
      </c>
      <c r="B17" s="288">
        <v>2428</v>
      </c>
      <c r="P17" s="95"/>
    </row>
    <row r="18" spans="1:16">
      <c r="A18" s="297">
        <v>45464</v>
      </c>
      <c r="B18" s="288">
        <v>2340</v>
      </c>
      <c r="P18" s="95"/>
    </row>
    <row r="19" spans="1:16">
      <c r="A19" s="297">
        <v>45465</v>
      </c>
      <c r="B19" s="288">
        <v>2280</v>
      </c>
      <c r="P19" s="95"/>
    </row>
    <row r="20" spans="1:16">
      <c r="A20" s="297">
        <v>45466</v>
      </c>
      <c r="B20" s="288">
        <v>2344</v>
      </c>
      <c r="P20" s="95"/>
    </row>
    <row r="21" spans="1:16">
      <c r="A21" s="297">
        <v>45467</v>
      </c>
      <c r="B21" s="288">
        <v>2489</v>
      </c>
      <c r="P21" s="95"/>
    </row>
    <row r="22" spans="1:16">
      <c r="A22" s="297">
        <v>45468</v>
      </c>
      <c r="B22" s="288">
        <v>2409</v>
      </c>
      <c r="P22" s="95"/>
    </row>
    <row r="23" spans="1:16">
      <c r="A23" s="297">
        <v>45469</v>
      </c>
      <c r="B23" s="288">
        <v>2289</v>
      </c>
      <c r="P23" s="95"/>
    </row>
    <row r="24" spans="1:16">
      <c r="A24" s="297">
        <v>45470</v>
      </c>
      <c r="B24" s="288">
        <v>2348</v>
      </c>
      <c r="P24" s="95"/>
    </row>
    <row r="25" spans="1:16">
      <c r="A25" s="297">
        <v>45471</v>
      </c>
      <c r="B25" s="288">
        <v>2223</v>
      </c>
      <c r="P25" s="95">
        <v>3</v>
      </c>
    </row>
    <row r="26" spans="1:16">
      <c r="A26" s="297">
        <v>45472</v>
      </c>
      <c r="B26" s="288">
        <v>2181</v>
      </c>
      <c r="P26" s="95"/>
    </row>
    <row r="27" spans="1:16">
      <c r="A27" s="297">
        <v>45473</v>
      </c>
      <c r="B27" s="288">
        <v>2172</v>
      </c>
      <c r="P27" s="95"/>
    </row>
    <row r="28" spans="1:16">
      <c r="A28" s="297">
        <v>45474</v>
      </c>
      <c r="B28" s="288">
        <v>2437</v>
      </c>
      <c r="C28" s="288">
        <v>4</v>
      </c>
      <c r="D28" s="288">
        <v>2.14</v>
      </c>
      <c r="E28" s="288">
        <v>7.74</v>
      </c>
      <c r="F28" s="288">
        <v>182</v>
      </c>
      <c r="G28" s="288">
        <v>2</v>
      </c>
      <c r="H28" s="288">
        <v>12.3</v>
      </c>
      <c r="I28" s="288">
        <v>3.73</v>
      </c>
      <c r="J28" s="288">
        <v>5.18</v>
      </c>
      <c r="K28" s="288">
        <v>29.98</v>
      </c>
      <c r="L28" s="288">
        <v>9.09</v>
      </c>
      <c r="M28" s="288">
        <v>9.75</v>
      </c>
      <c r="N28" s="288">
        <v>12.62</v>
      </c>
      <c r="O28" s="288">
        <v>4.87</v>
      </c>
      <c r="P28" s="95">
        <v>1</v>
      </c>
    </row>
    <row r="29" spans="1:16">
      <c r="A29" s="297">
        <v>45475</v>
      </c>
      <c r="B29" s="288">
        <v>3512</v>
      </c>
      <c r="P29" s="95">
        <v>10</v>
      </c>
    </row>
    <row r="30" spans="1:16">
      <c r="A30" s="297">
        <v>45476</v>
      </c>
      <c r="B30" s="288">
        <v>3110</v>
      </c>
      <c r="P30" s="95">
        <v>12</v>
      </c>
    </row>
    <row r="31" spans="1:16">
      <c r="A31" s="297">
        <v>45477</v>
      </c>
      <c r="B31" s="288">
        <v>2730</v>
      </c>
      <c r="P31" s="95">
        <v>2</v>
      </c>
    </row>
    <row r="32" spans="1:16">
      <c r="A32" s="297">
        <v>45478</v>
      </c>
      <c r="B32" s="288">
        <v>2483</v>
      </c>
      <c r="P32" s="95">
        <v>1</v>
      </c>
    </row>
    <row r="33" spans="1:16">
      <c r="A33" s="297">
        <v>45479</v>
      </c>
      <c r="B33" s="288">
        <v>2479</v>
      </c>
      <c r="P33" s="95">
        <v>7</v>
      </c>
    </row>
    <row r="34" spans="1:16">
      <c r="A34" s="297">
        <v>45480</v>
      </c>
      <c r="B34" s="288">
        <v>2632</v>
      </c>
      <c r="P34" s="95">
        <v>4</v>
      </c>
    </row>
    <row r="35" spans="1:16">
      <c r="A35" s="297">
        <v>45481</v>
      </c>
      <c r="B35" s="288">
        <v>2640</v>
      </c>
      <c r="P35" s="95">
        <v>4</v>
      </c>
    </row>
    <row r="36" spans="1:16">
      <c r="A36" s="297">
        <v>45482</v>
      </c>
      <c r="B36" s="288">
        <v>2603</v>
      </c>
      <c r="P36" s="95">
        <v>1</v>
      </c>
    </row>
    <row r="37" spans="1:16">
      <c r="A37" s="297">
        <v>45483</v>
      </c>
      <c r="B37" s="288">
        <v>2593</v>
      </c>
      <c r="P37" s="95">
        <v>1</v>
      </c>
    </row>
    <row r="38" spans="1:16">
      <c r="A38" s="297">
        <v>45484</v>
      </c>
      <c r="B38" s="288">
        <v>2439</v>
      </c>
      <c r="P38" s="95"/>
    </row>
    <row r="39" spans="1:16">
      <c r="A39" s="297">
        <v>45485</v>
      </c>
      <c r="B39" s="288">
        <v>2332</v>
      </c>
      <c r="P39" s="95"/>
    </row>
    <row r="40" spans="1:16">
      <c r="A40" s="297">
        <v>45486</v>
      </c>
      <c r="B40" s="288">
        <v>2202</v>
      </c>
      <c r="P40" s="95"/>
    </row>
    <row r="41" spans="1:16">
      <c r="A41" s="297">
        <v>45487</v>
      </c>
      <c r="B41" s="288">
        <v>2132</v>
      </c>
      <c r="P41" s="95"/>
    </row>
    <row r="42" spans="1:16">
      <c r="A42" s="297">
        <v>45488</v>
      </c>
      <c r="B42" s="288">
        <v>2289</v>
      </c>
      <c r="C42" s="288">
        <v>3</v>
      </c>
      <c r="D42" s="288">
        <v>2.58</v>
      </c>
      <c r="E42" s="288">
        <v>7.58</v>
      </c>
      <c r="F42" s="288">
        <v>244</v>
      </c>
      <c r="G42" s="288">
        <v>1</v>
      </c>
      <c r="H42" s="288">
        <v>2</v>
      </c>
      <c r="I42" s="288">
        <v>5.96</v>
      </c>
      <c r="J42" s="288">
        <v>4.92</v>
      </c>
      <c r="K42" s="288">
        <v>4.58</v>
      </c>
      <c r="L42" s="288">
        <v>13.64</v>
      </c>
      <c r="M42" s="288">
        <v>6.87</v>
      </c>
      <c r="N42" s="288">
        <v>11.26</v>
      </c>
      <c r="O42" s="288">
        <v>2.29</v>
      </c>
      <c r="P42" s="95"/>
    </row>
    <row r="43" spans="1:16">
      <c r="A43" s="297">
        <v>45489</v>
      </c>
      <c r="B43" s="288">
        <v>2314</v>
      </c>
      <c r="P43" s="95"/>
    </row>
    <row r="44" spans="1:16">
      <c r="A44" s="297">
        <v>45490</v>
      </c>
      <c r="B44" s="288">
        <v>2251</v>
      </c>
      <c r="P44" s="73"/>
    </row>
    <row r="45" spans="1:16">
      <c r="A45" s="297">
        <v>45491</v>
      </c>
      <c r="B45" s="288">
        <v>2300</v>
      </c>
      <c r="P45" s="73"/>
    </row>
    <row r="46" spans="1:16">
      <c r="A46" s="297">
        <v>45492</v>
      </c>
      <c r="B46" s="288">
        <v>2197</v>
      </c>
      <c r="P46" s="73"/>
    </row>
    <row r="47" spans="1:16">
      <c r="A47" s="297">
        <v>45493</v>
      </c>
      <c r="B47" s="288">
        <v>2063</v>
      </c>
      <c r="P47" s="73"/>
    </row>
    <row r="48" spans="1:16">
      <c r="A48" s="297">
        <v>45494</v>
      </c>
      <c r="B48" s="288">
        <v>2125</v>
      </c>
      <c r="P48" s="73"/>
    </row>
    <row r="49" spans="1:20">
      <c r="A49" s="297">
        <v>45495</v>
      </c>
      <c r="B49" s="288">
        <v>2290</v>
      </c>
      <c r="P49" s="73"/>
    </row>
    <row r="50" spans="1:20">
      <c r="A50" s="297">
        <v>45496</v>
      </c>
      <c r="B50" s="288">
        <v>2371</v>
      </c>
      <c r="P50" s="73"/>
    </row>
    <row r="51" spans="1:20">
      <c r="A51" s="297">
        <v>45497</v>
      </c>
      <c r="B51" s="288">
        <v>2338</v>
      </c>
      <c r="P51" s="73"/>
    </row>
    <row r="52" spans="1:20">
      <c r="A52" s="297">
        <v>45498</v>
      </c>
      <c r="B52" s="288">
        <v>2212</v>
      </c>
      <c r="P52" s="73"/>
    </row>
    <row r="53" spans="1:20">
      <c r="A53" s="297">
        <v>45499</v>
      </c>
      <c r="B53" s="288">
        <v>2197</v>
      </c>
      <c r="P53" s="73"/>
    </row>
    <row r="54" spans="1:20">
      <c r="A54" s="297">
        <v>45500</v>
      </c>
      <c r="B54" s="288">
        <v>2113</v>
      </c>
      <c r="P54" s="73"/>
    </row>
    <row r="55" spans="1:20">
      <c r="A55" s="297">
        <v>45501</v>
      </c>
      <c r="B55" s="288">
        <v>2194</v>
      </c>
      <c r="P55" s="73"/>
    </row>
    <row r="56" spans="1:20">
      <c r="A56" s="297">
        <v>45502</v>
      </c>
      <c r="B56" s="288">
        <v>2231</v>
      </c>
      <c r="P56" s="73"/>
    </row>
    <row r="57" spans="1:20">
      <c r="A57" s="297">
        <v>45503</v>
      </c>
      <c r="B57" s="288">
        <v>2249</v>
      </c>
      <c r="C57" s="288">
        <v>12</v>
      </c>
      <c r="D57" s="288">
        <v>1.54</v>
      </c>
      <c r="E57" s="288">
        <v>7.63</v>
      </c>
      <c r="F57" s="288">
        <v>990</v>
      </c>
      <c r="G57" s="288">
        <v>1</v>
      </c>
      <c r="H57" s="288">
        <v>3.55</v>
      </c>
      <c r="I57" s="288">
        <v>3.88</v>
      </c>
      <c r="J57" s="288">
        <v>6.03</v>
      </c>
      <c r="K57" s="288">
        <v>7.98</v>
      </c>
      <c r="L57" s="288">
        <v>8.66</v>
      </c>
      <c r="M57" s="288">
        <v>26.99</v>
      </c>
      <c r="N57" s="288">
        <v>13.56</v>
      </c>
      <c r="O57" s="288">
        <v>2.25</v>
      </c>
      <c r="P57" s="73"/>
      <c r="R57" s="288" t="s">
        <v>95</v>
      </c>
      <c r="S57" s="288" t="s">
        <v>159</v>
      </c>
      <c r="T57" s="291">
        <v>45512</v>
      </c>
    </row>
    <row r="58" spans="1:20">
      <c r="A58" s="297">
        <v>45504</v>
      </c>
      <c r="B58" s="288">
        <v>2253</v>
      </c>
      <c r="P58" s="73"/>
    </row>
    <row r="59" spans="1:20">
      <c r="A59" s="297">
        <v>45505</v>
      </c>
      <c r="B59" s="288">
        <v>2249</v>
      </c>
      <c r="P59" s="311"/>
    </row>
    <row r="60" spans="1:20">
      <c r="A60" s="297">
        <v>45506</v>
      </c>
      <c r="B60" s="288">
        <v>2206</v>
      </c>
      <c r="P60" s="311"/>
    </row>
    <row r="61" spans="1:20">
      <c r="A61" s="297">
        <v>45507</v>
      </c>
      <c r="B61" s="288">
        <v>2088</v>
      </c>
      <c r="P61" s="311"/>
    </row>
    <row r="62" spans="1:20">
      <c r="A62" s="297">
        <v>45508</v>
      </c>
      <c r="B62" s="288">
        <v>2148</v>
      </c>
      <c r="P62" s="311"/>
    </row>
    <row r="63" spans="1:20">
      <c r="A63" s="297">
        <v>45509</v>
      </c>
      <c r="B63" s="288">
        <v>2191</v>
      </c>
      <c r="P63" s="311"/>
    </row>
    <row r="64" spans="1:20">
      <c r="A64" s="297">
        <v>45510</v>
      </c>
      <c r="B64" s="288">
        <v>2316</v>
      </c>
      <c r="P64" s="311"/>
    </row>
    <row r="65" spans="1:20">
      <c r="A65" s="297">
        <v>45511</v>
      </c>
      <c r="B65" s="288">
        <v>2196</v>
      </c>
      <c r="P65" s="311"/>
    </row>
    <row r="66" spans="1:20">
      <c r="A66" s="297">
        <v>45512</v>
      </c>
      <c r="B66" s="288">
        <v>2263</v>
      </c>
      <c r="P66" s="311"/>
    </row>
    <row r="67" spans="1:20">
      <c r="A67" s="297">
        <v>45513</v>
      </c>
      <c r="B67" s="288">
        <v>2111</v>
      </c>
      <c r="P67" s="311"/>
    </row>
    <row r="68" spans="1:20">
      <c r="A68" s="297">
        <v>45514</v>
      </c>
      <c r="B68" s="288">
        <v>2064</v>
      </c>
      <c r="P68" s="311"/>
    </row>
    <row r="69" spans="1:20">
      <c r="A69" s="297">
        <v>45515</v>
      </c>
      <c r="B69" s="288">
        <v>2432</v>
      </c>
      <c r="P69" s="311"/>
    </row>
    <row r="70" spans="1:20">
      <c r="A70" s="297">
        <v>45516</v>
      </c>
      <c r="B70" s="288">
        <v>16646</v>
      </c>
      <c r="C70" s="288">
        <v>2</v>
      </c>
      <c r="D70" s="288">
        <v>11.7</v>
      </c>
      <c r="E70" s="288">
        <v>7.44</v>
      </c>
      <c r="F70" s="288">
        <v>230</v>
      </c>
      <c r="G70" s="288">
        <v>4</v>
      </c>
      <c r="H70" s="288">
        <v>17.100000000000001</v>
      </c>
      <c r="I70" s="288">
        <v>15.4</v>
      </c>
      <c r="J70" s="288">
        <v>7.58</v>
      </c>
      <c r="K70" s="288">
        <v>284.64999999999998</v>
      </c>
      <c r="L70" s="288">
        <v>256.35000000000002</v>
      </c>
      <c r="M70" s="288">
        <v>33.29</v>
      </c>
      <c r="N70" s="288">
        <v>126.18</v>
      </c>
      <c r="O70" s="288">
        <v>66.58</v>
      </c>
      <c r="P70" s="311">
        <v>55</v>
      </c>
      <c r="R70" s="288" t="s">
        <v>95</v>
      </c>
      <c r="S70" s="288" t="s">
        <v>159</v>
      </c>
      <c r="T70" s="291">
        <v>45526</v>
      </c>
    </row>
    <row r="71" spans="1:20">
      <c r="A71" s="297">
        <v>45517</v>
      </c>
      <c r="B71" s="288">
        <v>6305</v>
      </c>
      <c r="P71" s="311">
        <v>34</v>
      </c>
    </row>
    <row r="72" spans="1:20">
      <c r="A72" s="297">
        <v>45518</v>
      </c>
      <c r="B72" s="288">
        <v>7542</v>
      </c>
      <c r="P72" s="311">
        <v>4</v>
      </c>
    </row>
    <row r="73" spans="1:20">
      <c r="A73" s="297">
        <v>45519</v>
      </c>
      <c r="B73" s="288">
        <v>4744</v>
      </c>
      <c r="P73" s="311">
        <v>8</v>
      </c>
    </row>
    <row r="74" spans="1:20">
      <c r="A74" s="297">
        <v>45520</v>
      </c>
      <c r="B74" s="288">
        <v>3538</v>
      </c>
      <c r="P74" s="311">
        <v>1</v>
      </c>
    </row>
    <row r="75" spans="1:20">
      <c r="A75" s="297">
        <v>45521</v>
      </c>
      <c r="B75" s="288">
        <v>2950</v>
      </c>
      <c r="P75" s="311"/>
    </row>
    <row r="76" spans="1:20">
      <c r="A76" s="297">
        <v>45522</v>
      </c>
      <c r="B76" s="288">
        <v>2671</v>
      </c>
      <c r="P76" s="311"/>
    </row>
    <row r="77" spans="1:20">
      <c r="A77" s="297">
        <v>45523</v>
      </c>
      <c r="B77" s="288">
        <v>2608</v>
      </c>
      <c r="P77" s="311"/>
    </row>
    <row r="78" spans="1:20">
      <c r="A78" s="297">
        <v>45524</v>
      </c>
      <c r="B78" s="288">
        <v>2577</v>
      </c>
      <c r="P78" s="311">
        <v>1</v>
      </c>
    </row>
    <row r="79" spans="1:20">
      <c r="A79" s="297">
        <v>45525</v>
      </c>
      <c r="B79" s="288">
        <v>2573</v>
      </c>
      <c r="P79" s="311"/>
    </row>
    <row r="80" spans="1:20">
      <c r="A80" s="297">
        <v>45526</v>
      </c>
      <c r="B80" s="288">
        <v>2421</v>
      </c>
      <c r="P80" s="311"/>
    </row>
    <row r="81" spans="1:20">
      <c r="A81" s="297">
        <v>45527</v>
      </c>
      <c r="B81" s="288">
        <v>2297</v>
      </c>
      <c r="P81" s="311"/>
    </row>
    <row r="82" spans="1:20">
      <c r="A82" s="297">
        <v>45528</v>
      </c>
      <c r="B82" s="288">
        <v>2237</v>
      </c>
      <c r="P82" s="311"/>
    </row>
    <row r="83" spans="1:20">
      <c r="A83" s="297">
        <v>45529</v>
      </c>
      <c r="B83" s="288">
        <v>2194</v>
      </c>
      <c r="P83" s="311"/>
    </row>
    <row r="84" spans="1:20">
      <c r="A84" s="297">
        <v>45530</v>
      </c>
      <c r="B84" s="288">
        <v>2390</v>
      </c>
      <c r="C84" s="288">
        <v>1</v>
      </c>
      <c r="D84" s="288">
        <v>9.9</v>
      </c>
      <c r="E84" s="288">
        <v>7.39</v>
      </c>
      <c r="F84" s="288">
        <v>90</v>
      </c>
      <c r="G84" s="288">
        <v>4</v>
      </c>
      <c r="H84" s="288">
        <v>9.5</v>
      </c>
      <c r="I84" s="288">
        <v>11.3</v>
      </c>
      <c r="J84" s="288">
        <v>6.26</v>
      </c>
      <c r="K84" s="288">
        <v>22.71</v>
      </c>
      <c r="L84" s="288">
        <v>27.01</v>
      </c>
      <c r="M84" s="288">
        <v>2.39</v>
      </c>
      <c r="N84" s="288">
        <v>14.96</v>
      </c>
      <c r="O84" s="288">
        <v>9.56</v>
      </c>
      <c r="P84" s="311"/>
      <c r="R84" s="288" t="s">
        <v>95</v>
      </c>
      <c r="S84" s="288" t="s">
        <v>159</v>
      </c>
      <c r="T84" s="291">
        <v>45544</v>
      </c>
    </row>
    <row r="85" spans="1:20">
      <c r="A85" s="297">
        <v>45531</v>
      </c>
      <c r="B85" s="288">
        <v>2392</v>
      </c>
      <c r="P85" s="311"/>
    </row>
    <row r="86" spans="1:20">
      <c r="A86" s="297">
        <v>45532</v>
      </c>
      <c r="B86" s="288">
        <v>2318</v>
      </c>
      <c r="P86" s="311"/>
    </row>
    <row r="87" spans="1:20">
      <c r="A87" s="297">
        <v>45533</v>
      </c>
      <c r="B87" s="288">
        <v>2336</v>
      </c>
      <c r="P87" s="311"/>
    </row>
    <row r="88" spans="1:20">
      <c r="A88" s="297">
        <v>45534</v>
      </c>
      <c r="B88" s="288">
        <v>2220</v>
      </c>
      <c r="P88" s="311"/>
    </row>
    <row r="89" spans="1:20">
      <c r="A89" s="297">
        <v>45535</v>
      </c>
      <c r="B89" s="288">
        <v>2193</v>
      </c>
      <c r="P89" s="311"/>
    </row>
    <row r="90" spans="1:20">
      <c r="A90" s="297">
        <v>45536</v>
      </c>
      <c r="B90" s="288">
        <v>2101</v>
      </c>
      <c r="P90" s="311"/>
    </row>
    <row r="91" spans="1:20">
      <c r="A91" s="297">
        <v>45537</v>
      </c>
      <c r="B91" s="288">
        <v>2212</v>
      </c>
      <c r="P91" s="311"/>
    </row>
    <row r="92" spans="1:20">
      <c r="A92" s="297">
        <v>45538</v>
      </c>
      <c r="B92" s="288">
        <v>2257</v>
      </c>
      <c r="P92" s="311"/>
    </row>
    <row r="93" spans="1:20">
      <c r="A93" s="297">
        <v>45539</v>
      </c>
      <c r="B93" s="288">
        <v>2262</v>
      </c>
      <c r="P93" s="311"/>
    </row>
    <row r="94" spans="1:20">
      <c r="A94" s="297">
        <v>45540</v>
      </c>
      <c r="B94" s="288">
        <v>2237</v>
      </c>
      <c r="P94" s="311"/>
    </row>
    <row r="95" spans="1:20">
      <c r="A95" s="297">
        <v>45541</v>
      </c>
      <c r="B95" s="288">
        <v>2287</v>
      </c>
      <c r="P95" s="311"/>
    </row>
    <row r="96" spans="1:20">
      <c r="A96" s="297">
        <v>45542</v>
      </c>
      <c r="B96" s="288">
        <v>2182</v>
      </c>
      <c r="P96" s="311"/>
    </row>
    <row r="97" spans="1:20">
      <c r="A97" s="297">
        <v>45543</v>
      </c>
      <c r="B97" s="288">
        <v>2049</v>
      </c>
      <c r="P97" s="311"/>
    </row>
    <row r="98" spans="1:20">
      <c r="A98" s="297">
        <v>45544</v>
      </c>
      <c r="B98" s="288">
        <v>2134</v>
      </c>
      <c r="P98" s="311"/>
    </row>
    <row r="99" spans="1:20">
      <c r="A99" s="297">
        <v>45545</v>
      </c>
      <c r="B99" s="288">
        <v>2235</v>
      </c>
      <c r="C99" s="288">
        <v>1</v>
      </c>
      <c r="D99" s="288">
        <v>15.6</v>
      </c>
      <c r="E99" s="288">
        <v>7.52</v>
      </c>
      <c r="F99" s="288">
        <v>220</v>
      </c>
      <c r="G99" s="288">
        <v>7</v>
      </c>
      <c r="H99" s="288">
        <v>10.7</v>
      </c>
      <c r="I99" s="288">
        <v>17.7</v>
      </c>
      <c r="J99" s="288">
        <v>7.27</v>
      </c>
      <c r="K99" s="288">
        <v>23.91</v>
      </c>
      <c r="L99" s="288">
        <v>39.56</v>
      </c>
      <c r="M99" s="288">
        <v>2.2400000000000002</v>
      </c>
      <c r="N99" s="288">
        <v>16.25</v>
      </c>
      <c r="O99" s="288">
        <v>15.65</v>
      </c>
      <c r="P99" s="311">
        <v>1</v>
      </c>
      <c r="R99" s="288" t="s">
        <v>160</v>
      </c>
      <c r="S99" s="288" t="s">
        <v>161</v>
      </c>
      <c r="T99" s="291">
        <v>45562</v>
      </c>
    </row>
    <row r="100" spans="1:20">
      <c r="A100" s="297">
        <v>45546</v>
      </c>
      <c r="B100" s="288">
        <v>2323</v>
      </c>
      <c r="P100" s="311"/>
    </row>
    <row r="101" spans="1:20">
      <c r="A101" s="297">
        <v>45547</v>
      </c>
      <c r="B101" s="288">
        <v>2573</v>
      </c>
      <c r="P101" s="311"/>
    </row>
    <row r="102" spans="1:20">
      <c r="A102" s="297">
        <v>45548</v>
      </c>
      <c r="B102" s="288">
        <v>2136</v>
      </c>
      <c r="P102" s="311"/>
    </row>
    <row r="103" spans="1:20">
      <c r="A103" s="297">
        <v>45549</v>
      </c>
      <c r="B103" s="288">
        <v>2083</v>
      </c>
      <c r="P103" s="311"/>
    </row>
    <row r="104" spans="1:20">
      <c r="A104" s="297">
        <v>45550</v>
      </c>
      <c r="B104" s="288">
        <v>2126</v>
      </c>
      <c r="P104" s="311"/>
    </row>
    <row r="105" spans="1:20">
      <c r="A105" s="297">
        <v>45551</v>
      </c>
      <c r="B105" s="288">
        <v>2244</v>
      </c>
      <c r="P105" s="311"/>
    </row>
    <row r="106" spans="1:20">
      <c r="A106" s="297">
        <v>45552</v>
      </c>
      <c r="B106" s="288">
        <v>2201</v>
      </c>
      <c r="P106" s="311"/>
    </row>
    <row r="107" spans="1:20">
      <c r="A107" s="297">
        <v>45553</v>
      </c>
      <c r="B107" s="288">
        <v>2297</v>
      </c>
      <c r="P107" s="311"/>
    </row>
    <row r="108" spans="1:20">
      <c r="A108" s="297">
        <v>45554</v>
      </c>
      <c r="B108" s="288">
        <v>2260</v>
      </c>
      <c r="P108" s="311"/>
    </row>
    <row r="109" spans="1:20">
      <c r="A109" s="297">
        <v>45555</v>
      </c>
      <c r="B109" s="288">
        <v>2129</v>
      </c>
      <c r="P109" s="311"/>
    </row>
    <row r="110" spans="1:20">
      <c r="A110" s="297">
        <v>45556</v>
      </c>
      <c r="B110" s="288">
        <v>2112</v>
      </c>
      <c r="P110" s="311"/>
    </row>
    <row r="111" spans="1:20">
      <c r="A111" s="297">
        <v>45557</v>
      </c>
      <c r="B111" s="288">
        <v>2070</v>
      </c>
      <c r="P111" s="311"/>
    </row>
    <row r="112" spans="1:20">
      <c r="A112" s="297">
        <v>45558</v>
      </c>
      <c r="B112" s="288">
        <v>2251</v>
      </c>
      <c r="C112" s="288">
        <v>3</v>
      </c>
      <c r="D112" s="288">
        <v>7.55</v>
      </c>
      <c r="E112" s="288">
        <v>7.5</v>
      </c>
      <c r="F112" s="288">
        <v>40</v>
      </c>
      <c r="G112" s="288">
        <v>3</v>
      </c>
      <c r="H112" s="288">
        <v>6.82</v>
      </c>
      <c r="I112" s="288">
        <v>9.11</v>
      </c>
      <c r="J112" s="288">
        <v>6.89</v>
      </c>
      <c r="K112" s="288">
        <v>15.35</v>
      </c>
      <c r="L112" s="288">
        <v>20.51</v>
      </c>
      <c r="M112" s="288">
        <v>6.75</v>
      </c>
      <c r="N112" s="288">
        <v>15.51</v>
      </c>
      <c r="O112" s="288">
        <v>6.75</v>
      </c>
      <c r="P112" s="311"/>
      <c r="R112" s="288" t="s">
        <v>95</v>
      </c>
      <c r="S112" s="288" t="s">
        <v>159</v>
      </c>
      <c r="T112" s="291">
        <v>45581</v>
      </c>
    </row>
    <row r="113" spans="1:20">
      <c r="A113" s="297">
        <v>45559</v>
      </c>
      <c r="B113" s="288">
        <v>2290</v>
      </c>
      <c r="P113" s="311"/>
    </row>
    <row r="114" spans="1:20">
      <c r="A114" s="297">
        <v>45560</v>
      </c>
      <c r="B114" s="288">
        <v>2255</v>
      </c>
      <c r="P114" s="311"/>
    </row>
    <row r="115" spans="1:20">
      <c r="A115" s="297">
        <v>45561</v>
      </c>
      <c r="B115" s="288">
        <v>2525</v>
      </c>
      <c r="P115" s="311"/>
    </row>
    <row r="116" spans="1:20">
      <c r="A116" s="297">
        <v>45562</v>
      </c>
      <c r="B116" s="288">
        <v>8097</v>
      </c>
      <c r="P116" s="311">
        <v>25</v>
      </c>
    </row>
    <row r="117" spans="1:20">
      <c r="A117" s="297">
        <v>45563</v>
      </c>
      <c r="B117" s="288">
        <v>6738</v>
      </c>
      <c r="P117" s="311">
        <v>43</v>
      </c>
    </row>
    <row r="118" spans="1:20">
      <c r="A118" s="297">
        <v>45564</v>
      </c>
      <c r="B118" s="288">
        <v>4968</v>
      </c>
      <c r="P118" s="311">
        <v>20</v>
      </c>
    </row>
    <row r="119" spans="1:20">
      <c r="A119" s="297">
        <v>45565</v>
      </c>
      <c r="B119" s="288">
        <v>5301</v>
      </c>
      <c r="P119" s="311"/>
    </row>
    <row r="120" spans="1:20">
      <c r="A120" s="297">
        <v>45566</v>
      </c>
      <c r="B120" s="288">
        <v>3711</v>
      </c>
      <c r="P120" s="311">
        <v>14</v>
      </c>
    </row>
    <row r="121" spans="1:20">
      <c r="A121" s="297">
        <v>45567</v>
      </c>
      <c r="B121" s="288">
        <v>2871</v>
      </c>
      <c r="P121" s="311"/>
    </row>
    <row r="122" spans="1:20">
      <c r="A122" s="297">
        <v>45568</v>
      </c>
      <c r="B122" s="288">
        <v>2660</v>
      </c>
      <c r="P122" s="311">
        <v>2</v>
      </c>
    </row>
    <row r="123" spans="1:20">
      <c r="A123" s="297">
        <v>45569</v>
      </c>
      <c r="B123" s="288">
        <v>2475</v>
      </c>
      <c r="P123" s="311"/>
    </row>
    <row r="124" spans="1:20">
      <c r="A124" s="297">
        <v>45570</v>
      </c>
      <c r="B124" s="288">
        <v>2173</v>
      </c>
      <c r="P124" s="311"/>
    </row>
    <row r="125" spans="1:20">
      <c r="A125" s="297">
        <v>45571</v>
      </c>
      <c r="B125" s="288">
        <v>2131</v>
      </c>
      <c r="K125" s="101"/>
      <c r="L125" s="101"/>
      <c r="M125" s="101"/>
      <c r="N125" s="101"/>
      <c r="O125" s="101"/>
      <c r="P125" s="311"/>
    </row>
    <row r="126" spans="1:20">
      <c r="A126" s="297">
        <v>45572</v>
      </c>
      <c r="B126" s="288">
        <v>2250</v>
      </c>
      <c r="K126" s="313"/>
      <c r="L126" s="313"/>
      <c r="M126" s="313"/>
      <c r="N126" s="313"/>
      <c r="O126" s="314"/>
      <c r="P126" s="311"/>
    </row>
    <row r="127" spans="1:20">
      <c r="A127" s="297">
        <v>45573</v>
      </c>
      <c r="B127" s="288">
        <v>2357</v>
      </c>
      <c r="C127" s="288">
        <v>3</v>
      </c>
      <c r="D127" s="288">
        <v>6.37</v>
      </c>
      <c r="E127" s="288">
        <v>7.35</v>
      </c>
      <c r="F127" s="288">
        <v>1000</v>
      </c>
      <c r="G127" s="288">
        <v>8</v>
      </c>
      <c r="H127" s="288">
        <v>5.4</v>
      </c>
      <c r="I127" s="288">
        <v>6.38</v>
      </c>
      <c r="J127" s="288">
        <v>7.71</v>
      </c>
      <c r="K127" s="312">
        <v>12.73</v>
      </c>
      <c r="L127" s="312">
        <v>15.04</v>
      </c>
      <c r="M127" s="312">
        <v>7.07</v>
      </c>
      <c r="N127" s="312">
        <v>18.170000000000002</v>
      </c>
      <c r="O127" s="312">
        <v>18.86</v>
      </c>
      <c r="P127" s="311"/>
      <c r="R127" s="288" t="s">
        <v>160</v>
      </c>
      <c r="S127" s="288" t="s">
        <v>162</v>
      </c>
      <c r="T127" s="291">
        <v>45583</v>
      </c>
    </row>
    <row r="128" spans="1:20">
      <c r="A128" s="297">
        <v>45574</v>
      </c>
      <c r="B128" s="288">
        <v>11665</v>
      </c>
      <c r="P128" s="311"/>
    </row>
    <row r="129" spans="1:20">
      <c r="A129" s="297">
        <v>45575</v>
      </c>
      <c r="B129" s="288">
        <v>16607</v>
      </c>
      <c r="P129" s="311">
        <v>62</v>
      </c>
    </row>
    <row r="130" spans="1:20">
      <c r="A130" s="297">
        <v>45576</v>
      </c>
      <c r="B130" s="288">
        <v>4822</v>
      </c>
      <c r="P130" s="311">
        <v>5</v>
      </c>
    </row>
    <row r="131" spans="1:20">
      <c r="A131" s="297">
        <v>45577</v>
      </c>
      <c r="B131" s="288">
        <v>6239</v>
      </c>
      <c r="P131" s="311"/>
    </row>
    <row r="132" spans="1:20">
      <c r="A132" s="297">
        <v>45578</v>
      </c>
      <c r="B132" s="288">
        <v>8365</v>
      </c>
      <c r="P132" s="311">
        <v>21</v>
      </c>
    </row>
    <row r="133" spans="1:20">
      <c r="A133" s="297">
        <v>45579</v>
      </c>
      <c r="B133" s="288">
        <v>4223</v>
      </c>
      <c r="P133" s="311"/>
    </row>
    <row r="134" spans="1:20">
      <c r="A134" s="297">
        <v>45580</v>
      </c>
      <c r="B134" s="288">
        <v>4504</v>
      </c>
      <c r="P134" s="311"/>
    </row>
    <row r="135" spans="1:20">
      <c r="A135" s="297">
        <v>45581</v>
      </c>
      <c r="B135" s="288">
        <v>4336</v>
      </c>
      <c r="P135" s="311">
        <v>8</v>
      </c>
    </row>
    <row r="136" spans="1:20">
      <c r="A136" s="297">
        <v>45582</v>
      </c>
      <c r="B136" s="288">
        <v>3965</v>
      </c>
      <c r="P136" s="311">
        <v>4</v>
      </c>
    </row>
    <row r="137" spans="1:20">
      <c r="A137" s="297">
        <v>45583</v>
      </c>
      <c r="B137" s="288">
        <v>3174</v>
      </c>
      <c r="P137" s="311"/>
    </row>
    <row r="138" spans="1:20">
      <c r="A138" s="297">
        <v>45584</v>
      </c>
      <c r="B138" s="288">
        <v>3028</v>
      </c>
      <c r="P138" s="311">
        <v>2</v>
      </c>
    </row>
    <row r="139" spans="1:20">
      <c r="A139" s="297">
        <v>45585</v>
      </c>
      <c r="B139" s="288">
        <v>2755</v>
      </c>
      <c r="P139" s="311"/>
    </row>
    <row r="140" spans="1:20">
      <c r="A140" s="297">
        <v>45586</v>
      </c>
      <c r="B140" s="288">
        <v>2729</v>
      </c>
      <c r="C140" s="288">
        <v>1</v>
      </c>
      <c r="D140" s="288">
        <v>1.76</v>
      </c>
      <c r="E140" s="288">
        <v>7.37</v>
      </c>
      <c r="F140" s="288">
        <v>800</v>
      </c>
      <c r="G140" s="288">
        <v>5</v>
      </c>
      <c r="H140" s="288">
        <v>2.2000000000000002</v>
      </c>
      <c r="I140" s="288">
        <v>3.69</v>
      </c>
      <c r="J140" s="288">
        <v>6.73</v>
      </c>
      <c r="K140" s="288">
        <v>6</v>
      </c>
      <c r="L140" s="288">
        <v>10.07</v>
      </c>
      <c r="M140" s="288">
        <v>2.73</v>
      </c>
      <c r="N140" s="288">
        <v>18.37</v>
      </c>
      <c r="O140" s="288">
        <v>13.65</v>
      </c>
      <c r="P140" s="311"/>
      <c r="R140" s="288" t="s">
        <v>95</v>
      </c>
      <c r="S140" s="288" t="s">
        <v>159</v>
      </c>
      <c r="T140" s="291">
        <v>45608</v>
      </c>
    </row>
    <row r="141" spans="1:20">
      <c r="A141" s="297">
        <v>45587</v>
      </c>
      <c r="B141" s="311">
        <v>2689</v>
      </c>
      <c r="P141" s="311"/>
    </row>
    <row r="142" spans="1:20">
      <c r="A142" s="297">
        <v>45588</v>
      </c>
      <c r="B142" s="311">
        <v>2638</v>
      </c>
      <c r="P142" s="311"/>
    </row>
    <row r="143" spans="1:20">
      <c r="A143" s="297">
        <v>45589</v>
      </c>
      <c r="B143" s="311">
        <v>2610</v>
      </c>
      <c r="P143" s="311"/>
    </row>
    <row r="144" spans="1:20">
      <c r="A144" s="297">
        <v>45590</v>
      </c>
      <c r="B144" s="316">
        <v>4020</v>
      </c>
      <c r="P144" s="95">
        <v>15</v>
      </c>
    </row>
    <row r="145" spans="1:20">
      <c r="A145" s="297">
        <v>45591</v>
      </c>
      <c r="B145" s="316">
        <v>2503</v>
      </c>
      <c r="P145" s="95"/>
    </row>
    <row r="146" spans="1:20">
      <c r="A146" s="297">
        <v>45592</v>
      </c>
      <c r="B146" s="316">
        <v>2403</v>
      </c>
      <c r="P146" s="95"/>
    </row>
    <row r="147" spans="1:20">
      <c r="A147" s="297">
        <v>45593</v>
      </c>
      <c r="B147" s="316">
        <v>2555</v>
      </c>
      <c r="P147" s="95">
        <v>1</v>
      </c>
    </row>
    <row r="148" spans="1:20">
      <c r="A148" s="297">
        <v>45594</v>
      </c>
      <c r="B148" s="316">
        <v>2496</v>
      </c>
      <c r="P148" s="73"/>
    </row>
    <row r="149" spans="1:20">
      <c r="A149" s="297">
        <v>45595</v>
      </c>
      <c r="B149" s="316">
        <v>2496</v>
      </c>
      <c r="P149" s="73"/>
    </row>
    <row r="150" spans="1:20">
      <c r="A150" s="297">
        <v>45596</v>
      </c>
      <c r="B150" s="316">
        <v>2475</v>
      </c>
      <c r="P150" s="73"/>
    </row>
    <row r="151" spans="1:20">
      <c r="A151" s="297">
        <v>45597</v>
      </c>
      <c r="B151" s="311">
        <v>2292</v>
      </c>
      <c r="P151" s="73"/>
    </row>
    <row r="152" spans="1:20">
      <c r="A152" s="297">
        <v>45598</v>
      </c>
      <c r="B152" s="311">
        <v>2161</v>
      </c>
      <c r="P152" s="73"/>
    </row>
    <row r="153" spans="1:20">
      <c r="A153" s="297">
        <v>45599</v>
      </c>
      <c r="B153" s="311">
        <v>2285</v>
      </c>
      <c r="P153" s="73"/>
    </row>
    <row r="154" spans="1:20">
      <c r="A154" s="297">
        <v>45600</v>
      </c>
      <c r="B154" s="311">
        <v>6176</v>
      </c>
      <c r="C154" s="288">
        <v>1</v>
      </c>
      <c r="D154" s="288">
        <v>1.9</v>
      </c>
      <c r="E154" s="288">
        <v>7.22</v>
      </c>
      <c r="F154" s="288">
        <v>200</v>
      </c>
      <c r="G154" s="288">
        <v>19</v>
      </c>
      <c r="H154" s="288">
        <v>7.93</v>
      </c>
      <c r="I154" s="288">
        <v>3.37</v>
      </c>
      <c r="J154" s="288">
        <v>6.13</v>
      </c>
      <c r="K154" s="288">
        <v>48.98</v>
      </c>
      <c r="L154" s="288">
        <v>20.81</v>
      </c>
      <c r="M154" s="288">
        <v>6.18</v>
      </c>
      <c r="N154" s="288">
        <v>37.86</v>
      </c>
      <c r="O154" s="288">
        <v>117.34</v>
      </c>
      <c r="P154" s="73"/>
      <c r="R154" s="288" t="s">
        <v>95</v>
      </c>
      <c r="S154" s="288" t="s">
        <v>159</v>
      </c>
      <c r="T154" s="291">
        <v>45622</v>
      </c>
    </row>
    <row r="155" spans="1:20">
      <c r="A155" s="297">
        <v>45601</v>
      </c>
      <c r="B155" s="311">
        <v>5114</v>
      </c>
      <c r="P155" s="95">
        <v>42</v>
      </c>
    </row>
    <row r="156" spans="1:20">
      <c r="A156" s="297">
        <v>45602</v>
      </c>
      <c r="B156" s="311">
        <v>3073</v>
      </c>
      <c r="P156" s="95"/>
    </row>
    <row r="157" spans="1:20">
      <c r="A157" s="297">
        <v>45603</v>
      </c>
      <c r="B157" s="315">
        <v>2679</v>
      </c>
      <c r="P157" s="95"/>
    </row>
    <row r="158" spans="1:20">
      <c r="A158" s="297">
        <v>45604</v>
      </c>
      <c r="B158" s="311">
        <v>2503</v>
      </c>
      <c r="P158" s="95"/>
    </row>
    <row r="159" spans="1:20">
      <c r="A159" s="297">
        <v>45605</v>
      </c>
      <c r="B159" s="311">
        <v>2327</v>
      </c>
      <c r="P159" s="95"/>
    </row>
    <row r="160" spans="1:20">
      <c r="A160" s="297">
        <v>45606</v>
      </c>
      <c r="B160" s="311">
        <v>7699</v>
      </c>
      <c r="P160" s="95"/>
    </row>
    <row r="161" spans="1:20">
      <c r="A161" s="297">
        <v>45607</v>
      </c>
      <c r="B161" s="311">
        <v>7314</v>
      </c>
      <c r="P161" s="95">
        <v>32</v>
      </c>
    </row>
    <row r="162" spans="1:20">
      <c r="A162" s="297">
        <v>45608</v>
      </c>
      <c r="B162" s="311">
        <v>16653</v>
      </c>
      <c r="P162" s="95">
        <v>32</v>
      </c>
    </row>
    <row r="163" spans="1:20">
      <c r="A163" s="297">
        <v>45609</v>
      </c>
      <c r="B163" s="311">
        <v>5497</v>
      </c>
      <c r="P163" s="95">
        <v>1</v>
      </c>
    </row>
    <row r="164" spans="1:20">
      <c r="A164" s="297">
        <v>45610</v>
      </c>
      <c r="B164" s="311">
        <v>4143</v>
      </c>
      <c r="P164" s="95">
        <v>2</v>
      </c>
    </row>
    <row r="165" spans="1:20">
      <c r="A165" s="297">
        <v>45611</v>
      </c>
      <c r="B165" s="311">
        <v>3206</v>
      </c>
      <c r="P165" s="95"/>
    </row>
    <row r="166" spans="1:20">
      <c r="A166" s="297">
        <v>45612</v>
      </c>
      <c r="B166" s="311">
        <v>2851</v>
      </c>
      <c r="P166" s="95"/>
    </row>
    <row r="167" spans="1:20">
      <c r="A167" s="297">
        <v>45613</v>
      </c>
      <c r="B167" s="311">
        <v>2786</v>
      </c>
      <c r="P167" s="95"/>
    </row>
    <row r="168" spans="1:20">
      <c r="A168" s="297">
        <v>45614</v>
      </c>
      <c r="B168" s="311">
        <v>5298</v>
      </c>
      <c r="C168" s="288">
        <v>1</v>
      </c>
      <c r="D168" s="288">
        <v>3.83</v>
      </c>
      <c r="E168" s="288">
        <v>7.35</v>
      </c>
      <c r="F168" s="288">
        <v>800</v>
      </c>
      <c r="G168" s="288">
        <v>2</v>
      </c>
      <c r="H168" s="288">
        <v>2.2999999999999998</v>
      </c>
      <c r="I168" s="288">
        <v>4.18</v>
      </c>
      <c r="J168" s="288">
        <v>5.57</v>
      </c>
      <c r="K168" s="288">
        <v>12.19</v>
      </c>
      <c r="L168" s="288">
        <v>22.15</v>
      </c>
      <c r="M168" s="288">
        <v>5.3</v>
      </c>
      <c r="N168" s="288">
        <v>29.51</v>
      </c>
      <c r="O168" s="288">
        <v>10.6</v>
      </c>
      <c r="P168" s="95"/>
      <c r="R168" s="288" t="s">
        <v>95</v>
      </c>
      <c r="S168" s="288" t="s">
        <v>159</v>
      </c>
      <c r="T168" s="291">
        <v>45624</v>
      </c>
    </row>
    <row r="169" spans="1:20">
      <c r="A169" s="297">
        <v>45615</v>
      </c>
      <c r="B169" s="311">
        <v>7073</v>
      </c>
      <c r="P169" s="95">
        <v>27</v>
      </c>
    </row>
    <row r="170" spans="1:20">
      <c r="A170" s="297">
        <v>45616</v>
      </c>
      <c r="B170" s="311">
        <v>7585</v>
      </c>
      <c r="P170" s="95">
        <v>7</v>
      </c>
    </row>
    <row r="171" spans="1:20">
      <c r="A171" s="297">
        <v>45617</v>
      </c>
      <c r="B171" s="311">
        <v>5588</v>
      </c>
      <c r="P171" s="95"/>
    </row>
    <row r="172" spans="1:20">
      <c r="A172" s="297">
        <v>45618</v>
      </c>
      <c r="B172" s="311">
        <v>6709</v>
      </c>
      <c r="P172" s="95">
        <v>7</v>
      </c>
    </row>
    <row r="173" spans="1:20">
      <c r="A173" s="297">
        <v>45619</v>
      </c>
      <c r="B173" s="311">
        <v>4547</v>
      </c>
      <c r="P173" s="95"/>
    </row>
    <row r="174" spans="1:20">
      <c r="A174" s="297">
        <v>45620</v>
      </c>
      <c r="B174" s="311">
        <v>3558</v>
      </c>
      <c r="P174" s="95"/>
    </row>
    <row r="175" spans="1:20">
      <c r="A175" s="297">
        <v>45621</v>
      </c>
      <c r="B175" s="311">
        <v>3208</v>
      </c>
      <c r="P175" s="95"/>
    </row>
    <row r="176" spans="1:20">
      <c r="A176" s="297">
        <v>45622</v>
      </c>
      <c r="B176" s="311">
        <v>3046</v>
      </c>
      <c r="P176" s="95"/>
    </row>
    <row r="177" spans="1:20">
      <c r="A177" s="297">
        <v>45623</v>
      </c>
      <c r="B177" s="311">
        <v>2880</v>
      </c>
      <c r="P177" s="95"/>
    </row>
    <row r="178" spans="1:20">
      <c r="A178" s="297">
        <v>45624</v>
      </c>
      <c r="B178" s="311">
        <v>2696</v>
      </c>
      <c r="P178" s="95"/>
    </row>
    <row r="179" spans="1:20">
      <c r="A179" s="297">
        <v>45625</v>
      </c>
      <c r="B179" s="311">
        <v>2593</v>
      </c>
      <c r="P179" s="95"/>
    </row>
    <row r="180" spans="1:20">
      <c r="A180" s="297">
        <v>45626</v>
      </c>
      <c r="B180" s="311">
        <v>8236</v>
      </c>
      <c r="P180" s="95"/>
    </row>
    <row r="181" spans="1:20">
      <c r="A181" s="297">
        <v>45627</v>
      </c>
      <c r="B181" s="311">
        <v>12577</v>
      </c>
      <c r="P181" s="95">
        <v>38</v>
      </c>
    </row>
    <row r="182" spans="1:20">
      <c r="A182" s="297">
        <v>45628</v>
      </c>
      <c r="B182" s="311">
        <v>5867</v>
      </c>
      <c r="P182" s="95">
        <v>4</v>
      </c>
    </row>
    <row r="183" spans="1:20">
      <c r="A183" s="297">
        <v>45629</v>
      </c>
      <c r="B183" s="311">
        <v>3886</v>
      </c>
      <c r="C183" s="288">
        <v>4.17</v>
      </c>
      <c r="D183" s="288">
        <v>1.24</v>
      </c>
      <c r="E183" s="288">
        <v>7.33</v>
      </c>
      <c r="F183" s="288">
        <v>870</v>
      </c>
      <c r="G183" s="288">
        <v>12</v>
      </c>
      <c r="H183" s="288">
        <v>7.23</v>
      </c>
      <c r="I183" s="288">
        <v>3.18</v>
      </c>
      <c r="J183" s="288">
        <v>3.38</v>
      </c>
      <c r="K183" s="288">
        <v>28.1</v>
      </c>
      <c r="L183" s="288">
        <v>12.36</v>
      </c>
      <c r="M183" s="288">
        <v>16.2</v>
      </c>
      <c r="N183" s="288">
        <v>13.13</v>
      </c>
      <c r="O183" s="288">
        <v>46.63</v>
      </c>
      <c r="P183" s="95"/>
      <c r="R183" s="288" t="s">
        <v>160</v>
      </c>
      <c r="S183" s="288" t="s">
        <v>163</v>
      </c>
      <c r="T183" s="291">
        <v>45646</v>
      </c>
    </row>
    <row r="184" spans="1:20">
      <c r="A184" s="297">
        <v>45630</v>
      </c>
      <c r="B184" s="311">
        <v>3334</v>
      </c>
      <c r="P184" s="95"/>
    </row>
    <row r="185" spans="1:20">
      <c r="A185" s="297">
        <v>45631</v>
      </c>
      <c r="B185" s="311">
        <v>3062</v>
      </c>
      <c r="P185" s="95"/>
    </row>
    <row r="186" spans="1:20">
      <c r="A186" s="297">
        <v>45632</v>
      </c>
      <c r="B186" s="311">
        <v>2964</v>
      </c>
      <c r="P186" s="95"/>
    </row>
    <row r="187" spans="1:20">
      <c r="A187" s="297">
        <v>45633</v>
      </c>
      <c r="B187" s="311">
        <v>2696</v>
      </c>
      <c r="P187" s="95"/>
    </row>
    <row r="188" spans="1:20">
      <c r="A188" s="297">
        <v>45634</v>
      </c>
      <c r="B188" s="311">
        <v>4307</v>
      </c>
      <c r="P188" s="95">
        <v>10</v>
      </c>
    </row>
    <row r="189" spans="1:20">
      <c r="A189" s="297">
        <v>45635</v>
      </c>
      <c r="B189" s="311">
        <v>3393</v>
      </c>
      <c r="P189" s="95"/>
    </row>
    <row r="190" spans="1:20">
      <c r="A190" s="297">
        <v>45636</v>
      </c>
      <c r="B190" s="311">
        <v>5844</v>
      </c>
      <c r="P190" s="95">
        <v>15</v>
      </c>
    </row>
    <row r="191" spans="1:20">
      <c r="A191" s="297">
        <v>45637</v>
      </c>
      <c r="B191" s="311">
        <v>4663</v>
      </c>
      <c r="P191" s="95"/>
    </row>
    <row r="192" spans="1:20">
      <c r="A192" s="297">
        <v>45638</v>
      </c>
      <c r="B192" s="311">
        <v>3373</v>
      </c>
      <c r="P192" s="95"/>
    </row>
    <row r="193" spans="1:20">
      <c r="A193" s="297">
        <v>45639</v>
      </c>
      <c r="B193" s="311">
        <v>2998</v>
      </c>
      <c r="P193" s="95"/>
    </row>
    <row r="194" spans="1:20">
      <c r="A194" s="297">
        <v>45640</v>
      </c>
      <c r="B194" s="311">
        <v>2784</v>
      </c>
      <c r="P194" s="95">
        <v>5</v>
      </c>
    </row>
    <row r="195" spans="1:20">
      <c r="A195" s="297">
        <v>45641</v>
      </c>
      <c r="B195" s="311">
        <v>2682</v>
      </c>
      <c r="P195" s="95"/>
    </row>
    <row r="196" spans="1:20">
      <c r="A196" s="297">
        <v>45642</v>
      </c>
      <c r="B196" s="311">
        <v>3293</v>
      </c>
      <c r="C196" s="288">
        <v>1</v>
      </c>
      <c r="D196" s="288">
        <v>2.73</v>
      </c>
      <c r="E196" s="288">
        <v>7.36</v>
      </c>
      <c r="F196" s="288">
        <v>1640</v>
      </c>
      <c r="G196" s="288">
        <v>5</v>
      </c>
      <c r="H196" s="288">
        <v>5.9</v>
      </c>
      <c r="I196" s="288">
        <v>3.92</v>
      </c>
      <c r="J196" s="288">
        <v>6.46</v>
      </c>
      <c r="K196" s="288">
        <v>19.43</v>
      </c>
      <c r="L196" s="288">
        <v>12.91</v>
      </c>
      <c r="M196" s="288">
        <v>3.29</v>
      </c>
      <c r="N196" s="288">
        <v>21.27</v>
      </c>
      <c r="O196" s="288">
        <v>16.47</v>
      </c>
      <c r="P196" s="95">
        <v>40</v>
      </c>
      <c r="R196" s="288" t="s">
        <v>95</v>
      </c>
      <c r="S196" s="288" t="s">
        <v>159</v>
      </c>
      <c r="T196" s="291">
        <v>45667</v>
      </c>
    </row>
    <row r="197" spans="1:20">
      <c r="A197" s="297">
        <v>45643</v>
      </c>
      <c r="B197" s="311">
        <v>12352</v>
      </c>
      <c r="P197" s="95"/>
    </row>
    <row r="198" spans="1:20">
      <c r="A198" s="297">
        <v>45644</v>
      </c>
      <c r="B198" s="311">
        <v>5607</v>
      </c>
      <c r="P198" s="95">
        <v>5</v>
      </c>
    </row>
    <row r="199" spans="1:20">
      <c r="A199" s="297">
        <v>45645</v>
      </c>
      <c r="B199" s="311">
        <v>3706</v>
      </c>
      <c r="P199" s="95"/>
    </row>
    <row r="200" spans="1:20">
      <c r="A200" s="297">
        <v>45646</v>
      </c>
      <c r="B200" s="95">
        <v>3206</v>
      </c>
      <c r="P200" s="95"/>
    </row>
    <row r="201" spans="1:20">
      <c r="A201" s="297">
        <v>45647</v>
      </c>
      <c r="B201" s="95">
        <v>2881</v>
      </c>
      <c r="P201" s="95"/>
    </row>
    <row r="202" spans="1:20">
      <c r="A202" s="297">
        <v>45648</v>
      </c>
      <c r="B202" s="95">
        <v>2828</v>
      </c>
      <c r="P202" s="95"/>
    </row>
    <row r="203" spans="1:20">
      <c r="A203" s="297">
        <v>45649</v>
      </c>
      <c r="B203" s="95">
        <v>2724</v>
      </c>
      <c r="P203" s="95"/>
    </row>
    <row r="204" spans="1:20">
      <c r="A204" s="297">
        <v>45650</v>
      </c>
      <c r="B204" s="95">
        <v>2710</v>
      </c>
      <c r="P204" s="95"/>
    </row>
    <row r="205" spans="1:20">
      <c r="A205" s="297">
        <v>45651</v>
      </c>
      <c r="B205" s="95">
        <v>2243</v>
      </c>
      <c r="P205" s="95"/>
    </row>
    <row r="206" spans="1:20">
      <c r="A206" s="297">
        <v>45652</v>
      </c>
      <c r="B206" s="317">
        <v>2249</v>
      </c>
      <c r="P206" s="95"/>
    </row>
    <row r="207" spans="1:20">
      <c r="A207" s="297">
        <v>45653</v>
      </c>
      <c r="B207" s="317">
        <v>2338</v>
      </c>
      <c r="P207" s="95"/>
    </row>
    <row r="208" spans="1:20">
      <c r="A208" s="297">
        <v>45654</v>
      </c>
      <c r="B208" s="317">
        <v>2261</v>
      </c>
      <c r="P208" s="95"/>
    </row>
    <row r="209" spans="1:20">
      <c r="A209" s="297">
        <v>45655</v>
      </c>
      <c r="B209" s="317">
        <v>2281</v>
      </c>
      <c r="P209" s="95"/>
    </row>
    <row r="210" spans="1:20">
      <c r="A210" s="297">
        <v>45656</v>
      </c>
      <c r="B210" s="317">
        <v>2314</v>
      </c>
      <c r="P210" s="95"/>
    </row>
    <row r="211" spans="1:20">
      <c r="A211" s="297">
        <v>45657</v>
      </c>
      <c r="B211" s="317">
        <v>2185</v>
      </c>
      <c r="P211" s="95"/>
    </row>
    <row r="212" spans="1:20">
      <c r="A212" s="297">
        <v>45658</v>
      </c>
      <c r="B212" s="317">
        <v>2100</v>
      </c>
      <c r="P212" s="95"/>
    </row>
    <row r="213" spans="1:20">
      <c r="A213" s="297">
        <v>45659</v>
      </c>
      <c r="B213" s="317">
        <v>2244</v>
      </c>
      <c r="P213" s="95"/>
    </row>
    <row r="214" spans="1:20">
      <c r="A214" s="297">
        <v>45660</v>
      </c>
      <c r="B214" s="317">
        <v>2381</v>
      </c>
      <c r="P214" s="95"/>
    </row>
    <row r="215" spans="1:20">
      <c r="A215" s="297">
        <v>45661</v>
      </c>
      <c r="B215" s="317">
        <v>2169</v>
      </c>
      <c r="P215" s="95">
        <v>7</v>
      </c>
    </row>
    <row r="216" spans="1:20">
      <c r="A216" s="297">
        <v>45662</v>
      </c>
      <c r="B216" s="317">
        <v>2161</v>
      </c>
      <c r="P216" s="95"/>
    </row>
    <row r="217" spans="1:20">
      <c r="A217" s="297">
        <v>45663</v>
      </c>
      <c r="B217" s="317">
        <v>2312</v>
      </c>
      <c r="P217" s="95"/>
    </row>
    <row r="218" spans="1:20">
      <c r="A218" s="297">
        <v>45664</v>
      </c>
      <c r="B218" s="95">
        <v>2483</v>
      </c>
      <c r="C218" s="318">
        <v>1</v>
      </c>
      <c r="D218" s="288">
        <v>4.21</v>
      </c>
      <c r="E218" s="288">
        <v>7.56</v>
      </c>
      <c r="F218" s="288">
        <v>7600</v>
      </c>
      <c r="G218" s="288">
        <v>6</v>
      </c>
      <c r="H218" s="288">
        <v>6.65</v>
      </c>
      <c r="I218" s="288">
        <v>6.6</v>
      </c>
      <c r="J218" s="288">
        <v>2.76</v>
      </c>
      <c r="K218" s="288">
        <v>16.510000000000002</v>
      </c>
      <c r="L218" s="288">
        <v>16.39</v>
      </c>
      <c r="M218" s="288">
        <v>2.48</v>
      </c>
      <c r="N218" s="288">
        <v>6.85</v>
      </c>
      <c r="O218" s="319">
        <v>14.9</v>
      </c>
      <c r="P218" s="95"/>
      <c r="R218" s="288" t="s">
        <v>95</v>
      </c>
      <c r="S218" s="288" t="s">
        <v>164</v>
      </c>
      <c r="T218" s="291">
        <v>45681</v>
      </c>
    </row>
    <row r="219" spans="1:20">
      <c r="A219" s="297">
        <v>45665</v>
      </c>
      <c r="B219" s="317">
        <v>2548</v>
      </c>
      <c r="P219" s="95">
        <v>3</v>
      </c>
    </row>
    <row r="220" spans="1:20">
      <c r="A220" s="297">
        <v>45666</v>
      </c>
      <c r="B220" s="317">
        <v>2490</v>
      </c>
      <c r="P220" s="95">
        <v>5</v>
      </c>
    </row>
    <row r="221" spans="1:20">
      <c r="A221" s="297">
        <v>45667</v>
      </c>
      <c r="B221" s="317">
        <v>2264</v>
      </c>
      <c r="P221" s="95">
        <v>3</v>
      </c>
    </row>
    <row r="222" spans="1:20">
      <c r="A222" s="297">
        <v>45668</v>
      </c>
      <c r="B222" s="317">
        <v>3561</v>
      </c>
      <c r="P222" s="95"/>
    </row>
    <row r="223" spans="1:20">
      <c r="A223" s="297">
        <v>45669</v>
      </c>
      <c r="B223" s="317">
        <v>3549</v>
      </c>
      <c r="P223" s="95">
        <v>32</v>
      </c>
    </row>
    <row r="224" spans="1:20">
      <c r="A224" s="297">
        <v>45670</v>
      </c>
      <c r="B224" s="317">
        <v>2507</v>
      </c>
      <c r="C224" s="318">
        <v>2.56</v>
      </c>
      <c r="D224" s="288">
        <v>4.08</v>
      </c>
      <c r="E224" s="288">
        <v>7.32</v>
      </c>
      <c r="F224" s="288">
        <v>3800</v>
      </c>
      <c r="G224" s="288">
        <v>16</v>
      </c>
      <c r="H224" s="288">
        <v>6.45</v>
      </c>
      <c r="I224" s="288">
        <v>5.39</v>
      </c>
      <c r="J224" s="288">
        <v>4.3099999999999996</v>
      </c>
      <c r="K224" s="288">
        <v>16.170000000000002</v>
      </c>
      <c r="L224" s="288">
        <v>13.51</v>
      </c>
      <c r="M224" s="288">
        <v>6.42</v>
      </c>
      <c r="N224" s="288">
        <v>10.81</v>
      </c>
      <c r="O224" s="319">
        <v>40.11</v>
      </c>
      <c r="P224" s="95">
        <v>3</v>
      </c>
      <c r="R224" s="288" t="s">
        <v>95</v>
      </c>
      <c r="S224" s="288" t="s">
        <v>159</v>
      </c>
      <c r="T224" s="291">
        <v>45681</v>
      </c>
    </row>
    <row r="225" spans="1:20">
      <c r="A225" s="297">
        <v>45671</v>
      </c>
      <c r="B225" s="317">
        <v>2490</v>
      </c>
      <c r="P225" s="95"/>
    </row>
    <row r="226" spans="1:20">
      <c r="A226" s="297">
        <v>45672</v>
      </c>
      <c r="B226" s="317">
        <v>2431</v>
      </c>
      <c r="P226" s="95"/>
    </row>
    <row r="227" spans="1:20">
      <c r="A227" s="297">
        <v>45673</v>
      </c>
      <c r="B227" s="317">
        <v>2268</v>
      </c>
      <c r="P227" s="95"/>
    </row>
    <row r="228" spans="1:20">
      <c r="A228" s="297">
        <v>45674</v>
      </c>
      <c r="B228" s="317">
        <v>2195</v>
      </c>
      <c r="P228" s="95">
        <v>1</v>
      </c>
    </row>
    <row r="229" spans="1:20">
      <c r="A229" s="297">
        <v>45675</v>
      </c>
      <c r="B229" s="317">
        <v>3302</v>
      </c>
      <c r="P229" s="95"/>
    </row>
    <row r="230" spans="1:20">
      <c r="A230" s="297">
        <v>45676</v>
      </c>
      <c r="B230" s="317">
        <v>2932</v>
      </c>
      <c r="P230" s="95">
        <v>18</v>
      </c>
    </row>
    <row r="231" spans="1:20">
      <c r="A231" s="297">
        <v>45677</v>
      </c>
      <c r="B231" s="317">
        <v>2485</v>
      </c>
      <c r="P231" s="95">
        <v>2</v>
      </c>
    </row>
    <row r="232" spans="1:20">
      <c r="A232" s="297">
        <v>45678</v>
      </c>
      <c r="B232" s="317">
        <v>2414</v>
      </c>
      <c r="P232" s="95"/>
    </row>
    <row r="233" spans="1:20">
      <c r="A233" s="297">
        <v>45679</v>
      </c>
      <c r="B233" s="317">
        <v>2279</v>
      </c>
      <c r="P233" s="95"/>
    </row>
    <row r="234" spans="1:20">
      <c r="A234" s="297">
        <v>45680</v>
      </c>
      <c r="B234" s="317">
        <v>6747</v>
      </c>
      <c r="P234" s="95">
        <v>2</v>
      </c>
    </row>
    <row r="235" spans="1:20">
      <c r="A235" s="297">
        <v>45681</v>
      </c>
      <c r="B235" s="317">
        <v>2845</v>
      </c>
      <c r="P235" s="95">
        <v>26</v>
      </c>
    </row>
    <row r="236" spans="1:20">
      <c r="A236" s="297">
        <v>45682</v>
      </c>
      <c r="B236" s="317">
        <v>2287</v>
      </c>
      <c r="P236" s="95"/>
    </row>
    <row r="237" spans="1:20">
      <c r="A237" s="297">
        <v>45683</v>
      </c>
      <c r="B237" s="317">
        <v>2164</v>
      </c>
      <c r="P237" s="95"/>
    </row>
    <row r="238" spans="1:20">
      <c r="A238" s="297">
        <v>45684</v>
      </c>
      <c r="B238" s="317">
        <v>2265</v>
      </c>
      <c r="P238" s="95"/>
    </row>
    <row r="239" spans="1:20">
      <c r="A239" s="297">
        <v>45685</v>
      </c>
      <c r="B239" s="95">
        <v>2418</v>
      </c>
      <c r="C239" s="318">
        <v>3.3</v>
      </c>
      <c r="D239" s="288">
        <v>8.4700000000000006</v>
      </c>
      <c r="E239" s="288">
        <v>7.53</v>
      </c>
      <c r="F239" s="288">
        <v>300</v>
      </c>
      <c r="G239" s="288">
        <v>6</v>
      </c>
      <c r="H239" s="288">
        <v>4.5999999999999996</v>
      </c>
      <c r="I239" s="288">
        <v>10.3</v>
      </c>
      <c r="J239" s="288">
        <v>6.72</v>
      </c>
      <c r="K239" s="288">
        <v>11.12</v>
      </c>
      <c r="L239" s="288">
        <v>24.91</v>
      </c>
      <c r="M239" s="288">
        <v>7.98</v>
      </c>
      <c r="N239" s="288">
        <v>16.25</v>
      </c>
      <c r="O239" s="319">
        <v>14.51</v>
      </c>
      <c r="P239" s="95"/>
      <c r="R239" s="288" t="s">
        <v>160</v>
      </c>
      <c r="S239" s="288" t="s">
        <v>165</v>
      </c>
      <c r="T239" s="291">
        <v>45694</v>
      </c>
    </row>
    <row r="240" spans="1:20">
      <c r="A240" s="297">
        <v>45686</v>
      </c>
      <c r="B240" s="317">
        <v>2381</v>
      </c>
      <c r="P240" s="95"/>
    </row>
    <row r="241" spans="1:20">
      <c r="A241" s="297">
        <v>45687</v>
      </c>
      <c r="B241" s="317">
        <v>2332</v>
      </c>
      <c r="P241" s="95"/>
    </row>
    <row r="242" spans="1:20">
      <c r="A242" s="297">
        <v>45688</v>
      </c>
      <c r="B242" s="317">
        <v>2259</v>
      </c>
      <c r="P242" s="95"/>
    </row>
    <row r="243" spans="1:20">
      <c r="A243" s="297">
        <v>45689</v>
      </c>
      <c r="B243" s="317">
        <v>2196</v>
      </c>
      <c r="P243" s="95">
        <v>1</v>
      </c>
    </row>
    <row r="244" spans="1:20">
      <c r="A244" s="297">
        <v>45690</v>
      </c>
      <c r="B244" s="317">
        <v>2162</v>
      </c>
      <c r="P244" s="95"/>
    </row>
    <row r="245" spans="1:20">
      <c r="A245" s="297">
        <v>45691</v>
      </c>
      <c r="B245" s="317">
        <v>2385</v>
      </c>
      <c r="P245" s="95">
        <v>4</v>
      </c>
    </row>
    <row r="246" spans="1:20">
      <c r="A246" s="297">
        <v>45692</v>
      </c>
      <c r="B246" s="317">
        <v>2454</v>
      </c>
      <c r="P246" s="95"/>
    </row>
    <row r="247" spans="1:20">
      <c r="A247" s="297">
        <v>45693</v>
      </c>
      <c r="B247" s="317">
        <v>2387</v>
      </c>
      <c r="P247" s="95">
        <v>2</v>
      </c>
    </row>
    <row r="248" spans="1:20">
      <c r="A248" s="297">
        <v>45694</v>
      </c>
      <c r="B248" s="317">
        <v>2297</v>
      </c>
      <c r="P248" s="95"/>
    </row>
    <row r="249" spans="1:20">
      <c r="A249" s="297">
        <v>45695</v>
      </c>
      <c r="B249" s="317">
        <v>2208</v>
      </c>
      <c r="P249" s="95">
        <v>1</v>
      </c>
    </row>
    <row r="250" spans="1:20">
      <c r="A250" s="297">
        <v>45696</v>
      </c>
      <c r="B250" s="317">
        <v>2156</v>
      </c>
      <c r="P250" s="95"/>
    </row>
    <row r="251" spans="1:20">
      <c r="A251" s="297">
        <v>45697</v>
      </c>
      <c r="B251" s="317">
        <v>2146</v>
      </c>
      <c r="P251" s="95"/>
    </row>
    <row r="252" spans="1:20">
      <c r="A252" s="297">
        <v>45698</v>
      </c>
      <c r="B252" s="95">
        <v>2248</v>
      </c>
      <c r="P252" s="95"/>
    </row>
    <row r="253" spans="1:20">
      <c r="A253" s="297">
        <v>45699</v>
      </c>
      <c r="B253" s="317">
        <v>2995</v>
      </c>
      <c r="C253" s="318">
        <v>5.57</v>
      </c>
      <c r="D253" s="288">
        <v>7.55</v>
      </c>
      <c r="E253" s="288">
        <v>7.66</v>
      </c>
      <c r="F253" s="288">
        <v>1420</v>
      </c>
      <c r="G253" s="288">
        <v>1</v>
      </c>
      <c r="H253" s="288">
        <v>6.5</v>
      </c>
      <c r="I253" s="288">
        <v>8.4600000000000009</v>
      </c>
      <c r="J253" s="288">
        <v>4.3099999999999996</v>
      </c>
      <c r="K253" s="288">
        <v>19.47</v>
      </c>
      <c r="L253" s="288">
        <v>25.34</v>
      </c>
      <c r="M253" s="288">
        <v>16.68</v>
      </c>
      <c r="N253" s="288">
        <v>12.91</v>
      </c>
      <c r="O253" s="319">
        <v>3</v>
      </c>
      <c r="P253" s="95"/>
      <c r="R253" s="288" t="s">
        <v>166</v>
      </c>
      <c r="S253" s="288" t="s">
        <v>167</v>
      </c>
      <c r="T253" s="291">
        <v>45707</v>
      </c>
    </row>
    <row r="254" spans="1:20">
      <c r="A254" s="297">
        <v>45700</v>
      </c>
      <c r="B254" s="317">
        <v>3388</v>
      </c>
      <c r="P254" s="95">
        <v>19</v>
      </c>
    </row>
    <row r="255" spans="1:20">
      <c r="A255" s="297">
        <v>45701</v>
      </c>
      <c r="B255" s="95">
        <v>3936</v>
      </c>
      <c r="P255" s="95">
        <v>16</v>
      </c>
    </row>
    <row r="256" spans="1:20">
      <c r="A256" s="297">
        <v>45702</v>
      </c>
      <c r="B256" s="95">
        <v>2463</v>
      </c>
      <c r="P256" s="95">
        <v>2</v>
      </c>
    </row>
    <row r="257" spans="1:20">
      <c r="A257" s="297">
        <v>45703</v>
      </c>
      <c r="B257" s="95">
        <v>2212</v>
      </c>
      <c r="P257" s="73"/>
    </row>
    <row r="258" spans="1:20">
      <c r="A258" s="297">
        <v>45704</v>
      </c>
      <c r="B258" s="95">
        <v>2289</v>
      </c>
      <c r="P258" s="73"/>
    </row>
    <row r="259" spans="1:20">
      <c r="A259" s="297">
        <v>45705</v>
      </c>
      <c r="B259" s="95">
        <v>2364</v>
      </c>
      <c r="P259" s="73"/>
    </row>
    <row r="260" spans="1:20">
      <c r="A260" s="297">
        <v>45706</v>
      </c>
      <c r="B260" s="95">
        <v>2381</v>
      </c>
      <c r="P260" s="73"/>
    </row>
    <row r="261" spans="1:20">
      <c r="A261" s="297">
        <v>45707</v>
      </c>
      <c r="B261" s="95">
        <v>2338</v>
      </c>
      <c r="P261" s="73"/>
    </row>
    <row r="262" spans="1:20">
      <c r="A262" s="297">
        <v>45708</v>
      </c>
      <c r="B262" s="95">
        <v>2212</v>
      </c>
      <c r="P262" s="73"/>
    </row>
    <row r="263" spans="1:20">
      <c r="A263" s="297">
        <v>45709</v>
      </c>
      <c r="B263" s="95">
        <v>2240</v>
      </c>
      <c r="P263" s="73"/>
    </row>
    <row r="264" spans="1:20">
      <c r="A264" s="297">
        <v>45710</v>
      </c>
      <c r="B264" s="95">
        <v>2159</v>
      </c>
      <c r="P264" s="73"/>
    </row>
    <row r="265" spans="1:20">
      <c r="A265" s="297">
        <v>45711</v>
      </c>
      <c r="B265" s="95">
        <v>2200</v>
      </c>
      <c r="P265" s="73"/>
    </row>
    <row r="266" spans="1:20">
      <c r="A266" s="297">
        <v>45712</v>
      </c>
      <c r="B266" s="95">
        <v>2255</v>
      </c>
      <c r="C266" s="318">
        <v>2.08</v>
      </c>
      <c r="D266" s="288">
        <v>2.95</v>
      </c>
      <c r="E266" s="288">
        <v>9.77</v>
      </c>
      <c r="F266" s="288">
        <v>32000</v>
      </c>
      <c r="G266" s="288">
        <v>14</v>
      </c>
      <c r="H266" s="288">
        <v>2.95</v>
      </c>
      <c r="I266" s="288">
        <v>5.75</v>
      </c>
      <c r="J266" s="288">
        <v>3.37</v>
      </c>
      <c r="K266" s="288">
        <v>6.65</v>
      </c>
      <c r="L266" s="288">
        <v>12.97</v>
      </c>
      <c r="M266" s="288">
        <v>4.6900000000000004</v>
      </c>
      <c r="N266" s="288">
        <v>7.6</v>
      </c>
      <c r="O266" s="319">
        <v>31.57</v>
      </c>
      <c r="P266" s="73"/>
      <c r="R266" s="288" t="s">
        <v>95</v>
      </c>
      <c r="S266" s="288" t="s">
        <v>168</v>
      </c>
      <c r="T266" s="291">
        <v>45729</v>
      </c>
    </row>
    <row r="267" spans="1:20">
      <c r="A267" s="297">
        <v>45713</v>
      </c>
      <c r="B267" s="95">
        <v>2333</v>
      </c>
      <c r="P267" s="73"/>
    </row>
    <row r="268" spans="1:20">
      <c r="A268" s="297">
        <v>45714</v>
      </c>
      <c r="B268" s="95">
        <v>2238</v>
      </c>
      <c r="P268" s="73"/>
    </row>
    <row r="269" spans="1:20">
      <c r="A269" s="297">
        <v>45715</v>
      </c>
      <c r="B269" s="95">
        <v>2260</v>
      </c>
      <c r="P269" s="73"/>
    </row>
    <row r="270" spans="1:20">
      <c r="A270" s="297">
        <v>45716</v>
      </c>
      <c r="B270" s="95">
        <v>2230</v>
      </c>
      <c r="P270" s="73"/>
    </row>
    <row r="271" spans="1:20">
      <c r="A271" s="297">
        <v>45717</v>
      </c>
      <c r="B271" s="95">
        <v>2111</v>
      </c>
      <c r="P271" s="73"/>
    </row>
    <row r="272" spans="1:20">
      <c r="A272" s="297">
        <v>45718</v>
      </c>
      <c r="B272" s="95">
        <v>2126</v>
      </c>
      <c r="P272" s="73"/>
    </row>
    <row r="273" spans="1:20">
      <c r="A273" s="297">
        <v>45719</v>
      </c>
      <c r="B273" s="95">
        <v>2259</v>
      </c>
      <c r="P273" s="73"/>
    </row>
    <row r="274" spans="1:20">
      <c r="A274" s="297">
        <v>45720</v>
      </c>
      <c r="B274" s="95">
        <v>2369</v>
      </c>
      <c r="P274" s="95">
        <v>2</v>
      </c>
    </row>
    <row r="275" spans="1:20">
      <c r="A275" s="297">
        <v>45721</v>
      </c>
      <c r="B275" s="95">
        <v>2986</v>
      </c>
      <c r="P275" s="95">
        <v>4</v>
      </c>
    </row>
    <row r="276" spans="1:20">
      <c r="A276" s="297">
        <v>45722</v>
      </c>
      <c r="B276" s="95">
        <v>4200</v>
      </c>
      <c r="P276" s="95">
        <v>26</v>
      </c>
    </row>
    <row r="277" spans="1:20">
      <c r="A277" s="297">
        <v>45723</v>
      </c>
      <c r="B277" s="95">
        <v>27037</v>
      </c>
      <c r="P277" s="95">
        <v>49</v>
      </c>
    </row>
    <row r="278" spans="1:20">
      <c r="A278" s="297">
        <v>45724</v>
      </c>
      <c r="B278" s="95">
        <v>29897</v>
      </c>
      <c r="P278" s="95">
        <v>175</v>
      </c>
    </row>
    <row r="279" spans="1:20">
      <c r="A279" s="297">
        <v>45725</v>
      </c>
      <c r="B279" s="95">
        <v>27673</v>
      </c>
      <c r="P279" s="95">
        <v>49</v>
      </c>
    </row>
    <row r="280" spans="1:20">
      <c r="A280" s="297">
        <v>45726</v>
      </c>
      <c r="B280" s="95">
        <v>15766</v>
      </c>
      <c r="P280" s="95">
        <v>19</v>
      </c>
    </row>
    <row r="281" spans="1:20">
      <c r="A281" s="297">
        <v>45727</v>
      </c>
      <c r="B281" s="95">
        <v>7835</v>
      </c>
      <c r="P281" s="95">
        <v>5</v>
      </c>
    </row>
    <row r="282" spans="1:20">
      <c r="A282" s="297">
        <v>45728</v>
      </c>
      <c r="B282" s="95">
        <v>5453</v>
      </c>
      <c r="P282" s="73"/>
    </row>
    <row r="283" spans="1:20">
      <c r="A283" s="297">
        <v>45729</v>
      </c>
      <c r="B283" s="95">
        <v>4547</v>
      </c>
      <c r="C283" s="318">
        <v>7.32</v>
      </c>
      <c r="D283" s="288">
        <v>3.86</v>
      </c>
      <c r="E283" s="288">
        <v>7.1</v>
      </c>
      <c r="F283" s="288">
        <v>1500</v>
      </c>
      <c r="G283" s="288">
        <v>5</v>
      </c>
      <c r="H283" s="288">
        <v>2.88</v>
      </c>
      <c r="I283" s="288">
        <v>5.49</v>
      </c>
      <c r="J283" s="288">
        <v>2.91</v>
      </c>
      <c r="K283" s="288">
        <v>10.51</v>
      </c>
      <c r="L283" s="288">
        <v>20.03</v>
      </c>
      <c r="M283" s="288">
        <v>26.7</v>
      </c>
      <c r="N283" s="288">
        <v>10.62</v>
      </c>
      <c r="O283" s="319">
        <v>18.239999999999998</v>
      </c>
      <c r="P283" s="73"/>
      <c r="R283" s="288" t="s">
        <v>95</v>
      </c>
      <c r="S283" s="288" t="s">
        <v>169</v>
      </c>
      <c r="T283" s="291">
        <v>45744</v>
      </c>
    </row>
    <row r="284" spans="1:20">
      <c r="A284" s="297">
        <v>45730</v>
      </c>
      <c r="B284" s="95">
        <v>3648</v>
      </c>
      <c r="P284" s="73"/>
    </row>
    <row r="285" spans="1:20">
      <c r="A285" s="297">
        <v>45731</v>
      </c>
      <c r="B285" s="95">
        <v>3213</v>
      </c>
      <c r="P285" s="73"/>
    </row>
    <row r="286" spans="1:20">
      <c r="A286" s="297">
        <v>45732</v>
      </c>
      <c r="B286" s="95">
        <v>3126</v>
      </c>
      <c r="P286" s="73"/>
    </row>
    <row r="287" spans="1:20">
      <c r="A287" s="297">
        <v>45733</v>
      </c>
      <c r="B287" s="95">
        <v>3027</v>
      </c>
      <c r="P287" s="73"/>
    </row>
    <row r="288" spans="1:20">
      <c r="A288" s="297">
        <v>45734</v>
      </c>
      <c r="B288" s="95">
        <v>2916</v>
      </c>
      <c r="P288" s="73"/>
    </row>
    <row r="289" spans="1:20">
      <c r="A289" s="297">
        <v>45735</v>
      </c>
      <c r="B289" s="95">
        <v>2838</v>
      </c>
      <c r="P289" s="73"/>
    </row>
    <row r="290" spans="1:20">
      <c r="A290" s="297">
        <v>45736</v>
      </c>
      <c r="B290" s="95">
        <v>2799</v>
      </c>
      <c r="P290" s="73"/>
    </row>
    <row r="291" spans="1:20">
      <c r="A291" s="297">
        <v>45737</v>
      </c>
      <c r="B291" s="95">
        <v>2825</v>
      </c>
      <c r="P291" s="73"/>
    </row>
    <row r="292" spans="1:20">
      <c r="A292" s="297">
        <v>45738</v>
      </c>
      <c r="B292" s="95">
        <v>2930</v>
      </c>
      <c r="P292" s="73"/>
    </row>
    <row r="293" spans="1:20">
      <c r="A293" s="297">
        <v>45739</v>
      </c>
      <c r="B293" s="95">
        <v>2605</v>
      </c>
      <c r="P293" s="73"/>
    </row>
    <row r="294" spans="1:20">
      <c r="A294" s="297">
        <v>45740</v>
      </c>
      <c r="B294" s="95">
        <v>2071</v>
      </c>
      <c r="C294" s="318">
        <v>1</v>
      </c>
      <c r="D294" s="288">
        <v>3.85</v>
      </c>
      <c r="E294" s="288">
        <v>7.25</v>
      </c>
      <c r="F294" s="288">
        <v>6500</v>
      </c>
      <c r="G294" s="288">
        <v>6</v>
      </c>
      <c r="H294" s="288">
        <v>7.48</v>
      </c>
      <c r="I294" s="288">
        <v>4.63</v>
      </c>
      <c r="J294" s="288">
        <v>4.43</v>
      </c>
      <c r="K294" s="288">
        <v>19.489999999999998</v>
      </c>
      <c r="L294" s="288">
        <v>12.06</v>
      </c>
      <c r="M294" s="288">
        <v>2.61</v>
      </c>
      <c r="N294" s="288">
        <v>11.54</v>
      </c>
      <c r="O294" s="319">
        <v>15.63</v>
      </c>
      <c r="P294" s="73"/>
      <c r="R294" s="288" t="s">
        <v>95</v>
      </c>
      <c r="S294" s="288" t="s">
        <v>147</v>
      </c>
      <c r="T294" s="291">
        <v>45754</v>
      </c>
    </row>
    <row r="295" spans="1:20">
      <c r="A295" s="297">
        <v>45741</v>
      </c>
      <c r="B295" s="95">
        <v>3728</v>
      </c>
      <c r="P295" s="95">
        <v>18</v>
      </c>
    </row>
    <row r="296" spans="1:20">
      <c r="A296" s="297">
        <v>45742</v>
      </c>
      <c r="B296" s="95">
        <v>8958</v>
      </c>
      <c r="P296" s="95">
        <v>6</v>
      </c>
    </row>
    <row r="297" spans="1:20">
      <c r="A297" s="297">
        <v>45743</v>
      </c>
      <c r="B297" s="95">
        <v>18548</v>
      </c>
      <c r="P297" s="95">
        <v>18</v>
      </c>
    </row>
    <row r="298" spans="1:20">
      <c r="A298" s="297">
        <v>45744</v>
      </c>
      <c r="B298" s="95">
        <v>23922</v>
      </c>
      <c r="P298" s="95">
        <v>51</v>
      </c>
    </row>
    <row r="299" spans="1:20">
      <c r="A299" s="297">
        <v>45745</v>
      </c>
      <c r="B299" s="95">
        <v>18061</v>
      </c>
      <c r="P299" s="95">
        <v>42</v>
      </c>
    </row>
    <row r="300" spans="1:20">
      <c r="A300" s="297">
        <v>45746</v>
      </c>
      <c r="B300" s="95">
        <v>7569</v>
      </c>
      <c r="P300" s="95">
        <v>2</v>
      </c>
    </row>
    <row r="301" spans="1:20">
      <c r="A301" s="297">
        <v>45747</v>
      </c>
      <c r="B301" s="95">
        <v>5209</v>
      </c>
      <c r="P301" s="95"/>
    </row>
    <row r="302" spans="1:20">
      <c r="A302" s="297">
        <v>45748</v>
      </c>
      <c r="B302" s="95">
        <v>4739</v>
      </c>
      <c r="P302" s="95">
        <v>4</v>
      </c>
    </row>
    <row r="303" spans="1:20">
      <c r="A303" s="297">
        <v>45749</v>
      </c>
      <c r="B303" s="95">
        <v>20779</v>
      </c>
      <c r="P303" s="95">
        <v>3</v>
      </c>
    </row>
    <row r="304" spans="1:20">
      <c r="A304" s="297">
        <v>45750</v>
      </c>
      <c r="B304" s="95">
        <v>20824</v>
      </c>
      <c r="P304" s="95">
        <v>66</v>
      </c>
    </row>
    <row r="305" spans="1:20">
      <c r="A305" s="297">
        <v>45751</v>
      </c>
      <c r="B305" s="95">
        <v>8740</v>
      </c>
      <c r="P305" s="95">
        <v>6</v>
      </c>
    </row>
    <row r="306" spans="1:20">
      <c r="A306" s="297">
        <v>45752</v>
      </c>
      <c r="B306" s="95">
        <v>5424</v>
      </c>
      <c r="P306" s="95"/>
    </row>
    <row r="307" spans="1:20">
      <c r="A307" s="297">
        <v>45753</v>
      </c>
      <c r="B307" s="95">
        <v>5424</v>
      </c>
      <c r="P307" s="95"/>
    </row>
    <row r="308" spans="1:20">
      <c r="A308" s="297">
        <v>45754</v>
      </c>
      <c r="B308" s="95">
        <v>3881</v>
      </c>
      <c r="C308" s="318">
        <v>2</v>
      </c>
      <c r="D308" s="288">
        <v>1.6</v>
      </c>
      <c r="E308" s="288">
        <v>7.57</v>
      </c>
      <c r="F308" s="288">
        <v>900</v>
      </c>
      <c r="G308" s="288">
        <v>8</v>
      </c>
      <c r="H308" s="288">
        <v>10.01</v>
      </c>
      <c r="I308" s="288">
        <v>3.64</v>
      </c>
      <c r="J308" s="288">
        <v>2</v>
      </c>
      <c r="K308" s="288">
        <v>54.29</v>
      </c>
      <c r="L308" s="288">
        <v>19.739999999999998</v>
      </c>
      <c r="M308" s="288">
        <v>10.85</v>
      </c>
      <c r="N308" s="288">
        <v>10.85</v>
      </c>
      <c r="O308" s="319">
        <v>43.39</v>
      </c>
      <c r="P308" s="95"/>
      <c r="R308" s="288" t="s">
        <v>95</v>
      </c>
      <c r="S308" s="288" t="s">
        <v>147</v>
      </c>
      <c r="T308" s="291">
        <v>45769</v>
      </c>
    </row>
    <row r="309" spans="1:20">
      <c r="A309" s="297">
        <v>45755</v>
      </c>
      <c r="B309" s="95">
        <v>3587</v>
      </c>
      <c r="P309" s="73"/>
    </row>
    <row r="310" spans="1:20">
      <c r="A310" s="297">
        <v>45756</v>
      </c>
      <c r="B310" s="95">
        <v>3381</v>
      </c>
      <c r="P310" s="73"/>
    </row>
    <row r="311" spans="1:20">
      <c r="A311" s="297">
        <v>45757</v>
      </c>
      <c r="B311" s="95">
        <v>3170</v>
      </c>
      <c r="P311" s="95">
        <v>1</v>
      </c>
    </row>
    <row r="312" spans="1:20">
      <c r="A312" s="297">
        <v>45758</v>
      </c>
      <c r="B312" s="95">
        <v>3259</v>
      </c>
      <c r="P312" s="95">
        <v>1</v>
      </c>
    </row>
    <row r="313" spans="1:20">
      <c r="A313" s="297">
        <v>45759</v>
      </c>
      <c r="B313" s="95">
        <v>4077</v>
      </c>
      <c r="P313" s="95">
        <v>26</v>
      </c>
    </row>
    <row r="314" spans="1:20">
      <c r="A314" s="297">
        <v>45760</v>
      </c>
      <c r="B314" s="95">
        <v>5469</v>
      </c>
      <c r="P314" s="95">
        <v>12</v>
      </c>
    </row>
    <row r="315" spans="1:20">
      <c r="A315" s="297">
        <v>45761</v>
      </c>
      <c r="B315" s="95">
        <v>3753</v>
      </c>
      <c r="P315" s="95">
        <v>1</v>
      </c>
    </row>
    <row r="316" spans="1:20">
      <c r="A316" s="297">
        <v>45762</v>
      </c>
      <c r="B316" s="95">
        <v>3443</v>
      </c>
      <c r="P316" s="95">
        <v>1</v>
      </c>
    </row>
    <row r="317" spans="1:20">
      <c r="A317" s="297">
        <v>45763</v>
      </c>
      <c r="B317" s="95">
        <v>3270</v>
      </c>
      <c r="P317" s="95">
        <v>2</v>
      </c>
    </row>
    <row r="318" spans="1:20">
      <c r="A318" s="297">
        <v>45764</v>
      </c>
      <c r="B318" s="95">
        <v>3060</v>
      </c>
      <c r="P318" s="73"/>
    </row>
    <row r="319" spans="1:20">
      <c r="A319" s="297">
        <v>45765</v>
      </c>
      <c r="B319" s="95">
        <v>2860</v>
      </c>
      <c r="P319" s="73"/>
    </row>
    <row r="320" spans="1:20">
      <c r="A320" s="297">
        <v>45766</v>
      </c>
      <c r="B320" s="95">
        <v>2614</v>
      </c>
      <c r="P320" s="73"/>
    </row>
    <row r="321" spans="1:20">
      <c r="A321" s="297">
        <v>45767</v>
      </c>
      <c r="B321" s="95">
        <v>2514</v>
      </c>
      <c r="P321" s="73"/>
    </row>
    <row r="322" spans="1:20">
      <c r="A322" s="297">
        <v>45768</v>
      </c>
      <c r="B322" s="95">
        <v>3043</v>
      </c>
      <c r="C322" s="318">
        <v>2.5499999999999998</v>
      </c>
      <c r="D322" s="288">
        <v>4.42</v>
      </c>
      <c r="E322" s="288">
        <v>7.51</v>
      </c>
      <c r="F322" s="288">
        <v>4000</v>
      </c>
      <c r="G322" s="288">
        <v>4</v>
      </c>
      <c r="H322" s="288">
        <v>5.18</v>
      </c>
      <c r="I322" s="288">
        <v>6.07</v>
      </c>
      <c r="J322" s="288">
        <v>2.78</v>
      </c>
      <c r="K322" s="288">
        <v>15.76</v>
      </c>
      <c r="L322" s="288">
        <v>18.47</v>
      </c>
      <c r="M322" s="288">
        <v>7.76</v>
      </c>
      <c r="N322" s="288">
        <v>8.4600000000000009</v>
      </c>
      <c r="O322" s="319">
        <v>12.17</v>
      </c>
      <c r="P322" s="73"/>
      <c r="R322" s="288" t="s">
        <v>95</v>
      </c>
      <c r="S322" s="288" t="s">
        <v>161</v>
      </c>
      <c r="T322" s="291">
        <v>45783</v>
      </c>
    </row>
    <row r="323" spans="1:20">
      <c r="A323" s="297">
        <v>45769</v>
      </c>
      <c r="B323" s="95">
        <v>3090</v>
      </c>
      <c r="P323" s="73"/>
    </row>
    <row r="324" spans="1:20">
      <c r="A324" s="297">
        <v>45770</v>
      </c>
      <c r="B324" s="95">
        <v>3007</v>
      </c>
      <c r="P324" s="73"/>
    </row>
    <row r="325" spans="1:20">
      <c r="A325" s="297">
        <v>45771</v>
      </c>
      <c r="B325" s="95">
        <v>4854</v>
      </c>
      <c r="P325" s="73">
        <v>9</v>
      </c>
    </row>
    <row r="326" spans="1:20">
      <c r="A326" s="297">
        <v>45772</v>
      </c>
      <c r="B326" s="95">
        <v>11304</v>
      </c>
      <c r="P326" s="73">
        <v>7</v>
      </c>
    </row>
    <row r="327" spans="1:20">
      <c r="A327" s="297">
        <v>45773</v>
      </c>
      <c r="B327" s="95">
        <v>7791</v>
      </c>
      <c r="P327" s="73">
        <v>27</v>
      </c>
    </row>
    <row r="328" spans="1:20">
      <c r="A328" s="297">
        <v>45774</v>
      </c>
      <c r="B328" s="95">
        <v>4834</v>
      </c>
      <c r="P328" s="73">
        <v>2</v>
      </c>
    </row>
    <row r="329" spans="1:20">
      <c r="A329" s="297">
        <v>45775</v>
      </c>
      <c r="B329" s="95">
        <v>3781</v>
      </c>
      <c r="P329" s="73"/>
    </row>
    <row r="330" spans="1:20">
      <c r="A330" s="297">
        <v>45776</v>
      </c>
      <c r="B330" s="95">
        <v>3434</v>
      </c>
      <c r="P330" s="73"/>
    </row>
    <row r="331" spans="1:20">
      <c r="A331" s="297">
        <v>45777</v>
      </c>
      <c r="B331" s="95">
        <v>3572</v>
      </c>
      <c r="P331" s="73"/>
    </row>
    <row r="332" spans="1:20">
      <c r="A332" s="297">
        <v>45778</v>
      </c>
      <c r="B332" s="95">
        <v>3487</v>
      </c>
      <c r="P332" s="95">
        <v>7</v>
      </c>
    </row>
    <row r="333" spans="1:20">
      <c r="A333" s="297">
        <v>45779</v>
      </c>
      <c r="B333" s="95">
        <v>3192</v>
      </c>
      <c r="P333" s="95"/>
    </row>
    <row r="334" spans="1:20">
      <c r="A334" s="297">
        <v>45780</v>
      </c>
      <c r="B334" s="95">
        <v>3183</v>
      </c>
      <c r="P334" s="95"/>
    </row>
    <row r="335" spans="1:20">
      <c r="A335" s="297">
        <v>45781</v>
      </c>
      <c r="B335" s="95">
        <v>3490</v>
      </c>
      <c r="P335" s="95">
        <v>4</v>
      </c>
    </row>
    <row r="336" spans="1:20">
      <c r="A336" s="297">
        <v>45782</v>
      </c>
      <c r="B336" s="95">
        <v>4971</v>
      </c>
      <c r="C336" s="318">
        <v>2</v>
      </c>
      <c r="D336" s="288">
        <v>5.19</v>
      </c>
      <c r="E336" s="288">
        <v>7.47</v>
      </c>
      <c r="F336" s="288">
        <v>1800</v>
      </c>
      <c r="G336" s="288">
        <v>3</v>
      </c>
      <c r="H336" s="288">
        <v>4.88</v>
      </c>
      <c r="I336" s="288">
        <v>6.33</v>
      </c>
      <c r="J336" s="288">
        <v>3.12</v>
      </c>
      <c r="K336" s="288">
        <v>24.26</v>
      </c>
      <c r="L336" s="288">
        <v>31.47</v>
      </c>
      <c r="M336" s="288">
        <v>9.94</v>
      </c>
      <c r="N336" s="288">
        <v>15.51</v>
      </c>
      <c r="O336" s="319">
        <v>14.91</v>
      </c>
      <c r="P336" s="95">
        <v>6</v>
      </c>
      <c r="R336" s="288" t="s">
        <v>95</v>
      </c>
      <c r="S336" s="285">
        <v>0.625</v>
      </c>
      <c r="T336" s="291">
        <v>45791</v>
      </c>
    </row>
    <row r="337" spans="1:20">
      <c r="A337" s="297">
        <v>45783</v>
      </c>
      <c r="B337" s="95">
        <v>4585</v>
      </c>
      <c r="P337" s="95">
        <v>8</v>
      </c>
    </row>
    <row r="338" spans="1:20">
      <c r="A338" s="297">
        <v>45784</v>
      </c>
      <c r="B338" s="95">
        <v>3751</v>
      </c>
      <c r="P338" s="95">
        <v>1</v>
      </c>
    </row>
    <row r="339" spans="1:20">
      <c r="A339" s="297">
        <v>45785</v>
      </c>
      <c r="B339" s="95">
        <v>3370</v>
      </c>
      <c r="P339" s="95"/>
    </row>
    <row r="340" spans="1:20">
      <c r="A340" s="297">
        <v>45786</v>
      </c>
      <c r="B340" s="95">
        <v>2974</v>
      </c>
      <c r="P340" s="95">
        <v>1</v>
      </c>
    </row>
    <row r="341" spans="1:20">
      <c r="A341" s="297">
        <v>45787</v>
      </c>
      <c r="B341" s="95">
        <v>3270</v>
      </c>
      <c r="P341" s="95">
        <v>5</v>
      </c>
    </row>
    <row r="342" spans="1:20">
      <c r="A342" s="297">
        <v>45788</v>
      </c>
      <c r="B342" s="95">
        <v>3842</v>
      </c>
      <c r="P342" s="95">
        <v>5</v>
      </c>
    </row>
    <row r="343" spans="1:20">
      <c r="A343" s="297">
        <v>45789</v>
      </c>
      <c r="B343" s="95">
        <v>5137</v>
      </c>
      <c r="P343" s="95">
        <v>11</v>
      </c>
    </row>
    <row r="344" spans="1:20">
      <c r="A344" s="297">
        <v>45790</v>
      </c>
      <c r="B344" s="95">
        <v>6820</v>
      </c>
      <c r="P344" s="95">
        <v>2</v>
      </c>
    </row>
    <row r="345" spans="1:20">
      <c r="A345" s="297">
        <v>45791</v>
      </c>
      <c r="B345" s="95">
        <v>5682</v>
      </c>
      <c r="P345" s="95">
        <v>11</v>
      </c>
    </row>
    <row r="346" spans="1:20">
      <c r="A346" s="297">
        <v>45792</v>
      </c>
      <c r="B346" s="95">
        <v>7508</v>
      </c>
      <c r="P346" s="311">
        <v>5</v>
      </c>
    </row>
    <row r="347" spans="1:20">
      <c r="A347" s="297">
        <v>45793</v>
      </c>
      <c r="B347" s="95">
        <v>11376</v>
      </c>
      <c r="P347" s="311">
        <v>6</v>
      </c>
    </row>
    <row r="348" spans="1:20">
      <c r="A348" s="297">
        <v>45794</v>
      </c>
      <c r="B348" s="95">
        <v>15251</v>
      </c>
      <c r="P348" s="311">
        <v>30</v>
      </c>
    </row>
    <row r="349" spans="1:20">
      <c r="A349" s="297">
        <v>45795</v>
      </c>
      <c r="B349" s="95">
        <v>5696</v>
      </c>
      <c r="P349" s="311"/>
    </row>
    <row r="350" spans="1:20">
      <c r="A350" s="297">
        <v>45796</v>
      </c>
      <c r="B350" s="95">
        <v>4466</v>
      </c>
      <c r="C350" s="318">
        <v>1</v>
      </c>
      <c r="D350" s="288">
        <v>7.28</v>
      </c>
      <c r="E350" s="288">
        <v>7.36</v>
      </c>
      <c r="F350" s="288">
        <v>3400</v>
      </c>
      <c r="G350" s="288">
        <v>2</v>
      </c>
      <c r="H350" s="288">
        <v>3.85</v>
      </c>
      <c r="I350" s="288">
        <v>7.36</v>
      </c>
      <c r="J350" s="288">
        <v>4.1500000000000004</v>
      </c>
      <c r="K350" s="288">
        <v>17.190000000000001</v>
      </c>
      <c r="L350" s="288">
        <v>32.869999999999997</v>
      </c>
      <c r="M350" s="288">
        <v>4.47</v>
      </c>
      <c r="N350" s="288">
        <v>18.53</v>
      </c>
      <c r="O350" s="319">
        <v>8.93</v>
      </c>
      <c r="P350" s="311"/>
      <c r="R350" s="288" t="s">
        <v>95</v>
      </c>
      <c r="S350" s="285">
        <v>0.625</v>
      </c>
      <c r="T350" s="291">
        <v>45806</v>
      </c>
    </row>
    <row r="351" spans="1:20">
      <c r="A351" s="297">
        <v>45797</v>
      </c>
      <c r="B351" s="95">
        <v>3994</v>
      </c>
      <c r="P351" s="311">
        <v>2</v>
      </c>
    </row>
    <row r="352" spans="1:20">
      <c r="A352" s="297">
        <v>45798</v>
      </c>
      <c r="B352" s="95">
        <v>3630</v>
      </c>
      <c r="P352" s="311"/>
    </row>
    <row r="353" spans="1:20">
      <c r="A353" s="297">
        <v>45799</v>
      </c>
      <c r="B353" s="95">
        <v>3511</v>
      </c>
      <c r="P353" s="311"/>
    </row>
    <row r="354" spans="1:20">
      <c r="A354" s="297">
        <v>45800</v>
      </c>
      <c r="B354" s="95">
        <v>3225</v>
      </c>
      <c r="P354" s="311"/>
    </row>
    <row r="355" spans="1:20">
      <c r="A355" s="297">
        <v>45801</v>
      </c>
      <c r="B355" s="95">
        <v>2947</v>
      </c>
      <c r="P355" s="311"/>
    </row>
    <row r="356" spans="1:20">
      <c r="A356" s="297">
        <v>45802</v>
      </c>
      <c r="B356" s="95">
        <v>2900</v>
      </c>
      <c r="P356" s="311"/>
    </row>
    <row r="357" spans="1:20">
      <c r="A357" s="297">
        <v>45803</v>
      </c>
      <c r="B357" s="95">
        <v>2884</v>
      </c>
      <c r="P357" s="311"/>
    </row>
    <row r="358" spans="1:20">
      <c r="A358" s="297">
        <v>45804</v>
      </c>
      <c r="B358" s="95">
        <v>3050</v>
      </c>
      <c r="P358" s="311"/>
    </row>
    <row r="359" spans="1:20">
      <c r="A359" s="297">
        <v>45805</v>
      </c>
      <c r="B359" s="95">
        <v>2896</v>
      </c>
      <c r="P359" s="311"/>
    </row>
    <row r="360" spans="1:20">
      <c r="A360" s="297">
        <v>45806</v>
      </c>
      <c r="B360" s="95">
        <v>2799</v>
      </c>
      <c r="P360" s="311"/>
    </row>
    <row r="361" spans="1:20">
      <c r="A361" s="297">
        <v>45807</v>
      </c>
      <c r="B361" s="95">
        <v>5072</v>
      </c>
      <c r="P361" s="311">
        <v>35</v>
      </c>
    </row>
    <row r="362" spans="1:20">
      <c r="A362" s="297">
        <v>45808</v>
      </c>
      <c r="B362" s="95">
        <v>7316</v>
      </c>
      <c r="P362" s="311"/>
    </row>
    <row r="363" spans="1:20">
      <c r="A363" s="297">
        <v>45809</v>
      </c>
      <c r="B363" s="95">
        <v>4554</v>
      </c>
      <c r="P363" s="311"/>
    </row>
    <row r="364" spans="1:20">
      <c r="A364" s="297">
        <v>45810</v>
      </c>
      <c r="B364" s="95">
        <v>4155</v>
      </c>
      <c r="C364" s="318">
        <v>1</v>
      </c>
      <c r="D364" s="288">
        <v>12.7</v>
      </c>
      <c r="E364" s="288">
        <v>7.54</v>
      </c>
      <c r="F364" s="288">
        <v>460</v>
      </c>
      <c r="G364" s="288">
        <v>2</v>
      </c>
      <c r="H364" s="288">
        <v>3.96</v>
      </c>
      <c r="I364" s="288">
        <v>13.4</v>
      </c>
      <c r="J364" s="288">
        <v>4.63</v>
      </c>
      <c r="K364" s="288">
        <v>16.45</v>
      </c>
      <c r="L364" s="288">
        <v>55.68</v>
      </c>
      <c r="M364" s="288">
        <v>4.16</v>
      </c>
      <c r="N364" s="288">
        <v>19.239999999999998</v>
      </c>
      <c r="O364" s="319">
        <v>8.31</v>
      </c>
      <c r="P364" s="311">
        <v>3</v>
      </c>
      <c r="R364" s="288" t="s">
        <v>138</v>
      </c>
      <c r="S364" s="285" t="s">
        <v>170</v>
      </c>
      <c r="T364" s="291">
        <v>45827</v>
      </c>
    </row>
    <row r="365" spans="1:20">
      <c r="A365" s="297">
        <v>45811</v>
      </c>
      <c r="B365" s="95">
        <v>5570</v>
      </c>
      <c r="P365" s="311">
        <v>7</v>
      </c>
    </row>
    <row r="366" spans="1:20">
      <c r="A366" s="297">
        <v>45812</v>
      </c>
      <c r="B366" s="95">
        <v>3873</v>
      </c>
      <c r="P366" s="311"/>
    </row>
    <row r="367" spans="1:20">
      <c r="A367" s="297">
        <v>45813</v>
      </c>
      <c r="B367" s="95">
        <v>3290</v>
      </c>
      <c r="P367" s="311"/>
    </row>
    <row r="368" spans="1:20">
      <c r="A368" s="297">
        <v>45814</v>
      </c>
      <c r="B368" s="95">
        <v>3063</v>
      </c>
      <c r="P368" s="311"/>
    </row>
    <row r="369" spans="1:20">
      <c r="A369" s="297">
        <v>45815</v>
      </c>
      <c r="B369" s="95">
        <v>2775</v>
      </c>
      <c r="P369" s="311"/>
    </row>
    <row r="370" spans="1:20">
      <c r="A370" s="297">
        <v>45816</v>
      </c>
      <c r="B370" s="95">
        <v>2668</v>
      </c>
      <c r="P370" s="311"/>
    </row>
    <row r="371" spans="1:20">
      <c r="A371" s="297">
        <v>45817</v>
      </c>
      <c r="B371" s="95">
        <v>2784</v>
      </c>
      <c r="P371" s="311"/>
    </row>
    <row r="372" spans="1:20">
      <c r="A372" s="297">
        <v>45818</v>
      </c>
      <c r="B372" s="95">
        <v>2728</v>
      </c>
      <c r="P372" s="311"/>
    </row>
    <row r="373" spans="1:20">
      <c r="A373" s="297">
        <v>45819</v>
      </c>
      <c r="B373" s="317">
        <v>2770</v>
      </c>
      <c r="P373" s="311"/>
    </row>
    <row r="374" spans="1:20">
      <c r="A374" s="95" t="s">
        <v>171</v>
      </c>
      <c r="B374" s="311">
        <v>2664</v>
      </c>
      <c r="P374" s="73"/>
    </row>
    <row r="375" spans="1:20">
      <c r="A375" s="95" t="s">
        <v>172</v>
      </c>
      <c r="B375" s="311">
        <v>2535</v>
      </c>
      <c r="P375" s="73"/>
    </row>
    <row r="376" spans="1:20">
      <c r="A376" s="95" t="s">
        <v>173</v>
      </c>
      <c r="B376" s="311">
        <v>2423</v>
      </c>
      <c r="P376" s="73"/>
    </row>
    <row r="377" spans="1:20">
      <c r="A377" s="95" t="s">
        <v>174</v>
      </c>
      <c r="B377" s="311">
        <v>2508</v>
      </c>
      <c r="P377" s="73"/>
    </row>
    <row r="378" spans="1:20">
      <c r="A378" s="95" t="s">
        <v>175</v>
      </c>
      <c r="B378" s="311">
        <v>2543</v>
      </c>
      <c r="C378" s="318">
        <v>1</v>
      </c>
      <c r="D378" s="288">
        <v>8.89</v>
      </c>
      <c r="E378" s="288">
        <v>7.47</v>
      </c>
      <c r="F378" s="288">
        <v>510</v>
      </c>
      <c r="G378" s="288">
        <v>3</v>
      </c>
      <c r="H378" s="288">
        <v>13.5</v>
      </c>
      <c r="I378" s="288">
        <v>11</v>
      </c>
      <c r="J378" s="288">
        <v>4.83</v>
      </c>
      <c r="K378" s="288">
        <v>34.33</v>
      </c>
      <c r="L378" s="288">
        <v>27.97</v>
      </c>
      <c r="M378" s="288">
        <v>2.54</v>
      </c>
      <c r="N378" s="288">
        <v>12.28</v>
      </c>
      <c r="O378" s="319">
        <v>7.63</v>
      </c>
      <c r="P378" s="311"/>
      <c r="R378" s="288" t="s">
        <v>95</v>
      </c>
      <c r="S378" s="285" t="s">
        <v>147</v>
      </c>
      <c r="T378" s="291">
        <v>45832</v>
      </c>
    </row>
    <row r="379" spans="1:20">
      <c r="A379" s="95" t="s">
        <v>176</v>
      </c>
      <c r="B379" s="311">
        <v>2567</v>
      </c>
      <c r="P379" s="73"/>
    </row>
    <row r="380" spans="1:20">
      <c r="A380" s="95" t="s">
        <v>177</v>
      </c>
      <c r="B380" s="311">
        <v>2537</v>
      </c>
      <c r="P380" s="73"/>
    </row>
    <row r="381" spans="1:20">
      <c r="A381" s="95" t="s">
        <v>178</v>
      </c>
      <c r="B381" s="311">
        <v>2573</v>
      </c>
      <c r="P381" s="73"/>
    </row>
    <row r="382" spans="1:20">
      <c r="A382" s="95" t="s">
        <v>179</v>
      </c>
      <c r="B382" s="311">
        <v>2337</v>
      </c>
      <c r="P382" s="73"/>
    </row>
    <row r="383" spans="1:20">
      <c r="A383" s="95" t="s">
        <v>180</v>
      </c>
      <c r="B383" s="311">
        <v>2268</v>
      </c>
      <c r="P383" s="73"/>
    </row>
    <row r="384" spans="1:20">
      <c r="A384" s="95" t="s">
        <v>181</v>
      </c>
      <c r="B384" s="311">
        <v>2371</v>
      </c>
      <c r="P384" s="73"/>
    </row>
    <row r="385" spans="1:20">
      <c r="A385" s="95" t="s">
        <v>183</v>
      </c>
      <c r="B385" s="311">
        <v>2466</v>
      </c>
      <c r="P385" s="73"/>
    </row>
    <row r="386" spans="1:20">
      <c r="A386" s="95" t="s">
        <v>182</v>
      </c>
      <c r="B386" s="311">
        <v>2546</v>
      </c>
      <c r="P386" s="95">
        <v>2</v>
      </c>
    </row>
    <row r="387" spans="1:20">
      <c r="A387" s="95" t="s">
        <v>184</v>
      </c>
      <c r="B387" s="95">
        <v>2589</v>
      </c>
      <c r="P387" s="73"/>
    </row>
    <row r="388" spans="1:20">
      <c r="A388" s="95" t="s">
        <v>185</v>
      </c>
      <c r="B388" s="95">
        <v>2421</v>
      </c>
      <c r="P388" s="73"/>
    </row>
    <row r="389" spans="1:20">
      <c r="A389" s="95" t="s">
        <v>186</v>
      </c>
      <c r="B389" s="95">
        <v>2305</v>
      </c>
      <c r="P389" s="95">
        <v>3</v>
      </c>
    </row>
    <row r="390" spans="1:20">
      <c r="A390" s="95" t="s">
        <v>187</v>
      </c>
      <c r="B390" s="95">
        <v>2328</v>
      </c>
      <c r="P390" s="95"/>
    </row>
    <row r="391" spans="1:20">
      <c r="A391" s="95" t="s">
        <v>188</v>
      </c>
      <c r="B391" s="95">
        <v>2422</v>
      </c>
      <c r="P391" s="95">
        <v>16</v>
      </c>
    </row>
    <row r="392" spans="1:20">
      <c r="A392" s="95" t="s">
        <v>189</v>
      </c>
      <c r="B392" s="95">
        <v>14028</v>
      </c>
      <c r="P392" s="95">
        <v>39</v>
      </c>
    </row>
    <row r="393" spans="1:20">
      <c r="A393" s="95" t="s">
        <v>190</v>
      </c>
      <c r="B393" s="95">
        <v>7136</v>
      </c>
      <c r="C393" s="318">
        <v>1</v>
      </c>
      <c r="D393" s="318">
        <v>9.77</v>
      </c>
      <c r="E393" s="318">
        <v>7.47</v>
      </c>
      <c r="F393" s="318">
        <v>230</v>
      </c>
      <c r="G393" s="318">
        <v>2</v>
      </c>
      <c r="H393" s="318">
        <v>6.15</v>
      </c>
      <c r="I393" s="318">
        <v>12.2</v>
      </c>
      <c r="J393" s="318">
        <v>5.79</v>
      </c>
      <c r="K393" s="318">
        <v>43.89</v>
      </c>
      <c r="L393" s="318">
        <v>87.06</v>
      </c>
      <c r="M393" s="318">
        <v>7.14</v>
      </c>
      <c r="N393" s="318">
        <v>41.32</v>
      </c>
      <c r="O393" s="325">
        <v>14.27</v>
      </c>
      <c r="P393" s="73"/>
      <c r="R393" s="288" t="s">
        <v>160</v>
      </c>
      <c r="S393" s="288" t="s">
        <v>206</v>
      </c>
      <c r="T393" s="291">
        <v>45846</v>
      </c>
    </row>
    <row r="394" spans="1:20">
      <c r="A394" s="95" t="s">
        <v>191</v>
      </c>
      <c r="B394" s="95">
        <v>3787</v>
      </c>
      <c r="P394" s="73"/>
    </row>
    <row r="395" spans="1:20">
      <c r="A395" s="95" t="s">
        <v>192</v>
      </c>
      <c r="B395" s="95">
        <v>3239</v>
      </c>
      <c r="P395" s="73"/>
    </row>
    <row r="396" spans="1:20">
      <c r="A396" s="95" t="s">
        <v>193</v>
      </c>
      <c r="B396" s="95">
        <v>2783</v>
      </c>
      <c r="P396" s="73"/>
    </row>
    <row r="397" spans="1:20">
      <c r="A397" s="95" t="s">
        <v>194</v>
      </c>
      <c r="B397" s="95">
        <v>2699</v>
      </c>
      <c r="P397" s="73"/>
    </row>
    <row r="398" spans="1:20">
      <c r="A398" s="95" t="s">
        <v>195</v>
      </c>
      <c r="B398" s="95">
        <v>2582</v>
      </c>
      <c r="P398" s="73"/>
    </row>
    <row r="399" spans="1:20">
      <c r="A399" s="95" t="s">
        <v>196</v>
      </c>
      <c r="B399" s="95">
        <v>2852</v>
      </c>
      <c r="P399" s="95">
        <v>2</v>
      </c>
    </row>
    <row r="400" spans="1:20">
      <c r="A400" s="95" t="s">
        <v>197</v>
      </c>
      <c r="B400" s="95">
        <v>2649</v>
      </c>
      <c r="P400" s="73"/>
    </row>
    <row r="401" spans="1:20">
      <c r="A401" s="95" t="s">
        <v>198</v>
      </c>
      <c r="B401" s="95">
        <v>2659</v>
      </c>
      <c r="P401" s="73"/>
    </row>
    <row r="402" spans="1:20">
      <c r="A402" s="95" t="s">
        <v>199</v>
      </c>
      <c r="B402" s="95">
        <v>2619</v>
      </c>
      <c r="P402" s="73"/>
    </row>
    <row r="403" spans="1:20">
      <c r="A403" s="95" t="s">
        <v>200</v>
      </c>
      <c r="B403" s="95">
        <v>2440</v>
      </c>
      <c r="P403" s="73"/>
    </row>
    <row r="404" spans="1:20">
      <c r="A404" s="95" t="s">
        <v>201</v>
      </c>
      <c r="B404" s="95">
        <v>2334</v>
      </c>
      <c r="P404" s="73"/>
    </row>
    <row r="405" spans="1:20">
      <c r="A405" s="95" t="s">
        <v>202</v>
      </c>
      <c r="B405" s="95">
        <v>2357</v>
      </c>
      <c r="P405" s="73"/>
    </row>
    <row r="406" spans="1:20">
      <c r="A406" s="95" t="s">
        <v>203</v>
      </c>
      <c r="B406" s="95">
        <v>2562</v>
      </c>
      <c r="P406" s="73"/>
    </row>
    <row r="407" spans="1:20">
      <c r="A407" s="95" t="s">
        <v>204</v>
      </c>
      <c r="B407" s="95">
        <v>2504</v>
      </c>
      <c r="C407" s="318"/>
      <c r="D407" s="318"/>
      <c r="E407" s="318"/>
      <c r="F407" s="318"/>
      <c r="G407" s="318"/>
      <c r="H407" s="318"/>
      <c r="I407" s="318"/>
      <c r="J407" s="318"/>
      <c r="K407" s="318"/>
      <c r="L407" s="318"/>
      <c r="M407" s="318"/>
      <c r="N407" s="318"/>
      <c r="O407" s="318"/>
      <c r="P407" s="73"/>
      <c r="R407" s="288"/>
      <c r="S407" s="318"/>
      <c r="T407" s="318"/>
    </row>
    <row r="408" spans="1:20">
      <c r="A408" s="95" t="s">
        <v>205</v>
      </c>
      <c r="B408" s="95">
        <v>2493</v>
      </c>
      <c r="P408" s="101"/>
    </row>
  </sheetData>
  <protectedRanges>
    <protectedRange sqref="T127" name="Range1_6"/>
    <protectedRange sqref="B157:B199" name="Range1_4_1"/>
    <protectedRange sqref="B288:B372" name="Range1_4_12"/>
    <protectedRange sqref="R294:T294 R308:T308 R322:T322 R336:T336 R350:T350" name="Range1_4_13"/>
  </protectedRanges>
  <mergeCells count="14">
    <mergeCell ref="T7:T9"/>
    <mergeCell ref="U7:U9"/>
    <mergeCell ref="V7:V9"/>
    <mergeCell ref="E8:E9"/>
    <mergeCell ref="A1:V1"/>
    <mergeCell ref="A2:V2"/>
    <mergeCell ref="A3:V3"/>
    <mergeCell ref="A4:V4"/>
    <mergeCell ref="A5:V5"/>
    <mergeCell ref="A7:A9"/>
    <mergeCell ref="B7:B8"/>
    <mergeCell ref="C7:J7"/>
    <mergeCell ref="K7:O7"/>
    <mergeCell ref="Q7:Q8"/>
  </mergeCells>
  <hyperlinks>
    <hyperlink ref="A5" r:id="rId1" xr:uid="{62028D05-3F14-4A9A-847F-4DBEC00C7F1F}"/>
  </hyperlinks>
  <pageMargins left="0.70866141732283472" right="0.70866141732283472" top="0.74803149606299213" bottom="0.74803149606299213" header="0.31496062992125984" footer="0.31496062992125984"/>
  <pageSetup paperSize="9" scale="42" fitToHeight="0" orientation="landscape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85CB-F4F7-4980-B858-D3DFCEA2E19B}">
  <dimension ref="A1:V350"/>
  <sheetViews>
    <sheetView tabSelected="1" workbookViewId="0">
      <pane xSplit="9" ySplit="11" topLeftCell="J172" activePane="bottomRight" state="frozen"/>
      <selection pane="topRight" activeCell="J1" sqref="J1"/>
      <selection pane="bottomLeft" activeCell="A12" sqref="A12"/>
      <selection pane="bottomRight" activeCell="P133" sqref="P133:P187"/>
    </sheetView>
  </sheetViews>
  <sheetFormatPr defaultRowHeight="15"/>
  <cols>
    <col min="1" max="1" width="39.42578125" style="329" customWidth="1"/>
    <col min="2" max="2" width="12.42578125" customWidth="1"/>
    <col min="3" max="15" width="10.7109375" customWidth="1"/>
    <col min="16" max="16" width="10.7109375" style="264" customWidth="1"/>
    <col min="17" max="17" width="13.85546875" style="264" customWidth="1"/>
    <col min="18" max="18" width="21.5703125" customWidth="1"/>
    <col min="19" max="19" width="14.140625" customWidth="1"/>
    <col min="20" max="20" width="18.28515625" customWidth="1"/>
    <col min="21" max="21" width="14.85546875" bestFit="1" customWidth="1"/>
    <col min="22" max="22" width="25.140625" bestFit="1" customWidth="1"/>
  </cols>
  <sheetData>
    <row r="1" spans="1:22" ht="18">
      <c r="A1" s="367" t="s">
        <v>207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</row>
    <row r="2" spans="1:22" ht="18.75">
      <c r="A2" s="369" t="s">
        <v>40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</row>
    <row r="3" spans="1:22" ht="21">
      <c r="A3" s="370" t="s">
        <v>43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</row>
    <row r="4" spans="1:22" ht="18.75">
      <c r="A4" s="371" t="s">
        <v>208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</row>
    <row r="5" spans="1:22" ht="18.75">
      <c r="A5" s="372" t="s">
        <v>42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</row>
    <row r="6" spans="1:22" ht="18.75">
      <c r="A6" s="328"/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7"/>
      <c r="Q6" s="324"/>
      <c r="R6" s="324"/>
      <c r="S6" s="324"/>
      <c r="T6" s="324"/>
      <c r="U6" s="324"/>
      <c r="V6" s="324"/>
    </row>
    <row r="7" spans="1:22" ht="36" customHeight="1">
      <c r="A7" s="376" t="s">
        <v>2</v>
      </c>
      <c r="B7" s="340" t="s">
        <v>36</v>
      </c>
      <c r="C7" s="347" t="s">
        <v>35</v>
      </c>
      <c r="D7" s="347"/>
      <c r="E7" s="347"/>
      <c r="F7" s="347"/>
      <c r="G7" s="347"/>
      <c r="H7" s="347"/>
      <c r="I7" s="347"/>
      <c r="J7" s="348"/>
      <c r="K7" s="349" t="s">
        <v>3</v>
      </c>
      <c r="L7" s="350"/>
      <c r="M7" s="350"/>
      <c r="N7" s="350"/>
      <c r="O7" s="351"/>
      <c r="P7" s="281"/>
      <c r="Q7" s="340" t="s">
        <v>34</v>
      </c>
      <c r="R7" s="321"/>
      <c r="S7" s="143"/>
      <c r="T7" s="340" t="s">
        <v>37</v>
      </c>
      <c r="U7" s="340" t="s">
        <v>38</v>
      </c>
      <c r="V7" s="340" t="s">
        <v>47</v>
      </c>
    </row>
    <row r="8" spans="1:22" ht="51">
      <c r="A8" s="377"/>
      <c r="B8" s="341"/>
      <c r="C8" s="10" t="s">
        <v>4</v>
      </c>
      <c r="D8" s="11" t="s">
        <v>5</v>
      </c>
      <c r="E8" s="352" t="s">
        <v>0</v>
      </c>
      <c r="F8" s="10" t="s">
        <v>6</v>
      </c>
      <c r="G8" s="12" t="s">
        <v>7</v>
      </c>
      <c r="H8" s="12" t="s">
        <v>8</v>
      </c>
      <c r="I8" s="12" t="s">
        <v>9</v>
      </c>
      <c r="J8" s="11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28</v>
      </c>
      <c r="Q8" s="341"/>
      <c r="R8" s="323" t="s">
        <v>136</v>
      </c>
      <c r="S8" s="144" t="s">
        <v>49</v>
      </c>
      <c r="T8" s="357"/>
      <c r="U8" s="357"/>
      <c r="V8" s="357"/>
    </row>
    <row r="9" spans="1:22">
      <c r="A9" s="378"/>
      <c r="B9" s="14" t="s">
        <v>32</v>
      </c>
      <c r="C9" s="15" t="s">
        <v>16</v>
      </c>
      <c r="D9" s="12" t="s">
        <v>16</v>
      </c>
      <c r="E9" s="353"/>
      <c r="F9" s="15" t="s">
        <v>17</v>
      </c>
      <c r="G9" s="16" t="s">
        <v>16</v>
      </c>
      <c r="H9" s="16" t="s">
        <v>16</v>
      </c>
      <c r="I9" s="15" t="s">
        <v>16</v>
      </c>
      <c r="J9" s="15" t="s">
        <v>16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29</v>
      </c>
      <c r="Q9" s="14" t="s">
        <v>32</v>
      </c>
      <c r="R9" s="322"/>
      <c r="S9" s="145"/>
      <c r="T9" s="358"/>
      <c r="U9" s="358"/>
      <c r="V9" s="358"/>
    </row>
    <row r="10" spans="1:22">
      <c r="A10" s="296" t="s">
        <v>19</v>
      </c>
      <c r="B10" s="97">
        <v>35500</v>
      </c>
      <c r="C10" s="19">
        <v>10</v>
      </c>
      <c r="D10" s="20" t="s">
        <v>1</v>
      </c>
      <c r="E10" s="21" t="s">
        <v>1</v>
      </c>
      <c r="F10" s="22" t="s">
        <v>1</v>
      </c>
      <c r="G10" s="22">
        <v>30</v>
      </c>
      <c r="H10" s="22">
        <v>20</v>
      </c>
      <c r="I10" s="19" t="s">
        <v>1</v>
      </c>
      <c r="J10" s="23" t="s">
        <v>1</v>
      </c>
      <c r="K10" s="320">
        <v>17500</v>
      </c>
      <c r="L10" s="320">
        <v>19983</v>
      </c>
      <c r="M10" s="320">
        <v>7837</v>
      </c>
      <c r="N10" s="320">
        <v>7850</v>
      </c>
      <c r="O10" s="320">
        <v>19983</v>
      </c>
      <c r="P10" s="326"/>
      <c r="Q10" s="97" t="s">
        <v>1</v>
      </c>
      <c r="R10" s="97"/>
      <c r="S10" s="146"/>
      <c r="T10" s="97" t="s">
        <v>1</v>
      </c>
      <c r="U10" s="97" t="s">
        <v>1</v>
      </c>
      <c r="V10" s="97" t="s">
        <v>1</v>
      </c>
    </row>
    <row r="11" spans="1:22">
      <c r="A11" s="296" t="s">
        <v>20</v>
      </c>
      <c r="B11" s="97" t="s">
        <v>1</v>
      </c>
      <c r="C11" s="18" t="s">
        <v>1</v>
      </c>
      <c r="D11" s="18" t="s">
        <v>1</v>
      </c>
      <c r="E11" s="18" t="s">
        <v>1</v>
      </c>
      <c r="F11" s="18" t="s">
        <v>1</v>
      </c>
      <c r="G11" s="18" t="s">
        <v>1</v>
      </c>
      <c r="H11" s="18" t="s">
        <v>1</v>
      </c>
      <c r="I11" s="18" t="s">
        <v>1</v>
      </c>
      <c r="J11" s="286" t="s">
        <v>1</v>
      </c>
      <c r="K11" s="286" t="s">
        <v>1</v>
      </c>
      <c r="L11" s="286" t="s">
        <v>1</v>
      </c>
      <c r="M11" s="286" t="s">
        <v>1</v>
      </c>
      <c r="N11" s="286" t="s">
        <v>1</v>
      </c>
      <c r="O11" s="286" t="s">
        <v>1</v>
      </c>
      <c r="P11" s="287"/>
      <c r="Q11" s="97" t="s">
        <v>1</v>
      </c>
      <c r="R11" s="97"/>
      <c r="S11" s="146"/>
      <c r="T11" s="97" t="s">
        <v>1</v>
      </c>
      <c r="U11" s="97" t="s">
        <v>1</v>
      </c>
      <c r="V11" s="97" t="s">
        <v>1</v>
      </c>
    </row>
    <row r="12" spans="1:22">
      <c r="A12" s="297">
        <v>45839</v>
      </c>
      <c r="B12" s="95">
        <v>7136</v>
      </c>
      <c r="C12" s="318">
        <v>1</v>
      </c>
      <c r="D12" s="318">
        <v>9.77</v>
      </c>
      <c r="E12" s="318">
        <v>7.47</v>
      </c>
      <c r="F12" s="318">
        <v>230</v>
      </c>
      <c r="G12" s="318">
        <v>2</v>
      </c>
      <c r="H12" s="318">
        <v>6.15</v>
      </c>
      <c r="I12" s="318">
        <v>12.2</v>
      </c>
      <c r="J12" s="318">
        <v>5.79</v>
      </c>
      <c r="K12" s="318">
        <v>43.89</v>
      </c>
      <c r="L12" s="318">
        <v>87.06</v>
      </c>
      <c r="M12" s="318">
        <v>7.14</v>
      </c>
      <c r="N12" s="318">
        <v>41.32</v>
      </c>
      <c r="O12" s="325">
        <v>14.27</v>
      </c>
      <c r="P12" s="95"/>
      <c r="R12" s="288" t="s">
        <v>160</v>
      </c>
      <c r="S12" s="288" t="s">
        <v>206</v>
      </c>
      <c r="T12" s="291">
        <v>45846</v>
      </c>
    </row>
    <row r="13" spans="1:22">
      <c r="A13" s="297">
        <v>45840</v>
      </c>
      <c r="B13" s="95">
        <v>3787</v>
      </c>
      <c r="P13" s="95"/>
    </row>
    <row r="14" spans="1:22">
      <c r="A14" s="297">
        <v>45841</v>
      </c>
      <c r="B14" s="95">
        <v>3239</v>
      </c>
      <c r="P14" s="95"/>
    </row>
    <row r="15" spans="1:22">
      <c r="A15" s="297">
        <v>45842</v>
      </c>
      <c r="B15" s="95">
        <v>2783</v>
      </c>
      <c r="P15" s="95"/>
    </row>
    <row r="16" spans="1:22">
      <c r="A16" s="297">
        <v>45843</v>
      </c>
      <c r="B16" s="95">
        <v>2699</v>
      </c>
      <c r="P16" s="95"/>
    </row>
    <row r="17" spans="1:20">
      <c r="A17" s="297">
        <v>45844</v>
      </c>
      <c r="B17" s="95">
        <v>2582</v>
      </c>
      <c r="P17" s="95"/>
    </row>
    <row r="18" spans="1:20">
      <c r="A18" s="297">
        <v>45845</v>
      </c>
      <c r="B18" s="95">
        <v>2852</v>
      </c>
      <c r="P18" s="95">
        <v>2</v>
      </c>
    </row>
    <row r="19" spans="1:20">
      <c r="A19" s="297">
        <v>45846</v>
      </c>
      <c r="B19" s="95">
        <v>2649</v>
      </c>
      <c r="P19" s="95"/>
    </row>
    <row r="20" spans="1:20">
      <c r="A20" s="297">
        <v>45847</v>
      </c>
      <c r="B20" s="95">
        <v>2659</v>
      </c>
      <c r="P20" s="95"/>
    </row>
    <row r="21" spans="1:20">
      <c r="A21" s="297">
        <v>45848</v>
      </c>
      <c r="B21" s="95">
        <v>2619</v>
      </c>
      <c r="P21" s="95"/>
    </row>
    <row r="22" spans="1:20">
      <c r="A22" s="297">
        <v>45849</v>
      </c>
      <c r="B22" s="95">
        <v>2440</v>
      </c>
      <c r="P22" s="95"/>
    </row>
    <row r="23" spans="1:20">
      <c r="A23" s="297">
        <v>45850</v>
      </c>
      <c r="B23" s="95">
        <v>2334</v>
      </c>
      <c r="P23" s="95"/>
    </row>
    <row r="24" spans="1:20">
      <c r="A24" s="297">
        <v>45851</v>
      </c>
      <c r="B24" s="95">
        <v>2357</v>
      </c>
      <c r="P24" s="95"/>
    </row>
    <row r="25" spans="1:20">
      <c r="A25" s="297">
        <v>45852</v>
      </c>
      <c r="B25" s="95">
        <v>2562</v>
      </c>
      <c r="P25" s="95"/>
    </row>
    <row r="26" spans="1:20">
      <c r="A26" s="297">
        <v>45853</v>
      </c>
      <c r="B26" s="95">
        <v>2504</v>
      </c>
      <c r="C26" s="318">
        <v>1</v>
      </c>
      <c r="D26" s="318">
        <v>7.99</v>
      </c>
      <c r="E26" s="318">
        <v>7.6</v>
      </c>
      <c r="F26" s="318">
        <v>93</v>
      </c>
      <c r="G26" s="318">
        <v>1</v>
      </c>
      <c r="H26" s="318">
        <v>11</v>
      </c>
      <c r="I26" s="318">
        <v>9.76</v>
      </c>
      <c r="J26" s="318">
        <v>5.44</v>
      </c>
      <c r="K26" s="318">
        <v>27.54</v>
      </c>
      <c r="L26" s="318">
        <v>24.44</v>
      </c>
      <c r="M26" s="318">
        <v>2.5</v>
      </c>
      <c r="N26" s="318">
        <v>13.62</v>
      </c>
      <c r="O26" s="318">
        <v>2.5</v>
      </c>
      <c r="P26" s="95"/>
      <c r="R26" s="288" t="s">
        <v>95</v>
      </c>
      <c r="S26" s="318" t="s">
        <v>209</v>
      </c>
      <c r="T26" s="330">
        <v>45860</v>
      </c>
    </row>
    <row r="27" spans="1:20">
      <c r="A27" s="297">
        <v>45854</v>
      </c>
      <c r="B27" s="95">
        <v>2493</v>
      </c>
      <c r="P27" s="95"/>
    </row>
    <row r="28" spans="1:20">
      <c r="A28" s="297">
        <v>45855</v>
      </c>
      <c r="B28" s="95">
        <v>2443</v>
      </c>
      <c r="P28" s="95"/>
    </row>
    <row r="29" spans="1:20">
      <c r="A29" s="297">
        <v>45856</v>
      </c>
      <c r="B29" s="95">
        <v>2955</v>
      </c>
      <c r="P29" s="95">
        <v>10</v>
      </c>
    </row>
    <row r="30" spans="1:20">
      <c r="A30" s="297">
        <v>45857</v>
      </c>
      <c r="B30" s="95">
        <v>2495</v>
      </c>
      <c r="P30" s="95">
        <v>1</v>
      </c>
    </row>
    <row r="31" spans="1:20">
      <c r="A31" s="297">
        <v>45858</v>
      </c>
      <c r="B31" s="95">
        <v>2464</v>
      </c>
      <c r="P31" s="95"/>
    </row>
    <row r="32" spans="1:20">
      <c r="A32" s="297">
        <v>45859</v>
      </c>
      <c r="B32" s="95">
        <v>2560</v>
      </c>
      <c r="P32" s="95">
        <v>1</v>
      </c>
    </row>
    <row r="33" spans="1:20">
      <c r="A33" s="297">
        <v>45860</v>
      </c>
      <c r="B33" s="95">
        <v>2677</v>
      </c>
      <c r="P33" s="95">
        <v>2</v>
      </c>
    </row>
    <row r="34" spans="1:20">
      <c r="A34" s="297">
        <v>45861</v>
      </c>
      <c r="B34" s="95">
        <v>4925</v>
      </c>
      <c r="P34" s="95">
        <v>2</v>
      </c>
    </row>
    <row r="35" spans="1:20">
      <c r="A35" s="297">
        <v>45862</v>
      </c>
      <c r="B35" s="95">
        <v>3684</v>
      </c>
      <c r="P35" s="95">
        <v>16</v>
      </c>
    </row>
    <row r="36" spans="1:20">
      <c r="A36" s="297">
        <v>45863</v>
      </c>
      <c r="B36" s="95">
        <v>2890</v>
      </c>
      <c r="P36" s="95"/>
    </row>
    <row r="37" spans="1:20">
      <c r="A37" s="297">
        <v>45864</v>
      </c>
      <c r="B37" s="95">
        <v>5884</v>
      </c>
      <c r="P37" s="95"/>
    </row>
    <row r="38" spans="1:20">
      <c r="A38" s="297">
        <v>45865</v>
      </c>
      <c r="B38" s="95">
        <v>6144</v>
      </c>
      <c r="P38" s="95">
        <v>20</v>
      </c>
    </row>
    <row r="39" spans="1:20">
      <c r="A39" s="297">
        <v>45866</v>
      </c>
      <c r="B39" s="95">
        <v>3614</v>
      </c>
      <c r="P39" s="95"/>
    </row>
    <row r="40" spans="1:20">
      <c r="A40" s="297">
        <v>45867</v>
      </c>
      <c r="B40" s="95">
        <v>3055</v>
      </c>
      <c r="C40" s="318">
        <v>1</v>
      </c>
      <c r="D40" s="318">
        <v>13.7</v>
      </c>
      <c r="E40" s="318">
        <v>7.5</v>
      </c>
      <c r="F40" s="318">
        <v>135</v>
      </c>
      <c r="G40" s="318">
        <v>1</v>
      </c>
      <c r="H40" s="318">
        <v>2.1</v>
      </c>
      <c r="I40" s="318">
        <v>16.8</v>
      </c>
      <c r="J40" s="318">
        <v>5.57</v>
      </c>
      <c r="K40" s="318">
        <v>6.42</v>
      </c>
      <c r="L40" s="318">
        <v>51.32</v>
      </c>
      <c r="M40" s="318">
        <v>3.06</v>
      </c>
      <c r="N40" s="318">
        <v>17.02</v>
      </c>
      <c r="O40" s="325">
        <v>3.06</v>
      </c>
      <c r="P40" s="95"/>
      <c r="R40" s="288" t="s">
        <v>210</v>
      </c>
      <c r="S40" s="331">
        <v>0.29166666666666669</v>
      </c>
      <c r="T40" s="330">
        <v>45876</v>
      </c>
    </row>
    <row r="41" spans="1:20">
      <c r="A41" s="297">
        <v>45868</v>
      </c>
      <c r="B41" s="95">
        <v>2919</v>
      </c>
      <c r="P41" s="95"/>
    </row>
    <row r="42" spans="1:20">
      <c r="A42" s="297">
        <v>45869</v>
      </c>
      <c r="B42" s="95">
        <v>2888</v>
      </c>
      <c r="P42" s="95"/>
    </row>
    <row r="43" spans="1:20">
      <c r="A43" s="297">
        <v>45870</v>
      </c>
      <c r="B43" s="95">
        <v>2684</v>
      </c>
      <c r="P43" s="95"/>
    </row>
    <row r="44" spans="1:20">
      <c r="A44" s="297">
        <v>45871</v>
      </c>
      <c r="B44" s="95">
        <v>3836</v>
      </c>
      <c r="P44" s="95">
        <v>10</v>
      </c>
    </row>
    <row r="45" spans="1:20">
      <c r="A45" s="297">
        <v>45872</v>
      </c>
      <c r="B45" s="95">
        <v>2940</v>
      </c>
      <c r="P45" s="95">
        <v>5</v>
      </c>
    </row>
    <row r="46" spans="1:20">
      <c r="A46" s="297">
        <v>45873</v>
      </c>
      <c r="B46" s="95">
        <v>2918</v>
      </c>
      <c r="P46" s="95">
        <v>2</v>
      </c>
    </row>
    <row r="47" spans="1:20">
      <c r="A47" s="297">
        <v>45874</v>
      </c>
      <c r="B47" s="95">
        <v>2889</v>
      </c>
      <c r="P47" s="95"/>
    </row>
    <row r="48" spans="1:20">
      <c r="A48" s="297">
        <v>45875</v>
      </c>
      <c r="B48" s="95">
        <v>2758</v>
      </c>
      <c r="P48" s="95"/>
    </row>
    <row r="49" spans="1:20">
      <c r="A49" s="297">
        <v>45876</v>
      </c>
      <c r="B49" s="95">
        <v>2685</v>
      </c>
      <c r="P49" s="95"/>
    </row>
    <row r="50" spans="1:20">
      <c r="A50" s="297">
        <v>45877</v>
      </c>
      <c r="B50" s="95">
        <v>6618</v>
      </c>
      <c r="P50" s="95">
        <v>17</v>
      </c>
    </row>
    <row r="51" spans="1:20">
      <c r="A51" s="297">
        <v>45878</v>
      </c>
      <c r="B51" s="95">
        <v>7948</v>
      </c>
      <c r="P51" s="95">
        <v>12</v>
      </c>
    </row>
    <row r="52" spans="1:20">
      <c r="A52" s="297">
        <v>45879</v>
      </c>
      <c r="B52" s="95">
        <v>6425</v>
      </c>
      <c r="P52" s="95">
        <v>10</v>
      </c>
    </row>
    <row r="53" spans="1:20">
      <c r="A53" s="297">
        <v>45880</v>
      </c>
      <c r="B53" s="95">
        <v>4141</v>
      </c>
      <c r="P53" s="95">
        <v>1</v>
      </c>
    </row>
    <row r="54" spans="1:20">
      <c r="A54" s="297">
        <v>45881</v>
      </c>
      <c r="B54" s="95">
        <v>3543</v>
      </c>
      <c r="C54" s="318">
        <v>1</v>
      </c>
      <c r="D54" s="318">
        <v>12.4</v>
      </c>
      <c r="E54" s="318">
        <v>7.5</v>
      </c>
      <c r="F54" s="318">
        <v>138</v>
      </c>
      <c r="G54" s="318">
        <v>2</v>
      </c>
      <c r="H54" s="318">
        <v>4.8</v>
      </c>
      <c r="I54" s="318">
        <v>15</v>
      </c>
      <c r="J54" s="318">
        <v>5.05</v>
      </c>
      <c r="K54" s="318">
        <v>17.010000000000002</v>
      </c>
      <c r="L54" s="318">
        <v>53.15</v>
      </c>
      <c r="M54" s="318">
        <v>3.54</v>
      </c>
      <c r="N54" s="318">
        <v>17.89</v>
      </c>
      <c r="O54" s="325">
        <v>7.09</v>
      </c>
      <c r="P54" s="95"/>
      <c r="R54" s="288" t="s">
        <v>95</v>
      </c>
      <c r="S54" s="318" t="s">
        <v>209</v>
      </c>
      <c r="T54" s="330">
        <v>45888</v>
      </c>
    </row>
    <row r="55" spans="1:20">
      <c r="A55" s="297">
        <v>45882</v>
      </c>
      <c r="B55" s="95">
        <v>3280</v>
      </c>
      <c r="P55" s="95"/>
    </row>
    <row r="56" spans="1:20">
      <c r="A56" s="297">
        <v>45883</v>
      </c>
      <c r="B56" s="95">
        <v>3087</v>
      </c>
      <c r="P56" s="95"/>
    </row>
    <row r="57" spans="1:20">
      <c r="A57" s="297">
        <v>45884</v>
      </c>
      <c r="B57" s="95">
        <v>2906</v>
      </c>
      <c r="P57" s="95"/>
    </row>
    <row r="58" spans="1:20">
      <c r="A58" s="297">
        <v>45885</v>
      </c>
      <c r="B58" s="95">
        <v>2765</v>
      </c>
      <c r="P58" s="95"/>
    </row>
    <row r="59" spans="1:20">
      <c r="A59" s="297">
        <v>45886</v>
      </c>
      <c r="B59" s="95">
        <v>2736</v>
      </c>
      <c r="P59" s="95"/>
    </row>
    <row r="60" spans="1:20">
      <c r="A60" s="297">
        <v>45887</v>
      </c>
      <c r="B60" s="95">
        <v>2670</v>
      </c>
      <c r="P60" s="95"/>
    </row>
    <row r="61" spans="1:20">
      <c r="A61" s="297">
        <v>45888</v>
      </c>
      <c r="B61" s="95">
        <v>2688</v>
      </c>
      <c r="P61" s="95"/>
    </row>
    <row r="62" spans="1:20">
      <c r="A62" s="297">
        <v>45889</v>
      </c>
      <c r="B62" s="95">
        <v>2951</v>
      </c>
      <c r="P62" s="95">
        <v>4</v>
      </c>
    </row>
    <row r="63" spans="1:20">
      <c r="A63" s="297">
        <v>45890</v>
      </c>
      <c r="B63" s="95">
        <v>3165</v>
      </c>
      <c r="P63" s="95">
        <v>5</v>
      </c>
    </row>
    <row r="64" spans="1:20">
      <c r="A64" s="297">
        <v>45891</v>
      </c>
      <c r="B64" s="95">
        <v>3094</v>
      </c>
      <c r="P64" s="95">
        <v>6</v>
      </c>
    </row>
    <row r="65" spans="1:20">
      <c r="A65" s="297">
        <v>45892</v>
      </c>
      <c r="B65" s="95">
        <v>2759</v>
      </c>
      <c r="P65" s="95"/>
    </row>
    <row r="66" spans="1:20">
      <c r="A66" s="297">
        <v>45893</v>
      </c>
      <c r="B66" s="95">
        <v>2651</v>
      </c>
      <c r="P66" s="95"/>
    </row>
    <row r="67" spans="1:20">
      <c r="A67" s="297">
        <v>45894</v>
      </c>
      <c r="B67" s="95">
        <v>2655</v>
      </c>
      <c r="P67" s="95"/>
    </row>
    <row r="68" spans="1:20">
      <c r="A68" s="297">
        <v>45895</v>
      </c>
      <c r="B68" s="95">
        <v>2692</v>
      </c>
      <c r="C68" s="318">
        <v>1</v>
      </c>
      <c r="D68" s="318">
        <v>11.2</v>
      </c>
      <c r="E68" s="318">
        <v>7.5</v>
      </c>
      <c r="F68" s="318">
        <v>93</v>
      </c>
      <c r="G68" s="318">
        <v>3</v>
      </c>
      <c r="H68" s="318">
        <v>5.0999999999999996</v>
      </c>
      <c r="I68" s="318">
        <v>14</v>
      </c>
      <c r="J68" s="318">
        <v>6.8</v>
      </c>
      <c r="K68" s="318">
        <v>13.73</v>
      </c>
      <c r="L68" s="318">
        <v>39.69</v>
      </c>
      <c r="M68" s="318">
        <v>2.69</v>
      </c>
      <c r="N68" s="318">
        <v>18.309999999999999</v>
      </c>
      <c r="O68" s="325">
        <v>8.08</v>
      </c>
      <c r="P68" s="95"/>
      <c r="R68" s="288" t="s">
        <v>138</v>
      </c>
      <c r="S68" s="318" t="s">
        <v>209</v>
      </c>
      <c r="T68" s="330">
        <v>45904</v>
      </c>
    </row>
    <row r="69" spans="1:20">
      <c r="A69" s="297">
        <v>45896</v>
      </c>
      <c r="B69" s="95">
        <v>2699</v>
      </c>
      <c r="P69" s="95">
        <v>1</v>
      </c>
    </row>
    <row r="70" spans="1:20">
      <c r="A70" s="297">
        <v>45897</v>
      </c>
      <c r="B70" s="95">
        <v>2609</v>
      </c>
      <c r="P70" s="95"/>
    </row>
    <row r="71" spans="1:20">
      <c r="A71" s="297">
        <v>45898</v>
      </c>
      <c r="B71" s="95">
        <v>2511</v>
      </c>
      <c r="P71" s="95"/>
    </row>
    <row r="72" spans="1:20">
      <c r="A72" s="297">
        <v>45899</v>
      </c>
      <c r="B72" s="95">
        <v>2315</v>
      </c>
      <c r="P72" s="95"/>
    </row>
    <row r="73" spans="1:20">
      <c r="A73" s="297">
        <v>45900</v>
      </c>
      <c r="B73" s="95">
        <v>2399</v>
      </c>
      <c r="P73" s="95"/>
    </row>
    <row r="74" spans="1:20">
      <c r="A74" s="297">
        <v>45901</v>
      </c>
      <c r="B74" s="95">
        <v>2357</v>
      </c>
      <c r="P74" s="95"/>
    </row>
    <row r="75" spans="1:20">
      <c r="A75" s="297">
        <v>45902</v>
      </c>
      <c r="B75" s="95">
        <v>2551</v>
      </c>
      <c r="P75" s="95">
        <v>1</v>
      </c>
    </row>
    <row r="76" spans="1:20">
      <c r="A76" s="297">
        <v>45903</v>
      </c>
      <c r="B76" s="95">
        <v>2546</v>
      </c>
      <c r="P76" s="95"/>
    </row>
    <row r="77" spans="1:20">
      <c r="A77" s="297">
        <v>45904</v>
      </c>
      <c r="B77" s="95">
        <v>2468</v>
      </c>
      <c r="P77" s="95"/>
    </row>
    <row r="78" spans="1:20">
      <c r="A78" s="297">
        <v>45905</v>
      </c>
      <c r="B78" s="95">
        <v>2350</v>
      </c>
      <c r="P78" s="95"/>
    </row>
    <row r="79" spans="1:20">
      <c r="A79" s="297">
        <v>45906</v>
      </c>
      <c r="B79" s="95">
        <v>2243</v>
      </c>
      <c r="P79" s="95">
        <v>8</v>
      </c>
    </row>
    <row r="80" spans="1:20">
      <c r="A80" s="297">
        <v>45907</v>
      </c>
      <c r="B80" s="95">
        <v>2333</v>
      </c>
      <c r="P80" s="95"/>
    </row>
    <row r="81" spans="1:20">
      <c r="A81" s="297">
        <v>45908</v>
      </c>
      <c r="B81" s="95">
        <v>2465</v>
      </c>
      <c r="C81" s="318">
        <v>1</v>
      </c>
      <c r="D81" s="318">
        <v>18.2</v>
      </c>
      <c r="E81" s="318">
        <v>7.6</v>
      </c>
      <c r="F81" s="318">
        <v>47</v>
      </c>
      <c r="G81" s="318">
        <v>4</v>
      </c>
      <c r="H81" s="318">
        <v>3.3</v>
      </c>
      <c r="I81" s="318">
        <v>19.8</v>
      </c>
      <c r="J81" s="318">
        <v>8.43</v>
      </c>
      <c r="K81" s="318">
        <v>8.1300000000000008</v>
      </c>
      <c r="L81" s="318">
        <v>48.81</v>
      </c>
      <c r="M81" s="318">
        <v>2.4700000000000002</v>
      </c>
      <c r="N81" s="318">
        <v>20.78</v>
      </c>
      <c r="O81" s="325">
        <v>9.86</v>
      </c>
      <c r="P81" s="95"/>
      <c r="R81" s="288" t="s">
        <v>138</v>
      </c>
      <c r="S81" s="318" t="s">
        <v>209</v>
      </c>
      <c r="T81" s="330">
        <v>45919</v>
      </c>
    </row>
    <row r="82" spans="1:20">
      <c r="A82" s="297">
        <v>45909</v>
      </c>
      <c r="B82" s="95">
        <v>2465</v>
      </c>
      <c r="P82" s="95"/>
    </row>
    <row r="83" spans="1:20">
      <c r="A83" s="297">
        <v>45910</v>
      </c>
      <c r="B83" s="95">
        <v>2607</v>
      </c>
      <c r="P83" s="95"/>
    </row>
    <row r="84" spans="1:20">
      <c r="A84" s="297">
        <v>45911</v>
      </c>
      <c r="B84" s="95">
        <v>2526</v>
      </c>
      <c r="P84" s="95">
        <v>4</v>
      </c>
    </row>
    <row r="85" spans="1:20">
      <c r="A85" s="297">
        <v>45912</v>
      </c>
      <c r="B85" s="95">
        <v>2345</v>
      </c>
      <c r="P85" s="95"/>
    </row>
    <row r="86" spans="1:20">
      <c r="A86" s="297">
        <v>45913</v>
      </c>
      <c r="B86" s="95">
        <v>2240</v>
      </c>
      <c r="P86" s="95"/>
    </row>
    <row r="87" spans="1:20">
      <c r="A87" s="297">
        <v>45914</v>
      </c>
      <c r="B87" s="95">
        <v>2287</v>
      </c>
      <c r="P87" s="95"/>
    </row>
    <row r="88" spans="1:20">
      <c r="A88" s="297">
        <v>45915</v>
      </c>
      <c r="B88" s="95">
        <v>2407</v>
      </c>
      <c r="P88" s="95"/>
    </row>
    <row r="89" spans="1:20">
      <c r="A89" s="297">
        <v>45916</v>
      </c>
      <c r="B89" s="95">
        <v>2503</v>
      </c>
      <c r="P89" s="95"/>
    </row>
    <row r="90" spans="1:20">
      <c r="A90" s="297">
        <v>45917</v>
      </c>
      <c r="B90" s="95">
        <v>2411</v>
      </c>
      <c r="P90" s="95"/>
    </row>
    <row r="91" spans="1:20">
      <c r="A91" s="297">
        <v>45918</v>
      </c>
      <c r="B91" s="95">
        <v>2475</v>
      </c>
      <c r="P91" s="95"/>
    </row>
    <row r="92" spans="1:20">
      <c r="A92" s="297">
        <v>45919</v>
      </c>
      <c r="B92" s="95">
        <v>2245</v>
      </c>
      <c r="P92" s="95"/>
    </row>
    <row r="93" spans="1:20">
      <c r="A93" s="297">
        <v>45920</v>
      </c>
      <c r="B93" s="95">
        <v>2259</v>
      </c>
      <c r="P93" s="95">
        <v>5</v>
      </c>
    </row>
    <row r="94" spans="1:20">
      <c r="A94" s="297">
        <v>45921</v>
      </c>
      <c r="B94" s="95">
        <v>2278</v>
      </c>
      <c r="P94" s="95"/>
    </row>
    <row r="95" spans="1:20">
      <c r="A95" s="297">
        <v>45922</v>
      </c>
      <c r="B95" s="95">
        <v>2436</v>
      </c>
      <c r="P95" s="95"/>
    </row>
    <row r="96" spans="1:20">
      <c r="A96" s="297">
        <v>45923</v>
      </c>
      <c r="B96" s="95">
        <v>2412</v>
      </c>
      <c r="C96" s="318">
        <v>1</v>
      </c>
      <c r="D96" s="318">
        <v>22.7</v>
      </c>
      <c r="E96" s="318">
        <v>7.6</v>
      </c>
      <c r="F96" s="318">
        <v>338</v>
      </c>
      <c r="G96" s="318">
        <v>5</v>
      </c>
      <c r="H96" s="318">
        <v>3</v>
      </c>
      <c r="I96" s="318">
        <v>23.2</v>
      </c>
      <c r="J96" s="318">
        <v>10.4</v>
      </c>
      <c r="K96" s="318">
        <v>7.24</v>
      </c>
      <c r="L96" s="318">
        <v>55.96</v>
      </c>
      <c r="M96" s="318">
        <v>2.41</v>
      </c>
      <c r="N96" s="318">
        <v>25.08</v>
      </c>
      <c r="O96" s="325">
        <v>12.06</v>
      </c>
      <c r="P96" s="95"/>
      <c r="R96" s="288" t="s">
        <v>138</v>
      </c>
      <c r="S96" s="318" t="s">
        <v>209</v>
      </c>
      <c r="T96" s="330">
        <v>45933</v>
      </c>
    </row>
    <row r="97" spans="1:20">
      <c r="A97" s="297">
        <v>45924</v>
      </c>
      <c r="B97" s="95">
        <v>2428</v>
      </c>
      <c r="P97" s="95"/>
    </row>
    <row r="98" spans="1:20">
      <c r="A98" s="297">
        <v>45925</v>
      </c>
      <c r="B98" s="95">
        <v>2466</v>
      </c>
      <c r="P98" s="95"/>
    </row>
    <row r="99" spans="1:20">
      <c r="A99" s="297">
        <v>45926</v>
      </c>
      <c r="B99" s="95">
        <v>2248</v>
      </c>
      <c r="P99" s="95"/>
    </row>
    <row r="100" spans="1:20">
      <c r="A100" s="297">
        <v>45927</v>
      </c>
      <c r="B100" s="95">
        <v>2138</v>
      </c>
      <c r="P100" s="95"/>
    </row>
    <row r="101" spans="1:20">
      <c r="A101" s="297">
        <v>45928</v>
      </c>
      <c r="B101" s="95">
        <v>2197</v>
      </c>
      <c r="P101" s="95"/>
    </row>
    <row r="102" spans="1:20">
      <c r="A102" s="297">
        <v>45929</v>
      </c>
      <c r="B102" s="95">
        <v>2321</v>
      </c>
      <c r="P102" s="95"/>
    </row>
    <row r="103" spans="1:20">
      <c r="A103" s="297">
        <v>45930</v>
      </c>
      <c r="B103" s="95">
        <v>2292</v>
      </c>
      <c r="P103" s="95"/>
    </row>
    <row r="104" spans="1:20">
      <c r="A104" s="297">
        <v>45931</v>
      </c>
      <c r="B104" s="95">
        <v>2329</v>
      </c>
      <c r="P104" s="95"/>
    </row>
    <row r="105" spans="1:20">
      <c r="A105" s="297">
        <v>45932</v>
      </c>
      <c r="B105" s="95">
        <v>2273</v>
      </c>
      <c r="P105" s="95"/>
    </row>
    <row r="106" spans="1:20">
      <c r="A106" s="297">
        <v>45933</v>
      </c>
      <c r="B106" s="95">
        <v>2229</v>
      </c>
      <c r="P106" s="95"/>
    </row>
    <row r="107" spans="1:20">
      <c r="A107" s="297">
        <v>45934</v>
      </c>
      <c r="B107" s="95">
        <v>1982</v>
      </c>
      <c r="P107" s="95"/>
    </row>
    <row r="108" spans="1:20">
      <c r="A108" s="297">
        <v>45935</v>
      </c>
      <c r="B108" s="95">
        <v>1936</v>
      </c>
      <c r="P108" s="95"/>
    </row>
    <row r="109" spans="1:20">
      <c r="A109" s="297">
        <v>45936</v>
      </c>
      <c r="B109" s="95">
        <v>2112</v>
      </c>
      <c r="P109" s="95"/>
    </row>
    <row r="110" spans="1:20">
      <c r="A110" s="297">
        <v>45937</v>
      </c>
      <c r="B110" s="95">
        <v>2212</v>
      </c>
      <c r="C110" s="318">
        <v>1</v>
      </c>
      <c r="D110" s="318">
        <v>16.8</v>
      </c>
      <c r="E110" s="318">
        <v>7.3</v>
      </c>
      <c r="F110" s="318">
        <v>518</v>
      </c>
      <c r="G110" s="318">
        <v>4</v>
      </c>
      <c r="H110" s="318">
        <v>2.1</v>
      </c>
      <c r="I110" s="318">
        <v>19.3</v>
      </c>
      <c r="J110" s="318">
        <v>4.93</v>
      </c>
      <c r="K110" s="318">
        <v>4.6500000000000004</v>
      </c>
      <c r="L110" s="318">
        <v>42.69</v>
      </c>
      <c r="M110" s="318">
        <v>2.21</v>
      </c>
      <c r="N110" s="318">
        <v>10.91</v>
      </c>
      <c r="O110" s="325">
        <v>8.85</v>
      </c>
      <c r="P110" s="95"/>
      <c r="R110" s="318" t="s">
        <v>160</v>
      </c>
      <c r="S110" s="330" t="s">
        <v>164</v>
      </c>
      <c r="T110" s="330">
        <v>45944</v>
      </c>
    </row>
    <row r="111" spans="1:20">
      <c r="A111" s="297">
        <v>45938</v>
      </c>
      <c r="B111" s="95">
        <v>2226</v>
      </c>
      <c r="P111" s="95"/>
    </row>
    <row r="112" spans="1:20">
      <c r="A112" s="297">
        <v>45939</v>
      </c>
      <c r="B112" s="95">
        <v>2310</v>
      </c>
      <c r="P112" s="95"/>
    </row>
    <row r="113" spans="1:16">
      <c r="A113" s="297">
        <v>45940</v>
      </c>
      <c r="B113" s="95">
        <v>2184</v>
      </c>
      <c r="P113" s="95"/>
    </row>
    <row r="114" spans="1:16">
      <c r="A114" s="297">
        <v>45941</v>
      </c>
      <c r="B114" s="95">
        <v>2099</v>
      </c>
      <c r="P114" s="95"/>
    </row>
    <row r="115" spans="1:16">
      <c r="A115" s="297">
        <v>45942</v>
      </c>
      <c r="B115" s="95">
        <v>2089</v>
      </c>
      <c r="P115" s="95"/>
    </row>
    <row r="116" spans="1:16">
      <c r="A116" s="297">
        <v>45943</v>
      </c>
      <c r="B116" s="95">
        <v>2265</v>
      </c>
      <c r="P116" s="95"/>
    </row>
    <row r="117" spans="1:16">
      <c r="A117" s="297">
        <v>45944</v>
      </c>
      <c r="B117" s="95">
        <v>2244</v>
      </c>
      <c r="P117" s="95"/>
    </row>
    <row r="118" spans="1:16">
      <c r="A118" s="297">
        <v>45945</v>
      </c>
      <c r="B118" s="95">
        <v>2331</v>
      </c>
      <c r="P118" s="95"/>
    </row>
    <row r="119" spans="1:16">
      <c r="A119" s="297">
        <v>45946</v>
      </c>
      <c r="B119" s="95">
        <v>2289</v>
      </c>
      <c r="P119" s="95"/>
    </row>
    <row r="120" spans="1:16">
      <c r="A120" s="297">
        <v>45947</v>
      </c>
      <c r="B120" s="95">
        <v>2209</v>
      </c>
      <c r="P120" s="95"/>
    </row>
    <row r="121" spans="1:16">
      <c r="A121" s="297">
        <v>45948</v>
      </c>
      <c r="B121" s="95">
        <v>2154</v>
      </c>
      <c r="P121" s="95"/>
    </row>
    <row r="122" spans="1:16">
      <c r="A122" s="297">
        <v>45949</v>
      </c>
      <c r="B122" s="95">
        <v>2054</v>
      </c>
      <c r="P122" s="95"/>
    </row>
    <row r="123" spans="1:16">
      <c r="A123" s="297">
        <v>45950</v>
      </c>
      <c r="B123" s="95">
        <v>2286</v>
      </c>
      <c r="P123" s="95"/>
    </row>
    <row r="124" spans="1:16">
      <c r="A124" s="297">
        <v>45951</v>
      </c>
      <c r="B124" s="95">
        <v>2208</v>
      </c>
      <c r="C124" s="373" t="s">
        <v>211</v>
      </c>
      <c r="D124" s="374"/>
      <c r="E124" s="374"/>
      <c r="F124" s="374"/>
      <c r="G124" s="374"/>
      <c r="H124" s="374"/>
      <c r="I124" s="374"/>
      <c r="J124" s="374"/>
      <c r="K124" s="374"/>
      <c r="L124" s="374"/>
      <c r="M124" s="374"/>
      <c r="N124" s="375"/>
      <c r="P124" s="95"/>
    </row>
    <row r="125" spans="1:16">
      <c r="A125" s="297">
        <v>45952</v>
      </c>
      <c r="B125" s="95">
        <v>2329</v>
      </c>
      <c r="P125" s="95"/>
    </row>
    <row r="126" spans="1:16">
      <c r="A126" s="297">
        <v>45953</v>
      </c>
      <c r="B126" s="95">
        <v>2210</v>
      </c>
      <c r="P126" s="95"/>
    </row>
    <row r="127" spans="1:16">
      <c r="A127" s="297">
        <v>45954</v>
      </c>
      <c r="B127" s="95">
        <v>2198</v>
      </c>
      <c r="P127" s="95"/>
    </row>
    <row r="128" spans="1:16">
      <c r="A128" s="297">
        <v>45955</v>
      </c>
      <c r="B128" s="95">
        <v>1993</v>
      </c>
      <c r="P128" s="95"/>
    </row>
    <row r="129" spans="1:16">
      <c r="A129" s="297">
        <v>45956</v>
      </c>
      <c r="B129" s="95">
        <v>2081</v>
      </c>
      <c r="P129" s="95"/>
    </row>
    <row r="130" spans="1:16">
      <c r="A130" s="297">
        <v>45957</v>
      </c>
      <c r="B130" s="95">
        <v>2258</v>
      </c>
      <c r="P130" s="95"/>
    </row>
    <row r="131" spans="1:16">
      <c r="A131" s="297">
        <v>45958</v>
      </c>
      <c r="B131" s="95">
        <v>7649</v>
      </c>
      <c r="P131" s="95">
        <v>9</v>
      </c>
    </row>
    <row r="132" spans="1:16">
      <c r="A132" s="297">
        <v>45959</v>
      </c>
      <c r="B132" s="95">
        <v>4404</v>
      </c>
      <c r="P132" s="95">
        <v>66</v>
      </c>
    </row>
    <row r="133" spans="1:16">
      <c r="A133" s="297">
        <v>45960</v>
      </c>
      <c r="B133" s="95">
        <v>4380</v>
      </c>
      <c r="P133" s="95"/>
    </row>
    <row r="134" spans="1:16">
      <c r="A134" s="297">
        <v>45961</v>
      </c>
      <c r="B134" s="95">
        <v>2750</v>
      </c>
      <c r="P134" s="95"/>
    </row>
    <row r="135" spans="1:16">
      <c r="A135" s="297">
        <v>45962</v>
      </c>
      <c r="B135" s="95">
        <v>2593</v>
      </c>
      <c r="P135" s="95"/>
    </row>
    <row r="136" spans="1:16">
      <c r="A136" s="297">
        <v>45963</v>
      </c>
      <c r="B136" s="95">
        <v>2476</v>
      </c>
      <c r="P136" s="95"/>
    </row>
    <row r="137" spans="1:16">
      <c r="A137" s="297">
        <v>45964</v>
      </c>
      <c r="B137" s="95">
        <v>2541</v>
      </c>
      <c r="P137" s="95"/>
    </row>
    <row r="138" spans="1:16">
      <c r="A138" s="297">
        <v>45965</v>
      </c>
      <c r="B138" s="95">
        <v>2380</v>
      </c>
      <c r="P138" s="95"/>
    </row>
    <row r="139" spans="1:16">
      <c r="A139" s="297">
        <v>45966</v>
      </c>
      <c r="B139" s="95">
        <v>2363</v>
      </c>
      <c r="P139" s="95"/>
    </row>
    <row r="140" spans="1:16">
      <c r="A140" s="297">
        <v>45967</v>
      </c>
      <c r="B140" s="95">
        <v>2247</v>
      </c>
      <c r="P140" s="95"/>
    </row>
    <row r="141" spans="1:16">
      <c r="A141" s="297">
        <v>45968</v>
      </c>
      <c r="B141" s="95">
        <v>2169</v>
      </c>
      <c r="P141" s="95"/>
    </row>
    <row r="142" spans="1:16">
      <c r="A142" s="297">
        <v>45969</v>
      </c>
      <c r="B142" s="95">
        <v>2020</v>
      </c>
      <c r="P142" s="95"/>
    </row>
    <row r="143" spans="1:16">
      <c r="A143" s="297">
        <v>45970</v>
      </c>
      <c r="B143" s="95">
        <v>2058</v>
      </c>
      <c r="P143" s="95"/>
    </row>
    <row r="144" spans="1:16">
      <c r="A144" s="297">
        <v>45971</v>
      </c>
      <c r="B144" s="95">
        <v>2256</v>
      </c>
      <c r="P144" s="95"/>
    </row>
    <row r="145" spans="1:16">
      <c r="A145" s="297">
        <v>45972</v>
      </c>
      <c r="B145" s="95">
        <v>2366</v>
      </c>
      <c r="P145" s="95"/>
    </row>
    <row r="146" spans="1:16">
      <c r="A146" s="297">
        <v>45973</v>
      </c>
      <c r="B146" s="95">
        <v>2376</v>
      </c>
      <c r="P146" s="95"/>
    </row>
    <row r="147" spans="1:16">
      <c r="A147" s="297">
        <v>45974</v>
      </c>
      <c r="B147" s="95">
        <v>2310</v>
      </c>
      <c r="P147" s="95"/>
    </row>
    <row r="148" spans="1:16">
      <c r="A148" s="297">
        <v>45975</v>
      </c>
      <c r="B148" s="95">
        <v>4923</v>
      </c>
      <c r="P148" s="95"/>
    </row>
    <row r="149" spans="1:16">
      <c r="A149" s="297">
        <v>45976</v>
      </c>
      <c r="B149" s="95">
        <v>2822</v>
      </c>
      <c r="P149" s="95"/>
    </row>
    <row r="150" spans="1:16">
      <c r="A150" s="297">
        <v>45977</v>
      </c>
      <c r="B150" s="95">
        <v>3631</v>
      </c>
      <c r="P150" s="95"/>
    </row>
    <row r="151" spans="1:16">
      <c r="A151" s="297">
        <v>45978</v>
      </c>
      <c r="B151" s="95">
        <v>2822</v>
      </c>
      <c r="P151" s="95"/>
    </row>
    <row r="152" spans="1:16">
      <c r="A152" s="297">
        <v>45979</v>
      </c>
      <c r="B152" s="95">
        <v>2447</v>
      </c>
      <c r="P152" s="95"/>
    </row>
    <row r="153" spans="1:16">
      <c r="A153" s="297">
        <v>45980</v>
      </c>
      <c r="B153" s="95">
        <v>2466</v>
      </c>
      <c r="P153" s="95"/>
    </row>
    <row r="154" spans="1:16">
      <c r="A154" s="297">
        <v>45981</v>
      </c>
      <c r="B154" s="95">
        <v>2381</v>
      </c>
      <c r="P154" s="95"/>
    </row>
    <row r="155" spans="1:16">
      <c r="A155" s="297">
        <v>45982</v>
      </c>
      <c r="B155" s="95">
        <v>2368</v>
      </c>
      <c r="P155" s="95"/>
    </row>
    <row r="156" spans="1:16">
      <c r="A156" s="297">
        <v>45983</v>
      </c>
      <c r="B156" s="95">
        <v>2045</v>
      </c>
      <c r="P156" s="95"/>
    </row>
    <row r="157" spans="1:16">
      <c r="A157" s="297">
        <v>45984</v>
      </c>
      <c r="B157" s="95">
        <v>2046</v>
      </c>
      <c r="P157" s="95"/>
    </row>
    <row r="158" spans="1:16">
      <c r="A158" s="297">
        <v>45985</v>
      </c>
      <c r="B158" s="73"/>
      <c r="P158" s="95"/>
    </row>
    <row r="159" spans="1:16">
      <c r="A159" s="297">
        <v>45986</v>
      </c>
      <c r="B159" s="73"/>
      <c r="P159" s="95"/>
    </row>
    <row r="160" spans="1:16">
      <c r="A160" s="297">
        <v>45987</v>
      </c>
      <c r="B160" s="73"/>
      <c r="P160" s="95"/>
    </row>
    <row r="161" spans="1:16">
      <c r="A161" s="297">
        <v>45988</v>
      </c>
      <c r="B161" s="73"/>
      <c r="P161" s="95"/>
    </row>
    <row r="162" spans="1:16">
      <c r="A162" s="297">
        <v>45989</v>
      </c>
      <c r="B162" s="73"/>
      <c r="P162" s="95"/>
    </row>
    <row r="163" spans="1:16">
      <c r="A163" s="297">
        <v>45990</v>
      </c>
      <c r="B163" s="73"/>
      <c r="P163" s="95"/>
    </row>
    <row r="164" spans="1:16">
      <c r="A164" s="297">
        <v>45991</v>
      </c>
      <c r="B164" s="73"/>
      <c r="P164" s="95"/>
    </row>
    <row r="165" spans="1:16">
      <c r="A165" s="297">
        <v>45992</v>
      </c>
      <c r="B165" s="73"/>
      <c r="P165" s="95"/>
    </row>
    <row r="166" spans="1:16">
      <c r="A166" s="297">
        <v>45993</v>
      </c>
      <c r="B166" s="73"/>
      <c r="P166" s="95"/>
    </row>
    <row r="167" spans="1:16">
      <c r="A167" s="297">
        <v>45994</v>
      </c>
      <c r="B167" s="73"/>
      <c r="P167" s="95"/>
    </row>
    <row r="168" spans="1:16">
      <c r="A168" s="297">
        <v>45995</v>
      </c>
      <c r="B168" s="73"/>
      <c r="P168" s="95"/>
    </row>
    <row r="169" spans="1:16">
      <c r="A169" s="297">
        <v>45996</v>
      </c>
      <c r="B169" s="73"/>
      <c r="P169" s="95"/>
    </row>
    <row r="170" spans="1:16">
      <c r="A170" s="297">
        <v>45997</v>
      </c>
      <c r="B170" s="73"/>
      <c r="P170" s="95"/>
    </row>
    <row r="171" spans="1:16">
      <c r="A171" s="297">
        <v>45998</v>
      </c>
      <c r="B171" s="73"/>
      <c r="P171" s="95"/>
    </row>
    <row r="172" spans="1:16">
      <c r="A172" s="297">
        <v>45999</v>
      </c>
      <c r="B172" s="73"/>
      <c r="P172" s="95"/>
    </row>
    <row r="173" spans="1:16">
      <c r="A173" s="297">
        <v>46000</v>
      </c>
      <c r="B173" s="73"/>
      <c r="P173" s="95"/>
    </row>
    <row r="174" spans="1:16">
      <c r="A174" s="297">
        <v>46001</v>
      </c>
      <c r="B174" s="73"/>
      <c r="P174" s="95"/>
    </row>
    <row r="175" spans="1:16">
      <c r="A175" s="297">
        <v>46002</v>
      </c>
      <c r="B175" s="73"/>
      <c r="P175" s="95"/>
    </row>
    <row r="176" spans="1:16">
      <c r="A176" s="297">
        <v>46003</v>
      </c>
      <c r="B176" s="73"/>
      <c r="P176" s="95"/>
    </row>
    <row r="177" spans="1:16">
      <c r="A177" s="297">
        <v>46004</v>
      </c>
      <c r="B177" s="73"/>
      <c r="P177" s="95"/>
    </row>
    <row r="178" spans="1:16">
      <c r="A178" s="297">
        <v>46005</v>
      </c>
      <c r="B178" s="73"/>
      <c r="P178" s="95"/>
    </row>
    <row r="179" spans="1:16">
      <c r="A179" s="297">
        <v>46006</v>
      </c>
      <c r="B179" s="73"/>
      <c r="P179" s="95"/>
    </row>
    <row r="180" spans="1:16">
      <c r="A180" s="297"/>
      <c r="B180" s="73"/>
      <c r="P180" s="95"/>
    </row>
    <row r="181" spans="1:16">
      <c r="A181" s="297"/>
      <c r="B181" s="73"/>
      <c r="P181" s="95"/>
    </row>
    <row r="182" spans="1:16">
      <c r="A182" s="297"/>
      <c r="B182" s="73"/>
      <c r="P182" s="95"/>
    </row>
    <row r="183" spans="1:16">
      <c r="A183" s="297"/>
      <c r="B183" s="73"/>
      <c r="P183" s="95"/>
    </row>
    <row r="184" spans="1:16">
      <c r="A184" s="297"/>
      <c r="B184" s="73"/>
      <c r="P184" s="95"/>
    </row>
    <row r="185" spans="1:16">
      <c r="A185" s="297"/>
      <c r="B185" s="73"/>
      <c r="P185" s="95"/>
    </row>
    <row r="186" spans="1:16">
      <c r="A186" s="297"/>
      <c r="B186" s="73"/>
      <c r="P186" s="95"/>
    </row>
    <row r="187" spans="1:16">
      <c r="A187" s="297"/>
      <c r="B187" s="73"/>
      <c r="P187" s="95"/>
    </row>
    <row r="188" spans="1:16">
      <c r="A188" s="297"/>
      <c r="B188" s="73"/>
    </row>
    <row r="189" spans="1:16">
      <c r="A189" s="297"/>
      <c r="B189" s="73"/>
    </row>
    <row r="190" spans="1:16">
      <c r="A190" s="297"/>
      <c r="B190" s="73"/>
    </row>
    <row r="191" spans="1:16">
      <c r="A191" s="297"/>
      <c r="B191" s="73"/>
    </row>
    <row r="192" spans="1:16">
      <c r="A192" s="297"/>
      <c r="B192" s="73"/>
    </row>
    <row r="193" spans="1:2">
      <c r="A193" s="297"/>
      <c r="B193" s="73"/>
    </row>
    <row r="194" spans="1:2">
      <c r="A194" s="297"/>
      <c r="B194" s="73"/>
    </row>
    <row r="195" spans="1:2">
      <c r="A195" s="297"/>
      <c r="B195" s="73"/>
    </row>
    <row r="196" spans="1:2">
      <c r="A196" s="297"/>
      <c r="B196" s="73"/>
    </row>
    <row r="197" spans="1:2">
      <c r="A197" s="297"/>
      <c r="B197" s="73"/>
    </row>
    <row r="198" spans="1:2">
      <c r="A198" s="297"/>
      <c r="B198" s="73"/>
    </row>
    <row r="199" spans="1:2">
      <c r="A199" s="297"/>
      <c r="B199" s="73"/>
    </row>
    <row r="200" spans="1:2">
      <c r="A200" s="297"/>
      <c r="B200" s="73"/>
    </row>
    <row r="201" spans="1:2">
      <c r="A201" s="297"/>
      <c r="B201" s="73"/>
    </row>
    <row r="202" spans="1:2">
      <c r="A202" s="297"/>
      <c r="B202" s="73"/>
    </row>
    <row r="203" spans="1:2">
      <c r="A203" s="297"/>
      <c r="B203" s="73"/>
    </row>
    <row r="204" spans="1:2">
      <c r="A204" s="297"/>
      <c r="B204" s="73"/>
    </row>
    <row r="205" spans="1:2">
      <c r="A205" s="297"/>
      <c r="B205" s="73"/>
    </row>
    <row r="206" spans="1:2">
      <c r="A206" s="297"/>
      <c r="B206" s="73"/>
    </row>
    <row r="207" spans="1:2">
      <c r="A207" s="297"/>
      <c r="B207" s="73"/>
    </row>
    <row r="208" spans="1:2">
      <c r="A208" s="297"/>
      <c r="B208" s="73"/>
    </row>
    <row r="209" spans="1:2">
      <c r="A209" s="297"/>
      <c r="B209" s="73"/>
    </row>
    <row r="210" spans="1:2">
      <c r="A210" s="297"/>
      <c r="B210" s="73"/>
    </row>
    <row r="211" spans="1:2">
      <c r="A211" s="297"/>
      <c r="B211" s="73"/>
    </row>
    <row r="212" spans="1:2">
      <c r="A212" s="297"/>
      <c r="B212" s="73"/>
    </row>
    <row r="213" spans="1:2">
      <c r="A213" s="297"/>
      <c r="B213" s="73"/>
    </row>
    <row r="214" spans="1:2">
      <c r="A214" s="297"/>
      <c r="B214" s="73"/>
    </row>
    <row r="215" spans="1:2">
      <c r="A215" s="297"/>
      <c r="B215" s="73"/>
    </row>
    <row r="216" spans="1:2">
      <c r="A216" s="297"/>
      <c r="B216" s="73"/>
    </row>
    <row r="217" spans="1:2">
      <c r="A217" s="297"/>
      <c r="B217" s="73"/>
    </row>
    <row r="218" spans="1:2">
      <c r="A218" s="297"/>
      <c r="B218" s="73"/>
    </row>
    <row r="219" spans="1:2">
      <c r="A219" s="297"/>
      <c r="B219" s="73"/>
    </row>
    <row r="220" spans="1:2">
      <c r="A220" s="297"/>
      <c r="B220" s="73"/>
    </row>
    <row r="221" spans="1:2">
      <c r="A221" s="297"/>
      <c r="B221" s="73"/>
    </row>
    <row r="222" spans="1:2">
      <c r="A222" s="297"/>
      <c r="B222" s="73"/>
    </row>
    <row r="223" spans="1:2">
      <c r="A223" s="297"/>
      <c r="B223" s="73"/>
    </row>
    <row r="224" spans="1:2">
      <c r="A224" s="297"/>
      <c r="B224" s="73"/>
    </row>
    <row r="225" spans="1:2">
      <c r="A225" s="297"/>
      <c r="B225" s="73"/>
    </row>
    <row r="226" spans="1:2">
      <c r="A226" s="297"/>
      <c r="B226" s="73"/>
    </row>
    <row r="227" spans="1:2">
      <c r="A227" s="297"/>
      <c r="B227" s="73"/>
    </row>
    <row r="228" spans="1:2">
      <c r="A228" s="297"/>
      <c r="B228" s="73"/>
    </row>
    <row r="229" spans="1:2">
      <c r="A229" s="297"/>
      <c r="B229" s="73"/>
    </row>
    <row r="230" spans="1:2">
      <c r="A230" s="297"/>
      <c r="B230" s="73"/>
    </row>
    <row r="231" spans="1:2">
      <c r="A231" s="297"/>
      <c r="B231" s="73"/>
    </row>
    <row r="232" spans="1:2">
      <c r="A232" s="297"/>
      <c r="B232" s="73"/>
    </row>
    <row r="233" spans="1:2">
      <c r="A233" s="297"/>
      <c r="B233" s="73"/>
    </row>
    <row r="234" spans="1:2">
      <c r="A234" s="297"/>
      <c r="B234" s="73"/>
    </row>
    <row r="235" spans="1:2">
      <c r="A235" s="297"/>
      <c r="B235" s="73"/>
    </row>
    <row r="236" spans="1:2">
      <c r="A236" s="297"/>
      <c r="B236" s="73"/>
    </row>
    <row r="237" spans="1:2">
      <c r="A237" s="297"/>
      <c r="B237" s="73"/>
    </row>
    <row r="238" spans="1:2">
      <c r="A238" s="297"/>
      <c r="B238" s="73"/>
    </row>
    <row r="239" spans="1:2">
      <c r="A239" s="297"/>
      <c r="B239" s="73"/>
    </row>
    <row r="240" spans="1:2">
      <c r="A240" s="297"/>
      <c r="B240" s="73"/>
    </row>
    <row r="241" spans="1:2">
      <c r="A241" s="297"/>
      <c r="B241" s="73"/>
    </row>
    <row r="242" spans="1:2">
      <c r="A242" s="297"/>
      <c r="B242" s="73"/>
    </row>
    <row r="243" spans="1:2">
      <c r="A243" s="297"/>
      <c r="B243" s="73"/>
    </row>
    <row r="244" spans="1:2">
      <c r="A244" s="297"/>
      <c r="B244" s="73"/>
    </row>
    <row r="245" spans="1:2">
      <c r="A245" s="297"/>
      <c r="B245" s="73"/>
    </row>
    <row r="246" spans="1:2">
      <c r="A246" s="297"/>
      <c r="B246" s="73"/>
    </row>
    <row r="247" spans="1:2">
      <c r="A247" s="297"/>
      <c r="B247" s="73"/>
    </row>
    <row r="248" spans="1:2">
      <c r="A248" s="297"/>
      <c r="B248" s="73"/>
    </row>
    <row r="249" spans="1:2">
      <c r="A249" s="297"/>
      <c r="B249" s="73"/>
    </row>
    <row r="250" spans="1:2">
      <c r="A250" s="297"/>
      <c r="B250" s="73"/>
    </row>
    <row r="251" spans="1:2">
      <c r="A251" s="297"/>
      <c r="B251" s="73"/>
    </row>
    <row r="252" spans="1:2">
      <c r="A252" s="297"/>
      <c r="B252" s="73"/>
    </row>
    <row r="253" spans="1:2">
      <c r="A253" s="297"/>
      <c r="B253" s="73"/>
    </row>
    <row r="254" spans="1:2">
      <c r="A254" s="297"/>
      <c r="B254" s="73"/>
    </row>
    <row r="255" spans="1:2">
      <c r="A255" s="297"/>
      <c r="B255" s="73"/>
    </row>
    <row r="256" spans="1:2">
      <c r="A256" s="297"/>
      <c r="B256" s="73"/>
    </row>
    <row r="257" spans="1:2">
      <c r="A257" s="297"/>
      <c r="B257" s="73"/>
    </row>
    <row r="258" spans="1:2">
      <c r="A258" s="297"/>
      <c r="B258" s="73"/>
    </row>
    <row r="259" spans="1:2">
      <c r="A259" s="297"/>
      <c r="B259" s="73"/>
    </row>
    <row r="260" spans="1:2">
      <c r="A260" s="297"/>
      <c r="B260" s="73"/>
    </row>
    <row r="261" spans="1:2">
      <c r="A261" s="297"/>
      <c r="B261" s="73"/>
    </row>
    <row r="262" spans="1:2">
      <c r="A262" s="297"/>
      <c r="B262" s="73"/>
    </row>
    <row r="263" spans="1:2">
      <c r="A263" s="297"/>
      <c r="B263" s="73"/>
    </row>
    <row r="264" spans="1:2">
      <c r="A264" s="297"/>
      <c r="B264" s="73"/>
    </row>
    <row r="265" spans="1:2">
      <c r="A265" s="297"/>
      <c r="B265" s="73"/>
    </row>
    <row r="266" spans="1:2">
      <c r="A266" s="297"/>
      <c r="B266" s="73"/>
    </row>
    <row r="267" spans="1:2">
      <c r="A267" s="297"/>
      <c r="B267" s="73"/>
    </row>
    <row r="268" spans="1:2">
      <c r="A268" s="297"/>
      <c r="B268" s="73"/>
    </row>
    <row r="269" spans="1:2">
      <c r="A269" s="297"/>
      <c r="B269" s="73"/>
    </row>
    <row r="270" spans="1:2">
      <c r="A270" s="297"/>
      <c r="B270" s="73"/>
    </row>
    <row r="271" spans="1:2">
      <c r="A271" s="297"/>
      <c r="B271" s="73"/>
    </row>
    <row r="272" spans="1:2">
      <c r="A272" s="297"/>
      <c r="B272" s="73"/>
    </row>
    <row r="273" spans="1:2">
      <c r="A273" s="297"/>
      <c r="B273" s="73"/>
    </row>
    <row r="274" spans="1:2">
      <c r="A274" s="297"/>
      <c r="B274" s="73"/>
    </row>
    <row r="275" spans="1:2">
      <c r="A275" s="297"/>
      <c r="B275" s="73"/>
    </row>
    <row r="276" spans="1:2">
      <c r="A276" s="297"/>
      <c r="B276" s="73"/>
    </row>
    <row r="277" spans="1:2">
      <c r="A277" s="297"/>
      <c r="B277" s="73"/>
    </row>
    <row r="278" spans="1:2">
      <c r="A278" s="297"/>
      <c r="B278" s="73"/>
    </row>
    <row r="279" spans="1:2">
      <c r="A279" s="297"/>
      <c r="B279" s="73"/>
    </row>
    <row r="280" spans="1:2">
      <c r="A280" s="297"/>
      <c r="B280" s="73"/>
    </row>
    <row r="281" spans="1:2">
      <c r="A281" s="297"/>
      <c r="B281" s="73"/>
    </row>
    <row r="282" spans="1:2">
      <c r="A282" s="297"/>
      <c r="B282" s="73"/>
    </row>
    <row r="283" spans="1:2">
      <c r="A283" s="297"/>
      <c r="B283" s="73"/>
    </row>
    <row r="284" spans="1:2">
      <c r="A284" s="297"/>
      <c r="B284" s="73"/>
    </row>
    <row r="285" spans="1:2">
      <c r="A285" s="297"/>
      <c r="B285" s="73"/>
    </row>
    <row r="286" spans="1:2">
      <c r="A286" s="297"/>
      <c r="B286" s="73"/>
    </row>
    <row r="287" spans="1:2">
      <c r="A287" s="297"/>
      <c r="B287" s="73"/>
    </row>
    <row r="288" spans="1:2">
      <c r="A288" s="297"/>
      <c r="B288" s="73"/>
    </row>
    <row r="289" spans="1:2">
      <c r="A289" s="297"/>
      <c r="B289" s="73"/>
    </row>
    <row r="290" spans="1:2">
      <c r="A290" s="297"/>
      <c r="B290" s="73"/>
    </row>
    <row r="291" spans="1:2">
      <c r="A291" s="297"/>
      <c r="B291" s="73"/>
    </row>
    <row r="292" spans="1:2">
      <c r="A292" s="297"/>
      <c r="B292" s="73"/>
    </row>
    <row r="293" spans="1:2">
      <c r="A293" s="297"/>
      <c r="B293" s="73"/>
    </row>
    <row r="294" spans="1:2">
      <c r="A294" s="297"/>
      <c r="B294" s="73"/>
    </row>
    <row r="295" spans="1:2">
      <c r="A295" s="297"/>
      <c r="B295" s="73"/>
    </row>
    <row r="296" spans="1:2">
      <c r="A296" s="297"/>
      <c r="B296" s="73"/>
    </row>
    <row r="297" spans="1:2">
      <c r="A297" s="297"/>
      <c r="B297" s="73"/>
    </row>
    <row r="298" spans="1:2">
      <c r="A298" s="297"/>
      <c r="B298" s="73"/>
    </row>
    <row r="299" spans="1:2">
      <c r="A299" s="297"/>
      <c r="B299" s="73"/>
    </row>
    <row r="300" spans="1:2">
      <c r="A300" s="297"/>
      <c r="B300" s="73"/>
    </row>
    <row r="301" spans="1:2">
      <c r="A301" s="297"/>
      <c r="B301" s="73"/>
    </row>
    <row r="302" spans="1:2">
      <c r="A302" s="297"/>
      <c r="B302" s="73"/>
    </row>
    <row r="303" spans="1:2">
      <c r="A303" s="297"/>
      <c r="B303" s="73"/>
    </row>
    <row r="304" spans="1:2">
      <c r="A304" s="297"/>
      <c r="B304" s="73"/>
    </row>
    <row r="305" spans="1:2">
      <c r="A305" s="297"/>
      <c r="B305" s="73"/>
    </row>
    <row r="306" spans="1:2">
      <c r="A306" s="297"/>
      <c r="B306" s="73"/>
    </row>
    <row r="307" spans="1:2">
      <c r="A307" s="297"/>
      <c r="B307" s="73"/>
    </row>
    <row r="308" spans="1:2">
      <c r="A308" s="297"/>
      <c r="B308" s="73"/>
    </row>
    <row r="309" spans="1:2">
      <c r="A309" s="297"/>
      <c r="B309" s="73"/>
    </row>
    <row r="310" spans="1:2">
      <c r="A310" s="297"/>
      <c r="B310" s="73"/>
    </row>
    <row r="311" spans="1:2">
      <c r="A311" s="297"/>
      <c r="B311" s="73"/>
    </row>
    <row r="312" spans="1:2">
      <c r="A312" s="297"/>
      <c r="B312" s="73"/>
    </row>
    <row r="313" spans="1:2">
      <c r="A313" s="297"/>
      <c r="B313" s="73"/>
    </row>
    <row r="314" spans="1:2">
      <c r="A314" s="297"/>
      <c r="B314" s="73"/>
    </row>
    <row r="315" spans="1:2">
      <c r="A315" s="297"/>
      <c r="B315" s="73"/>
    </row>
    <row r="316" spans="1:2">
      <c r="A316" s="297"/>
      <c r="B316" s="73"/>
    </row>
    <row r="317" spans="1:2">
      <c r="A317" s="297"/>
      <c r="B317" s="73"/>
    </row>
    <row r="318" spans="1:2">
      <c r="A318" s="297"/>
      <c r="B318" s="73"/>
    </row>
    <row r="319" spans="1:2">
      <c r="A319" s="297"/>
      <c r="B319" s="73"/>
    </row>
    <row r="320" spans="1:2">
      <c r="A320" s="297"/>
      <c r="B320" s="73"/>
    </row>
    <row r="321" spans="1:2">
      <c r="A321" s="297"/>
      <c r="B321" s="73"/>
    </row>
    <row r="322" spans="1:2">
      <c r="A322" s="297"/>
      <c r="B322" s="73"/>
    </row>
    <row r="323" spans="1:2">
      <c r="A323" s="297"/>
      <c r="B323" s="73"/>
    </row>
    <row r="324" spans="1:2">
      <c r="A324" s="297"/>
      <c r="B324" s="73"/>
    </row>
    <row r="325" spans="1:2">
      <c r="A325" s="297"/>
      <c r="B325" s="73"/>
    </row>
    <row r="326" spans="1:2">
      <c r="A326" s="297"/>
      <c r="B326" s="73"/>
    </row>
    <row r="327" spans="1:2">
      <c r="A327" s="297"/>
      <c r="B327" s="73"/>
    </row>
    <row r="328" spans="1:2">
      <c r="A328" s="297"/>
      <c r="B328" s="73"/>
    </row>
    <row r="329" spans="1:2">
      <c r="A329" s="297"/>
      <c r="B329" s="73"/>
    </row>
    <row r="330" spans="1:2">
      <c r="A330" s="297"/>
      <c r="B330" s="73"/>
    </row>
    <row r="331" spans="1:2">
      <c r="A331" s="297"/>
      <c r="B331" s="73"/>
    </row>
    <row r="332" spans="1:2">
      <c r="A332" s="297"/>
      <c r="B332" s="73"/>
    </row>
    <row r="333" spans="1:2">
      <c r="A333" s="297"/>
      <c r="B333" s="73"/>
    </row>
    <row r="334" spans="1:2">
      <c r="A334" s="297"/>
      <c r="B334" s="73"/>
    </row>
    <row r="335" spans="1:2">
      <c r="A335" s="297"/>
      <c r="B335" s="73"/>
    </row>
    <row r="336" spans="1:2">
      <c r="A336" s="297"/>
      <c r="B336" s="73"/>
    </row>
    <row r="337" spans="1:2">
      <c r="A337" s="297"/>
      <c r="B337" s="73"/>
    </row>
    <row r="338" spans="1:2">
      <c r="A338" s="297"/>
      <c r="B338" s="73"/>
    </row>
    <row r="339" spans="1:2">
      <c r="A339" s="297"/>
      <c r="B339" s="73"/>
    </row>
    <row r="340" spans="1:2">
      <c r="A340" s="297"/>
      <c r="B340" s="73"/>
    </row>
    <row r="341" spans="1:2">
      <c r="A341" s="297"/>
      <c r="B341" s="73"/>
    </row>
    <row r="342" spans="1:2">
      <c r="A342" s="297"/>
      <c r="B342" s="73"/>
    </row>
    <row r="343" spans="1:2">
      <c r="A343" s="297"/>
      <c r="B343" s="73"/>
    </row>
    <row r="344" spans="1:2">
      <c r="A344" s="297"/>
      <c r="B344" s="73"/>
    </row>
    <row r="345" spans="1:2">
      <c r="A345" s="297"/>
      <c r="B345" s="73"/>
    </row>
    <row r="346" spans="1:2">
      <c r="A346" s="297"/>
      <c r="B346" s="73"/>
    </row>
    <row r="347" spans="1:2">
      <c r="A347" s="297"/>
      <c r="B347" s="73"/>
    </row>
    <row r="348" spans="1:2">
      <c r="A348" s="297"/>
      <c r="B348" s="73"/>
    </row>
    <row r="349" spans="1:2">
      <c r="A349" s="297"/>
      <c r="B349" s="73"/>
    </row>
    <row r="350" spans="1:2">
      <c r="A350" s="297"/>
      <c r="B350" s="73"/>
    </row>
  </sheetData>
  <protectedRanges>
    <protectedRange sqref="C124:E124" name="Range1_4"/>
    <protectedRange sqref="F124:M124" name="Range1"/>
  </protectedRanges>
  <mergeCells count="15">
    <mergeCell ref="A7:A9"/>
    <mergeCell ref="B7:B8"/>
    <mergeCell ref="C7:J7"/>
    <mergeCell ref="K7:O7"/>
    <mergeCell ref="Q7:Q8"/>
    <mergeCell ref="A1:V1"/>
    <mergeCell ref="A2:V2"/>
    <mergeCell ref="A3:V3"/>
    <mergeCell ref="A4:V4"/>
    <mergeCell ref="A5:V5"/>
    <mergeCell ref="C124:N124"/>
    <mergeCell ref="T7:T9"/>
    <mergeCell ref="U7:U9"/>
    <mergeCell ref="V7:V9"/>
    <mergeCell ref="E8:E9"/>
  </mergeCells>
  <phoneticPr fontId="37" type="noConversion"/>
  <hyperlinks>
    <hyperlink ref="A5" r:id="rId1" xr:uid="{C95B7609-D8EB-4C03-9354-8A1233AB1AAA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1"/>
  <sheetViews>
    <sheetView zoomScaleNormal="100" workbookViewId="0">
      <pane xSplit="13" ySplit="10" topLeftCell="N71" activePane="bottomRight" state="frozen"/>
      <selection pane="topRight" activeCell="N1" sqref="N1"/>
      <selection pane="bottomLeft" activeCell="J25" sqref="J25"/>
      <selection pane="bottomRight"/>
    </sheetView>
  </sheetViews>
  <sheetFormatPr defaultRowHeight="15"/>
  <cols>
    <col min="1" max="1" width="27.28515625" customWidth="1"/>
    <col min="2" max="2" width="16.140625" customWidth="1"/>
    <col min="3" max="3" width="10.7109375" customWidth="1"/>
    <col min="4" max="4" width="10.5703125" customWidth="1"/>
    <col min="6" max="6" width="12.28515625" customWidth="1"/>
    <col min="7" max="7" width="11.5703125" customWidth="1"/>
    <col min="10" max="10" width="12.5703125" customWidth="1"/>
    <col min="11" max="11" width="11.42578125" customWidth="1"/>
    <col min="12" max="12" width="10.42578125" customWidth="1"/>
    <col min="13" max="13" width="11.7109375" customWidth="1"/>
    <col min="14" max="14" width="14.7109375" customWidth="1"/>
    <col min="15" max="15" width="10.140625" customWidth="1"/>
    <col min="17" max="17" width="13" customWidth="1"/>
  </cols>
  <sheetData>
    <row r="1" spans="1:19" ht="21">
      <c r="A1" s="332" t="s">
        <v>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1"/>
      <c r="S1" s="1"/>
    </row>
    <row r="2" spans="1:19" ht="18.7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109"/>
      <c r="S2" s="109"/>
    </row>
    <row r="3" spans="1:19" ht="24.75" customHeight="1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111"/>
      <c r="S3" s="111"/>
    </row>
    <row r="4" spans="1:19" ht="21" customHeight="1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110"/>
      <c r="S4" s="110"/>
    </row>
    <row r="5" spans="1:19" ht="34.5" customHeight="1">
      <c r="A5" s="344" t="s">
        <v>2</v>
      </c>
      <c r="B5" s="340" t="s">
        <v>36</v>
      </c>
      <c r="C5" s="347" t="s">
        <v>35</v>
      </c>
      <c r="D5" s="347"/>
      <c r="E5" s="347"/>
      <c r="F5" s="347"/>
      <c r="G5" s="347"/>
      <c r="H5" s="347"/>
      <c r="I5" s="347"/>
      <c r="J5" s="348"/>
      <c r="K5" s="349" t="s">
        <v>3</v>
      </c>
      <c r="L5" s="350"/>
      <c r="M5" s="350"/>
      <c r="N5" s="350"/>
      <c r="O5" s="351"/>
      <c r="P5" s="70"/>
      <c r="Q5" s="340" t="s">
        <v>34</v>
      </c>
    </row>
    <row r="6" spans="1:19" ht="51">
      <c r="A6" s="345"/>
      <c r="B6" s="341"/>
      <c r="C6" s="10" t="s">
        <v>4</v>
      </c>
      <c r="D6" s="11" t="s">
        <v>5</v>
      </c>
      <c r="E6" s="352" t="s">
        <v>0</v>
      </c>
      <c r="F6" s="10" t="s">
        <v>6</v>
      </c>
      <c r="G6" s="12" t="s">
        <v>7</v>
      </c>
      <c r="H6" s="12" t="s">
        <v>8</v>
      </c>
      <c r="I6" s="12" t="s">
        <v>9</v>
      </c>
      <c r="J6" s="11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28</v>
      </c>
      <c r="Q6" s="341"/>
    </row>
    <row r="7" spans="1:19">
      <c r="A7" s="346"/>
      <c r="B7" s="14" t="s">
        <v>26</v>
      </c>
      <c r="C7" s="15" t="s">
        <v>16</v>
      </c>
      <c r="D7" s="12" t="s">
        <v>16</v>
      </c>
      <c r="E7" s="353"/>
      <c r="F7" s="15" t="s">
        <v>17</v>
      </c>
      <c r="G7" s="16" t="s">
        <v>16</v>
      </c>
      <c r="H7" s="16" t="s">
        <v>16</v>
      </c>
      <c r="I7" s="15" t="s">
        <v>16</v>
      </c>
      <c r="J7" s="15" t="s">
        <v>16</v>
      </c>
      <c r="K7" s="15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29</v>
      </c>
      <c r="Q7" s="14" t="s">
        <v>26</v>
      </c>
    </row>
    <row r="8" spans="1:19">
      <c r="A8" s="17" t="s">
        <v>19</v>
      </c>
      <c r="B8" s="18">
        <v>35.5</v>
      </c>
      <c r="C8" s="19">
        <v>10</v>
      </c>
      <c r="D8" s="20" t="s">
        <v>1</v>
      </c>
      <c r="E8" s="21" t="s">
        <v>1</v>
      </c>
      <c r="F8" s="22" t="s">
        <v>1</v>
      </c>
      <c r="G8" s="22">
        <v>30</v>
      </c>
      <c r="H8" s="22">
        <v>20</v>
      </c>
      <c r="I8" s="19" t="s">
        <v>1</v>
      </c>
      <c r="J8" s="23" t="s">
        <v>1</v>
      </c>
      <c r="K8" s="24">
        <v>17500</v>
      </c>
      <c r="L8" s="24">
        <v>19983</v>
      </c>
      <c r="M8" s="24">
        <v>7837</v>
      </c>
      <c r="N8" s="24">
        <v>7850</v>
      </c>
      <c r="O8" s="24">
        <v>19983</v>
      </c>
      <c r="P8" s="24"/>
      <c r="Q8" s="97" t="s">
        <v>1</v>
      </c>
    </row>
    <row r="9" spans="1:19">
      <c r="A9" s="17" t="s">
        <v>20</v>
      </c>
      <c r="B9" s="18" t="s">
        <v>1</v>
      </c>
      <c r="C9" s="18" t="s">
        <v>1</v>
      </c>
      <c r="D9" s="18" t="s">
        <v>1</v>
      </c>
      <c r="E9" s="18" t="s">
        <v>1</v>
      </c>
      <c r="F9" s="18" t="s">
        <v>1</v>
      </c>
      <c r="G9" s="18" t="s">
        <v>1</v>
      </c>
      <c r="H9" s="18" t="s">
        <v>1</v>
      </c>
      <c r="I9" s="18" t="s">
        <v>1</v>
      </c>
      <c r="J9" s="18" t="s">
        <v>1</v>
      </c>
      <c r="K9" s="335" t="s">
        <v>1</v>
      </c>
      <c r="L9" s="335" t="s">
        <v>1</v>
      </c>
      <c r="M9" s="335" t="s">
        <v>1</v>
      </c>
      <c r="N9" s="335" t="s">
        <v>1</v>
      </c>
      <c r="O9" s="335" t="s">
        <v>1</v>
      </c>
      <c r="P9" s="335" t="s">
        <v>1</v>
      </c>
      <c r="Q9" s="97" t="s">
        <v>1</v>
      </c>
    </row>
    <row r="10" spans="1:19" ht="15" customHeight="1">
      <c r="A10" s="17" t="s">
        <v>21</v>
      </c>
      <c r="B10" s="18" t="s">
        <v>1</v>
      </c>
      <c r="C10" s="18" t="s">
        <v>1</v>
      </c>
      <c r="D10" s="18" t="s">
        <v>1</v>
      </c>
      <c r="E10" s="18" t="s">
        <v>1</v>
      </c>
      <c r="F10" s="18" t="s">
        <v>1</v>
      </c>
      <c r="G10" s="18" t="s">
        <v>1</v>
      </c>
      <c r="H10" s="18" t="s">
        <v>1</v>
      </c>
      <c r="I10" s="18" t="s">
        <v>1</v>
      </c>
      <c r="J10" s="18" t="s">
        <v>1</v>
      </c>
      <c r="K10" s="336"/>
      <c r="L10" s="336"/>
      <c r="M10" s="336"/>
      <c r="N10" s="336"/>
      <c r="O10" s="336"/>
      <c r="P10" s="336"/>
      <c r="Q10" s="97" t="s">
        <v>1</v>
      </c>
    </row>
    <row r="11" spans="1:19" ht="15" customHeight="1">
      <c r="A11" s="5">
        <v>41214</v>
      </c>
      <c r="B11" s="26">
        <v>2.3490000000000002</v>
      </c>
      <c r="C11" s="27"/>
      <c r="D11" s="27"/>
      <c r="E11" s="28"/>
      <c r="F11" s="27"/>
      <c r="G11" s="27"/>
      <c r="H11" s="27"/>
      <c r="I11" s="27"/>
      <c r="J11" s="27"/>
      <c r="K11" s="29"/>
      <c r="L11" s="29"/>
      <c r="M11" s="29"/>
      <c r="N11" s="29"/>
      <c r="O11" s="29"/>
      <c r="P11" s="71">
        <v>0</v>
      </c>
      <c r="Q11" s="30">
        <v>1.56</v>
      </c>
    </row>
    <row r="12" spans="1:19" ht="15" customHeight="1">
      <c r="A12" s="5">
        <v>41215</v>
      </c>
      <c r="B12" s="26">
        <v>2.1619999999999999</v>
      </c>
      <c r="C12" s="27"/>
      <c r="D12" s="27"/>
      <c r="E12" s="28"/>
      <c r="F12" s="27"/>
      <c r="G12" s="27"/>
      <c r="H12" s="27"/>
      <c r="I12" s="27"/>
      <c r="J12" s="27"/>
      <c r="K12" s="29"/>
      <c r="L12" s="29"/>
      <c r="M12" s="29"/>
      <c r="N12" s="29"/>
      <c r="O12" s="29"/>
      <c r="P12" s="71">
        <v>0</v>
      </c>
      <c r="Q12" s="30">
        <v>1.411</v>
      </c>
    </row>
    <row r="13" spans="1:19" ht="15" customHeight="1">
      <c r="A13" s="5">
        <v>41216</v>
      </c>
      <c r="B13" s="26">
        <v>2.1709999999999998</v>
      </c>
      <c r="C13" s="27"/>
      <c r="D13" s="27"/>
      <c r="E13" s="28"/>
      <c r="F13" s="27"/>
      <c r="G13" s="27"/>
      <c r="H13" s="27"/>
      <c r="I13" s="27"/>
      <c r="J13" s="27"/>
      <c r="K13" s="29"/>
      <c r="L13" s="29"/>
      <c r="M13" s="29"/>
      <c r="N13" s="29"/>
      <c r="O13" s="29"/>
      <c r="P13" s="71">
        <v>0</v>
      </c>
      <c r="Q13" s="30">
        <v>1.47</v>
      </c>
    </row>
    <row r="14" spans="1:19" ht="15" customHeight="1">
      <c r="A14" s="5">
        <v>41217</v>
      </c>
      <c r="B14" s="26">
        <v>2.1829999999999998</v>
      </c>
      <c r="C14" s="27"/>
      <c r="D14" s="27"/>
      <c r="E14" s="28"/>
      <c r="F14" s="27"/>
      <c r="G14" s="27"/>
      <c r="H14" s="27"/>
      <c r="I14" s="27"/>
      <c r="J14" s="27"/>
      <c r="K14" s="29"/>
      <c r="L14" s="29"/>
      <c r="M14" s="29"/>
      <c r="N14" s="29"/>
      <c r="O14" s="29"/>
      <c r="P14" s="71">
        <v>0</v>
      </c>
      <c r="Q14" s="30">
        <v>1.623</v>
      </c>
    </row>
    <row r="15" spans="1:19">
      <c r="A15" s="5">
        <v>41218</v>
      </c>
      <c r="B15" s="26">
        <v>2.2360000000000002</v>
      </c>
      <c r="C15" s="27"/>
      <c r="D15" s="27"/>
      <c r="E15" s="28"/>
      <c r="F15" s="27"/>
      <c r="G15" s="27"/>
      <c r="H15" s="27"/>
      <c r="I15" s="27"/>
      <c r="J15" s="27"/>
      <c r="K15" s="29"/>
      <c r="L15" s="29"/>
      <c r="M15" s="29"/>
      <c r="N15" s="29"/>
      <c r="O15" s="29"/>
      <c r="P15" s="71">
        <v>0</v>
      </c>
      <c r="Q15" s="30">
        <v>1.5509999999999999</v>
      </c>
    </row>
    <row r="16" spans="1:19">
      <c r="A16" s="5">
        <v>41219</v>
      </c>
      <c r="B16" s="26">
        <v>2.3809999999999998</v>
      </c>
      <c r="C16" s="27"/>
      <c r="D16" s="27"/>
      <c r="E16" s="28"/>
      <c r="F16" s="27"/>
      <c r="G16" s="27"/>
      <c r="H16" s="27"/>
      <c r="I16" s="27"/>
      <c r="J16" s="27"/>
      <c r="K16" s="29"/>
      <c r="L16" s="29"/>
      <c r="M16" s="29"/>
      <c r="N16" s="29"/>
      <c r="O16" s="29"/>
      <c r="P16" s="71">
        <v>0</v>
      </c>
      <c r="Q16" s="30">
        <v>1.431</v>
      </c>
    </row>
    <row r="17" spans="1:17">
      <c r="A17" s="6">
        <v>41220</v>
      </c>
      <c r="B17" s="26">
        <v>2.3290000000000002</v>
      </c>
      <c r="C17" s="27"/>
      <c r="D17" s="27"/>
      <c r="E17" s="28"/>
      <c r="F17" s="27"/>
      <c r="G17" s="27"/>
      <c r="H17" s="27"/>
      <c r="I17" s="27"/>
      <c r="J17" s="27"/>
      <c r="K17" s="29"/>
      <c r="L17" s="29"/>
      <c r="M17" s="29"/>
      <c r="N17" s="29"/>
      <c r="O17" s="29"/>
      <c r="P17" s="71">
        <v>0</v>
      </c>
      <c r="Q17" s="30">
        <v>1.1639999999999999</v>
      </c>
    </row>
    <row r="18" spans="1:17">
      <c r="A18" s="7">
        <v>41221</v>
      </c>
      <c r="B18" s="26">
        <v>2.3490000000000002</v>
      </c>
      <c r="C18" s="30">
        <v>2</v>
      </c>
      <c r="D18" s="30">
        <v>0.01</v>
      </c>
      <c r="E18" s="30">
        <v>7.6</v>
      </c>
      <c r="F18" s="30">
        <v>76</v>
      </c>
      <c r="G18" s="30">
        <v>3</v>
      </c>
      <c r="H18" s="30">
        <v>2</v>
      </c>
      <c r="I18" s="30">
        <v>1.1000000000000001</v>
      </c>
      <c r="J18" s="30">
        <v>6.8</v>
      </c>
      <c r="K18" s="27">
        <f>IF(H18&gt;0,H18*'[1]Operations INPUT'!D20/1000,"")</f>
        <v>6.8079999999999998</v>
      </c>
      <c r="L18" s="27">
        <f>IF(I18&gt;0,I18*'[1]Operations INPUT'!D20/1000,"")</f>
        <v>3.7444000000000002</v>
      </c>
      <c r="M18" s="27">
        <f>IF(C18&gt;0,C18*'[1]Operations INPUT'!D20/1000,"")</f>
        <v>6.8079999999999998</v>
      </c>
      <c r="N18" s="27">
        <f>IF(J18&gt;0,J18*'[1]Operations INPUT'!D20/1000,"")</f>
        <v>23.147200000000002</v>
      </c>
      <c r="O18" s="27">
        <f>IF(G18&gt;0,G18*'[1]Operations INPUT'!D20/1000,"")</f>
        <v>10.212</v>
      </c>
      <c r="P18" s="71">
        <v>0</v>
      </c>
      <c r="Q18" s="30">
        <v>1.5760000000000001</v>
      </c>
    </row>
    <row r="19" spans="1:17">
      <c r="A19" s="8">
        <v>41222</v>
      </c>
      <c r="B19" s="26">
        <v>2.4020000000000001</v>
      </c>
      <c r="C19" s="27"/>
      <c r="D19" s="27"/>
      <c r="E19" s="28"/>
      <c r="F19" s="27"/>
      <c r="G19" s="27"/>
      <c r="H19" s="27"/>
      <c r="I19" s="27"/>
      <c r="J19" s="27"/>
      <c r="K19" s="29"/>
      <c r="L19" s="29"/>
      <c r="M19" s="29"/>
      <c r="N19" s="29"/>
      <c r="O19" s="29"/>
      <c r="P19" s="71">
        <v>0</v>
      </c>
      <c r="Q19" s="30">
        <v>1.853</v>
      </c>
    </row>
    <row r="20" spans="1:17">
      <c r="A20" s="5">
        <v>41223</v>
      </c>
      <c r="B20" s="26">
        <v>10.692</v>
      </c>
      <c r="C20" s="31"/>
      <c r="D20" s="32"/>
      <c r="E20" s="32"/>
      <c r="F20" s="32"/>
      <c r="G20" s="33"/>
      <c r="H20" s="33"/>
      <c r="I20" s="34"/>
      <c r="J20" s="34"/>
      <c r="K20" s="29"/>
      <c r="L20" s="29"/>
      <c r="M20" s="29"/>
      <c r="N20" s="29"/>
      <c r="O20" s="29"/>
      <c r="P20" s="72">
        <v>100</v>
      </c>
      <c r="Q20" s="30">
        <v>3.4750000000000001</v>
      </c>
    </row>
    <row r="21" spans="1:17">
      <c r="A21" s="5">
        <v>41224</v>
      </c>
      <c r="B21" s="26">
        <v>9.9870000000000001</v>
      </c>
      <c r="C21" s="33"/>
      <c r="D21" s="33"/>
      <c r="E21" s="31"/>
      <c r="F21" s="32"/>
      <c r="G21" s="32"/>
      <c r="H21" s="32"/>
      <c r="I21" s="33"/>
      <c r="J21" s="33"/>
      <c r="K21" s="29"/>
      <c r="L21" s="29"/>
      <c r="M21" s="29"/>
      <c r="N21" s="29"/>
      <c r="O21" s="29"/>
      <c r="P21" s="72">
        <v>30</v>
      </c>
      <c r="Q21" s="30">
        <v>4.6120000000000001</v>
      </c>
    </row>
    <row r="22" spans="1:17">
      <c r="A22" s="5">
        <v>41225</v>
      </c>
      <c r="B22" s="26">
        <v>4.766</v>
      </c>
      <c r="C22" s="27"/>
      <c r="D22" s="27"/>
      <c r="E22" s="28"/>
      <c r="F22" s="27"/>
      <c r="G22" s="27"/>
      <c r="H22" s="27"/>
      <c r="I22" s="27"/>
      <c r="J22" s="27"/>
      <c r="K22" s="29"/>
      <c r="L22" s="29"/>
      <c r="M22" s="29"/>
      <c r="N22" s="29"/>
      <c r="O22" s="29"/>
      <c r="P22" s="72">
        <v>1</v>
      </c>
      <c r="Q22" s="30">
        <v>4.6950000000000003</v>
      </c>
    </row>
    <row r="23" spans="1:17">
      <c r="A23" s="5">
        <v>41226</v>
      </c>
      <c r="B23" s="26">
        <v>3.0339999999999998</v>
      </c>
      <c r="C23" s="27"/>
      <c r="D23" s="27"/>
      <c r="E23" s="28"/>
      <c r="F23" s="27"/>
      <c r="G23" s="27"/>
      <c r="H23" s="27"/>
      <c r="I23" s="27"/>
      <c r="J23" s="27"/>
      <c r="K23" s="29"/>
      <c r="L23" s="29"/>
      <c r="M23" s="29"/>
      <c r="N23" s="29"/>
      <c r="O23" s="29"/>
      <c r="P23" s="71">
        <v>0</v>
      </c>
      <c r="Q23" s="30">
        <v>4.0039999999999996</v>
      </c>
    </row>
    <row r="24" spans="1:17">
      <c r="A24" s="5">
        <v>41227</v>
      </c>
      <c r="B24" s="26">
        <v>2.7080000000000002</v>
      </c>
      <c r="C24" s="27"/>
      <c r="D24" s="27"/>
      <c r="E24" s="28"/>
      <c r="F24" s="27"/>
      <c r="G24" s="27"/>
      <c r="H24" s="27"/>
      <c r="I24" s="27"/>
      <c r="J24" s="27"/>
      <c r="K24" s="29"/>
      <c r="L24" s="29"/>
      <c r="M24" s="29"/>
      <c r="N24" s="29"/>
      <c r="O24" s="29"/>
      <c r="P24" s="71">
        <v>0</v>
      </c>
      <c r="Q24" s="30">
        <v>3.89</v>
      </c>
    </row>
    <row r="25" spans="1:17">
      <c r="A25" s="5">
        <v>41228</v>
      </c>
      <c r="B25" s="26">
        <v>2.6880000000000002</v>
      </c>
      <c r="C25" s="27"/>
      <c r="D25" s="27"/>
      <c r="E25" s="28"/>
      <c r="F25" s="27"/>
      <c r="G25" s="27"/>
      <c r="H25" s="27"/>
      <c r="I25" s="27"/>
      <c r="J25" s="27"/>
      <c r="K25" s="29"/>
      <c r="L25" s="29"/>
      <c r="M25" s="29"/>
      <c r="N25" s="29"/>
      <c r="O25" s="29"/>
      <c r="P25" s="71">
        <v>0</v>
      </c>
      <c r="Q25" s="30">
        <v>3.339</v>
      </c>
    </row>
    <row r="26" spans="1:17">
      <c r="A26" s="5">
        <v>41229</v>
      </c>
      <c r="B26" s="26">
        <v>2.46</v>
      </c>
      <c r="C26" s="27"/>
      <c r="D26" s="27"/>
      <c r="E26" s="28"/>
      <c r="F26" s="27"/>
      <c r="G26" s="27"/>
      <c r="H26" s="27"/>
      <c r="I26" s="27"/>
      <c r="J26" s="27"/>
      <c r="K26" s="29"/>
      <c r="L26" s="29"/>
      <c r="M26" s="29"/>
      <c r="N26" s="29"/>
      <c r="O26" s="29"/>
      <c r="P26" s="71">
        <v>0</v>
      </c>
      <c r="Q26" s="30">
        <v>2.8159999999999998</v>
      </c>
    </row>
    <row r="27" spans="1:17">
      <c r="A27" s="5">
        <v>41230</v>
      </c>
      <c r="B27" s="26">
        <v>2.7250000000000001</v>
      </c>
      <c r="C27" s="27"/>
      <c r="D27" s="27"/>
      <c r="E27" s="28"/>
      <c r="F27" s="27"/>
      <c r="G27" s="27"/>
      <c r="H27" s="27"/>
      <c r="I27" s="27"/>
      <c r="J27" s="27"/>
      <c r="K27" s="29"/>
      <c r="L27" s="29"/>
      <c r="M27" s="29"/>
      <c r="N27" s="29"/>
      <c r="O27" s="29"/>
      <c r="P27" s="72">
        <v>6</v>
      </c>
      <c r="Q27" s="30">
        <v>2.7290000000000001</v>
      </c>
    </row>
    <row r="28" spans="1:17">
      <c r="A28" s="5">
        <v>41231</v>
      </c>
      <c r="B28" s="26">
        <v>4.2670000000000003</v>
      </c>
      <c r="C28" s="27"/>
      <c r="D28" s="27"/>
      <c r="E28" s="28"/>
      <c r="F28" s="27"/>
      <c r="G28" s="27"/>
      <c r="H28" s="27"/>
      <c r="I28" s="27"/>
      <c r="J28" s="27"/>
      <c r="K28" s="29"/>
      <c r="L28" s="29"/>
      <c r="M28" s="29"/>
      <c r="N28" s="29"/>
      <c r="O28" s="29"/>
      <c r="P28" s="72">
        <v>10</v>
      </c>
      <c r="Q28" s="30">
        <v>3.165</v>
      </c>
    </row>
    <row r="29" spans="1:17">
      <c r="A29" s="5">
        <v>41232</v>
      </c>
      <c r="B29" s="26">
        <v>4.6429999999999998</v>
      </c>
      <c r="C29" s="27"/>
      <c r="D29" s="27"/>
      <c r="E29" s="28"/>
      <c r="F29" s="27"/>
      <c r="G29" s="27"/>
      <c r="H29" s="27"/>
      <c r="I29" s="27"/>
      <c r="J29" s="27"/>
      <c r="K29" s="29"/>
      <c r="L29" s="29"/>
      <c r="M29" s="29"/>
      <c r="N29" s="29"/>
      <c r="O29" s="29"/>
      <c r="P29" s="72">
        <v>6</v>
      </c>
      <c r="Q29" s="30">
        <v>3.625</v>
      </c>
    </row>
    <row r="30" spans="1:17">
      <c r="A30" s="5">
        <v>41233</v>
      </c>
      <c r="B30" s="26">
        <v>3.0640000000000001</v>
      </c>
      <c r="C30" s="27"/>
      <c r="D30" s="27"/>
      <c r="E30" s="28"/>
      <c r="F30" s="27"/>
      <c r="G30" s="27"/>
      <c r="H30" s="27"/>
      <c r="I30" s="27"/>
      <c r="J30" s="27"/>
      <c r="K30" s="29"/>
      <c r="L30" s="29"/>
      <c r="M30" s="29"/>
      <c r="N30" s="29"/>
      <c r="O30" s="29"/>
      <c r="P30" s="71">
        <v>0</v>
      </c>
      <c r="Q30" s="30">
        <v>3.149</v>
      </c>
    </row>
    <row r="31" spans="1:17">
      <c r="A31" s="5">
        <v>41234</v>
      </c>
      <c r="B31" s="26">
        <v>3.7130000000000001</v>
      </c>
      <c r="C31" s="27"/>
      <c r="D31" s="27"/>
      <c r="E31" s="28"/>
      <c r="F31" s="27"/>
      <c r="G31" s="27"/>
      <c r="H31" s="27"/>
      <c r="I31" s="27"/>
      <c r="J31" s="27"/>
      <c r="K31" s="29"/>
      <c r="L31" s="29"/>
      <c r="M31" s="29"/>
      <c r="N31" s="29"/>
      <c r="O31" s="29"/>
      <c r="P31" s="71">
        <v>0</v>
      </c>
      <c r="Q31" s="30">
        <v>2.5089999999999999</v>
      </c>
    </row>
    <row r="32" spans="1:17">
      <c r="A32" s="7">
        <v>41235</v>
      </c>
      <c r="B32" s="26">
        <v>2.629</v>
      </c>
      <c r="C32" s="30">
        <v>2</v>
      </c>
      <c r="D32" s="30">
        <v>0.03</v>
      </c>
      <c r="E32" s="30">
        <v>7.2</v>
      </c>
      <c r="F32" s="30">
        <v>180</v>
      </c>
      <c r="G32" s="30">
        <v>7</v>
      </c>
      <c r="H32" s="30">
        <v>2</v>
      </c>
      <c r="I32" s="30">
        <v>1.1000000000000001</v>
      </c>
      <c r="J32" s="30">
        <v>5.4</v>
      </c>
      <c r="K32" s="27">
        <f>IF(H32&gt;0,H32*'[1]Operations INPUT'!D34/1000,"")</f>
        <v>5.25</v>
      </c>
      <c r="L32" s="27">
        <f>IF(I32&gt;0,I32*'[1]Operations INPUT'!D34/1000,"")</f>
        <v>2.8875000000000006</v>
      </c>
      <c r="M32" s="27">
        <f>IF(C32&gt;0,C32*'[1]Operations INPUT'!D34/1000,"")</f>
        <v>5.25</v>
      </c>
      <c r="N32" s="27">
        <f>IF(J32&gt;0,J32*'[1]Operations INPUT'!D34/1000,"")</f>
        <v>14.175000000000002</v>
      </c>
      <c r="O32" s="27">
        <f>IF(G32&gt;0,G32*'[1]Operations INPUT'!D34/1000,"")</f>
        <v>18.375</v>
      </c>
      <c r="P32" s="71">
        <v>0</v>
      </c>
      <c r="Q32" s="30">
        <v>1.9510000000000001</v>
      </c>
    </row>
    <row r="33" spans="1:17">
      <c r="A33" s="5">
        <v>41236</v>
      </c>
      <c r="B33" s="26">
        <v>2.226</v>
      </c>
      <c r="C33" s="31"/>
      <c r="D33" s="32"/>
      <c r="E33" s="32"/>
      <c r="F33" s="32"/>
      <c r="G33" s="33"/>
      <c r="H33" s="33"/>
      <c r="I33" s="34"/>
      <c r="J33" s="34"/>
      <c r="K33" s="29"/>
      <c r="L33" s="29"/>
      <c r="M33" s="29"/>
      <c r="N33" s="29"/>
      <c r="O33" s="29"/>
      <c r="P33" s="71">
        <v>0</v>
      </c>
      <c r="Q33" s="30">
        <v>1.7809999999999999</v>
      </c>
    </row>
    <row r="34" spans="1:17">
      <c r="A34" s="5">
        <v>41237</v>
      </c>
      <c r="B34" s="26">
        <v>2.41</v>
      </c>
      <c r="C34" s="33"/>
      <c r="D34" s="33"/>
      <c r="E34" s="31"/>
      <c r="F34" s="31"/>
      <c r="G34" s="31"/>
      <c r="H34" s="31"/>
      <c r="I34" s="33"/>
      <c r="J34" s="33"/>
      <c r="K34" s="29"/>
      <c r="L34" s="29"/>
      <c r="M34" s="29"/>
      <c r="N34" s="29"/>
      <c r="O34" s="29"/>
      <c r="P34" s="71">
        <v>0</v>
      </c>
      <c r="Q34" s="30">
        <v>1.698</v>
      </c>
    </row>
    <row r="35" spans="1:17">
      <c r="A35" s="5">
        <v>41238</v>
      </c>
      <c r="B35" s="26">
        <v>2.2320000000000002</v>
      </c>
      <c r="C35" s="33"/>
      <c r="D35" s="33"/>
      <c r="E35" s="31"/>
      <c r="F35" s="32"/>
      <c r="G35" s="32"/>
      <c r="H35" s="32"/>
      <c r="I35" s="33"/>
      <c r="J35" s="33"/>
      <c r="K35" s="29"/>
      <c r="L35" s="29"/>
      <c r="M35" s="29"/>
      <c r="N35" s="29"/>
      <c r="O35" s="29"/>
      <c r="P35" s="71">
        <v>0</v>
      </c>
      <c r="Q35" s="30">
        <v>1.45</v>
      </c>
    </row>
    <row r="36" spans="1:17">
      <c r="A36" s="5">
        <v>41239</v>
      </c>
      <c r="B36" s="26">
        <v>2.5</v>
      </c>
      <c r="C36" s="27"/>
      <c r="D36" s="27"/>
      <c r="E36" s="28"/>
      <c r="F36" s="27"/>
      <c r="G36" s="27"/>
      <c r="H36" s="27"/>
      <c r="I36" s="27"/>
      <c r="J36" s="27"/>
      <c r="K36" s="29"/>
      <c r="L36" s="29"/>
      <c r="M36" s="29"/>
      <c r="N36" s="29"/>
      <c r="O36" s="29"/>
      <c r="P36" s="71">
        <v>0</v>
      </c>
      <c r="Q36" s="30">
        <v>1.4510000000000001</v>
      </c>
    </row>
    <row r="37" spans="1:17">
      <c r="A37" s="5">
        <v>41240</v>
      </c>
      <c r="B37" s="26">
        <v>2.3330000000000002</v>
      </c>
      <c r="C37" s="27"/>
      <c r="D37" s="27"/>
      <c r="E37" s="28"/>
      <c r="F37" s="27"/>
      <c r="G37" s="27"/>
      <c r="H37" s="27"/>
      <c r="I37" s="27"/>
      <c r="J37" s="27"/>
      <c r="K37" s="29"/>
      <c r="L37" s="29"/>
      <c r="M37" s="29"/>
      <c r="N37" s="29"/>
      <c r="O37" s="29"/>
      <c r="P37" s="71">
        <v>0</v>
      </c>
      <c r="Q37" s="30">
        <v>1.4079999999999999</v>
      </c>
    </row>
    <row r="38" spans="1:17">
      <c r="A38" s="5">
        <v>41241</v>
      </c>
      <c r="B38" s="26">
        <v>2.4220000000000002</v>
      </c>
      <c r="C38" s="27"/>
      <c r="D38" s="27"/>
      <c r="E38" s="28"/>
      <c r="F38" s="27"/>
      <c r="G38" s="27"/>
      <c r="H38" s="27"/>
      <c r="I38" s="27"/>
      <c r="J38" s="27"/>
      <c r="K38" s="29"/>
      <c r="L38" s="29"/>
      <c r="M38" s="29"/>
      <c r="N38" s="29"/>
      <c r="O38" s="29"/>
      <c r="P38" s="71">
        <v>0</v>
      </c>
      <c r="Q38" s="30">
        <v>1.4890000000000001</v>
      </c>
    </row>
    <row r="39" spans="1:17">
      <c r="A39" s="5">
        <v>41242</v>
      </c>
      <c r="B39" s="26">
        <v>2.4169999999999998</v>
      </c>
      <c r="C39" s="27"/>
      <c r="D39" s="27"/>
      <c r="E39" s="28"/>
      <c r="F39" s="27"/>
      <c r="G39" s="27"/>
      <c r="H39" s="27"/>
      <c r="I39" s="27"/>
      <c r="J39" s="27"/>
      <c r="K39" s="29"/>
      <c r="L39" s="29"/>
      <c r="M39" s="29"/>
      <c r="N39" s="29"/>
      <c r="O39" s="29"/>
      <c r="P39" s="71">
        <v>0</v>
      </c>
      <c r="Q39" s="30">
        <v>1.56</v>
      </c>
    </row>
    <row r="40" spans="1:17">
      <c r="A40" s="5">
        <v>41243</v>
      </c>
      <c r="B40" s="26">
        <v>2.37</v>
      </c>
      <c r="C40" s="27"/>
      <c r="D40" s="27"/>
      <c r="E40" s="28"/>
      <c r="F40" s="27"/>
      <c r="G40" s="27"/>
      <c r="H40" s="27"/>
      <c r="I40" s="27"/>
      <c r="J40" s="27"/>
      <c r="K40" s="29"/>
      <c r="L40" s="29"/>
      <c r="M40" s="29"/>
      <c r="N40" s="29"/>
      <c r="O40" s="29"/>
      <c r="P40" s="71">
        <v>0</v>
      </c>
      <c r="Q40" s="30">
        <v>1.36</v>
      </c>
    </row>
    <row r="41" spans="1:17">
      <c r="A41" s="5">
        <v>41244</v>
      </c>
      <c r="B41" s="26">
        <v>2.3849999999999998</v>
      </c>
      <c r="C41" s="27"/>
      <c r="D41" s="27"/>
      <c r="E41" s="28"/>
      <c r="F41" s="27"/>
      <c r="G41" s="27"/>
      <c r="H41" s="27"/>
      <c r="I41" s="27"/>
      <c r="J41" s="27"/>
      <c r="K41" s="29"/>
      <c r="L41" s="29"/>
      <c r="M41" s="29"/>
      <c r="N41" s="29"/>
      <c r="O41" s="29"/>
      <c r="P41" s="71">
        <v>0</v>
      </c>
      <c r="Q41" s="30">
        <v>0.88400000000000001</v>
      </c>
    </row>
    <row r="42" spans="1:17">
      <c r="A42" s="5">
        <v>41245</v>
      </c>
      <c r="B42" s="26">
        <v>2.1930000000000001</v>
      </c>
      <c r="C42" s="27"/>
      <c r="D42" s="27"/>
      <c r="E42" s="28"/>
      <c r="F42" s="27"/>
      <c r="G42" s="27"/>
      <c r="H42" s="27"/>
      <c r="I42" s="27"/>
      <c r="J42" s="27"/>
      <c r="K42" s="29"/>
      <c r="L42" s="29"/>
      <c r="M42" s="29"/>
      <c r="N42" s="29"/>
      <c r="O42" s="29"/>
      <c r="P42" s="71">
        <v>0</v>
      </c>
      <c r="Q42" s="30">
        <v>1.238</v>
      </c>
    </row>
    <row r="43" spans="1:17">
      <c r="A43" s="5">
        <v>41246</v>
      </c>
      <c r="B43" s="26">
        <v>2.2200000000000002</v>
      </c>
      <c r="C43" s="27"/>
      <c r="D43" s="27"/>
      <c r="E43" s="28"/>
      <c r="F43" s="27"/>
      <c r="G43" s="27"/>
      <c r="H43" s="27"/>
      <c r="I43" s="27"/>
      <c r="J43" s="27"/>
      <c r="K43" s="29"/>
      <c r="L43" s="29"/>
      <c r="M43" s="29"/>
      <c r="N43" s="29"/>
      <c r="O43" s="29"/>
      <c r="P43" s="71">
        <v>0</v>
      </c>
      <c r="Q43" s="30">
        <v>1.2290000000000001</v>
      </c>
    </row>
    <row r="44" spans="1:17">
      <c r="A44" s="5">
        <v>41247</v>
      </c>
      <c r="B44" s="26">
        <v>3.1429999999999998</v>
      </c>
      <c r="C44" s="27"/>
      <c r="D44" s="27"/>
      <c r="E44" s="28"/>
      <c r="F44" s="27"/>
      <c r="G44" s="27"/>
      <c r="H44" s="27"/>
      <c r="I44" s="27"/>
      <c r="J44" s="27"/>
      <c r="K44" s="29"/>
      <c r="L44" s="29"/>
      <c r="M44" s="29"/>
      <c r="N44" s="29"/>
      <c r="O44" s="29"/>
      <c r="P44" s="72">
        <v>18</v>
      </c>
      <c r="Q44" s="30">
        <v>2.3490000000000002</v>
      </c>
    </row>
    <row r="45" spans="1:17">
      <c r="A45" s="5">
        <v>41248</v>
      </c>
      <c r="B45" s="26">
        <v>2.4740000000000002</v>
      </c>
      <c r="C45" s="27"/>
      <c r="D45" s="27"/>
      <c r="E45" s="28"/>
      <c r="F45" s="27"/>
      <c r="G45" s="27"/>
      <c r="H45" s="27"/>
      <c r="I45" s="27"/>
      <c r="J45" s="27"/>
      <c r="K45" s="29"/>
      <c r="L45" s="29"/>
      <c r="M45" s="29"/>
      <c r="N45" s="29"/>
      <c r="O45" s="29"/>
      <c r="P45" s="71">
        <v>0</v>
      </c>
      <c r="Q45" s="30">
        <v>2.1949999999999998</v>
      </c>
    </row>
    <row r="46" spans="1:17">
      <c r="A46" s="7">
        <v>41249</v>
      </c>
      <c r="B46" s="26">
        <v>2.3570000000000002</v>
      </c>
      <c r="C46" s="30">
        <v>2</v>
      </c>
      <c r="D46" s="30">
        <v>0.81</v>
      </c>
      <c r="E46" s="30">
        <v>7.4</v>
      </c>
      <c r="F46" s="30">
        <v>632</v>
      </c>
      <c r="G46" s="30">
        <v>7</v>
      </c>
      <c r="H46" s="30">
        <v>2</v>
      </c>
      <c r="I46" s="30">
        <v>2.1</v>
      </c>
      <c r="J46" s="30">
        <v>6.8</v>
      </c>
      <c r="K46" s="27">
        <f>IF(H46&gt;0,H46*'[1]Operations INPUT'!D48/1000,"")</f>
        <v>5.6719999999999997</v>
      </c>
      <c r="L46" s="27">
        <f>IF(I46&gt;0,I46*'[1]Operations INPUT'!D48/1000,"")</f>
        <v>5.9556000000000004</v>
      </c>
      <c r="M46" s="27">
        <f>IF(C46&gt;0,C46*'[1]Operations INPUT'!D48/1000,"")</f>
        <v>5.6719999999999997</v>
      </c>
      <c r="N46" s="27">
        <f>IF(J46&gt;0,J46*'[1]Operations INPUT'!D48/1000,"")</f>
        <v>19.284800000000001</v>
      </c>
      <c r="O46" s="27">
        <f>IF(G46&gt;0,G46*'[1]Operations INPUT'!D48/1000,"")</f>
        <v>19.852</v>
      </c>
      <c r="P46" s="71">
        <v>0</v>
      </c>
      <c r="Q46" s="30">
        <v>1.2070000000000001</v>
      </c>
    </row>
    <row r="47" spans="1:17">
      <c r="A47" s="5">
        <v>41250</v>
      </c>
      <c r="B47" s="26">
        <v>2.2650000000000001</v>
      </c>
      <c r="C47" s="31"/>
      <c r="D47" s="32"/>
      <c r="E47" s="32"/>
      <c r="F47" s="32"/>
      <c r="G47" s="33"/>
      <c r="H47" s="33"/>
      <c r="I47" s="34"/>
      <c r="J47" s="34"/>
      <c r="K47" s="29"/>
      <c r="L47" s="29"/>
      <c r="M47" s="29"/>
      <c r="N47" s="29"/>
      <c r="O47" s="29"/>
      <c r="P47" s="71">
        <v>0</v>
      </c>
      <c r="Q47" s="30">
        <v>0.748</v>
      </c>
    </row>
    <row r="48" spans="1:17">
      <c r="A48" s="5">
        <v>41251</v>
      </c>
      <c r="B48" s="26">
        <v>2.2850000000000001</v>
      </c>
      <c r="C48" s="33"/>
      <c r="D48" s="33"/>
      <c r="E48" s="31"/>
      <c r="F48" s="31"/>
      <c r="G48" s="31"/>
      <c r="H48" s="31"/>
      <c r="I48" s="33"/>
      <c r="J48" s="33"/>
      <c r="K48" s="29"/>
      <c r="L48" s="29"/>
      <c r="M48" s="29"/>
      <c r="N48" s="29"/>
      <c r="O48" s="29"/>
      <c r="P48" s="71">
        <v>0</v>
      </c>
      <c r="Q48" s="30">
        <v>0.81699999999999995</v>
      </c>
    </row>
    <row r="49" spans="1:17">
      <c r="A49" s="5">
        <v>41252</v>
      </c>
      <c r="B49" s="26">
        <v>2.1850000000000001</v>
      </c>
      <c r="C49" s="33"/>
      <c r="D49" s="33"/>
      <c r="E49" s="31"/>
      <c r="F49" s="32"/>
      <c r="G49" s="32"/>
      <c r="H49" s="32"/>
      <c r="I49" s="33"/>
      <c r="J49" s="33"/>
      <c r="K49" s="29"/>
      <c r="L49" s="29"/>
      <c r="M49" s="29"/>
      <c r="N49" s="29"/>
      <c r="O49" s="29"/>
      <c r="P49" s="71">
        <v>0</v>
      </c>
      <c r="Q49" s="30">
        <v>0.745</v>
      </c>
    </row>
    <row r="50" spans="1:17">
      <c r="A50" s="5">
        <v>41253</v>
      </c>
      <c r="B50" s="26">
        <v>2.3109999999999999</v>
      </c>
      <c r="C50" s="27"/>
      <c r="D50" s="27"/>
      <c r="E50" s="28"/>
      <c r="F50" s="27"/>
      <c r="G50" s="27"/>
      <c r="H50" s="27"/>
      <c r="I50" s="27"/>
      <c r="J50" s="27"/>
      <c r="K50" s="29"/>
      <c r="L50" s="29"/>
      <c r="M50" s="29"/>
      <c r="N50" s="29"/>
      <c r="O50" s="29"/>
      <c r="P50" s="72">
        <v>5</v>
      </c>
      <c r="Q50" s="30">
        <v>0.83799999999999997</v>
      </c>
    </row>
    <row r="51" spans="1:17">
      <c r="A51" s="5">
        <v>41254</v>
      </c>
      <c r="B51" s="26">
        <v>3.22</v>
      </c>
      <c r="C51" s="27"/>
      <c r="D51" s="27"/>
      <c r="E51" s="28"/>
      <c r="F51" s="27"/>
      <c r="G51" s="27"/>
      <c r="H51" s="27"/>
      <c r="I51" s="27"/>
      <c r="J51" s="27"/>
      <c r="K51" s="29"/>
      <c r="L51" s="29"/>
      <c r="M51" s="29"/>
      <c r="N51" s="29"/>
      <c r="O51" s="29"/>
      <c r="P51" s="72">
        <v>33</v>
      </c>
      <c r="Q51" s="30">
        <v>1.786</v>
      </c>
    </row>
    <row r="52" spans="1:17">
      <c r="A52" s="5">
        <v>41255</v>
      </c>
      <c r="B52" s="26">
        <v>2.9140000000000001</v>
      </c>
      <c r="C52" s="27"/>
      <c r="D52" s="27"/>
      <c r="E52" s="28"/>
      <c r="F52" s="27"/>
      <c r="G52" s="27"/>
      <c r="H52" s="27"/>
      <c r="I52" s="27"/>
      <c r="J52" s="27"/>
      <c r="K52" s="29"/>
      <c r="L52" s="29"/>
      <c r="M52" s="29"/>
      <c r="N52" s="29"/>
      <c r="O52" s="29"/>
      <c r="P52" s="72">
        <v>1</v>
      </c>
      <c r="Q52" s="30">
        <v>1.627</v>
      </c>
    </row>
    <row r="53" spans="1:17">
      <c r="A53" s="5">
        <v>41256</v>
      </c>
      <c r="B53" s="26">
        <v>2.5259999999999998</v>
      </c>
      <c r="C53" s="27"/>
      <c r="D53" s="27"/>
      <c r="E53" s="28"/>
      <c r="F53" s="27"/>
      <c r="G53" s="27"/>
      <c r="H53" s="27"/>
      <c r="I53" s="27"/>
      <c r="J53" s="27"/>
      <c r="K53" s="29"/>
      <c r="L53" s="29"/>
      <c r="M53" s="29"/>
      <c r="N53" s="29"/>
      <c r="O53" s="29"/>
      <c r="P53" s="72">
        <v>3</v>
      </c>
      <c r="Q53" s="30">
        <v>1.143</v>
      </c>
    </row>
    <row r="54" spans="1:17">
      <c r="A54" s="5">
        <v>41257</v>
      </c>
      <c r="B54" s="26">
        <v>2.5110000000000001</v>
      </c>
      <c r="C54" s="27"/>
      <c r="D54" s="27"/>
      <c r="E54" s="28"/>
      <c r="F54" s="27"/>
      <c r="G54" s="27"/>
      <c r="H54" s="27"/>
      <c r="I54" s="27"/>
      <c r="J54" s="27"/>
      <c r="K54" s="29"/>
      <c r="L54" s="29"/>
      <c r="M54" s="29"/>
      <c r="N54" s="29"/>
      <c r="O54" s="29"/>
      <c r="P54" s="72">
        <v>2</v>
      </c>
      <c r="Q54" s="30">
        <v>1.081</v>
      </c>
    </row>
    <row r="55" spans="1:17">
      <c r="A55" s="5">
        <v>41258</v>
      </c>
      <c r="B55" s="26">
        <v>2.4430000000000001</v>
      </c>
      <c r="C55" s="27"/>
      <c r="D55" s="27"/>
      <c r="E55" s="28"/>
      <c r="F55" s="27"/>
      <c r="G55" s="27"/>
      <c r="H55" s="27"/>
      <c r="I55" s="27"/>
      <c r="J55" s="27"/>
      <c r="K55" s="29"/>
      <c r="L55" s="29"/>
      <c r="M55" s="29"/>
      <c r="N55" s="29"/>
      <c r="O55" s="29"/>
      <c r="P55" s="71">
        <v>0</v>
      </c>
      <c r="Q55" s="30">
        <v>1.2529999999999999</v>
      </c>
    </row>
    <row r="56" spans="1:17">
      <c r="A56" s="5">
        <v>41259</v>
      </c>
      <c r="B56" s="26">
        <v>2.1629999999999998</v>
      </c>
      <c r="C56" s="27"/>
      <c r="D56" s="27"/>
      <c r="E56" s="28"/>
      <c r="F56" s="27"/>
      <c r="G56" s="27"/>
      <c r="H56" s="27"/>
      <c r="I56" s="27"/>
      <c r="J56" s="27"/>
      <c r="K56" s="29"/>
      <c r="L56" s="29"/>
      <c r="M56" s="29"/>
      <c r="N56" s="29"/>
      <c r="O56" s="29"/>
      <c r="P56" s="71">
        <v>0</v>
      </c>
      <c r="Q56" s="30">
        <v>1.2869999999999999</v>
      </c>
    </row>
    <row r="57" spans="1:17">
      <c r="A57" s="5">
        <v>41260</v>
      </c>
      <c r="B57" s="26">
        <v>2.448</v>
      </c>
      <c r="C57" s="27"/>
      <c r="D57" s="27"/>
      <c r="E57" s="28"/>
      <c r="F57" s="27"/>
      <c r="G57" s="27"/>
      <c r="H57" s="27"/>
      <c r="I57" s="27"/>
      <c r="J57" s="27"/>
      <c r="K57" s="29"/>
      <c r="L57" s="29"/>
      <c r="M57" s="29"/>
      <c r="N57" s="29"/>
      <c r="O57" s="29"/>
      <c r="P57" s="71">
        <v>0</v>
      </c>
      <c r="Q57" s="30">
        <v>1.29</v>
      </c>
    </row>
    <row r="58" spans="1:17">
      <c r="A58" s="5">
        <v>41261</v>
      </c>
      <c r="B58" s="26">
        <v>2.2490000000000001</v>
      </c>
      <c r="C58" s="27"/>
      <c r="D58" s="27"/>
      <c r="E58" s="28"/>
      <c r="F58" s="27"/>
      <c r="G58" s="27"/>
      <c r="H58" s="27"/>
      <c r="I58" s="27"/>
      <c r="J58" s="27"/>
      <c r="K58" s="29"/>
      <c r="L58" s="29"/>
      <c r="M58" s="29"/>
      <c r="N58" s="29"/>
      <c r="O58" s="29"/>
      <c r="P58" s="71">
        <v>0</v>
      </c>
      <c r="Q58" s="30">
        <v>1.381</v>
      </c>
    </row>
    <row r="59" spans="1:17">
      <c r="A59" s="5">
        <v>41262</v>
      </c>
      <c r="B59" s="26">
        <v>9.7460000000000004</v>
      </c>
      <c r="C59" s="27"/>
      <c r="D59" s="27"/>
      <c r="E59" s="28"/>
      <c r="F59" s="27"/>
      <c r="G59" s="27"/>
      <c r="H59" s="27"/>
      <c r="I59" s="27"/>
      <c r="J59" s="27"/>
      <c r="K59" s="29"/>
      <c r="L59" s="29"/>
      <c r="M59" s="29"/>
      <c r="N59" s="29"/>
      <c r="O59" s="29"/>
      <c r="P59" s="72">
        <v>73</v>
      </c>
      <c r="Q59" s="30">
        <v>0.14000000000000001</v>
      </c>
    </row>
    <row r="60" spans="1:17">
      <c r="A60" s="7">
        <v>41263</v>
      </c>
      <c r="B60" s="26">
        <v>4.5110000000000001</v>
      </c>
      <c r="C60" s="30">
        <v>2</v>
      </c>
      <c r="D60" s="30">
        <v>0.01</v>
      </c>
      <c r="E60" s="30">
        <v>7.1</v>
      </c>
      <c r="F60" s="30">
        <v>360</v>
      </c>
      <c r="G60" s="30">
        <v>5</v>
      </c>
      <c r="H60" s="30">
        <v>2</v>
      </c>
      <c r="I60" s="30">
        <v>1.3</v>
      </c>
      <c r="J60" s="30">
        <v>2</v>
      </c>
      <c r="K60" s="27">
        <f>IF(H60&gt;0,H60*'[1]Operations INPUT'!D62/1000,"")</f>
        <v>5.1319999999999997</v>
      </c>
      <c r="L60" s="27">
        <f>IF(I60&gt;0,I60*'[1]Operations INPUT'!D62/1000,"")</f>
        <v>3.3358000000000003</v>
      </c>
      <c r="M60" s="27">
        <f>IF(C60&gt;0,C60*'[1]Operations INPUT'!D62/1000,"")</f>
        <v>5.1319999999999997</v>
      </c>
      <c r="N60" s="27">
        <f>IF(J60&gt;0,J60*'[1]Operations INPUT'!D62/1000,"")</f>
        <v>5.1319999999999997</v>
      </c>
      <c r="O60" s="27">
        <f>IF(G60&gt;0,G60*'[1]Operations INPUT'!D62/1000,"")</f>
        <v>12.83</v>
      </c>
      <c r="P60" s="71">
        <v>0</v>
      </c>
      <c r="Q60" s="30">
        <v>5.5E-2</v>
      </c>
    </row>
    <row r="61" spans="1:17">
      <c r="A61" s="5">
        <v>41264</v>
      </c>
      <c r="B61" s="26">
        <v>2.9140000000000001</v>
      </c>
      <c r="C61" s="31"/>
      <c r="D61" s="32"/>
      <c r="E61" s="32"/>
      <c r="F61" s="32"/>
      <c r="G61" s="33"/>
      <c r="H61" s="33"/>
      <c r="I61" s="34"/>
      <c r="J61" s="34"/>
      <c r="K61" s="29"/>
      <c r="L61" s="29"/>
      <c r="M61" s="29"/>
      <c r="N61" s="29"/>
      <c r="O61" s="29"/>
      <c r="P61" s="72">
        <v>3</v>
      </c>
      <c r="Q61" s="30">
        <v>0</v>
      </c>
    </row>
    <row r="62" spans="1:17">
      <c r="A62" s="5">
        <v>41265</v>
      </c>
      <c r="B62" s="26">
        <v>5.4829999999999997</v>
      </c>
      <c r="C62" s="33"/>
      <c r="D62" s="33"/>
      <c r="E62" s="31"/>
      <c r="F62" s="31"/>
      <c r="G62" s="31"/>
      <c r="H62" s="35"/>
      <c r="I62" s="33"/>
      <c r="J62" s="33"/>
      <c r="K62" s="29"/>
      <c r="L62" s="29"/>
      <c r="M62" s="29"/>
      <c r="N62" s="29"/>
      <c r="O62" s="29"/>
      <c r="P62" s="72">
        <v>7</v>
      </c>
      <c r="Q62" s="30">
        <v>0</v>
      </c>
    </row>
    <row r="63" spans="1:17">
      <c r="A63" s="5">
        <v>41266</v>
      </c>
      <c r="B63" s="26">
        <v>3.7160000000000002</v>
      </c>
      <c r="C63" s="33"/>
      <c r="D63" s="33"/>
      <c r="E63" s="31"/>
      <c r="F63" s="32"/>
      <c r="G63" s="32"/>
      <c r="H63" s="32"/>
      <c r="I63" s="33"/>
      <c r="J63" s="33"/>
      <c r="K63" s="29"/>
      <c r="L63" s="29"/>
      <c r="M63" s="29"/>
      <c r="N63" s="29"/>
      <c r="O63" s="29"/>
      <c r="P63" s="71">
        <v>0</v>
      </c>
      <c r="Q63" s="30">
        <v>0</v>
      </c>
    </row>
    <row r="64" spans="1:17">
      <c r="A64" s="5">
        <v>41267</v>
      </c>
      <c r="B64" s="26">
        <v>2.968</v>
      </c>
      <c r="C64" s="27"/>
      <c r="D64" s="27"/>
      <c r="E64" s="28"/>
      <c r="F64" s="27"/>
      <c r="G64" s="27"/>
      <c r="H64" s="27"/>
      <c r="I64" s="27"/>
      <c r="J64" s="27"/>
      <c r="K64" s="29"/>
      <c r="L64" s="29"/>
      <c r="M64" s="29"/>
      <c r="N64" s="29"/>
      <c r="O64" s="29"/>
      <c r="P64" s="71">
        <v>0</v>
      </c>
      <c r="Q64" s="30">
        <v>0</v>
      </c>
    </row>
    <row r="65" spans="1:17">
      <c r="A65" s="5">
        <v>41268</v>
      </c>
      <c r="B65" s="26">
        <v>2.7879999999999998</v>
      </c>
      <c r="C65" s="27"/>
      <c r="D65" s="27"/>
      <c r="E65" s="28"/>
      <c r="F65" s="27"/>
      <c r="G65" s="27"/>
      <c r="H65" s="27"/>
      <c r="I65" s="27"/>
      <c r="J65" s="27"/>
      <c r="K65" s="29"/>
      <c r="L65" s="29"/>
      <c r="M65" s="29"/>
      <c r="N65" s="29"/>
      <c r="O65" s="29"/>
      <c r="P65" s="71">
        <v>0</v>
      </c>
      <c r="Q65" s="30">
        <v>0</v>
      </c>
    </row>
    <row r="66" spans="1:17">
      <c r="A66" s="5">
        <v>41269</v>
      </c>
      <c r="B66" s="26">
        <v>2.7240000000000002</v>
      </c>
      <c r="C66" s="27"/>
      <c r="D66" s="27"/>
      <c r="E66" s="28"/>
      <c r="F66" s="27"/>
      <c r="G66" s="27"/>
      <c r="H66" s="27"/>
      <c r="I66" s="27"/>
      <c r="J66" s="27"/>
      <c r="K66" s="29"/>
      <c r="L66" s="29"/>
      <c r="M66" s="29"/>
      <c r="N66" s="29"/>
      <c r="O66" s="29"/>
      <c r="P66" s="72">
        <v>13</v>
      </c>
      <c r="Q66" s="30">
        <v>0</v>
      </c>
    </row>
    <row r="67" spans="1:17">
      <c r="A67" s="5">
        <v>41270</v>
      </c>
      <c r="B67" s="26">
        <v>4.0659999999999998</v>
      </c>
      <c r="C67" s="27"/>
      <c r="D67" s="27"/>
      <c r="E67" s="28"/>
      <c r="F67" s="27"/>
      <c r="G67" s="27"/>
      <c r="H67" s="27"/>
      <c r="I67" s="27"/>
      <c r="J67" s="27"/>
      <c r="K67" s="29"/>
      <c r="L67" s="29"/>
      <c r="M67" s="29"/>
      <c r="N67" s="29"/>
      <c r="O67" s="29"/>
      <c r="P67" s="72">
        <v>4</v>
      </c>
      <c r="Q67" s="30">
        <v>0</v>
      </c>
    </row>
    <row r="68" spans="1:17">
      <c r="A68" s="5">
        <v>41271</v>
      </c>
      <c r="B68" s="26">
        <v>2.9350000000000001</v>
      </c>
      <c r="C68" s="27"/>
      <c r="D68" s="27"/>
      <c r="E68" s="28"/>
      <c r="F68" s="27"/>
      <c r="G68" s="27"/>
      <c r="H68" s="27"/>
      <c r="I68" s="27"/>
      <c r="J68" s="27"/>
      <c r="K68" s="29"/>
      <c r="L68" s="29"/>
      <c r="M68" s="29"/>
      <c r="N68" s="29"/>
      <c r="O68" s="29"/>
      <c r="P68" s="71">
        <v>0</v>
      </c>
      <c r="Q68" s="30">
        <v>0</v>
      </c>
    </row>
    <row r="69" spans="1:17">
      <c r="A69" s="5">
        <v>41272</v>
      </c>
      <c r="B69" s="26">
        <v>3.7629999999999999</v>
      </c>
      <c r="C69" s="27"/>
      <c r="D69" s="27"/>
      <c r="E69" s="28"/>
      <c r="F69" s="27"/>
      <c r="G69" s="27"/>
      <c r="H69" s="27"/>
      <c r="I69" s="27"/>
      <c r="J69" s="27"/>
      <c r="K69" s="29"/>
      <c r="L69" s="29"/>
      <c r="M69" s="29"/>
      <c r="N69" s="29"/>
      <c r="O69" s="29"/>
      <c r="P69" s="72">
        <v>7</v>
      </c>
      <c r="Q69" s="30">
        <v>0</v>
      </c>
    </row>
    <row r="70" spans="1:17">
      <c r="A70" s="5">
        <v>41273</v>
      </c>
      <c r="B70" s="26">
        <v>2.7410000000000001</v>
      </c>
      <c r="C70" s="27"/>
      <c r="D70" s="27"/>
      <c r="E70" s="28"/>
      <c r="F70" s="27"/>
      <c r="G70" s="27"/>
      <c r="H70" s="27"/>
      <c r="I70" s="27"/>
      <c r="J70" s="27"/>
      <c r="K70" s="29"/>
      <c r="L70" s="29"/>
      <c r="M70" s="29"/>
      <c r="N70" s="29"/>
      <c r="O70" s="29"/>
      <c r="P70" s="71">
        <v>0</v>
      </c>
      <c r="Q70" s="30">
        <v>0</v>
      </c>
    </row>
    <row r="71" spans="1:17">
      <c r="A71" s="5">
        <v>41274</v>
      </c>
      <c r="B71" s="26">
        <v>2.496</v>
      </c>
      <c r="C71" s="27"/>
      <c r="D71" s="27"/>
      <c r="E71" s="28"/>
      <c r="F71" s="27"/>
      <c r="G71" s="27"/>
      <c r="H71" s="27"/>
      <c r="I71" s="27"/>
      <c r="J71" s="27"/>
      <c r="K71" s="29"/>
      <c r="L71" s="29"/>
      <c r="M71" s="29"/>
      <c r="N71" s="29"/>
      <c r="O71" s="29"/>
      <c r="P71" s="71">
        <v>0</v>
      </c>
      <c r="Q71" s="30">
        <v>0</v>
      </c>
    </row>
    <row r="72" spans="1:17">
      <c r="A72" s="5">
        <v>41275</v>
      </c>
      <c r="B72" s="26">
        <v>2.4009999999999998</v>
      </c>
      <c r="C72" s="27"/>
      <c r="D72" s="27"/>
      <c r="E72" s="28"/>
      <c r="F72" s="27"/>
      <c r="G72" s="27"/>
      <c r="H72" s="27"/>
      <c r="I72" s="27"/>
      <c r="J72" s="27"/>
      <c r="K72" s="29"/>
      <c r="L72" s="29"/>
      <c r="M72" s="29"/>
      <c r="N72" s="29"/>
      <c r="O72" s="29"/>
      <c r="P72" s="71">
        <v>0</v>
      </c>
      <c r="Q72" s="30">
        <v>0</v>
      </c>
    </row>
    <row r="73" spans="1:17">
      <c r="A73" s="5">
        <v>41276</v>
      </c>
      <c r="B73" s="26">
        <v>2.2490000000000001</v>
      </c>
      <c r="C73" s="27"/>
      <c r="D73" s="27"/>
      <c r="E73" s="28"/>
      <c r="F73" s="27"/>
      <c r="G73" s="27"/>
      <c r="H73" s="27"/>
      <c r="I73" s="27"/>
      <c r="J73" s="27"/>
      <c r="K73" s="29"/>
      <c r="L73" s="29"/>
      <c r="M73" s="29"/>
      <c r="N73" s="29"/>
      <c r="O73" s="29"/>
      <c r="P73" s="71">
        <v>0</v>
      </c>
      <c r="Q73" s="30">
        <v>0</v>
      </c>
    </row>
    <row r="74" spans="1:17">
      <c r="A74" s="7">
        <v>41277</v>
      </c>
      <c r="B74" s="26">
        <v>2.3380000000000001</v>
      </c>
      <c r="C74" s="30">
        <v>2</v>
      </c>
      <c r="D74" s="30">
        <v>1.8</v>
      </c>
      <c r="E74" s="30">
        <v>7.6</v>
      </c>
      <c r="F74" s="30">
        <v>164</v>
      </c>
      <c r="G74" s="30">
        <v>4</v>
      </c>
      <c r="H74" s="30">
        <v>3</v>
      </c>
      <c r="I74" s="30">
        <v>3.3</v>
      </c>
      <c r="J74" s="30">
        <v>4.7</v>
      </c>
      <c r="K74" s="27">
        <f>IF(H74&gt;0,H74*'[1]Operations INPUT'!D76/1000,"")</f>
        <v>6.9420000000000002</v>
      </c>
      <c r="L74" s="27">
        <f>IF(I74&gt;0,I74*'[1]Operations INPUT'!D76/1000,"")</f>
        <v>7.6361999999999997</v>
      </c>
      <c r="M74" s="27">
        <f>IF(C74&gt;0,C74*'[1]Operations INPUT'!D76/1000,"")</f>
        <v>4.6280000000000001</v>
      </c>
      <c r="N74" s="27">
        <f>IF(J74&gt;0,J74*'[1]Operations INPUT'!D76/1000,"")</f>
        <v>10.875800000000002</v>
      </c>
      <c r="O74" s="27">
        <f>IF(G74&gt;0,G74*'[1]Operations INPUT'!D76/1000,"")</f>
        <v>9.2560000000000002</v>
      </c>
      <c r="P74" s="71">
        <v>0</v>
      </c>
      <c r="Q74" s="30">
        <v>0</v>
      </c>
    </row>
    <row r="75" spans="1:17">
      <c r="A75" s="5">
        <v>41278</v>
      </c>
      <c r="B75" s="26">
        <v>2.3730000000000002</v>
      </c>
      <c r="C75" s="31"/>
      <c r="D75" s="32"/>
      <c r="E75" s="32"/>
      <c r="F75" s="32"/>
      <c r="G75" s="33"/>
      <c r="H75" s="33"/>
      <c r="I75" s="34"/>
      <c r="J75" s="34"/>
      <c r="K75" s="29"/>
      <c r="L75" s="29"/>
      <c r="M75" s="29"/>
      <c r="N75" s="29"/>
      <c r="O75" s="29"/>
      <c r="P75" s="71">
        <v>0</v>
      </c>
      <c r="Q75" s="30">
        <v>0</v>
      </c>
    </row>
    <row r="76" spans="1:17">
      <c r="A76" s="5">
        <v>41279</v>
      </c>
      <c r="B76" s="26">
        <v>2.3479999999999999</v>
      </c>
      <c r="C76" s="33"/>
      <c r="D76" s="33"/>
      <c r="E76" s="31"/>
      <c r="F76" s="31"/>
      <c r="G76" s="31"/>
      <c r="H76" s="31"/>
      <c r="I76" s="33"/>
      <c r="J76" s="33"/>
      <c r="K76" s="29"/>
      <c r="L76" s="29"/>
      <c r="M76" s="29"/>
      <c r="N76" s="29"/>
      <c r="O76" s="29"/>
      <c r="P76" s="71">
        <v>0</v>
      </c>
      <c r="Q76" s="30">
        <v>0</v>
      </c>
    </row>
    <row r="77" spans="1:17">
      <c r="A77" s="5">
        <v>41280</v>
      </c>
      <c r="B77" s="26">
        <v>2.2210000000000001</v>
      </c>
      <c r="C77" s="33"/>
      <c r="D77" s="33"/>
      <c r="E77" s="31"/>
      <c r="F77" s="32"/>
      <c r="G77" s="32"/>
      <c r="H77" s="32"/>
      <c r="I77" s="33"/>
      <c r="J77" s="33"/>
      <c r="K77" s="29"/>
      <c r="L77" s="29"/>
      <c r="M77" s="29"/>
      <c r="N77" s="29"/>
      <c r="O77" s="29"/>
      <c r="P77" s="71">
        <v>0</v>
      </c>
      <c r="Q77" s="30">
        <v>0</v>
      </c>
    </row>
    <row r="78" spans="1:17">
      <c r="A78" s="5">
        <v>41281</v>
      </c>
      <c r="B78" s="26">
        <v>2.2040000000000002</v>
      </c>
      <c r="C78" s="27"/>
      <c r="D78" s="27"/>
      <c r="E78" s="28"/>
      <c r="F78" s="27"/>
      <c r="G78" s="27"/>
      <c r="H78" s="27"/>
      <c r="I78" s="27"/>
      <c r="J78" s="27"/>
      <c r="K78" s="29"/>
      <c r="L78" s="29"/>
      <c r="M78" s="29"/>
      <c r="N78" s="29"/>
      <c r="O78" s="29"/>
      <c r="P78" s="71">
        <v>0</v>
      </c>
      <c r="Q78" s="30">
        <v>0</v>
      </c>
    </row>
    <row r="79" spans="1:17">
      <c r="A79" s="5">
        <v>41282</v>
      </c>
      <c r="B79" s="26">
        <v>2.347</v>
      </c>
      <c r="C79" s="27"/>
      <c r="D79" s="27"/>
      <c r="E79" s="28"/>
      <c r="F79" s="27"/>
      <c r="G79" s="27"/>
      <c r="H79" s="27"/>
      <c r="I79" s="27"/>
      <c r="J79" s="27"/>
      <c r="K79" s="29"/>
      <c r="L79" s="29"/>
      <c r="M79" s="29"/>
      <c r="N79" s="29"/>
      <c r="O79" s="29"/>
      <c r="P79" s="71">
        <v>0</v>
      </c>
      <c r="Q79" s="30">
        <v>0</v>
      </c>
    </row>
    <row r="80" spans="1:17">
      <c r="A80" s="5">
        <v>41283</v>
      </c>
      <c r="B80" s="26">
        <v>2.4140000000000001</v>
      </c>
      <c r="C80" s="27"/>
      <c r="D80" s="27"/>
      <c r="E80" s="28"/>
      <c r="F80" s="27"/>
      <c r="G80" s="27"/>
      <c r="H80" s="27"/>
      <c r="I80" s="27"/>
      <c r="J80" s="27"/>
      <c r="K80" s="29"/>
      <c r="L80" s="29"/>
      <c r="M80" s="29"/>
      <c r="N80" s="29"/>
      <c r="O80" s="29"/>
      <c r="P80" s="71">
        <v>0</v>
      </c>
      <c r="Q80" s="30">
        <v>0</v>
      </c>
    </row>
    <row r="81" spans="1:17">
      <c r="A81" s="5">
        <v>41284</v>
      </c>
      <c r="B81" s="26">
        <v>2.85</v>
      </c>
      <c r="C81" s="27"/>
      <c r="D81" s="27"/>
      <c r="E81" s="28"/>
      <c r="F81" s="27"/>
      <c r="G81" s="27"/>
      <c r="H81" s="27"/>
      <c r="I81" s="27"/>
      <c r="J81" s="27"/>
      <c r="K81" s="29"/>
      <c r="L81" s="29"/>
      <c r="M81" s="29"/>
      <c r="N81" s="29"/>
      <c r="O81" s="29"/>
      <c r="P81" s="72">
        <v>7</v>
      </c>
      <c r="Q81" s="30">
        <v>0</v>
      </c>
    </row>
    <row r="82" spans="1:17">
      <c r="A82" s="5">
        <v>41285</v>
      </c>
      <c r="B82" s="26">
        <v>2.387</v>
      </c>
      <c r="C82" s="27"/>
      <c r="D82" s="27"/>
      <c r="E82" s="28"/>
      <c r="F82" s="27"/>
      <c r="G82" s="27"/>
      <c r="H82" s="27"/>
      <c r="I82" s="27"/>
      <c r="J82" s="27"/>
      <c r="K82" s="29"/>
      <c r="L82" s="29"/>
      <c r="M82" s="29"/>
      <c r="N82" s="29"/>
      <c r="O82" s="29"/>
      <c r="P82" s="71">
        <v>0</v>
      </c>
      <c r="Q82" s="30">
        <v>0</v>
      </c>
    </row>
    <row r="83" spans="1:17">
      <c r="A83" s="5">
        <v>41286</v>
      </c>
      <c r="B83" s="26">
        <v>2.3580000000000001</v>
      </c>
      <c r="C83" s="27"/>
      <c r="D83" s="27"/>
      <c r="E83" s="28"/>
      <c r="F83" s="27"/>
      <c r="G83" s="27"/>
      <c r="H83" s="27"/>
      <c r="I83" s="27"/>
      <c r="J83" s="27"/>
      <c r="K83" s="29"/>
      <c r="L83" s="29"/>
      <c r="M83" s="29"/>
      <c r="N83" s="29"/>
      <c r="O83" s="29"/>
      <c r="P83" s="71">
        <v>0</v>
      </c>
      <c r="Q83" s="30">
        <v>0</v>
      </c>
    </row>
    <row r="84" spans="1:17">
      <c r="A84" s="5">
        <v>41287</v>
      </c>
      <c r="B84" s="26">
        <v>2.1859999999999999</v>
      </c>
      <c r="C84" s="27"/>
      <c r="D84" s="27"/>
      <c r="E84" s="28"/>
      <c r="F84" s="27"/>
      <c r="G84" s="27"/>
      <c r="H84" s="27"/>
      <c r="I84" s="27"/>
      <c r="J84" s="27"/>
      <c r="K84" s="29"/>
      <c r="L84" s="29"/>
      <c r="M84" s="29"/>
      <c r="N84" s="29"/>
      <c r="O84" s="29"/>
      <c r="P84" s="71">
        <v>0</v>
      </c>
      <c r="Q84" s="30">
        <v>0</v>
      </c>
    </row>
    <row r="85" spans="1:17">
      <c r="A85" s="5">
        <v>41288</v>
      </c>
      <c r="B85" s="26">
        <v>2.1720000000000002</v>
      </c>
      <c r="C85" s="27"/>
      <c r="D85" s="27"/>
      <c r="E85" s="28"/>
      <c r="F85" s="27"/>
      <c r="G85" s="27"/>
      <c r="H85" s="27"/>
      <c r="I85" s="27"/>
      <c r="J85" s="27"/>
      <c r="K85" s="29"/>
      <c r="L85" s="29"/>
      <c r="M85" s="29"/>
      <c r="N85" s="29"/>
      <c r="O85" s="29"/>
      <c r="P85" s="71">
        <v>0</v>
      </c>
      <c r="Q85" s="30">
        <v>0</v>
      </c>
    </row>
    <row r="86" spans="1:17">
      <c r="A86" s="5">
        <v>41289</v>
      </c>
      <c r="B86" s="26">
        <v>2.2730000000000001</v>
      </c>
      <c r="C86" s="27"/>
      <c r="D86" s="27"/>
      <c r="E86" s="28"/>
      <c r="F86" s="27"/>
      <c r="G86" s="27"/>
      <c r="H86" s="27"/>
      <c r="I86" s="27"/>
      <c r="J86" s="27"/>
      <c r="K86" s="29"/>
      <c r="L86" s="29"/>
      <c r="M86" s="29"/>
      <c r="N86" s="29"/>
      <c r="O86" s="29"/>
      <c r="P86" s="71">
        <v>0</v>
      </c>
      <c r="Q86" s="30">
        <v>0</v>
      </c>
    </row>
    <row r="87" spans="1:17">
      <c r="A87" s="5">
        <v>41290</v>
      </c>
      <c r="B87" s="26">
        <v>2.2839999999999998</v>
      </c>
      <c r="C87" s="27"/>
      <c r="D87" s="27"/>
      <c r="E87" s="28"/>
      <c r="F87" s="27"/>
      <c r="G87" s="27"/>
      <c r="H87" s="27"/>
      <c r="I87" s="27"/>
      <c r="J87" s="27"/>
      <c r="K87" s="29"/>
      <c r="L87" s="29"/>
      <c r="M87" s="29"/>
      <c r="N87" s="29"/>
      <c r="O87" s="29"/>
      <c r="P87" s="71">
        <v>0</v>
      </c>
      <c r="Q87" s="30">
        <v>0</v>
      </c>
    </row>
    <row r="88" spans="1:17">
      <c r="A88" s="7">
        <v>41291</v>
      </c>
      <c r="B88" s="26">
        <v>2.431</v>
      </c>
      <c r="C88" s="30">
        <v>2</v>
      </c>
      <c r="D88" s="30">
        <v>2.1</v>
      </c>
      <c r="E88" s="30">
        <v>7.3</v>
      </c>
      <c r="F88" s="30">
        <v>320</v>
      </c>
      <c r="G88" s="30">
        <v>7</v>
      </c>
      <c r="H88" s="30">
        <v>2</v>
      </c>
      <c r="I88" s="30">
        <v>3.6</v>
      </c>
      <c r="J88" s="30">
        <v>5.8</v>
      </c>
      <c r="K88" s="27">
        <f>IF(H88&gt;0,H88*'[1]Operations INPUT'!D90/1000,"")</f>
        <v>6.3079999999999998</v>
      </c>
      <c r="L88" s="27">
        <f>IF(I88&gt;0,I88*'[1]Operations INPUT'!D90/1000,"")</f>
        <v>11.3544</v>
      </c>
      <c r="M88" s="27">
        <f>IF(C88&gt;0,C88*'[1]Operations INPUT'!D90/1000,"")</f>
        <v>6.3079999999999998</v>
      </c>
      <c r="N88" s="27">
        <f>IF(J88&gt;0,J88*'[1]Operations INPUT'!D90/1000,"")</f>
        <v>18.293200000000002</v>
      </c>
      <c r="O88" s="27">
        <f>IF(G88&gt;0,G88*'[1]Operations INPUT'!D90/1000,"")</f>
        <v>22.077999999999999</v>
      </c>
      <c r="P88" s="71">
        <v>0</v>
      </c>
      <c r="Q88" s="30">
        <v>0</v>
      </c>
    </row>
    <row r="89" spans="1:17">
      <c r="A89" s="5">
        <v>41292</v>
      </c>
      <c r="B89" s="26">
        <v>2.234</v>
      </c>
      <c r="C89" s="31"/>
      <c r="D89" s="32"/>
      <c r="E89" s="32"/>
      <c r="F89" s="32"/>
      <c r="G89" s="33"/>
      <c r="H89" s="33"/>
      <c r="I89" s="34"/>
      <c r="J89" s="34"/>
      <c r="K89" s="29"/>
      <c r="L89" s="29"/>
      <c r="M89" s="29"/>
      <c r="N89" s="29"/>
      <c r="O89" s="29"/>
      <c r="P89" s="71">
        <v>0</v>
      </c>
      <c r="Q89" s="30">
        <v>0</v>
      </c>
    </row>
    <row r="90" spans="1:17">
      <c r="A90" s="5">
        <v>41293</v>
      </c>
      <c r="B90" s="26">
        <v>2.2469999999999999</v>
      </c>
      <c r="C90" s="33"/>
      <c r="D90" s="33"/>
      <c r="E90" s="31"/>
      <c r="F90" s="31"/>
      <c r="G90" s="31"/>
      <c r="H90" s="31"/>
      <c r="I90" s="33"/>
      <c r="J90" s="33"/>
      <c r="K90" s="29"/>
      <c r="L90" s="29"/>
      <c r="M90" s="29"/>
      <c r="N90" s="29"/>
      <c r="O90" s="29"/>
      <c r="P90" s="71">
        <v>0</v>
      </c>
      <c r="Q90" s="30">
        <v>0.78400000000000003</v>
      </c>
    </row>
    <row r="91" spans="1:17">
      <c r="A91" s="5">
        <v>41294</v>
      </c>
      <c r="B91" s="26">
        <v>2.0219999999999998</v>
      </c>
      <c r="C91" s="33"/>
      <c r="D91" s="33"/>
      <c r="E91" s="31"/>
      <c r="F91" s="32"/>
      <c r="G91" s="32"/>
      <c r="H91" s="32"/>
      <c r="I91" s="33"/>
      <c r="J91" s="33"/>
      <c r="K91" s="29"/>
      <c r="L91" s="29"/>
      <c r="M91" s="29"/>
      <c r="N91" s="29"/>
      <c r="O91" s="29"/>
      <c r="P91" s="71">
        <v>0</v>
      </c>
      <c r="Q91" s="30">
        <v>1.0640000000000001</v>
      </c>
    </row>
    <row r="92" spans="1:17">
      <c r="A92" s="5">
        <v>41295</v>
      </c>
      <c r="B92" s="26">
        <v>2.2509999999999999</v>
      </c>
      <c r="C92" s="27"/>
      <c r="D92" s="27"/>
      <c r="E92" s="28"/>
      <c r="F92" s="27"/>
      <c r="G92" s="27"/>
      <c r="H92" s="27"/>
      <c r="I92" s="27"/>
      <c r="J92" s="27"/>
      <c r="K92" s="29"/>
      <c r="L92" s="29"/>
      <c r="M92" s="29"/>
      <c r="N92" s="29"/>
      <c r="O92" s="29"/>
      <c r="P92" s="71">
        <v>0</v>
      </c>
      <c r="Q92" s="30">
        <v>2.0720000000000001</v>
      </c>
    </row>
    <row r="93" spans="1:17">
      <c r="A93" s="5">
        <v>41296</v>
      </c>
      <c r="B93" s="26">
        <v>2.3559999999999999</v>
      </c>
      <c r="C93" s="27"/>
      <c r="D93" s="27"/>
      <c r="E93" s="28"/>
      <c r="F93" s="27"/>
      <c r="G93" s="27"/>
      <c r="H93" s="27"/>
      <c r="I93" s="27"/>
      <c r="J93" s="27"/>
      <c r="K93" s="29"/>
      <c r="L93" s="29"/>
      <c r="M93" s="29"/>
      <c r="N93" s="29"/>
      <c r="O93" s="29"/>
      <c r="P93" s="71">
        <v>0</v>
      </c>
      <c r="Q93" s="30">
        <v>2.1709999999999998</v>
      </c>
    </row>
    <row r="94" spans="1:17">
      <c r="A94" s="5">
        <v>41297</v>
      </c>
      <c r="B94" s="26">
        <v>2.4729999999999999</v>
      </c>
      <c r="C94" s="27"/>
      <c r="D94" s="27"/>
      <c r="E94" s="28"/>
      <c r="F94" s="27"/>
      <c r="G94" s="27"/>
      <c r="H94" s="27"/>
      <c r="I94" s="27"/>
      <c r="J94" s="27"/>
      <c r="K94" s="29"/>
      <c r="L94" s="29"/>
      <c r="M94" s="29"/>
      <c r="N94" s="29"/>
      <c r="O94" s="29"/>
      <c r="P94" s="71">
        <v>0</v>
      </c>
      <c r="Q94" s="30">
        <v>0.311</v>
      </c>
    </row>
    <row r="95" spans="1:17">
      <c r="A95" s="5">
        <v>41298</v>
      </c>
      <c r="B95" s="26">
        <v>2.3460000000000001</v>
      </c>
      <c r="C95" s="27"/>
      <c r="D95" s="27"/>
      <c r="E95" s="28"/>
      <c r="F95" s="27"/>
      <c r="G95" s="27"/>
      <c r="H95" s="27"/>
      <c r="I95" s="27"/>
      <c r="J95" s="27"/>
      <c r="K95" s="29"/>
      <c r="L95" s="29"/>
      <c r="M95" s="29"/>
      <c r="N95" s="29"/>
      <c r="O95" s="29"/>
      <c r="P95" s="71">
        <v>0</v>
      </c>
      <c r="Q95" s="30">
        <v>0</v>
      </c>
    </row>
    <row r="96" spans="1:17">
      <c r="A96" s="5">
        <v>41299</v>
      </c>
      <c r="B96" s="26">
        <v>2.6459999999999999</v>
      </c>
      <c r="C96" s="27"/>
      <c r="D96" s="27"/>
      <c r="E96" s="28"/>
      <c r="F96" s="27"/>
      <c r="G96" s="27"/>
      <c r="H96" s="27"/>
      <c r="I96" s="27"/>
      <c r="J96" s="27"/>
      <c r="K96" s="29"/>
      <c r="L96" s="29"/>
      <c r="M96" s="29"/>
      <c r="N96" s="29"/>
      <c r="O96" s="29"/>
      <c r="P96" s="72">
        <v>4</v>
      </c>
      <c r="Q96" s="30">
        <v>0</v>
      </c>
    </row>
    <row r="97" spans="1:17">
      <c r="A97" s="5">
        <v>41300</v>
      </c>
      <c r="B97" s="26">
        <v>2.61</v>
      </c>
      <c r="C97" s="27"/>
      <c r="D97" s="27"/>
      <c r="E97" s="28"/>
      <c r="F97" s="27"/>
      <c r="G97" s="27"/>
      <c r="H97" s="27"/>
      <c r="I97" s="27"/>
      <c r="J97" s="27"/>
      <c r="K97" s="29"/>
      <c r="L97" s="29"/>
      <c r="M97" s="29"/>
      <c r="N97" s="29"/>
      <c r="O97" s="29"/>
      <c r="P97" s="72">
        <v>7</v>
      </c>
      <c r="Q97" s="30">
        <v>0</v>
      </c>
    </row>
    <row r="98" spans="1:17">
      <c r="A98" s="5">
        <v>41301</v>
      </c>
      <c r="B98" s="26">
        <v>5.2839999999999998</v>
      </c>
      <c r="C98" s="27"/>
      <c r="D98" s="27"/>
      <c r="E98" s="28"/>
      <c r="F98" s="27"/>
      <c r="G98" s="27"/>
      <c r="H98" s="27"/>
      <c r="I98" s="27"/>
      <c r="J98" s="27"/>
      <c r="K98" s="29"/>
      <c r="L98" s="29"/>
      <c r="M98" s="29"/>
      <c r="N98" s="29"/>
      <c r="O98" s="29"/>
      <c r="P98" s="72">
        <v>35</v>
      </c>
      <c r="Q98" s="30">
        <v>0</v>
      </c>
    </row>
    <row r="99" spans="1:17">
      <c r="A99" s="5">
        <v>41302</v>
      </c>
      <c r="B99" s="26">
        <v>21.757999999999999</v>
      </c>
      <c r="C99" s="27"/>
      <c r="D99" s="27"/>
      <c r="E99" s="28"/>
      <c r="F99" s="27"/>
      <c r="G99" s="27"/>
      <c r="H99" s="27"/>
      <c r="I99" s="27"/>
      <c r="J99" s="27"/>
      <c r="K99" s="29"/>
      <c r="L99" s="29"/>
      <c r="M99" s="29"/>
      <c r="N99" s="29"/>
      <c r="O99" s="29"/>
      <c r="P99" s="72">
        <v>100</v>
      </c>
      <c r="Q99" s="30">
        <v>0</v>
      </c>
    </row>
    <row r="100" spans="1:17">
      <c r="A100" s="5">
        <v>41303</v>
      </c>
      <c r="B100" s="26">
        <v>21.888999999999999</v>
      </c>
      <c r="C100" s="27"/>
      <c r="D100" s="27"/>
      <c r="E100" s="28"/>
      <c r="F100" s="27"/>
      <c r="G100" s="27"/>
      <c r="H100" s="27"/>
      <c r="I100" s="27"/>
      <c r="J100" s="27"/>
      <c r="K100" s="29"/>
      <c r="L100" s="29"/>
      <c r="M100" s="29"/>
      <c r="N100" s="29"/>
      <c r="O100" s="29"/>
      <c r="P100" s="72">
        <v>28</v>
      </c>
      <c r="Q100" s="30">
        <v>0</v>
      </c>
    </row>
    <row r="101" spans="1:17">
      <c r="A101" s="5">
        <v>41304</v>
      </c>
      <c r="B101" s="26">
        <v>7.4219999999999997</v>
      </c>
      <c r="C101" s="27"/>
      <c r="D101" s="27"/>
      <c r="E101" s="28"/>
      <c r="F101" s="27"/>
      <c r="G101" s="27"/>
      <c r="H101" s="27"/>
      <c r="I101" s="27"/>
      <c r="J101" s="27"/>
      <c r="K101" s="29"/>
      <c r="L101" s="29"/>
      <c r="M101" s="29"/>
      <c r="N101" s="29"/>
      <c r="O101" s="29"/>
      <c r="P101" s="71">
        <v>0</v>
      </c>
      <c r="Q101" s="30">
        <v>0</v>
      </c>
    </row>
    <row r="102" spans="1:17">
      <c r="A102" s="7">
        <v>41305</v>
      </c>
      <c r="B102" s="26">
        <v>3.7730000000000001</v>
      </c>
      <c r="C102" s="30">
        <v>2</v>
      </c>
      <c r="D102" s="30">
        <v>0.01</v>
      </c>
      <c r="E102" s="30">
        <v>7.2</v>
      </c>
      <c r="F102" s="30">
        <v>1010</v>
      </c>
      <c r="G102" s="30">
        <v>5</v>
      </c>
      <c r="H102" s="30">
        <v>3</v>
      </c>
      <c r="I102" s="30">
        <v>4.9000000000000004</v>
      </c>
      <c r="J102" s="30">
        <v>2.5</v>
      </c>
      <c r="K102" s="27">
        <f>IF(H102&gt;0,H102*'[1]Operations INPUT'!D104/1000,"")</f>
        <v>9.2639999999999993</v>
      </c>
      <c r="L102" s="27">
        <f>IF(I102&gt;0,I102*'[1]Operations INPUT'!D104/1000,"")</f>
        <v>15.131200000000002</v>
      </c>
      <c r="M102" s="27">
        <f>IF(C102&gt;0,C102*'[1]Operations INPUT'!D104/1000,"")</f>
        <v>6.1760000000000002</v>
      </c>
      <c r="N102" s="27">
        <f>IF(J102&gt;0,J102*'[1]Operations INPUT'!D104/1000,"")</f>
        <v>7.72</v>
      </c>
      <c r="O102" s="27">
        <f>IF(G102&gt;0,G102*'[1]Operations INPUT'!D104/1000,"")</f>
        <v>15.44</v>
      </c>
      <c r="P102" s="72">
        <v>1</v>
      </c>
      <c r="Q102" s="30">
        <v>0</v>
      </c>
    </row>
    <row r="103" spans="1:17">
      <c r="A103" s="5">
        <v>41306</v>
      </c>
      <c r="B103" s="26">
        <v>3.5030000000000001</v>
      </c>
      <c r="C103" s="31"/>
      <c r="D103" s="32"/>
      <c r="E103" s="32"/>
      <c r="F103" s="32"/>
      <c r="G103" s="33"/>
      <c r="H103" s="33"/>
      <c r="I103" s="34"/>
      <c r="J103" s="34"/>
      <c r="K103" s="29"/>
      <c r="L103" s="29"/>
      <c r="M103" s="29"/>
      <c r="N103" s="29"/>
      <c r="O103" s="29"/>
      <c r="P103" s="71">
        <v>0</v>
      </c>
      <c r="Q103" s="30">
        <v>0</v>
      </c>
    </row>
    <row r="104" spans="1:17">
      <c r="A104" s="5">
        <v>41307</v>
      </c>
      <c r="B104" s="26">
        <v>3.2810000000000001</v>
      </c>
      <c r="C104" s="33"/>
      <c r="D104" s="33"/>
      <c r="E104" s="31"/>
      <c r="F104" s="31"/>
      <c r="G104" s="31"/>
      <c r="H104" s="31"/>
      <c r="I104" s="33"/>
      <c r="J104" s="33"/>
      <c r="K104" s="29"/>
      <c r="L104" s="29"/>
      <c r="M104" s="29"/>
      <c r="N104" s="29"/>
      <c r="O104" s="29"/>
      <c r="P104" s="72">
        <v>3</v>
      </c>
      <c r="Q104" s="30">
        <v>0</v>
      </c>
    </row>
    <row r="105" spans="1:17">
      <c r="A105" s="5">
        <v>41308</v>
      </c>
      <c r="B105" s="26">
        <v>2.91</v>
      </c>
      <c r="C105" s="33"/>
      <c r="D105" s="33"/>
      <c r="E105" s="31"/>
      <c r="F105" s="32"/>
      <c r="G105" s="32"/>
      <c r="H105" s="32"/>
      <c r="I105" s="33"/>
      <c r="J105" s="33"/>
      <c r="K105" s="29"/>
      <c r="L105" s="29"/>
      <c r="M105" s="29"/>
      <c r="N105" s="29"/>
      <c r="O105" s="29"/>
      <c r="P105" s="71">
        <v>0</v>
      </c>
      <c r="Q105" s="30">
        <v>0</v>
      </c>
    </row>
    <row r="106" spans="1:17">
      <c r="A106" s="5">
        <v>41309</v>
      </c>
      <c r="B106" s="26">
        <v>2.7050000000000001</v>
      </c>
      <c r="C106" s="27"/>
      <c r="D106" s="27"/>
      <c r="E106" s="28"/>
      <c r="F106" s="27"/>
      <c r="G106" s="27"/>
      <c r="H106" s="27"/>
      <c r="I106" s="27"/>
      <c r="J106" s="27"/>
      <c r="K106" s="29"/>
      <c r="L106" s="29"/>
      <c r="M106" s="29"/>
      <c r="N106" s="29"/>
      <c r="O106" s="29"/>
      <c r="P106" s="71">
        <v>0</v>
      </c>
      <c r="Q106" s="30">
        <v>0</v>
      </c>
    </row>
    <row r="107" spans="1:17">
      <c r="A107" s="5">
        <v>41310</v>
      </c>
      <c r="B107" s="26">
        <v>2.8639999999999999</v>
      </c>
      <c r="C107" s="27"/>
      <c r="D107" s="27"/>
      <c r="E107" s="28"/>
      <c r="F107" s="27"/>
      <c r="G107" s="27"/>
      <c r="H107" s="27"/>
      <c r="I107" s="27"/>
      <c r="J107" s="27"/>
      <c r="K107" s="29"/>
      <c r="L107" s="29"/>
      <c r="M107" s="29"/>
      <c r="N107" s="29"/>
      <c r="O107" s="29"/>
      <c r="P107" s="71">
        <v>0</v>
      </c>
      <c r="Q107" s="30">
        <v>0</v>
      </c>
    </row>
    <row r="108" spans="1:17">
      <c r="A108" s="5">
        <v>41311</v>
      </c>
      <c r="B108" s="26">
        <v>3.3769999999999998</v>
      </c>
      <c r="C108" s="27"/>
      <c r="D108" s="27"/>
      <c r="E108" s="28"/>
      <c r="F108" s="27"/>
      <c r="G108" s="27"/>
      <c r="H108" s="27"/>
      <c r="I108" s="27"/>
      <c r="J108" s="27"/>
      <c r="K108" s="29"/>
      <c r="L108" s="29"/>
      <c r="M108" s="29"/>
      <c r="N108" s="29"/>
      <c r="O108" s="29"/>
      <c r="P108" s="72">
        <v>3</v>
      </c>
      <c r="Q108" s="30">
        <v>0</v>
      </c>
    </row>
    <row r="109" spans="1:17">
      <c r="A109" s="5">
        <v>41312</v>
      </c>
      <c r="B109" s="26">
        <v>2.7240000000000002</v>
      </c>
      <c r="C109" s="27"/>
      <c r="D109" s="27"/>
      <c r="E109" s="28"/>
      <c r="F109" s="27"/>
      <c r="G109" s="27"/>
      <c r="H109" s="27"/>
      <c r="I109" s="27"/>
      <c r="J109" s="27"/>
      <c r="K109" s="29"/>
      <c r="L109" s="29"/>
      <c r="M109" s="29"/>
      <c r="N109" s="29"/>
      <c r="O109" s="29"/>
      <c r="P109" s="72">
        <v>4</v>
      </c>
      <c r="Q109" s="30">
        <v>0</v>
      </c>
    </row>
    <row r="110" spans="1:17">
      <c r="A110" s="5">
        <v>41313</v>
      </c>
      <c r="B110" s="26">
        <v>3.137</v>
      </c>
      <c r="C110" s="27"/>
      <c r="D110" s="27"/>
      <c r="E110" s="28"/>
      <c r="F110" s="27"/>
      <c r="G110" s="27"/>
      <c r="H110" s="27"/>
      <c r="I110" s="27"/>
      <c r="J110" s="27"/>
      <c r="K110" s="29"/>
      <c r="L110" s="29"/>
      <c r="M110" s="29"/>
      <c r="N110" s="29"/>
      <c r="O110" s="29"/>
      <c r="P110" s="72">
        <v>5</v>
      </c>
      <c r="Q110" s="30">
        <v>0</v>
      </c>
    </row>
    <row r="111" spans="1:17">
      <c r="A111" s="5">
        <v>41314</v>
      </c>
      <c r="B111" s="26">
        <v>2.7120000000000002</v>
      </c>
      <c r="C111" s="27"/>
      <c r="D111" s="27"/>
      <c r="E111" s="28"/>
      <c r="F111" s="27"/>
      <c r="G111" s="27"/>
      <c r="H111" s="27"/>
      <c r="I111" s="27"/>
      <c r="J111" s="27"/>
      <c r="K111" s="29"/>
      <c r="L111" s="29"/>
      <c r="M111" s="29"/>
      <c r="N111" s="29"/>
      <c r="O111" s="29"/>
      <c r="P111" s="71">
        <v>0</v>
      </c>
      <c r="Q111" s="30">
        <v>0</v>
      </c>
    </row>
    <row r="112" spans="1:17">
      <c r="A112" s="5">
        <v>41315</v>
      </c>
      <c r="B112" s="26">
        <v>2.5459999999999998</v>
      </c>
      <c r="C112" s="27"/>
      <c r="D112" s="27"/>
      <c r="E112" s="28"/>
      <c r="F112" s="27"/>
      <c r="G112" s="27"/>
      <c r="H112" s="27"/>
      <c r="I112" s="27"/>
      <c r="J112" s="27"/>
      <c r="K112" s="29"/>
      <c r="L112" s="29"/>
      <c r="M112" s="29"/>
      <c r="N112" s="29"/>
      <c r="O112" s="29"/>
      <c r="P112" s="72">
        <v>2</v>
      </c>
      <c r="Q112" s="30">
        <v>0</v>
      </c>
    </row>
    <row r="113" spans="1:17">
      <c r="A113" s="5">
        <v>41316</v>
      </c>
      <c r="B113" s="26">
        <v>2.66</v>
      </c>
      <c r="C113" s="27"/>
      <c r="D113" s="27"/>
      <c r="E113" s="28"/>
      <c r="F113" s="27"/>
      <c r="G113" s="27"/>
      <c r="H113" s="27"/>
      <c r="I113" s="27"/>
      <c r="J113" s="27"/>
      <c r="K113" s="29"/>
      <c r="L113" s="29"/>
      <c r="M113" s="29"/>
      <c r="N113" s="29"/>
      <c r="O113" s="29"/>
      <c r="P113" s="71">
        <v>0</v>
      </c>
      <c r="Q113" s="30">
        <v>0</v>
      </c>
    </row>
    <row r="114" spans="1:17">
      <c r="A114" s="5">
        <v>41317</v>
      </c>
      <c r="B114" s="26">
        <v>2.67</v>
      </c>
      <c r="C114" s="27"/>
      <c r="D114" s="27"/>
      <c r="E114" s="28"/>
      <c r="F114" s="27"/>
      <c r="G114" s="27"/>
      <c r="H114" s="27"/>
      <c r="I114" s="27"/>
      <c r="J114" s="27"/>
      <c r="K114" s="29"/>
      <c r="L114" s="29"/>
      <c r="M114" s="29"/>
      <c r="N114" s="29"/>
      <c r="O114" s="29"/>
      <c r="P114" s="71">
        <v>0</v>
      </c>
      <c r="Q114" s="30">
        <v>0</v>
      </c>
    </row>
    <row r="115" spans="1:17">
      <c r="A115" s="5">
        <v>41318</v>
      </c>
      <c r="B115" s="26">
        <v>2.5299999999999998</v>
      </c>
      <c r="C115" s="27"/>
      <c r="D115" s="27"/>
      <c r="E115" s="28"/>
      <c r="F115" s="27"/>
      <c r="G115" s="27"/>
      <c r="H115" s="27"/>
      <c r="I115" s="27"/>
      <c r="J115" s="27"/>
      <c r="K115" s="29"/>
      <c r="L115" s="29"/>
      <c r="M115" s="29"/>
      <c r="N115" s="29"/>
      <c r="O115" s="29"/>
      <c r="P115" s="72">
        <v>4</v>
      </c>
      <c r="Q115" s="30">
        <v>0</v>
      </c>
    </row>
    <row r="116" spans="1:17">
      <c r="A116" s="7">
        <v>41319</v>
      </c>
      <c r="B116" s="26">
        <v>2.6739999999999999</v>
      </c>
      <c r="C116" s="30">
        <v>2</v>
      </c>
      <c r="D116" s="30">
        <v>0.89</v>
      </c>
      <c r="E116" s="30">
        <v>7.1</v>
      </c>
      <c r="F116" s="30">
        <v>68</v>
      </c>
      <c r="G116" s="30">
        <v>22</v>
      </c>
      <c r="H116" s="30">
        <v>2</v>
      </c>
      <c r="I116" s="30">
        <v>2.1</v>
      </c>
      <c r="J116" s="30">
        <v>8.8000000000000007</v>
      </c>
      <c r="K116" s="27">
        <f>IF(H116&gt;0,H116*'[1]Operations INPUT'!D118/1000,"")</f>
        <v>4.7619999999999996</v>
      </c>
      <c r="L116" s="27">
        <f>IF(I116&gt;0,I116*'[1]Operations INPUT'!D118/1000,"")</f>
        <v>5.0001000000000007</v>
      </c>
      <c r="M116" s="27">
        <f>IF(C116&gt;0,C116*'[1]Operations INPUT'!D118/1000,"")</f>
        <v>4.7619999999999996</v>
      </c>
      <c r="N116" s="27">
        <f>IF(J116&gt;0,J116*'[1]Operations INPUT'!D118/1000,"")</f>
        <v>20.952800000000003</v>
      </c>
      <c r="O116" s="27">
        <f>IF(G116&gt;0,G116*'[1]Operations INPUT'!D118/1000,"")</f>
        <v>52.381999999999998</v>
      </c>
      <c r="P116" s="71">
        <v>0</v>
      </c>
      <c r="Q116" s="30">
        <v>0</v>
      </c>
    </row>
    <row r="117" spans="1:17">
      <c r="A117" s="5">
        <v>41320</v>
      </c>
      <c r="B117" s="26">
        <v>3.0259999999999998</v>
      </c>
      <c r="C117" s="31"/>
      <c r="D117" s="32"/>
      <c r="E117" s="32"/>
      <c r="F117" s="32"/>
      <c r="G117" s="33"/>
      <c r="H117" s="33"/>
      <c r="I117" s="34"/>
      <c r="J117" s="34"/>
      <c r="K117" s="29"/>
      <c r="L117" s="29"/>
      <c r="M117" s="29"/>
      <c r="N117" s="29"/>
      <c r="O117" s="29"/>
      <c r="P117" s="72">
        <v>11</v>
      </c>
      <c r="Q117" s="30">
        <v>0</v>
      </c>
    </row>
    <row r="118" spans="1:17">
      <c r="A118" s="5">
        <v>41321</v>
      </c>
      <c r="B118" s="26">
        <v>5.8449999999999998</v>
      </c>
      <c r="C118" s="33"/>
      <c r="D118" s="33"/>
      <c r="E118" s="31"/>
      <c r="F118" s="31"/>
      <c r="G118" s="31"/>
      <c r="H118" s="31"/>
      <c r="I118" s="33"/>
      <c r="J118" s="33"/>
      <c r="K118" s="29"/>
      <c r="L118" s="29"/>
      <c r="M118" s="29"/>
      <c r="N118" s="29"/>
      <c r="O118" s="29"/>
      <c r="P118" s="72">
        <v>18</v>
      </c>
      <c r="Q118" s="30">
        <v>0</v>
      </c>
    </row>
    <row r="119" spans="1:17">
      <c r="A119" s="5">
        <v>41322</v>
      </c>
      <c r="B119" s="26">
        <v>4.3179999999999996</v>
      </c>
      <c r="C119" s="33"/>
      <c r="D119" s="33"/>
      <c r="E119" s="31"/>
      <c r="F119" s="32"/>
      <c r="G119" s="32"/>
      <c r="H119" s="32"/>
      <c r="I119" s="33"/>
      <c r="J119" s="33"/>
      <c r="K119" s="29"/>
      <c r="L119" s="29"/>
      <c r="M119" s="29"/>
      <c r="N119" s="29"/>
      <c r="O119" s="29"/>
      <c r="P119" s="72">
        <v>17</v>
      </c>
      <c r="Q119" s="30">
        <v>0</v>
      </c>
    </row>
    <row r="120" spans="1:17">
      <c r="A120" s="5">
        <v>41323</v>
      </c>
      <c r="B120" s="26">
        <v>3.4860000000000002</v>
      </c>
      <c r="C120" s="27"/>
      <c r="D120" s="27"/>
      <c r="E120" s="28"/>
      <c r="F120" s="27"/>
      <c r="G120" s="27"/>
      <c r="H120" s="27"/>
      <c r="I120" s="27"/>
      <c r="J120" s="27"/>
      <c r="K120" s="29"/>
      <c r="L120" s="29"/>
      <c r="M120" s="29"/>
      <c r="N120" s="29"/>
      <c r="O120" s="29"/>
      <c r="P120" s="72">
        <v>4</v>
      </c>
      <c r="Q120" s="30">
        <v>0</v>
      </c>
    </row>
    <row r="121" spans="1:17">
      <c r="A121" s="5">
        <v>41324</v>
      </c>
      <c r="B121" s="26">
        <v>9.4969999999999999</v>
      </c>
      <c r="C121" s="27"/>
      <c r="D121" s="27"/>
      <c r="E121" s="28"/>
      <c r="F121" s="27"/>
      <c r="G121" s="27"/>
      <c r="H121" s="27"/>
      <c r="I121" s="27"/>
      <c r="J121" s="27"/>
      <c r="K121" s="29"/>
      <c r="L121" s="29"/>
      <c r="M121" s="29"/>
      <c r="N121" s="29"/>
      <c r="O121" s="29"/>
      <c r="P121" s="72">
        <v>27</v>
      </c>
      <c r="Q121" s="30">
        <v>0</v>
      </c>
    </row>
    <row r="122" spans="1:17">
      <c r="A122" s="5">
        <v>41325</v>
      </c>
      <c r="B122" s="26">
        <v>10.063000000000001</v>
      </c>
      <c r="C122" s="27"/>
      <c r="D122" s="27"/>
      <c r="E122" s="28"/>
      <c r="F122" s="27"/>
      <c r="G122" s="27"/>
      <c r="H122" s="27"/>
      <c r="I122" s="27"/>
      <c r="J122" s="27"/>
      <c r="K122" s="29"/>
      <c r="L122" s="29"/>
      <c r="M122" s="29"/>
      <c r="N122" s="29"/>
      <c r="O122" s="29"/>
      <c r="P122" s="72">
        <v>5</v>
      </c>
      <c r="Q122" s="30">
        <v>0</v>
      </c>
    </row>
    <row r="123" spans="1:17">
      <c r="A123" s="5">
        <v>41326</v>
      </c>
      <c r="B123" s="26">
        <v>6.617</v>
      </c>
      <c r="C123" s="27"/>
      <c r="D123" s="27"/>
      <c r="E123" s="28"/>
      <c r="F123" s="27"/>
      <c r="G123" s="27"/>
      <c r="H123" s="27"/>
      <c r="I123" s="27"/>
      <c r="J123" s="27"/>
      <c r="K123" s="29"/>
      <c r="L123" s="29"/>
      <c r="M123" s="29"/>
      <c r="N123" s="29"/>
      <c r="O123" s="29"/>
      <c r="P123" s="72">
        <v>13</v>
      </c>
      <c r="Q123" s="30">
        <v>0</v>
      </c>
    </row>
    <row r="124" spans="1:17">
      <c r="A124" s="5">
        <v>41327</v>
      </c>
      <c r="B124" s="26">
        <v>7.3529999999999998</v>
      </c>
      <c r="C124" s="27"/>
      <c r="D124" s="27"/>
      <c r="E124" s="28"/>
      <c r="F124" s="27"/>
      <c r="G124" s="27"/>
      <c r="H124" s="27"/>
      <c r="I124" s="27"/>
      <c r="J124" s="27"/>
      <c r="K124" s="29"/>
      <c r="L124" s="29"/>
      <c r="M124" s="29"/>
      <c r="N124" s="29"/>
      <c r="O124" s="29"/>
      <c r="P124" s="72">
        <v>14</v>
      </c>
      <c r="Q124" s="30">
        <v>0</v>
      </c>
    </row>
    <row r="125" spans="1:17">
      <c r="A125" s="5">
        <v>41328</v>
      </c>
      <c r="B125" s="26">
        <v>26.346</v>
      </c>
      <c r="C125" s="27"/>
      <c r="D125" s="27"/>
      <c r="E125" s="28"/>
      <c r="F125" s="27"/>
      <c r="G125" s="27"/>
      <c r="H125" s="27"/>
      <c r="I125" s="27"/>
      <c r="J125" s="27"/>
      <c r="K125" s="29"/>
      <c r="L125" s="29"/>
      <c r="M125" s="29"/>
      <c r="N125" s="29"/>
      <c r="O125" s="29"/>
      <c r="P125" s="72">
        <v>62</v>
      </c>
      <c r="Q125" s="30">
        <v>0</v>
      </c>
    </row>
    <row r="126" spans="1:17">
      <c r="A126" s="5">
        <v>41329</v>
      </c>
      <c r="B126" s="26">
        <v>13.771000000000001</v>
      </c>
      <c r="C126" s="27"/>
      <c r="D126" s="27"/>
      <c r="E126" s="28"/>
      <c r="F126" s="27"/>
      <c r="G126" s="27"/>
      <c r="H126" s="27"/>
      <c r="I126" s="27"/>
      <c r="J126" s="27"/>
      <c r="K126" s="29"/>
      <c r="L126" s="29"/>
      <c r="M126" s="29"/>
      <c r="N126" s="29"/>
      <c r="O126" s="29"/>
      <c r="P126" s="71">
        <v>0</v>
      </c>
      <c r="Q126" s="30">
        <v>0</v>
      </c>
    </row>
    <row r="127" spans="1:17">
      <c r="A127" s="5">
        <v>41330</v>
      </c>
      <c r="B127" s="26">
        <v>6.4020000000000001</v>
      </c>
      <c r="C127" s="27"/>
      <c r="D127" s="27"/>
      <c r="E127" s="28"/>
      <c r="F127" s="27"/>
      <c r="G127" s="27"/>
      <c r="H127" s="27"/>
      <c r="I127" s="27"/>
      <c r="J127" s="27"/>
      <c r="K127" s="29"/>
      <c r="L127" s="29"/>
      <c r="M127" s="29"/>
      <c r="N127" s="29"/>
      <c r="O127" s="29"/>
      <c r="P127" s="72">
        <v>10</v>
      </c>
      <c r="Q127" s="30">
        <v>0</v>
      </c>
    </row>
    <row r="128" spans="1:17">
      <c r="A128" s="5">
        <v>41331</v>
      </c>
      <c r="B128" s="26">
        <v>10.27</v>
      </c>
      <c r="C128" s="27"/>
      <c r="D128" s="27"/>
      <c r="E128" s="28"/>
      <c r="F128" s="27"/>
      <c r="G128" s="27"/>
      <c r="H128" s="27"/>
      <c r="I128" s="27"/>
      <c r="J128" s="27"/>
      <c r="K128" s="29"/>
      <c r="L128" s="29"/>
      <c r="M128" s="29"/>
      <c r="N128" s="29"/>
      <c r="O128" s="29"/>
      <c r="P128" s="72">
        <v>6</v>
      </c>
      <c r="Q128" s="30">
        <v>0</v>
      </c>
    </row>
    <row r="129" spans="1:17">
      <c r="A129" s="5">
        <v>41332</v>
      </c>
      <c r="B129" s="26">
        <v>11.481</v>
      </c>
      <c r="C129" s="27"/>
      <c r="D129" s="27"/>
      <c r="E129" s="28"/>
      <c r="F129" s="27"/>
      <c r="G129" s="27"/>
      <c r="H129" s="27"/>
      <c r="I129" s="27"/>
      <c r="J129" s="27"/>
      <c r="K129" s="29"/>
      <c r="L129" s="29"/>
      <c r="M129" s="29"/>
      <c r="N129" s="29"/>
      <c r="O129" s="29"/>
      <c r="P129" s="72">
        <v>12</v>
      </c>
      <c r="Q129" s="30">
        <v>0</v>
      </c>
    </row>
    <row r="130" spans="1:17">
      <c r="A130" s="7">
        <v>41333</v>
      </c>
      <c r="B130" s="26">
        <v>6.6920000000000002</v>
      </c>
      <c r="C130" s="30">
        <v>2</v>
      </c>
      <c r="D130" s="30">
        <v>1.8</v>
      </c>
      <c r="E130" s="30">
        <v>7.3</v>
      </c>
      <c r="F130" s="30">
        <v>322</v>
      </c>
      <c r="G130" s="30">
        <v>6</v>
      </c>
      <c r="H130" s="30">
        <v>2</v>
      </c>
      <c r="I130" s="30">
        <v>2.8</v>
      </c>
      <c r="J130" s="30">
        <v>4.5</v>
      </c>
      <c r="K130" s="27">
        <f>IF(H130&gt;0,H130*'[1]Operations INPUT'!D132/1000,"")</f>
        <v>6.2080000000000002</v>
      </c>
      <c r="L130" s="27">
        <f>IF(I130&gt;0,I130*'[1]Operations INPUT'!D132/1000,"")</f>
        <v>8.6911999999999985</v>
      </c>
      <c r="M130" s="27">
        <f>IF(C130&gt;0,C130*'[1]Operations INPUT'!D132/1000,"")</f>
        <v>6.2080000000000002</v>
      </c>
      <c r="N130" s="27">
        <f>IF(J130&gt;0,J130*'[1]Operations INPUT'!D132/1000,"")</f>
        <v>13.968</v>
      </c>
      <c r="O130" s="27">
        <f>IF(G130&gt;0,G130*'[1]Operations INPUT'!D132/1000,"")</f>
        <v>18.623999999999999</v>
      </c>
      <c r="P130" s="72">
        <v>3</v>
      </c>
      <c r="Q130" s="30">
        <v>0</v>
      </c>
    </row>
    <row r="131" spans="1:17">
      <c r="A131" s="5">
        <v>41334</v>
      </c>
      <c r="B131" s="26">
        <v>5.0599999999999996</v>
      </c>
      <c r="C131" s="31"/>
      <c r="D131" s="32"/>
      <c r="E131" s="32"/>
      <c r="F131" s="32"/>
      <c r="G131" s="33"/>
      <c r="H131" s="33"/>
      <c r="I131" s="34"/>
      <c r="J131" s="34"/>
      <c r="K131" s="29"/>
      <c r="L131" s="29"/>
      <c r="M131" s="29"/>
      <c r="N131" s="29"/>
      <c r="O131" s="29"/>
      <c r="P131" s="72">
        <v>2</v>
      </c>
      <c r="Q131" s="30">
        <v>0</v>
      </c>
    </row>
    <row r="132" spans="1:17">
      <c r="A132" s="5">
        <v>41335</v>
      </c>
      <c r="B132" s="26">
        <v>13.438000000000001</v>
      </c>
      <c r="C132" s="33"/>
      <c r="D132" s="33"/>
      <c r="E132" s="31"/>
      <c r="F132" s="31"/>
      <c r="G132" s="31"/>
      <c r="H132" s="31"/>
      <c r="I132" s="33"/>
      <c r="J132" s="33"/>
      <c r="K132" s="29"/>
      <c r="L132" s="29"/>
      <c r="M132" s="29"/>
      <c r="N132" s="29"/>
      <c r="O132" s="29"/>
      <c r="P132" s="72">
        <v>41</v>
      </c>
      <c r="Q132" s="30">
        <v>0</v>
      </c>
    </row>
    <row r="133" spans="1:17">
      <c r="A133" s="5">
        <v>41336</v>
      </c>
      <c r="B133" s="26">
        <v>30.949000000000002</v>
      </c>
      <c r="C133" s="33"/>
      <c r="D133" s="33"/>
      <c r="E133" s="31"/>
      <c r="F133" s="32"/>
      <c r="G133" s="32"/>
      <c r="H133" s="32"/>
      <c r="I133" s="33"/>
      <c r="J133" s="33"/>
      <c r="K133" s="29"/>
      <c r="L133" s="29"/>
      <c r="M133" s="29"/>
      <c r="N133" s="29"/>
      <c r="O133" s="29"/>
      <c r="P133" s="72">
        <v>43</v>
      </c>
      <c r="Q133" s="30">
        <v>0</v>
      </c>
    </row>
    <row r="134" spans="1:17">
      <c r="A134" s="5">
        <v>41337</v>
      </c>
      <c r="B134" s="26">
        <v>13.173</v>
      </c>
      <c r="C134" s="27"/>
      <c r="D134" s="27"/>
      <c r="E134" s="28"/>
      <c r="F134" s="27"/>
      <c r="G134" s="27"/>
      <c r="H134" s="27"/>
      <c r="I134" s="27"/>
      <c r="J134" s="27"/>
      <c r="K134" s="29"/>
      <c r="L134" s="29"/>
      <c r="M134" s="29"/>
      <c r="N134" s="29"/>
      <c r="O134" s="29"/>
      <c r="P134" s="72">
        <v>9</v>
      </c>
      <c r="Q134" s="30">
        <v>0</v>
      </c>
    </row>
    <row r="135" spans="1:17">
      <c r="A135" s="5">
        <v>41338</v>
      </c>
      <c r="B135" s="26">
        <v>11.554</v>
      </c>
      <c r="C135" s="27"/>
      <c r="D135" s="27"/>
      <c r="E135" s="28"/>
      <c r="F135" s="27"/>
      <c r="G135" s="27"/>
      <c r="H135" s="27"/>
      <c r="I135" s="27"/>
      <c r="J135" s="27"/>
      <c r="K135" s="29"/>
      <c r="L135" s="29"/>
      <c r="M135" s="29"/>
      <c r="N135" s="29"/>
      <c r="O135" s="29"/>
      <c r="P135" s="72">
        <v>5</v>
      </c>
      <c r="Q135" s="30">
        <v>0</v>
      </c>
    </row>
    <row r="136" spans="1:17">
      <c r="A136" s="5">
        <v>41339</v>
      </c>
      <c r="B136" s="26">
        <v>6.633</v>
      </c>
      <c r="C136" s="27"/>
      <c r="D136" s="27"/>
      <c r="E136" s="28"/>
      <c r="F136" s="27"/>
      <c r="G136" s="27"/>
      <c r="H136" s="27"/>
      <c r="I136" s="27"/>
      <c r="J136" s="27"/>
      <c r="K136" s="29"/>
      <c r="L136" s="29"/>
      <c r="M136" s="29"/>
      <c r="N136" s="29"/>
      <c r="O136" s="29"/>
      <c r="P136" s="72">
        <v>2</v>
      </c>
      <c r="Q136" s="30">
        <v>0</v>
      </c>
    </row>
    <row r="137" spans="1:17">
      <c r="A137" s="5">
        <v>41340</v>
      </c>
      <c r="B137" s="26">
        <v>5.1429999999999998</v>
      </c>
      <c r="C137" s="27"/>
      <c r="D137" s="27"/>
      <c r="E137" s="28"/>
      <c r="F137" s="27"/>
      <c r="G137" s="27"/>
      <c r="H137" s="27"/>
      <c r="I137" s="27"/>
      <c r="J137" s="27"/>
      <c r="K137" s="29"/>
      <c r="L137" s="29"/>
      <c r="M137" s="29"/>
      <c r="N137" s="29"/>
      <c r="O137" s="29"/>
      <c r="P137" s="72">
        <v>2</v>
      </c>
      <c r="Q137" s="30">
        <v>0</v>
      </c>
    </row>
    <row r="138" spans="1:17">
      <c r="A138" s="5">
        <v>41341</v>
      </c>
      <c r="B138" s="26">
        <v>5.5810000000000004</v>
      </c>
      <c r="C138" s="27"/>
      <c r="D138" s="27"/>
      <c r="E138" s="28"/>
      <c r="F138" s="27"/>
      <c r="G138" s="27"/>
      <c r="H138" s="27"/>
      <c r="I138" s="27"/>
      <c r="J138" s="27"/>
      <c r="K138" s="29"/>
      <c r="L138" s="29"/>
      <c r="M138" s="29"/>
      <c r="N138" s="29"/>
      <c r="O138" s="29"/>
      <c r="P138" s="72">
        <v>8</v>
      </c>
      <c r="Q138" s="30">
        <v>0</v>
      </c>
    </row>
    <row r="139" spans="1:17">
      <c r="A139" s="5">
        <v>41342</v>
      </c>
      <c r="B139" s="26">
        <v>5.3</v>
      </c>
      <c r="C139" s="27"/>
      <c r="D139" s="27"/>
      <c r="E139" s="28"/>
      <c r="F139" s="27"/>
      <c r="G139" s="27"/>
      <c r="H139" s="27"/>
      <c r="I139" s="27"/>
      <c r="J139" s="27"/>
      <c r="K139" s="29"/>
      <c r="L139" s="29"/>
      <c r="M139" s="29"/>
      <c r="N139" s="29"/>
      <c r="O139" s="29"/>
      <c r="P139" s="72">
        <v>6</v>
      </c>
      <c r="Q139" s="30">
        <v>0</v>
      </c>
    </row>
    <row r="140" spans="1:17">
      <c r="A140" s="5">
        <v>41343</v>
      </c>
      <c r="B140" s="26">
        <v>4.38</v>
      </c>
      <c r="C140" s="27"/>
      <c r="D140" s="27"/>
      <c r="E140" s="28"/>
      <c r="F140" s="27"/>
      <c r="G140" s="27"/>
      <c r="H140" s="27"/>
      <c r="I140" s="27"/>
      <c r="J140" s="27"/>
      <c r="K140" s="29"/>
      <c r="L140" s="29"/>
      <c r="M140" s="29"/>
      <c r="N140" s="29"/>
      <c r="O140" s="29"/>
      <c r="P140" s="72">
        <v>1</v>
      </c>
      <c r="Q140" s="30">
        <v>0</v>
      </c>
    </row>
    <row r="141" spans="1:17">
      <c r="A141" s="5">
        <v>41344</v>
      </c>
      <c r="B141" s="26">
        <v>4.165</v>
      </c>
      <c r="C141" s="27"/>
      <c r="D141" s="27"/>
      <c r="E141" s="28"/>
      <c r="F141" s="27"/>
      <c r="G141" s="27"/>
      <c r="H141" s="27"/>
      <c r="I141" s="27"/>
      <c r="J141" s="27"/>
      <c r="K141" s="29"/>
      <c r="L141" s="29"/>
      <c r="M141" s="29"/>
      <c r="N141" s="29"/>
      <c r="O141" s="29"/>
      <c r="P141" s="72">
        <v>7</v>
      </c>
      <c r="Q141" s="30">
        <v>0</v>
      </c>
    </row>
    <row r="142" spans="1:17">
      <c r="A142" s="5">
        <v>41345</v>
      </c>
      <c r="B142" s="26">
        <v>4.2539999999999996</v>
      </c>
      <c r="C142" s="27"/>
      <c r="D142" s="27"/>
      <c r="E142" s="28"/>
      <c r="F142" s="27"/>
      <c r="G142" s="27"/>
      <c r="H142" s="27"/>
      <c r="I142" s="27"/>
      <c r="J142" s="27"/>
      <c r="K142" s="29"/>
      <c r="L142" s="29"/>
      <c r="M142" s="29"/>
      <c r="N142" s="29"/>
      <c r="O142" s="29"/>
      <c r="P142" s="72">
        <v>1</v>
      </c>
      <c r="Q142" s="30">
        <v>0</v>
      </c>
    </row>
    <row r="143" spans="1:17">
      <c r="A143" s="5">
        <v>41346</v>
      </c>
      <c r="B143" s="26">
        <v>3.7360000000000002</v>
      </c>
      <c r="C143" s="27"/>
      <c r="D143" s="27"/>
      <c r="E143" s="28"/>
      <c r="F143" s="27"/>
      <c r="G143" s="27"/>
      <c r="H143" s="27"/>
      <c r="I143" s="27"/>
      <c r="J143" s="27"/>
      <c r="K143" s="29"/>
      <c r="L143" s="29"/>
      <c r="M143" s="29"/>
      <c r="N143" s="29"/>
      <c r="O143" s="29"/>
      <c r="P143" s="72">
        <v>2</v>
      </c>
      <c r="Q143" s="30">
        <v>0</v>
      </c>
    </row>
    <row r="144" spans="1:17">
      <c r="A144" s="7">
        <v>41347</v>
      </c>
      <c r="B144" s="26">
        <v>3.556</v>
      </c>
      <c r="C144" s="30">
        <v>2</v>
      </c>
      <c r="D144" s="30">
        <v>0.76</v>
      </c>
      <c r="E144" s="30">
        <v>7.3</v>
      </c>
      <c r="F144" s="30">
        <v>47</v>
      </c>
      <c r="G144" s="30">
        <v>10</v>
      </c>
      <c r="H144" s="30">
        <v>20</v>
      </c>
      <c r="I144" s="30">
        <v>1.6</v>
      </c>
      <c r="J144" s="30">
        <v>5.7</v>
      </c>
      <c r="K144" s="27">
        <f>IF(H144&gt;0,H144*'[1]Operations INPUT'!D146/1000,"")</f>
        <v>63.68</v>
      </c>
      <c r="L144" s="27">
        <f>IF(I144&gt;0,I144*'[1]Operations INPUT'!D146/1000,"")</f>
        <v>5.0944000000000003</v>
      </c>
      <c r="M144" s="27">
        <f>IF(C144&gt;0,C144*'[1]Operations INPUT'!D146/1000,"")</f>
        <v>6.3680000000000003</v>
      </c>
      <c r="N144" s="27">
        <f>IF(J144&gt;0,J144*'[1]Operations INPUT'!D146/1000,"")</f>
        <v>18.148799999999998</v>
      </c>
      <c r="O144" s="27">
        <f>IF(G144&gt;0,G144*'[1]Operations INPUT'!D146/1000,"")</f>
        <v>31.84</v>
      </c>
      <c r="P144" s="71">
        <v>0</v>
      </c>
      <c r="Q144" s="30">
        <v>0</v>
      </c>
    </row>
    <row r="145" spans="1:17">
      <c r="A145" s="5">
        <v>41348</v>
      </c>
      <c r="B145" s="26">
        <v>3.3010000000000002</v>
      </c>
      <c r="C145" s="31"/>
      <c r="D145" s="32"/>
      <c r="E145" s="32"/>
      <c r="F145" s="32"/>
      <c r="G145" s="33"/>
      <c r="H145" s="33"/>
      <c r="I145" s="34"/>
      <c r="J145" s="34"/>
      <c r="K145" s="29"/>
      <c r="L145" s="29"/>
      <c r="M145" s="29"/>
      <c r="N145" s="29"/>
      <c r="O145" s="29"/>
      <c r="P145" s="71">
        <v>0</v>
      </c>
      <c r="Q145" s="30">
        <v>0</v>
      </c>
    </row>
    <row r="146" spans="1:17">
      <c r="A146" s="5">
        <v>41349</v>
      </c>
      <c r="B146" s="26">
        <v>3.1829999999999998</v>
      </c>
      <c r="C146" s="33"/>
      <c r="D146" s="33"/>
      <c r="E146" s="31"/>
      <c r="F146" s="31"/>
      <c r="G146" s="31"/>
      <c r="H146" s="31"/>
      <c r="I146" s="33"/>
      <c r="J146" s="33"/>
      <c r="K146" s="29"/>
      <c r="L146" s="29"/>
      <c r="M146" s="29"/>
      <c r="N146" s="29"/>
      <c r="O146" s="29"/>
      <c r="P146" s="71">
        <v>0</v>
      </c>
      <c r="Q146" s="30">
        <v>0</v>
      </c>
    </row>
    <row r="147" spans="1:17">
      <c r="A147" s="5">
        <v>41350</v>
      </c>
      <c r="B147" s="26">
        <v>3.069</v>
      </c>
      <c r="C147" s="33"/>
      <c r="D147" s="33"/>
      <c r="E147" s="31"/>
      <c r="F147" s="32"/>
      <c r="G147" s="32"/>
      <c r="H147" s="32"/>
      <c r="I147" s="33"/>
      <c r="J147" s="33"/>
      <c r="K147" s="29"/>
      <c r="L147" s="29"/>
      <c r="M147" s="29"/>
      <c r="N147" s="29"/>
      <c r="O147" s="29"/>
      <c r="P147" s="71">
        <v>0</v>
      </c>
      <c r="Q147" s="30">
        <v>0</v>
      </c>
    </row>
    <row r="148" spans="1:17">
      <c r="A148" s="5">
        <v>41351</v>
      </c>
      <c r="B148" s="26">
        <v>2.9319999999999999</v>
      </c>
      <c r="C148" s="27"/>
      <c r="D148" s="27"/>
      <c r="E148" s="28"/>
      <c r="F148" s="27"/>
      <c r="G148" s="27"/>
      <c r="H148" s="27"/>
      <c r="I148" s="27"/>
      <c r="J148" s="27"/>
      <c r="K148" s="29"/>
      <c r="L148" s="29"/>
      <c r="M148" s="29"/>
      <c r="N148" s="29"/>
      <c r="O148" s="29"/>
      <c r="P148" s="71">
        <v>0</v>
      </c>
      <c r="Q148" s="30">
        <v>0</v>
      </c>
    </row>
    <row r="149" spans="1:17">
      <c r="A149" s="5">
        <v>41352</v>
      </c>
      <c r="B149" s="26">
        <v>2.7869999999999999</v>
      </c>
      <c r="C149" s="27"/>
      <c r="D149" s="27"/>
      <c r="E149" s="28"/>
      <c r="F149" s="27"/>
      <c r="G149" s="27"/>
      <c r="H149" s="27"/>
      <c r="I149" s="27"/>
      <c r="J149" s="27"/>
      <c r="K149" s="29"/>
      <c r="L149" s="29"/>
      <c r="M149" s="29"/>
      <c r="N149" s="29"/>
      <c r="O149" s="29"/>
      <c r="P149" s="72">
        <v>2</v>
      </c>
      <c r="Q149" s="30">
        <v>0</v>
      </c>
    </row>
    <row r="150" spans="1:17">
      <c r="A150" s="5">
        <v>41353</v>
      </c>
      <c r="B150" s="26">
        <v>2.8759999999999999</v>
      </c>
      <c r="C150" s="27"/>
      <c r="D150" s="27"/>
      <c r="E150" s="28"/>
      <c r="F150" s="27"/>
      <c r="G150" s="27"/>
      <c r="H150" s="27"/>
      <c r="I150" s="27"/>
      <c r="J150" s="27"/>
      <c r="K150" s="29"/>
      <c r="L150" s="29"/>
      <c r="M150" s="29"/>
      <c r="N150" s="29"/>
      <c r="O150" s="29"/>
      <c r="P150" s="71">
        <v>0</v>
      </c>
      <c r="Q150" s="30">
        <v>0</v>
      </c>
    </row>
    <row r="151" spans="1:17">
      <c r="A151" s="5">
        <v>41354</v>
      </c>
      <c r="B151" s="26">
        <v>2.8969999999999998</v>
      </c>
      <c r="C151" s="27"/>
      <c r="D151" s="27"/>
      <c r="E151" s="28"/>
      <c r="F151" s="27"/>
      <c r="G151" s="27"/>
      <c r="H151" s="27"/>
      <c r="I151" s="27"/>
      <c r="J151" s="27"/>
      <c r="K151" s="29"/>
      <c r="L151" s="29"/>
      <c r="M151" s="29"/>
      <c r="N151" s="29"/>
      <c r="O151" s="29"/>
      <c r="P151" s="71">
        <v>0</v>
      </c>
      <c r="Q151" s="30">
        <v>0</v>
      </c>
    </row>
    <row r="152" spans="1:17">
      <c r="A152" s="5">
        <v>41355</v>
      </c>
      <c r="B152" s="26">
        <v>2.8519999999999999</v>
      </c>
      <c r="C152" s="27"/>
      <c r="D152" s="27"/>
      <c r="E152" s="28"/>
      <c r="F152" s="27"/>
      <c r="G152" s="27"/>
      <c r="H152" s="27"/>
      <c r="I152" s="27"/>
      <c r="J152" s="27"/>
      <c r="K152" s="29"/>
      <c r="L152" s="29"/>
      <c r="M152" s="29"/>
      <c r="N152" s="29"/>
      <c r="O152" s="29"/>
      <c r="P152" s="71">
        <v>0</v>
      </c>
      <c r="Q152" s="30">
        <v>0</v>
      </c>
    </row>
    <row r="153" spans="1:17">
      <c r="A153" s="5">
        <v>41356</v>
      </c>
      <c r="B153" s="26">
        <v>2.8879999999999999</v>
      </c>
      <c r="C153" s="27"/>
      <c r="D153" s="27"/>
      <c r="E153" s="28"/>
      <c r="F153" s="27"/>
      <c r="G153" s="27"/>
      <c r="H153" s="27"/>
      <c r="I153" s="27"/>
      <c r="J153" s="27"/>
      <c r="K153" s="29"/>
      <c r="L153" s="29"/>
      <c r="M153" s="29"/>
      <c r="N153" s="29"/>
      <c r="O153" s="29"/>
      <c r="P153" s="71">
        <v>0</v>
      </c>
      <c r="Q153" s="30">
        <v>0</v>
      </c>
    </row>
    <row r="154" spans="1:17">
      <c r="A154" s="5">
        <v>41357</v>
      </c>
      <c r="B154" s="26">
        <v>2.7389999999999999</v>
      </c>
      <c r="C154" s="27"/>
      <c r="D154" s="27"/>
      <c r="E154" s="28"/>
      <c r="F154" s="27"/>
      <c r="G154" s="27"/>
      <c r="H154" s="27"/>
      <c r="I154" s="27"/>
      <c r="J154" s="27"/>
      <c r="K154" s="29"/>
      <c r="L154" s="29"/>
      <c r="M154" s="29"/>
      <c r="N154" s="29"/>
      <c r="O154" s="29"/>
      <c r="P154" s="71">
        <v>0</v>
      </c>
      <c r="Q154" s="30">
        <v>0</v>
      </c>
    </row>
    <row r="155" spans="1:17">
      <c r="A155" s="5">
        <v>41358</v>
      </c>
      <c r="B155" s="26">
        <v>2.6680000000000001</v>
      </c>
      <c r="C155" s="27"/>
      <c r="D155" s="27"/>
      <c r="E155" s="28"/>
      <c r="F155" s="27"/>
      <c r="G155" s="27"/>
      <c r="H155" s="27"/>
      <c r="I155" s="27"/>
      <c r="J155" s="27"/>
      <c r="K155" s="29"/>
      <c r="L155" s="29"/>
      <c r="M155" s="29"/>
      <c r="N155" s="29"/>
      <c r="O155" s="29"/>
      <c r="P155" s="72">
        <v>1</v>
      </c>
      <c r="Q155" s="30">
        <v>0</v>
      </c>
    </row>
    <row r="156" spans="1:17">
      <c r="A156" s="5">
        <v>41359</v>
      </c>
      <c r="B156" s="26">
        <v>2.8250000000000002</v>
      </c>
      <c r="C156" s="27"/>
      <c r="D156" s="27"/>
      <c r="E156" s="28"/>
      <c r="F156" s="27"/>
      <c r="G156" s="27"/>
      <c r="H156" s="27"/>
      <c r="I156" s="27"/>
      <c r="J156" s="27"/>
      <c r="K156" s="29"/>
      <c r="L156" s="29"/>
      <c r="M156" s="29"/>
      <c r="N156" s="29"/>
      <c r="O156" s="29"/>
      <c r="P156" s="71">
        <v>0</v>
      </c>
      <c r="Q156" s="30">
        <v>0</v>
      </c>
    </row>
    <row r="157" spans="1:17">
      <c r="A157" s="5">
        <v>41360</v>
      </c>
      <c r="B157" s="26">
        <v>2.7440000000000002</v>
      </c>
      <c r="C157" s="27"/>
      <c r="D157" s="27"/>
      <c r="E157" s="28"/>
      <c r="F157" s="27"/>
      <c r="G157" s="27"/>
      <c r="H157" s="27"/>
      <c r="I157" s="27"/>
      <c r="J157" s="27"/>
      <c r="K157" s="29"/>
      <c r="L157" s="29"/>
      <c r="M157" s="29"/>
      <c r="N157" s="29"/>
      <c r="O157" s="29"/>
      <c r="P157" s="71">
        <v>0</v>
      </c>
      <c r="Q157" s="30">
        <v>0</v>
      </c>
    </row>
    <row r="158" spans="1:17">
      <c r="A158" s="7">
        <v>41361</v>
      </c>
      <c r="B158" s="26">
        <v>3.0779999999999998</v>
      </c>
      <c r="C158" s="30">
        <v>2</v>
      </c>
      <c r="D158" s="30">
        <v>3.3</v>
      </c>
      <c r="E158" s="30">
        <v>7.3</v>
      </c>
      <c r="F158" s="30">
        <v>1200</v>
      </c>
      <c r="G158" s="30">
        <v>3</v>
      </c>
      <c r="H158" s="30">
        <v>2</v>
      </c>
      <c r="I158" s="30">
        <v>4.2</v>
      </c>
      <c r="J158" s="30">
        <v>4.9000000000000004</v>
      </c>
      <c r="K158" s="27">
        <f>IF(H158&gt;0,H158*'[1]Operations INPUT'!D160/1000,"")</f>
        <v>5.96</v>
      </c>
      <c r="L158" s="27">
        <f>IF(I158&gt;0,I158*'[1]Operations INPUT'!D160/1000,"")</f>
        <v>12.516</v>
      </c>
      <c r="M158" s="27">
        <f>IF(C158&gt;0,C158*'[1]Operations INPUT'!D160/1000,"")</f>
        <v>5.96</v>
      </c>
      <c r="N158" s="27">
        <f>IF(J158&gt;0,J158*'[1]Operations INPUT'!D160/1000,"")</f>
        <v>14.602000000000002</v>
      </c>
      <c r="O158" s="27">
        <f>IF(G158&gt;0,G158*'[1]Operations INPUT'!D160/1000,"")</f>
        <v>8.94</v>
      </c>
      <c r="P158" s="72">
        <v>2</v>
      </c>
      <c r="Q158" s="30">
        <v>0</v>
      </c>
    </row>
    <row r="159" spans="1:17">
      <c r="A159" s="5">
        <v>41362</v>
      </c>
      <c r="B159" s="26">
        <v>2.6739999999999999</v>
      </c>
      <c r="C159" s="31"/>
      <c r="D159" s="32"/>
      <c r="E159" s="32"/>
      <c r="F159" s="32"/>
      <c r="G159" s="33"/>
      <c r="H159" s="33"/>
      <c r="I159" s="34"/>
      <c r="J159" s="34"/>
      <c r="K159" s="29"/>
      <c r="L159" s="29"/>
      <c r="M159" s="29"/>
      <c r="N159" s="29"/>
      <c r="O159" s="29"/>
      <c r="P159" s="71">
        <v>0</v>
      </c>
      <c r="Q159" s="30">
        <v>0</v>
      </c>
    </row>
    <row r="160" spans="1:17">
      <c r="A160" s="5">
        <v>41363</v>
      </c>
      <c r="B160" s="26">
        <v>2.798</v>
      </c>
      <c r="C160" s="33"/>
      <c r="D160" s="33"/>
      <c r="E160" s="31"/>
      <c r="F160" s="31"/>
      <c r="G160" s="31"/>
      <c r="H160" s="31"/>
      <c r="I160" s="33"/>
      <c r="J160" s="33"/>
      <c r="K160" s="29"/>
      <c r="L160" s="29"/>
      <c r="M160" s="29"/>
      <c r="N160" s="29"/>
      <c r="O160" s="29"/>
      <c r="P160" s="71">
        <v>0</v>
      </c>
      <c r="Q160" s="30">
        <v>0</v>
      </c>
    </row>
    <row r="161" spans="1:17">
      <c r="A161" s="5">
        <v>41364</v>
      </c>
      <c r="B161" s="26">
        <v>2.4169999999999998</v>
      </c>
      <c r="C161" s="33"/>
      <c r="D161" s="33"/>
      <c r="E161" s="31"/>
      <c r="F161" s="32"/>
      <c r="G161" s="32"/>
      <c r="H161" s="32"/>
      <c r="I161" s="33"/>
      <c r="J161" s="33"/>
      <c r="K161" s="29"/>
      <c r="L161" s="29"/>
      <c r="M161" s="29"/>
      <c r="N161" s="29"/>
      <c r="O161" s="29"/>
      <c r="P161" s="71">
        <v>0</v>
      </c>
      <c r="Q161" s="30">
        <v>0</v>
      </c>
    </row>
    <row r="162" spans="1:17">
      <c r="A162" s="5">
        <v>41365</v>
      </c>
      <c r="B162" s="26">
        <v>3.1640000000000001</v>
      </c>
      <c r="C162" s="27"/>
      <c r="D162" s="27"/>
      <c r="E162" s="28"/>
      <c r="F162" s="27"/>
      <c r="G162" s="27"/>
      <c r="H162" s="27"/>
      <c r="I162" s="27"/>
      <c r="J162" s="27"/>
      <c r="K162" s="29"/>
      <c r="L162" s="29"/>
      <c r="M162" s="29"/>
      <c r="N162" s="29"/>
      <c r="O162" s="29"/>
      <c r="P162" s="72">
        <v>10</v>
      </c>
      <c r="Q162" s="30">
        <v>0</v>
      </c>
    </row>
    <row r="163" spans="1:17">
      <c r="A163" s="5">
        <v>41366</v>
      </c>
      <c r="B163" s="26">
        <v>2.9729999999999999</v>
      </c>
      <c r="C163" s="27"/>
      <c r="D163" s="27"/>
      <c r="E163" s="28"/>
      <c r="F163" s="27"/>
      <c r="G163" s="27"/>
      <c r="H163" s="27"/>
      <c r="I163" s="27"/>
      <c r="J163" s="27"/>
      <c r="K163" s="29"/>
      <c r="L163" s="29"/>
      <c r="M163" s="29"/>
      <c r="N163" s="29"/>
      <c r="O163" s="29"/>
      <c r="P163" s="71">
        <v>0</v>
      </c>
      <c r="Q163" s="30">
        <v>0</v>
      </c>
    </row>
    <row r="164" spans="1:17">
      <c r="A164" s="5">
        <v>41367</v>
      </c>
      <c r="B164" s="26">
        <v>2.8180000000000001</v>
      </c>
      <c r="C164" s="27"/>
      <c r="D164" s="27"/>
      <c r="E164" s="28"/>
      <c r="F164" s="27"/>
      <c r="G164" s="27"/>
      <c r="H164" s="27"/>
      <c r="I164" s="27"/>
      <c r="J164" s="27"/>
      <c r="K164" s="29"/>
      <c r="L164" s="29"/>
      <c r="M164" s="29"/>
      <c r="N164" s="29"/>
      <c r="O164" s="29"/>
      <c r="P164" s="71">
        <v>0</v>
      </c>
      <c r="Q164" s="30">
        <v>0</v>
      </c>
    </row>
    <row r="165" spans="1:17">
      <c r="A165" s="5">
        <v>41368</v>
      </c>
      <c r="B165" s="26">
        <v>3.28</v>
      </c>
      <c r="C165" s="27"/>
      <c r="D165" s="27"/>
      <c r="E165" s="28"/>
      <c r="F165" s="27"/>
      <c r="G165" s="27"/>
      <c r="H165" s="27"/>
      <c r="I165" s="27"/>
      <c r="J165" s="27"/>
      <c r="K165" s="29"/>
      <c r="L165" s="29"/>
      <c r="M165" s="29"/>
      <c r="N165" s="29"/>
      <c r="O165" s="29"/>
      <c r="P165" s="72">
        <v>1</v>
      </c>
      <c r="Q165" s="30">
        <v>0</v>
      </c>
    </row>
    <row r="166" spans="1:17">
      <c r="A166" s="5">
        <v>41369</v>
      </c>
      <c r="B166" s="26">
        <v>3.4590000000000001</v>
      </c>
      <c r="C166" s="27"/>
      <c r="D166" s="27"/>
      <c r="E166" s="28"/>
      <c r="F166" s="27"/>
      <c r="G166" s="27"/>
      <c r="H166" s="27"/>
      <c r="I166" s="27"/>
      <c r="J166" s="27"/>
      <c r="K166" s="29"/>
      <c r="L166" s="29"/>
      <c r="M166" s="29"/>
      <c r="N166" s="29"/>
      <c r="O166" s="29"/>
      <c r="P166" s="72">
        <v>19</v>
      </c>
      <c r="Q166" s="30">
        <v>0</v>
      </c>
    </row>
    <row r="167" spans="1:17">
      <c r="A167" s="5">
        <v>41370</v>
      </c>
      <c r="B167" s="26">
        <v>4.1660000000000004</v>
      </c>
      <c r="C167" s="27"/>
      <c r="D167" s="27"/>
      <c r="E167" s="28"/>
      <c r="F167" s="27"/>
      <c r="G167" s="27"/>
      <c r="H167" s="27"/>
      <c r="I167" s="27"/>
      <c r="J167" s="27"/>
      <c r="K167" s="29"/>
      <c r="L167" s="29"/>
      <c r="M167" s="29"/>
      <c r="N167" s="29"/>
      <c r="O167" s="29"/>
      <c r="P167" s="72">
        <v>12</v>
      </c>
      <c r="Q167" s="30">
        <v>0</v>
      </c>
    </row>
    <row r="168" spans="1:17">
      <c r="A168" s="5">
        <v>41371</v>
      </c>
      <c r="B168" s="26">
        <v>3.9689999999999999</v>
      </c>
      <c r="C168" s="27"/>
      <c r="D168" s="27"/>
      <c r="E168" s="28"/>
      <c r="F168" s="27"/>
      <c r="G168" s="27"/>
      <c r="H168" s="27"/>
      <c r="I168" s="27"/>
      <c r="J168" s="27"/>
      <c r="K168" s="29"/>
      <c r="L168" s="29"/>
      <c r="M168" s="29"/>
      <c r="N168" s="29"/>
      <c r="O168" s="29"/>
      <c r="P168" s="72">
        <v>12</v>
      </c>
      <c r="Q168" s="30">
        <v>0</v>
      </c>
    </row>
    <row r="169" spans="1:17">
      <c r="A169" s="5">
        <v>41372</v>
      </c>
      <c r="B169" s="26">
        <v>3.528</v>
      </c>
      <c r="C169" s="27"/>
      <c r="D169" s="27"/>
      <c r="E169" s="28"/>
      <c r="F169" s="27"/>
      <c r="G169" s="27"/>
      <c r="H169" s="27"/>
      <c r="I169" s="27"/>
      <c r="J169" s="27"/>
      <c r="K169" s="29"/>
      <c r="L169" s="29"/>
      <c r="M169" s="29"/>
      <c r="N169" s="29"/>
      <c r="O169" s="29"/>
      <c r="P169" s="71">
        <v>0</v>
      </c>
      <c r="Q169" s="30">
        <v>0</v>
      </c>
    </row>
    <row r="170" spans="1:17">
      <c r="A170" s="5">
        <v>41373</v>
      </c>
      <c r="B170" s="26">
        <v>3.1280000000000001</v>
      </c>
      <c r="C170" s="27"/>
      <c r="D170" s="27"/>
      <c r="E170" s="28"/>
      <c r="F170" s="27"/>
      <c r="G170" s="27"/>
      <c r="H170" s="27"/>
      <c r="I170" s="27"/>
      <c r="J170" s="27"/>
      <c r="K170" s="29"/>
      <c r="L170" s="29"/>
      <c r="M170" s="29"/>
      <c r="N170" s="29"/>
      <c r="O170" s="29"/>
      <c r="P170" s="71">
        <v>0</v>
      </c>
      <c r="Q170" s="30">
        <v>0</v>
      </c>
    </row>
    <row r="171" spans="1:17">
      <c r="A171" s="5">
        <v>41374</v>
      </c>
      <c r="B171" s="26">
        <v>2.8849999999999998</v>
      </c>
      <c r="C171" s="27"/>
      <c r="D171" s="27"/>
      <c r="E171" s="28"/>
      <c r="F171" s="27"/>
      <c r="G171" s="27"/>
      <c r="H171" s="27"/>
      <c r="I171" s="27"/>
      <c r="J171" s="27"/>
      <c r="K171" s="29"/>
      <c r="L171" s="29"/>
      <c r="M171" s="29"/>
      <c r="N171" s="29"/>
      <c r="O171" s="29"/>
      <c r="P171" s="71">
        <v>0</v>
      </c>
      <c r="Q171" s="30">
        <v>0</v>
      </c>
    </row>
    <row r="172" spans="1:17">
      <c r="A172" s="7">
        <v>41375</v>
      </c>
      <c r="B172" s="26">
        <v>3.077</v>
      </c>
      <c r="C172" s="30">
        <v>2</v>
      </c>
      <c r="D172" s="30">
        <v>1.2</v>
      </c>
      <c r="E172" s="30">
        <v>7.3</v>
      </c>
      <c r="F172" s="30">
        <v>58</v>
      </c>
      <c r="G172" s="30">
        <v>6</v>
      </c>
      <c r="H172" s="30">
        <v>6</v>
      </c>
      <c r="I172" s="30">
        <v>2.2000000000000002</v>
      </c>
      <c r="J172" s="30">
        <v>4.7</v>
      </c>
      <c r="K172" s="27">
        <f>IF(H172&gt;0,H172*'[1]Operations INPUT'!D174/1000,"")</f>
        <v>16.5</v>
      </c>
      <c r="L172" s="27">
        <f>IF(I172&gt;0,I172*'[1]Operations INPUT'!D174/1000,"")</f>
        <v>6.0500000000000007</v>
      </c>
      <c r="M172" s="27">
        <f>IF(C172&gt;0,C172*'[1]Operations INPUT'!D174/1000,"")</f>
        <v>5.5</v>
      </c>
      <c r="N172" s="27">
        <f>IF(J172&gt;0,J172*'[1]Operations INPUT'!D174/1000,"")</f>
        <v>12.925000000000001</v>
      </c>
      <c r="O172" s="27">
        <f>IF(G172&gt;0,G172*'[1]Operations INPUT'!D174/1000,"")</f>
        <v>16.5</v>
      </c>
      <c r="P172" s="72">
        <v>2</v>
      </c>
      <c r="Q172" s="30">
        <v>0</v>
      </c>
    </row>
    <row r="173" spans="1:17">
      <c r="A173" s="5">
        <v>41376</v>
      </c>
      <c r="B173" s="26">
        <v>2.9350000000000001</v>
      </c>
      <c r="C173" s="31"/>
      <c r="D173" s="32"/>
      <c r="E173" s="32"/>
      <c r="F173" s="32"/>
      <c r="G173" s="33"/>
      <c r="H173" s="33"/>
      <c r="I173" s="34"/>
      <c r="J173" s="34"/>
      <c r="K173" s="29"/>
      <c r="L173" s="29"/>
      <c r="M173" s="29"/>
      <c r="N173" s="29"/>
      <c r="O173" s="29"/>
      <c r="P173" s="71">
        <v>0</v>
      </c>
      <c r="Q173" s="30">
        <v>0</v>
      </c>
    </row>
    <row r="174" spans="1:17">
      <c r="A174" s="5">
        <v>41377</v>
      </c>
      <c r="B174" s="26">
        <v>6.7619999999999996</v>
      </c>
      <c r="C174" s="33"/>
      <c r="D174" s="33"/>
      <c r="E174" s="31"/>
      <c r="F174" s="31"/>
      <c r="G174" s="31"/>
      <c r="H174" s="31"/>
      <c r="I174" s="33"/>
      <c r="J174" s="33"/>
      <c r="K174" s="29"/>
      <c r="L174" s="29"/>
      <c r="M174" s="29"/>
      <c r="N174" s="29"/>
      <c r="O174" s="29"/>
      <c r="P174" s="72">
        <v>39</v>
      </c>
      <c r="Q174" s="30">
        <v>0</v>
      </c>
    </row>
    <row r="175" spans="1:17">
      <c r="A175" s="5">
        <v>41378</v>
      </c>
      <c r="B175" s="26">
        <v>14.641</v>
      </c>
      <c r="C175" s="33"/>
      <c r="D175" s="33"/>
      <c r="E175" s="31"/>
      <c r="F175" s="32"/>
      <c r="G175" s="32"/>
      <c r="H175" s="32"/>
      <c r="I175" s="33"/>
      <c r="J175" s="33"/>
      <c r="K175" s="29"/>
      <c r="L175" s="29"/>
      <c r="M175" s="29"/>
      <c r="N175" s="29"/>
      <c r="O175" s="29"/>
      <c r="P175" s="72">
        <v>16</v>
      </c>
      <c r="Q175" s="30">
        <v>0</v>
      </c>
    </row>
    <row r="176" spans="1:17">
      <c r="A176" s="5">
        <v>41379</v>
      </c>
      <c r="B176" s="26">
        <v>4.2949999999999999</v>
      </c>
      <c r="C176" s="27"/>
      <c r="D176" s="27"/>
      <c r="E176" s="28"/>
      <c r="F176" s="27"/>
      <c r="G176" s="27"/>
      <c r="H176" s="27"/>
      <c r="I176" s="27"/>
      <c r="J176" s="27"/>
      <c r="K176" s="29"/>
      <c r="L176" s="29"/>
      <c r="M176" s="29"/>
      <c r="N176" s="29"/>
      <c r="O176" s="29"/>
      <c r="P176" s="71">
        <v>0</v>
      </c>
      <c r="Q176" s="30">
        <v>0</v>
      </c>
    </row>
    <row r="177" spans="1:17">
      <c r="A177" s="5">
        <v>41380</v>
      </c>
      <c r="B177" s="26">
        <v>4.2119999999999997</v>
      </c>
      <c r="C177" s="27"/>
      <c r="D177" s="27"/>
      <c r="E177" s="28"/>
      <c r="F177" s="27"/>
      <c r="G177" s="27"/>
      <c r="H177" s="27"/>
      <c r="I177" s="27"/>
      <c r="J177" s="27"/>
      <c r="K177" s="29"/>
      <c r="L177" s="29"/>
      <c r="M177" s="29"/>
      <c r="N177" s="29"/>
      <c r="O177" s="29"/>
      <c r="P177" s="71">
        <v>0</v>
      </c>
      <c r="Q177" s="30">
        <v>0</v>
      </c>
    </row>
    <row r="178" spans="1:17">
      <c r="A178" s="5">
        <v>41381</v>
      </c>
      <c r="B178" s="26">
        <v>10.916</v>
      </c>
      <c r="C178" s="27"/>
      <c r="D178" s="27"/>
      <c r="E178" s="28"/>
      <c r="F178" s="27"/>
      <c r="G178" s="27"/>
      <c r="H178" s="27"/>
      <c r="I178" s="27"/>
      <c r="J178" s="27"/>
      <c r="K178" s="29"/>
      <c r="L178" s="29"/>
      <c r="M178" s="29"/>
      <c r="N178" s="29"/>
      <c r="O178" s="29"/>
      <c r="P178" s="72">
        <v>33</v>
      </c>
      <c r="Q178" s="30">
        <v>0</v>
      </c>
    </row>
    <row r="179" spans="1:17">
      <c r="A179" s="5">
        <v>41382</v>
      </c>
      <c r="B179" s="26">
        <v>8.9939999999999998</v>
      </c>
      <c r="C179" s="27"/>
      <c r="D179" s="27"/>
      <c r="E179" s="28"/>
      <c r="F179" s="27"/>
      <c r="G179" s="27"/>
      <c r="H179" s="27"/>
      <c r="I179" s="27"/>
      <c r="J179" s="27"/>
      <c r="K179" s="29"/>
      <c r="L179" s="29"/>
      <c r="M179" s="29"/>
      <c r="N179" s="29"/>
      <c r="O179" s="29"/>
      <c r="P179" s="71">
        <v>0</v>
      </c>
      <c r="Q179" s="30">
        <v>0</v>
      </c>
    </row>
    <row r="180" spans="1:17">
      <c r="A180" s="5">
        <v>41383</v>
      </c>
      <c r="B180" s="26">
        <v>4.5599999999999996</v>
      </c>
      <c r="C180" s="27"/>
      <c r="D180" s="27"/>
      <c r="E180" s="28"/>
      <c r="F180" s="27"/>
      <c r="G180" s="27"/>
      <c r="H180" s="27"/>
      <c r="I180" s="27"/>
      <c r="J180" s="27"/>
      <c r="K180" s="29"/>
      <c r="L180" s="29"/>
      <c r="M180" s="29"/>
      <c r="N180" s="29"/>
      <c r="O180" s="29"/>
      <c r="P180" s="71">
        <v>0</v>
      </c>
      <c r="Q180" s="30">
        <v>0</v>
      </c>
    </row>
    <row r="181" spans="1:17">
      <c r="A181" s="5">
        <v>41384</v>
      </c>
      <c r="B181" s="26">
        <v>3.919</v>
      </c>
      <c r="C181" s="27"/>
      <c r="D181" s="27"/>
      <c r="E181" s="28"/>
      <c r="F181" s="27"/>
      <c r="G181" s="27"/>
      <c r="H181" s="27"/>
      <c r="I181" s="27"/>
      <c r="J181" s="27"/>
      <c r="K181" s="29"/>
      <c r="L181" s="29"/>
      <c r="M181" s="29"/>
      <c r="N181" s="29"/>
      <c r="O181" s="29"/>
      <c r="P181" s="71">
        <v>0</v>
      </c>
      <c r="Q181" s="30">
        <v>0</v>
      </c>
    </row>
    <row r="182" spans="1:17">
      <c r="A182" s="5">
        <v>41385</v>
      </c>
      <c r="B182" s="26">
        <v>4.6680000000000001</v>
      </c>
      <c r="C182" s="27"/>
      <c r="D182" s="27"/>
      <c r="E182" s="28"/>
      <c r="F182" s="27"/>
      <c r="G182" s="27"/>
      <c r="H182" s="27"/>
      <c r="I182" s="27"/>
      <c r="J182" s="27"/>
      <c r="K182" s="29"/>
      <c r="L182" s="29"/>
      <c r="M182" s="29"/>
      <c r="N182" s="29"/>
      <c r="O182" s="29"/>
      <c r="P182" s="71">
        <v>0</v>
      </c>
      <c r="Q182" s="30">
        <v>0</v>
      </c>
    </row>
    <row r="183" spans="1:17">
      <c r="A183" s="5">
        <v>41386</v>
      </c>
      <c r="B183" s="26">
        <v>1.9350000000000001</v>
      </c>
      <c r="C183" s="27"/>
      <c r="D183" s="27"/>
      <c r="E183" s="28"/>
      <c r="F183" s="27"/>
      <c r="G183" s="27"/>
      <c r="H183" s="27"/>
      <c r="I183" s="27"/>
      <c r="J183" s="27"/>
      <c r="K183" s="29"/>
      <c r="L183" s="29"/>
      <c r="M183" s="29"/>
      <c r="N183" s="29"/>
      <c r="O183" s="29"/>
      <c r="P183" s="71">
        <v>0</v>
      </c>
      <c r="Q183" s="30">
        <v>0</v>
      </c>
    </row>
    <row r="184" spans="1:17">
      <c r="A184" s="5">
        <v>41387</v>
      </c>
      <c r="B184" s="26">
        <v>3.1440000000000001</v>
      </c>
      <c r="C184" s="27"/>
      <c r="D184" s="27"/>
      <c r="E184" s="28"/>
      <c r="F184" s="27"/>
      <c r="G184" s="27"/>
      <c r="H184" s="27"/>
      <c r="I184" s="27"/>
      <c r="J184" s="27"/>
      <c r="K184" s="29"/>
      <c r="L184" s="29"/>
      <c r="M184" s="29"/>
      <c r="N184" s="29"/>
      <c r="O184" s="29"/>
      <c r="P184" s="71">
        <v>0</v>
      </c>
      <c r="Q184" s="30">
        <v>0</v>
      </c>
    </row>
    <row r="185" spans="1:17">
      <c r="A185" s="5">
        <v>41388</v>
      </c>
      <c r="B185" s="26">
        <v>3.0790000000000002</v>
      </c>
      <c r="C185" s="27"/>
      <c r="D185" s="27"/>
      <c r="E185" s="28"/>
      <c r="F185" s="27"/>
      <c r="G185" s="27"/>
      <c r="H185" s="27"/>
      <c r="I185" s="27"/>
      <c r="J185" s="27"/>
      <c r="K185" s="29"/>
      <c r="L185" s="29"/>
      <c r="M185" s="29"/>
      <c r="N185" s="29"/>
      <c r="O185" s="29"/>
      <c r="P185" s="71">
        <v>0</v>
      </c>
      <c r="Q185" s="30">
        <v>0</v>
      </c>
    </row>
    <row r="186" spans="1:17">
      <c r="A186" s="7">
        <v>41389</v>
      </c>
      <c r="B186" s="26">
        <v>2.9420000000000002</v>
      </c>
      <c r="C186" s="30">
        <v>2</v>
      </c>
      <c r="D186" s="30">
        <v>2.1</v>
      </c>
      <c r="E186" s="30">
        <v>7.4</v>
      </c>
      <c r="F186" s="30">
        <v>272</v>
      </c>
      <c r="G186" s="30">
        <v>2</v>
      </c>
      <c r="H186" s="30">
        <v>2</v>
      </c>
      <c r="I186" s="30">
        <v>3.2</v>
      </c>
      <c r="J186" s="30">
        <v>4.4000000000000004</v>
      </c>
      <c r="K186" s="27">
        <f>IF(H186&gt;0,H186*'[1]Operations INPUT'!D188/1000,"")</f>
        <v>16.792000000000002</v>
      </c>
      <c r="L186" s="27">
        <f>IF(I186&gt;0,I186*'[1]Operations INPUT'!D188/1000,"")</f>
        <v>26.8672</v>
      </c>
      <c r="M186" s="27">
        <f>IF(C186&gt;0,C186*'[1]Operations INPUT'!D188/1000,"")</f>
        <v>16.792000000000002</v>
      </c>
      <c r="N186" s="27">
        <f>IF(J186&gt;0,J186*'[1]Operations INPUT'!D188/1000,"")</f>
        <v>36.942399999999999</v>
      </c>
      <c r="O186" s="27">
        <f>IF(G186&gt;0,G186*'[1]Operations INPUT'!D188/1000,"")</f>
        <v>16.792000000000002</v>
      </c>
      <c r="P186" s="71">
        <v>0</v>
      </c>
      <c r="Q186" s="30">
        <v>0</v>
      </c>
    </row>
    <row r="187" spans="1:17">
      <c r="A187" s="5">
        <v>41390</v>
      </c>
      <c r="B187" s="26">
        <v>2.8279999999999998</v>
      </c>
      <c r="C187" s="31"/>
      <c r="D187" s="32"/>
      <c r="E187" s="32"/>
      <c r="F187" s="32"/>
      <c r="G187" s="33"/>
      <c r="H187" s="33"/>
      <c r="I187" s="34"/>
      <c r="J187" s="34"/>
      <c r="K187" s="29"/>
      <c r="L187" s="29"/>
      <c r="M187" s="29"/>
      <c r="N187" s="29"/>
      <c r="O187" s="29"/>
      <c r="P187" s="71">
        <v>0</v>
      </c>
      <c r="Q187" s="30">
        <v>0</v>
      </c>
    </row>
    <row r="188" spans="1:17">
      <c r="A188" s="5">
        <v>41391</v>
      </c>
      <c r="B188" s="26">
        <v>2.91</v>
      </c>
      <c r="C188" s="33"/>
      <c r="D188" s="33"/>
      <c r="E188" s="31"/>
      <c r="F188" s="31"/>
      <c r="G188" s="31"/>
      <c r="H188" s="31"/>
      <c r="I188" s="33"/>
      <c r="J188" s="33"/>
      <c r="K188" s="29"/>
      <c r="L188" s="29"/>
      <c r="M188" s="29"/>
      <c r="N188" s="29"/>
      <c r="O188" s="29"/>
      <c r="P188" s="71">
        <v>0</v>
      </c>
      <c r="Q188" s="30">
        <v>0</v>
      </c>
    </row>
    <row r="189" spans="1:17">
      <c r="A189" s="5">
        <v>41392</v>
      </c>
      <c r="B189" s="26">
        <v>2.7690000000000001</v>
      </c>
      <c r="C189" s="33"/>
      <c r="D189" s="33"/>
      <c r="E189" s="31"/>
      <c r="F189" s="32"/>
      <c r="G189" s="32"/>
      <c r="H189" s="32"/>
      <c r="I189" s="33"/>
      <c r="J189" s="33"/>
      <c r="K189" s="29"/>
      <c r="L189" s="29"/>
      <c r="M189" s="29"/>
      <c r="N189" s="29"/>
      <c r="O189" s="29"/>
      <c r="P189" s="71">
        <v>0</v>
      </c>
      <c r="Q189" s="30">
        <v>0</v>
      </c>
    </row>
    <row r="190" spans="1:17">
      <c r="A190" s="5">
        <v>41393</v>
      </c>
      <c r="B190" s="26">
        <v>2.6829999999999998</v>
      </c>
      <c r="C190" s="27"/>
      <c r="D190" s="27"/>
      <c r="E190" s="28"/>
      <c r="F190" s="27"/>
      <c r="G190" s="27"/>
      <c r="H190" s="27"/>
      <c r="I190" s="27"/>
      <c r="J190" s="27"/>
      <c r="K190" s="29"/>
      <c r="L190" s="29"/>
      <c r="M190" s="29"/>
      <c r="N190" s="29"/>
      <c r="O190" s="29"/>
      <c r="P190" s="71">
        <v>0</v>
      </c>
      <c r="Q190" s="30">
        <v>0</v>
      </c>
    </row>
    <row r="191" spans="1:17">
      <c r="A191" s="5">
        <v>41394</v>
      </c>
      <c r="B191" s="26">
        <v>2.8479999999999999</v>
      </c>
      <c r="C191" s="27"/>
      <c r="D191" s="27"/>
      <c r="E191" s="28"/>
      <c r="F191" s="27"/>
      <c r="G191" s="27"/>
      <c r="H191" s="27"/>
      <c r="I191" s="27"/>
      <c r="J191" s="27"/>
      <c r="K191" s="29"/>
      <c r="L191" s="29"/>
      <c r="M191" s="29"/>
      <c r="N191" s="29"/>
      <c r="O191" s="29"/>
      <c r="P191" s="71">
        <v>0</v>
      </c>
      <c r="Q191" s="30">
        <v>0</v>
      </c>
    </row>
    <row r="192" spans="1:17">
      <c r="A192" s="5">
        <v>41395</v>
      </c>
      <c r="B192" s="26">
        <v>2.7090000000000001</v>
      </c>
      <c r="C192" s="27"/>
      <c r="D192" s="27"/>
      <c r="E192" s="28"/>
      <c r="F192" s="27"/>
      <c r="G192" s="27"/>
      <c r="H192" s="27"/>
      <c r="I192" s="27"/>
      <c r="J192" s="27"/>
      <c r="K192" s="29"/>
      <c r="L192" s="29"/>
      <c r="M192" s="29"/>
      <c r="N192" s="29"/>
      <c r="O192" s="29"/>
      <c r="P192" s="71">
        <v>0</v>
      </c>
      <c r="Q192" s="30">
        <v>0</v>
      </c>
    </row>
    <row r="193" spans="1:17">
      <c r="A193" s="5">
        <v>41396</v>
      </c>
      <c r="B193" s="26">
        <v>2.7349999999999999</v>
      </c>
      <c r="C193" s="27"/>
      <c r="D193" s="27"/>
      <c r="E193" s="28"/>
      <c r="F193" s="27"/>
      <c r="G193" s="27"/>
      <c r="H193" s="27"/>
      <c r="I193" s="27"/>
      <c r="J193" s="27"/>
      <c r="K193" s="29"/>
      <c r="L193" s="29"/>
      <c r="M193" s="29"/>
      <c r="N193" s="29"/>
      <c r="O193" s="29"/>
      <c r="P193" s="71">
        <v>0</v>
      </c>
      <c r="Q193" s="30">
        <v>0</v>
      </c>
    </row>
    <row r="194" spans="1:17">
      <c r="A194" s="5">
        <v>41397</v>
      </c>
      <c r="B194" s="26">
        <v>2.738</v>
      </c>
      <c r="C194" s="27"/>
      <c r="D194" s="27"/>
      <c r="E194" s="28"/>
      <c r="F194" s="27"/>
      <c r="G194" s="27"/>
      <c r="H194" s="27"/>
      <c r="I194" s="27"/>
      <c r="J194" s="27"/>
      <c r="K194" s="29"/>
      <c r="L194" s="29"/>
      <c r="M194" s="29"/>
      <c r="N194" s="29"/>
      <c r="O194" s="29"/>
      <c r="P194" s="71">
        <v>0</v>
      </c>
      <c r="Q194" s="30">
        <v>0</v>
      </c>
    </row>
    <row r="195" spans="1:17">
      <c r="A195" s="5">
        <v>41398</v>
      </c>
      <c r="B195" s="26">
        <v>2.5659999999999998</v>
      </c>
      <c r="C195" s="27"/>
      <c r="D195" s="27"/>
      <c r="E195" s="28"/>
      <c r="F195" s="27"/>
      <c r="G195" s="27"/>
      <c r="H195" s="27"/>
      <c r="I195" s="27"/>
      <c r="J195" s="27"/>
      <c r="K195" s="29"/>
      <c r="L195" s="29"/>
      <c r="M195" s="29"/>
      <c r="N195" s="29"/>
      <c r="O195" s="29"/>
      <c r="P195" s="71">
        <v>0</v>
      </c>
      <c r="Q195" s="30">
        <v>0</v>
      </c>
    </row>
    <row r="196" spans="1:17">
      <c r="A196" s="5">
        <v>41399</v>
      </c>
      <c r="B196" s="26">
        <v>2.734</v>
      </c>
      <c r="C196" s="27"/>
      <c r="D196" s="27"/>
      <c r="E196" s="28"/>
      <c r="F196" s="27"/>
      <c r="G196" s="27"/>
      <c r="H196" s="27"/>
      <c r="I196" s="27"/>
      <c r="J196" s="27"/>
      <c r="K196" s="29"/>
      <c r="L196" s="29"/>
      <c r="M196" s="29"/>
      <c r="N196" s="29"/>
      <c r="O196" s="29"/>
      <c r="P196" s="71">
        <v>0</v>
      </c>
      <c r="Q196" s="30">
        <v>0</v>
      </c>
    </row>
    <row r="197" spans="1:17">
      <c r="A197" s="5">
        <v>41400</v>
      </c>
      <c r="B197" s="26">
        <v>2.484</v>
      </c>
      <c r="C197" s="27"/>
      <c r="D197" s="27"/>
      <c r="E197" s="28"/>
      <c r="F197" s="27"/>
      <c r="G197" s="27"/>
      <c r="H197" s="27"/>
      <c r="I197" s="27"/>
      <c r="J197" s="27"/>
      <c r="K197" s="29"/>
      <c r="L197" s="29"/>
      <c r="M197" s="29"/>
      <c r="N197" s="29"/>
      <c r="O197" s="29"/>
      <c r="P197" s="71">
        <v>0</v>
      </c>
      <c r="Q197" s="30">
        <v>0</v>
      </c>
    </row>
    <row r="198" spans="1:17">
      <c r="A198" s="5">
        <v>41401</v>
      </c>
      <c r="B198" s="26">
        <v>2.738</v>
      </c>
      <c r="C198" s="27"/>
      <c r="D198" s="27"/>
      <c r="E198" s="28"/>
      <c r="F198" s="27"/>
      <c r="G198" s="27"/>
      <c r="H198" s="27"/>
      <c r="I198" s="27"/>
      <c r="J198" s="27"/>
      <c r="K198" s="29"/>
      <c r="L198" s="29"/>
      <c r="M198" s="29"/>
      <c r="N198" s="29"/>
      <c r="O198" s="29"/>
      <c r="P198" s="71">
        <v>0</v>
      </c>
      <c r="Q198" s="30">
        <v>0</v>
      </c>
    </row>
    <row r="199" spans="1:17">
      <c r="A199" s="5">
        <v>41402</v>
      </c>
      <c r="B199" s="26">
        <v>2.8010000000000002</v>
      </c>
      <c r="C199" s="27"/>
      <c r="D199" s="27"/>
      <c r="E199" s="28"/>
      <c r="F199" s="27"/>
      <c r="G199" s="27"/>
      <c r="H199" s="27"/>
      <c r="I199" s="27"/>
      <c r="J199" s="27"/>
      <c r="K199" s="29"/>
      <c r="L199" s="29"/>
      <c r="M199" s="29"/>
      <c r="N199" s="29"/>
      <c r="O199" s="29"/>
      <c r="P199" s="72">
        <v>6</v>
      </c>
      <c r="Q199" s="30">
        <v>0</v>
      </c>
    </row>
    <row r="200" spans="1:17">
      <c r="A200" s="7">
        <v>41403</v>
      </c>
      <c r="B200" s="26">
        <v>2.6579999999999999</v>
      </c>
      <c r="C200" s="30">
        <v>2</v>
      </c>
      <c r="D200" s="30">
        <v>1</v>
      </c>
      <c r="E200" s="30">
        <v>7.3</v>
      </c>
      <c r="F200" s="30">
        <v>370</v>
      </c>
      <c r="G200" s="30">
        <v>3</v>
      </c>
      <c r="H200" s="30">
        <v>2</v>
      </c>
      <c r="I200" s="30">
        <v>2.2000000000000002</v>
      </c>
      <c r="J200" s="30">
        <v>4.0999999999999996</v>
      </c>
      <c r="K200" s="27">
        <f>IF(H200&gt;0,H200*'[1]Operations INPUT'!D202/1000,"")</f>
        <v>5.6580000000000004</v>
      </c>
      <c r="L200" s="27">
        <f>IF(I200&gt;0,I200*'[1]Operations INPUT'!D202/1000,"")</f>
        <v>6.2237999999999998</v>
      </c>
      <c r="M200" s="27">
        <f>IF(C200&gt;0,C200*'[1]Operations INPUT'!D202/1000,"")</f>
        <v>5.6580000000000004</v>
      </c>
      <c r="N200" s="27">
        <f>IF(J200&gt;0,J200*'[1]Operations INPUT'!D202/1000,"")</f>
        <v>11.5989</v>
      </c>
      <c r="O200" s="27">
        <f>IF(G200&gt;0,G200*'[1]Operations INPUT'!D202/1000,"")</f>
        <v>8.4870000000000001</v>
      </c>
      <c r="P200" s="72">
        <v>1</v>
      </c>
      <c r="Q200" s="30">
        <v>0</v>
      </c>
    </row>
    <row r="201" spans="1:17">
      <c r="A201" s="5">
        <v>41404</v>
      </c>
      <c r="B201" s="26">
        <v>2.64</v>
      </c>
      <c r="C201" s="31"/>
      <c r="D201" s="32"/>
      <c r="E201" s="32"/>
      <c r="F201" s="32"/>
      <c r="G201" s="33"/>
      <c r="H201" s="33"/>
      <c r="I201" s="34"/>
      <c r="J201" s="34"/>
      <c r="K201" s="29"/>
      <c r="L201" s="29"/>
      <c r="M201" s="29"/>
      <c r="N201" s="29"/>
      <c r="O201" s="29"/>
      <c r="P201" s="72">
        <v>2</v>
      </c>
      <c r="Q201" s="30">
        <v>0</v>
      </c>
    </row>
    <row r="202" spans="1:17">
      <c r="A202" s="5">
        <v>41405</v>
      </c>
      <c r="B202" s="26">
        <v>5.8170000000000002</v>
      </c>
      <c r="C202" s="33"/>
      <c r="D202" s="33"/>
      <c r="E202" s="31"/>
      <c r="F202" s="31"/>
      <c r="G202" s="31"/>
      <c r="H202" s="31"/>
      <c r="I202" s="33"/>
      <c r="J202" s="33"/>
      <c r="K202" s="29"/>
      <c r="L202" s="29"/>
      <c r="M202" s="29"/>
      <c r="N202" s="29"/>
      <c r="O202" s="29"/>
      <c r="P202" s="72">
        <v>24</v>
      </c>
      <c r="Q202" s="30">
        <v>0</v>
      </c>
    </row>
    <row r="203" spans="1:17">
      <c r="A203" s="5">
        <v>41406</v>
      </c>
      <c r="B203" s="26">
        <v>5.98</v>
      </c>
      <c r="C203" s="33"/>
      <c r="D203" s="33"/>
      <c r="E203" s="31"/>
      <c r="F203" s="32"/>
      <c r="G203" s="32"/>
      <c r="H203" s="32"/>
      <c r="I203" s="33"/>
      <c r="J203" s="33"/>
      <c r="K203" s="29"/>
      <c r="L203" s="29"/>
      <c r="M203" s="29"/>
      <c r="N203" s="29"/>
      <c r="O203" s="29"/>
      <c r="P203" s="72">
        <v>9</v>
      </c>
      <c r="Q203" s="30">
        <v>0</v>
      </c>
    </row>
    <row r="204" spans="1:17">
      <c r="A204" s="5">
        <v>41407</v>
      </c>
      <c r="B204" s="26">
        <v>4.6239999999999997</v>
      </c>
      <c r="C204" s="27"/>
      <c r="D204" s="27"/>
      <c r="E204" s="28"/>
      <c r="F204" s="27"/>
      <c r="G204" s="27"/>
      <c r="H204" s="27"/>
      <c r="I204" s="27"/>
      <c r="J204" s="27"/>
      <c r="K204" s="29"/>
      <c r="L204" s="29"/>
      <c r="M204" s="29"/>
      <c r="N204" s="29"/>
      <c r="O204" s="29"/>
      <c r="P204" s="71">
        <v>0</v>
      </c>
      <c r="Q204" s="30">
        <v>0</v>
      </c>
    </row>
    <row r="205" spans="1:17">
      <c r="A205" s="5">
        <v>41408</v>
      </c>
      <c r="B205" s="26">
        <v>3.6080000000000001</v>
      </c>
      <c r="C205" s="27"/>
      <c r="D205" s="27"/>
      <c r="E205" s="28"/>
      <c r="F205" s="27"/>
      <c r="G205" s="27"/>
      <c r="H205" s="27"/>
      <c r="I205" s="27"/>
      <c r="J205" s="27"/>
      <c r="K205" s="29"/>
      <c r="L205" s="29"/>
      <c r="M205" s="29"/>
      <c r="N205" s="29"/>
      <c r="O205" s="29"/>
      <c r="P205" s="72">
        <v>2</v>
      </c>
      <c r="Q205" s="30">
        <v>0</v>
      </c>
    </row>
    <row r="206" spans="1:17">
      <c r="A206" s="5">
        <v>41409</v>
      </c>
      <c r="B206" s="26">
        <v>3.8260000000000001</v>
      </c>
      <c r="C206" s="27"/>
      <c r="D206" s="27"/>
      <c r="E206" s="28"/>
      <c r="F206" s="27"/>
      <c r="G206" s="27"/>
      <c r="H206" s="27"/>
      <c r="I206" s="27"/>
      <c r="J206" s="27"/>
      <c r="K206" s="29"/>
      <c r="L206" s="29"/>
      <c r="M206" s="29"/>
      <c r="N206" s="29"/>
      <c r="O206" s="29"/>
      <c r="P206" s="72">
        <v>4</v>
      </c>
      <c r="Q206" s="30">
        <v>0</v>
      </c>
    </row>
    <row r="207" spans="1:17">
      <c r="A207" s="5">
        <v>41410</v>
      </c>
      <c r="B207" s="26">
        <v>3.2810000000000001</v>
      </c>
      <c r="C207" s="27"/>
      <c r="D207" s="27"/>
      <c r="E207" s="28"/>
      <c r="F207" s="27"/>
      <c r="G207" s="27"/>
      <c r="H207" s="27"/>
      <c r="I207" s="27"/>
      <c r="J207" s="27"/>
      <c r="K207" s="29"/>
      <c r="L207" s="29"/>
      <c r="M207" s="29"/>
      <c r="N207" s="29"/>
      <c r="O207" s="29"/>
      <c r="P207" s="71">
        <v>0</v>
      </c>
      <c r="Q207" s="30">
        <v>0</v>
      </c>
    </row>
    <row r="208" spans="1:17">
      <c r="A208" s="5">
        <v>41411</v>
      </c>
      <c r="B208" s="26">
        <v>2.9340000000000002</v>
      </c>
      <c r="C208" s="27"/>
      <c r="D208" s="27"/>
      <c r="E208" s="28"/>
      <c r="F208" s="27"/>
      <c r="G208" s="27"/>
      <c r="H208" s="27"/>
      <c r="I208" s="27"/>
      <c r="J208" s="27"/>
      <c r="K208" s="29"/>
      <c r="L208" s="29"/>
      <c r="M208" s="29"/>
      <c r="N208" s="29"/>
      <c r="O208" s="29"/>
      <c r="P208" s="71">
        <v>0</v>
      </c>
      <c r="Q208" s="30">
        <v>0</v>
      </c>
    </row>
    <row r="209" spans="1:17">
      <c r="A209" s="5">
        <v>41412</v>
      </c>
      <c r="B209" s="26">
        <v>3.0390000000000001</v>
      </c>
      <c r="C209" s="27"/>
      <c r="D209" s="27"/>
      <c r="E209" s="28"/>
      <c r="F209" s="27"/>
      <c r="G209" s="27"/>
      <c r="H209" s="27"/>
      <c r="I209" s="27"/>
      <c r="J209" s="27"/>
      <c r="K209" s="29"/>
      <c r="L209" s="29"/>
      <c r="M209" s="29"/>
      <c r="N209" s="29"/>
      <c r="O209" s="29"/>
      <c r="P209" s="71">
        <v>0</v>
      </c>
      <c r="Q209" s="30">
        <v>0</v>
      </c>
    </row>
    <row r="210" spans="1:17">
      <c r="A210" s="5">
        <v>41413</v>
      </c>
      <c r="B210" s="26">
        <v>2.8250000000000002</v>
      </c>
      <c r="C210" s="27"/>
      <c r="D210" s="27"/>
      <c r="E210" s="28"/>
      <c r="F210" s="27"/>
      <c r="G210" s="27"/>
      <c r="H210" s="27"/>
      <c r="I210" s="27"/>
      <c r="J210" s="27"/>
      <c r="K210" s="29"/>
      <c r="L210" s="29"/>
      <c r="M210" s="29"/>
      <c r="N210" s="29"/>
      <c r="O210" s="29"/>
      <c r="P210" s="71">
        <v>0</v>
      </c>
      <c r="Q210" s="30">
        <v>0</v>
      </c>
    </row>
    <row r="211" spans="1:17">
      <c r="A211" s="5">
        <v>41414</v>
      </c>
      <c r="B211" s="26">
        <v>2.714</v>
      </c>
      <c r="C211" s="27"/>
      <c r="D211" s="27"/>
      <c r="E211" s="28"/>
      <c r="F211" s="27"/>
      <c r="G211" s="27"/>
      <c r="H211" s="27"/>
      <c r="I211" s="27"/>
      <c r="J211" s="27"/>
      <c r="K211" s="29"/>
      <c r="L211" s="29"/>
      <c r="M211" s="29"/>
      <c r="N211" s="29"/>
      <c r="O211" s="29"/>
      <c r="P211" s="71">
        <v>0</v>
      </c>
      <c r="Q211" s="30">
        <v>0</v>
      </c>
    </row>
    <row r="212" spans="1:17">
      <c r="A212" s="5">
        <v>41415</v>
      </c>
      <c r="B212" s="26">
        <v>2.976</v>
      </c>
      <c r="C212" s="27"/>
      <c r="D212" s="27"/>
      <c r="E212" s="28"/>
      <c r="F212" s="27"/>
      <c r="G212" s="27"/>
      <c r="H212" s="27"/>
      <c r="I212" s="27"/>
      <c r="J212" s="27"/>
      <c r="K212" s="29"/>
      <c r="L212" s="29"/>
      <c r="M212" s="29"/>
      <c r="N212" s="29"/>
      <c r="O212" s="29"/>
      <c r="P212" s="71">
        <v>0</v>
      </c>
      <c r="Q212" s="30">
        <v>0</v>
      </c>
    </row>
    <row r="213" spans="1:17">
      <c r="A213" s="5">
        <v>41416</v>
      </c>
      <c r="B213" s="26">
        <v>2.4889999999999999</v>
      </c>
      <c r="C213" s="27"/>
      <c r="D213" s="27"/>
      <c r="E213" s="28"/>
      <c r="F213" s="27"/>
      <c r="G213" s="27"/>
      <c r="H213" s="27"/>
      <c r="I213" s="27"/>
      <c r="J213" s="27"/>
      <c r="K213" s="29"/>
      <c r="L213" s="29"/>
      <c r="M213" s="29"/>
      <c r="N213" s="29"/>
      <c r="O213" s="29"/>
      <c r="P213" s="71">
        <v>0</v>
      </c>
      <c r="Q213" s="30">
        <v>0</v>
      </c>
    </row>
    <row r="214" spans="1:17">
      <c r="A214" s="7">
        <v>41417</v>
      </c>
      <c r="B214" s="26">
        <v>2.6960000000000002</v>
      </c>
      <c r="C214" s="30">
        <v>2</v>
      </c>
      <c r="D214" s="30">
        <v>0.02</v>
      </c>
      <c r="E214" s="30">
        <v>7.4</v>
      </c>
      <c r="F214" s="30">
        <v>824</v>
      </c>
      <c r="G214" s="30">
        <v>1</v>
      </c>
      <c r="H214" s="30">
        <v>2</v>
      </c>
      <c r="I214" s="30">
        <v>2.2000000000000002</v>
      </c>
      <c r="J214" s="30">
        <v>4.5</v>
      </c>
      <c r="K214" s="27">
        <f>IF(H214&gt;0,H214*'[1]Operations INPUT'!D216/1000,"")</f>
        <v>5.14</v>
      </c>
      <c r="L214" s="27">
        <f>IF(I214&gt;0,I214*'[1]Operations INPUT'!D216/1000,"")</f>
        <v>5.6540000000000008</v>
      </c>
      <c r="M214" s="27">
        <f>IF(C214&gt;0,C214*'[1]Operations INPUT'!D216/1000,"")</f>
        <v>5.14</v>
      </c>
      <c r="N214" s="27">
        <f>IF(J214&gt;0,J214*'[1]Operations INPUT'!D216/1000,"")</f>
        <v>11.565</v>
      </c>
      <c r="O214" s="27">
        <f>IF(G214&gt;0,G214*'[1]Operations INPUT'!D216/1000,"")</f>
        <v>2.57</v>
      </c>
      <c r="P214" s="72">
        <v>2</v>
      </c>
      <c r="Q214" s="30">
        <v>0</v>
      </c>
    </row>
    <row r="215" spans="1:17">
      <c r="A215" s="5">
        <v>41418</v>
      </c>
      <c r="B215" s="26">
        <v>2.88</v>
      </c>
      <c r="C215" s="31"/>
      <c r="D215" s="32"/>
      <c r="E215" s="32"/>
      <c r="F215" s="32"/>
      <c r="G215" s="33"/>
      <c r="H215" s="33"/>
      <c r="I215" s="34"/>
      <c r="J215" s="34"/>
      <c r="K215" s="27" t="str">
        <f>IF(H215&gt;0,H215*'[1]Operations INPUT'!D217/1000,"")</f>
        <v/>
      </c>
      <c r="L215" s="27" t="str">
        <f>IF(I215&gt;0,I215*'[1]Operations INPUT'!D217/1000,"")</f>
        <v/>
      </c>
      <c r="M215" s="27" t="str">
        <f>IF(C215&gt;0,C215*'[1]Operations INPUT'!D217/1000,"")</f>
        <v/>
      </c>
      <c r="N215" s="27" t="str">
        <f>IF(J215&gt;0,J215*'[1]Operations INPUT'!D217/1000,"")</f>
        <v/>
      </c>
      <c r="O215" s="27" t="str">
        <f>IF(G215&gt;0,G215*'[1]Operations INPUT'!D217/1000,"")</f>
        <v/>
      </c>
      <c r="P215" s="71">
        <v>0</v>
      </c>
      <c r="Q215" s="30">
        <v>0</v>
      </c>
    </row>
    <row r="216" spans="1:17">
      <c r="A216" s="5">
        <v>41419</v>
      </c>
      <c r="B216" s="26">
        <v>3.0339999999999998</v>
      </c>
      <c r="C216" s="33"/>
      <c r="D216" s="33"/>
      <c r="E216" s="31"/>
      <c r="F216" s="31"/>
      <c r="G216" s="31"/>
      <c r="H216" s="31"/>
      <c r="I216" s="33"/>
      <c r="J216" s="33"/>
      <c r="K216" s="29"/>
      <c r="L216" s="29"/>
      <c r="M216" s="29"/>
      <c r="N216" s="29"/>
      <c r="O216" s="29"/>
      <c r="P216" s="72">
        <v>7</v>
      </c>
      <c r="Q216" s="30">
        <v>0</v>
      </c>
    </row>
    <row r="217" spans="1:17">
      <c r="A217" s="5">
        <v>41420</v>
      </c>
      <c r="B217" s="26">
        <v>2.66</v>
      </c>
      <c r="C217" s="33"/>
      <c r="D217" s="33"/>
      <c r="E217" s="31"/>
      <c r="F217" s="32"/>
      <c r="G217" s="32"/>
      <c r="H217" s="32"/>
      <c r="I217" s="33"/>
      <c r="J217" s="33"/>
      <c r="K217" s="29"/>
      <c r="L217" s="29"/>
      <c r="M217" s="29"/>
      <c r="N217" s="29"/>
      <c r="O217" s="29"/>
      <c r="P217" s="71">
        <v>0</v>
      </c>
      <c r="Q217" s="30">
        <v>0</v>
      </c>
    </row>
    <row r="218" spans="1:17">
      <c r="A218" s="5">
        <v>41421</v>
      </c>
      <c r="B218" s="26">
        <v>2.706</v>
      </c>
      <c r="C218" s="27"/>
      <c r="D218" s="27"/>
      <c r="E218" s="28"/>
      <c r="F218" s="27"/>
      <c r="G218" s="27"/>
      <c r="H218" s="27"/>
      <c r="I218" s="27"/>
      <c r="J218" s="27"/>
      <c r="K218" s="29"/>
      <c r="L218" s="29"/>
      <c r="M218" s="29"/>
      <c r="N218" s="29"/>
      <c r="O218" s="29"/>
      <c r="P218" s="71">
        <v>0</v>
      </c>
      <c r="Q218" s="30">
        <v>0</v>
      </c>
    </row>
    <row r="219" spans="1:17">
      <c r="A219" s="5">
        <v>41422</v>
      </c>
      <c r="B219" s="26">
        <v>2.8090000000000002</v>
      </c>
      <c r="C219" s="27"/>
      <c r="D219" s="27"/>
      <c r="E219" s="28"/>
      <c r="F219" s="27"/>
      <c r="G219" s="27"/>
      <c r="H219" s="27"/>
      <c r="I219" s="27"/>
      <c r="J219" s="27"/>
      <c r="K219" s="29"/>
      <c r="L219" s="29"/>
      <c r="M219" s="29"/>
      <c r="N219" s="29"/>
      <c r="O219" s="29"/>
      <c r="P219" s="72">
        <v>1</v>
      </c>
      <c r="Q219" s="30">
        <v>0</v>
      </c>
    </row>
    <row r="220" spans="1:17">
      <c r="A220" s="5">
        <v>41423</v>
      </c>
      <c r="B220" s="26">
        <v>2.7879999999999998</v>
      </c>
      <c r="C220" s="27"/>
      <c r="D220" s="27"/>
      <c r="E220" s="28"/>
      <c r="F220" s="27"/>
      <c r="G220" s="27"/>
      <c r="H220" s="27"/>
      <c r="I220" s="27"/>
      <c r="J220" s="27"/>
      <c r="K220" s="29"/>
      <c r="L220" s="29"/>
      <c r="M220" s="29"/>
      <c r="N220" s="29"/>
      <c r="O220" s="29"/>
      <c r="P220" s="72">
        <v>3</v>
      </c>
      <c r="Q220" s="30">
        <v>0</v>
      </c>
    </row>
    <row r="221" spans="1:17">
      <c r="A221" s="5">
        <v>41424</v>
      </c>
      <c r="B221" s="26">
        <v>2.8170000000000002</v>
      </c>
      <c r="C221" s="27"/>
      <c r="D221" s="27"/>
      <c r="E221" s="28"/>
      <c r="F221" s="27"/>
      <c r="G221" s="27"/>
      <c r="H221" s="27"/>
      <c r="I221" s="27"/>
      <c r="J221" s="27"/>
      <c r="K221" s="29"/>
      <c r="L221" s="29"/>
      <c r="M221" s="29"/>
      <c r="N221" s="29"/>
      <c r="O221" s="29"/>
      <c r="P221" s="71">
        <v>0</v>
      </c>
      <c r="Q221" s="30">
        <v>0</v>
      </c>
    </row>
    <row r="222" spans="1:17">
      <c r="A222" s="5">
        <v>41425</v>
      </c>
      <c r="B222" s="26">
        <v>2.698</v>
      </c>
      <c r="C222" s="27"/>
      <c r="D222" s="27"/>
      <c r="E222" s="28"/>
      <c r="F222" s="27"/>
      <c r="G222" s="27"/>
      <c r="H222" s="27"/>
      <c r="I222" s="27"/>
      <c r="J222" s="27"/>
      <c r="K222" s="29"/>
      <c r="L222" s="29"/>
      <c r="M222" s="29"/>
      <c r="N222" s="29"/>
      <c r="O222" s="29"/>
      <c r="P222" s="72">
        <v>1</v>
      </c>
      <c r="Q222" s="30">
        <v>0</v>
      </c>
    </row>
    <row r="223" spans="1:17">
      <c r="A223" s="5">
        <v>41426</v>
      </c>
      <c r="B223" s="26">
        <v>2.6829999999999998</v>
      </c>
      <c r="C223" s="27"/>
      <c r="D223" s="27"/>
      <c r="E223" s="28"/>
      <c r="F223" s="27"/>
      <c r="G223" s="27"/>
      <c r="H223" s="27"/>
      <c r="I223" s="27"/>
      <c r="J223" s="27"/>
      <c r="K223" s="29"/>
      <c r="L223" s="29"/>
      <c r="M223" s="29"/>
      <c r="N223" s="29"/>
      <c r="O223" s="29"/>
      <c r="P223" s="71">
        <v>0</v>
      </c>
      <c r="Q223" s="30">
        <v>0</v>
      </c>
    </row>
    <row r="224" spans="1:17">
      <c r="A224" s="5">
        <v>41427</v>
      </c>
      <c r="B224" s="26">
        <v>2.754</v>
      </c>
      <c r="C224" s="27"/>
      <c r="D224" s="27"/>
      <c r="E224" s="28"/>
      <c r="F224" s="27"/>
      <c r="G224" s="27"/>
      <c r="H224" s="27"/>
      <c r="I224" s="27"/>
      <c r="J224" s="27"/>
      <c r="K224" s="29"/>
      <c r="L224" s="29"/>
      <c r="M224" s="29"/>
      <c r="N224" s="29"/>
      <c r="O224" s="29"/>
      <c r="P224" s="71">
        <v>0</v>
      </c>
      <c r="Q224" s="30">
        <v>0</v>
      </c>
    </row>
    <row r="225" spans="1:17">
      <c r="A225" s="5">
        <v>41428</v>
      </c>
      <c r="B225" s="26">
        <v>2.4649999999999999</v>
      </c>
      <c r="C225" s="27"/>
      <c r="D225" s="27"/>
      <c r="E225" s="28"/>
      <c r="F225" s="27"/>
      <c r="G225" s="27"/>
      <c r="H225" s="27"/>
      <c r="I225" s="27"/>
      <c r="J225" s="27"/>
      <c r="K225" s="29"/>
      <c r="L225" s="29"/>
      <c r="M225" s="29"/>
      <c r="N225" s="29"/>
      <c r="O225" s="29"/>
      <c r="P225" s="71">
        <v>0</v>
      </c>
      <c r="Q225" s="30">
        <v>0</v>
      </c>
    </row>
    <row r="226" spans="1:17">
      <c r="A226" s="5">
        <v>41429</v>
      </c>
      <c r="B226" s="26">
        <v>2.7629999999999999</v>
      </c>
      <c r="C226" s="27"/>
      <c r="D226" s="27"/>
      <c r="E226" s="28"/>
      <c r="F226" s="27"/>
      <c r="G226" s="27"/>
      <c r="H226" s="27"/>
      <c r="I226" s="27"/>
      <c r="J226" s="27"/>
      <c r="K226" s="29"/>
      <c r="L226" s="29"/>
      <c r="M226" s="29"/>
      <c r="N226" s="29"/>
      <c r="O226" s="29"/>
      <c r="P226" s="71">
        <v>0</v>
      </c>
      <c r="Q226" s="30">
        <v>0</v>
      </c>
    </row>
    <row r="227" spans="1:17">
      <c r="A227" s="5">
        <v>41430</v>
      </c>
      <c r="B227" s="26">
        <v>2.6619999999999999</v>
      </c>
      <c r="C227" s="27"/>
      <c r="D227" s="27"/>
      <c r="E227" s="28"/>
      <c r="F227" s="27"/>
      <c r="G227" s="27"/>
      <c r="H227" s="27"/>
      <c r="I227" s="27"/>
      <c r="J227" s="27"/>
      <c r="K227" s="29"/>
      <c r="L227" s="29"/>
      <c r="M227" s="29"/>
      <c r="N227" s="29"/>
      <c r="O227" s="29"/>
      <c r="P227" s="71">
        <v>0</v>
      </c>
      <c r="Q227" s="30">
        <v>0</v>
      </c>
    </row>
    <row r="228" spans="1:17">
      <c r="A228" s="7">
        <v>41431</v>
      </c>
      <c r="B228" s="26">
        <v>2.532</v>
      </c>
      <c r="C228" s="30">
        <v>2</v>
      </c>
      <c r="D228" s="30">
        <v>0.03</v>
      </c>
      <c r="E228" s="30">
        <v>7.4</v>
      </c>
      <c r="F228" s="30">
        <v>1020</v>
      </c>
      <c r="G228" s="30">
        <v>2</v>
      </c>
      <c r="H228" s="30">
        <v>2</v>
      </c>
      <c r="I228" s="30">
        <v>4</v>
      </c>
      <c r="J228" s="30">
        <v>4.5</v>
      </c>
      <c r="K228" s="27">
        <f>IF(H228&gt;0,H228*'[1]Operations INPUT'!D230/1000,"")</f>
        <v>6.23</v>
      </c>
      <c r="L228" s="27">
        <f>IF(I228&gt;0,I228*'[1]Operations INPUT'!D230/1000,"")</f>
        <v>12.46</v>
      </c>
      <c r="M228" s="27">
        <f>IF(C228&gt;0,C228*'[1]Operations INPUT'!D230/1000,"")</f>
        <v>6.23</v>
      </c>
      <c r="N228" s="27">
        <f>IF(J228&gt;0,J228*'[1]Operations INPUT'!D230/1000,"")</f>
        <v>14.0175</v>
      </c>
      <c r="O228" s="27">
        <f>IF(G228&gt;0,G228*'[1]Operations INPUT'!D230/1000,"")</f>
        <v>6.23</v>
      </c>
      <c r="P228" s="71">
        <v>0</v>
      </c>
      <c r="Q228" s="30">
        <v>0</v>
      </c>
    </row>
    <row r="229" spans="1:17">
      <c r="A229" s="5">
        <v>41432</v>
      </c>
      <c r="B229" s="26">
        <v>2.601</v>
      </c>
      <c r="C229" s="31"/>
      <c r="D229" s="32"/>
      <c r="E229" s="32"/>
      <c r="F229" s="32"/>
      <c r="G229" s="33"/>
      <c r="H229" s="33"/>
      <c r="I229" s="34"/>
      <c r="J229" s="34"/>
      <c r="K229" s="29"/>
      <c r="L229" s="29"/>
      <c r="M229" s="29"/>
      <c r="N229" s="29"/>
      <c r="O229" s="29"/>
      <c r="P229" s="71">
        <v>0</v>
      </c>
      <c r="Q229" s="30">
        <v>0</v>
      </c>
    </row>
    <row r="230" spans="1:17">
      <c r="A230" s="5">
        <v>41433</v>
      </c>
      <c r="B230" s="26">
        <v>2.4420000000000002</v>
      </c>
      <c r="C230" s="33"/>
      <c r="D230" s="33"/>
      <c r="E230" s="31"/>
      <c r="F230" s="31"/>
      <c r="G230" s="31"/>
      <c r="H230" s="31"/>
      <c r="I230" s="33"/>
      <c r="J230" s="33"/>
      <c r="K230" s="29"/>
      <c r="L230" s="29"/>
      <c r="M230" s="29"/>
      <c r="N230" s="29"/>
      <c r="O230" s="29"/>
      <c r="P230" s="71">
        <v>0</v>
      </c>
      <c r="Q230" s="30">
        <v>0</v>
      </c>
    </row>
    <row r="231" spans="1:17">
      <c r="A231" s="5">
        <v>41434</v>
      </c>
      <c r="B231" s="26">
        <v>3.0070000000000001</v>
      </c>
      <c r="C231" s="33"/>
      <c r="D231" s="33"/>
      <c r="E231" s="31"/>
      <c r="F231" s="32"/>
      <c r="G231" s="32"/>
      <c r="H231" s="32"/>
      <c r="I231" s="33"/>
      <c r="J231" s="33"/>
      <c r="K231" s="29"/>
      <c r="L231" s="29"/>
      <c r="M231" s="29"/>
      <c r="N231" s="29"/>
      <c r="O231" s="29"/>
      <c r="P231" s="72">
        <v>10</v>
      </c>
      <c r="Q231" s="30">
        <v>0</v>
      </c>
    </row>
    <row r="232" spans="1:17">
      <c r="A232" s="5">
        <v>41435</v>
      </c>
      <c r="B232" s="26">
        <v>2.4</v>
      </c>
      <c r="C232" s="27"/>
      <c r="D232" s="27"/>
      <c r="E232" s="28"/>
      <c r="F232" s="27"/>
      <c r="G232" s="27"/>
      <c r="H232" s="27"/>
      <c r="I232" s="27"/>
      <c r="J232" s="27"/>
      <c r="K232" s="29"/>
      <c r="L232" s="29"/>
      <c r="M232" s="29"/>
      <c r="N232" s="29"/>
      <c r="O232" s="29"/>
      <c r="P232" s="71">
        <v>0</v>
      </c>
      <c r="Q232" s="30">
        <v>0</v>
      </c>
    </row>
    <row r="233" spans="1:17">
      <c r="A233" s="5">
        <v>41436</v>
      </c>
      <c r="B233" s="26">
        <v>4.718</v>
      </c>
      <c r="C233" s="27"/>
      <c r="D233" s="27"/>
      <c r="E233" s="28"/>
      <c r="F233" s="27"/>
      <c r="G233" s="27"/>
      <c r="H233" s="27"/>
      <c r="I233" s="27"/>
      <c r="J233" s="27"/>
      <c r="K233" s="29"/>
      <c r="L233" s="29"/>
      <c r="M233" s="29"/>
      <c r="N233" s="29"/>
      <c r="O233" s="29"/>
      <c r="P233" s="72">
        <v>14</v>
      </c>
      <c r="Q233" s="30">
        <v>0</v>
      </c>
    </row>
    <row r="234" spans="1:17">
      <c r="A234" s="5">
        <v>41437</v>
      </c>
      <c r="B234" s="26">
        <v>3.339</v>
      </c>
      <c r="C234" s="27"/>
      <c r="D234" s="27"/>
      <c r="E234" s="28"/>
      <c r="F234" s="27"/>
      <c r="G234" s="27"/>
      <c r="H234" s="27"/>
      <c r="I234" s="27"/>
      <c r="J234" s="27"/>
      <c r="K234" s="29"/>
      <c r="L234" s="29"/>
      <c r="M234" s="29"/>
      <c r="N234" s="29"/>
      <c r="O234" s="29"/>
      <c r="P234" s="72">
        <v>1</v>
      </c>
      <c r="Q234" s="30">
        <v>0</v>
      </c>
    </row>
    <row r="235" spans="1:17">
      <c r="A235" s="5">
        <v>41438</v>
      </c>
      <c r="B235" s="26">
        <v>12.489000000000001</v>
      </c>
      <c r="C235" s="27"/>
      <c r="D235" s="27"/>
      <c r="E235" s="28"/>
      <c r="F235" s="27"/>
      <c r="G235" s="27"/>
      <c r="H235" s="27"/>
      <c r="I235" s="27"/>
      <c r="J235" s="27"/>
      <c r="K235" s="29"/>
      <c r="L235" s="29"/>
      <c r="M235" s="29"/>
      <c r="N235" s="29"/>
      <c r="O235" s="29"/>
      <c r="P235" s="72">
        <v>45</v>
      </c>
      <c r="Q235" s="30">
        <v>0</v>
      </c>
    </row>
    <row r="236" spans="1:17">
      <c r="A236" s="5">
        <v>41439</v>
      </c>
      <c r="B236" s="26">
        <v>6.8140000000000001</v>
      </c>
      <c r="C236" s="27"/>
      <c r="D236" s="27"/>
      <c r="E236" s="28"/>
      <c r="F236" s="27"/>
      <c r="G236" s="27"/>
      <c r="H236" s="27"/>
      <c r="I236" s="27"/>
      <c r="J236" s="27"/>
      <c r="K236" s="29"/>
      <c r="L236" s="29"/>
      <c r="M236" s="29"/>
      <c r="N236" s="29"/>
      <c r="O236" s="29"/>
      <c r="P236" s="71">
        <v>0</v>
      </c>
      <c r="Q236" s="30">
        <v>0</v>
      </c>
    </row>
    <row r="237" spans="1:17">
      <c r="A237" s="5">
        <v>41440</v>
      </c>
      <c r="B237" s="26">
        <v>4.0780000000000003</v>
      </c>
      <c r="C237" s="27"/>
      <c r="D237" s="27"/>
      <c r="E237" s="28"/>
      <c r="F237" s="27"/>
      <c r="G237" s="27"/>
      <c r="H237" s="27"/>
      <c r="I237" s="27"/>
      <c r="J237" s="27"/>
      <c r="K237" s="29"/>
      <c r="L237" s="29"/>
      <c r="M237" s="29"/>
      <c r="N237" s="29"/>
      <c r="O237" s="29"/>
      <c r="P237" s="71">
        <v>0</v>
      </c>
      <c r="Q237" s="30">
        <v>0</v>
      </c>
    </row>
    <row r="238" spans="1:17">
      <c r="A238" s="5">
        <v>41441</v>
      </c>
      <c r="B238" s="26">
        <v>3.4929999999999999</v>
      </c>
      <c r="C238" s="27"/>
      <c r="D238" s="27"/>
      <c r="E238" s="28"/>
      <c r="F238" s="27"/>
      <c r="G238" s="27"/>
      <c r="H238" s="27"/>
      <c r="I238" s="27"/>
      <c r="J238" s="27"/>
      <c r="K238" s="29"/>
      <c r="L238" s="29"/>
      <c r="M238" s="29"/>
      <c r="N238" s="29"/>
      <c r="O238" s="29"/>
      <c r="P238" s="71">
        <v>0</v>
      </c>
      <c r="Q238" s="30">
        <v>0</v>
      </c>
    </row>
    <row r="239" spans="1:17">
      <c r="A239" s="5">
        <v>41442</v>
      </c>
      <c r="B239" s="26">
        <v>2.9</v>
      </c>
      <c r="C239" s="27"/>
      <c r="D239" s="27"/>
      <c r="E239" s="28"/>
      <c r="F239" s="27"/>
      <c r="G239" s="27"/>
      <c r="H239" s="27"/>
      <c r="I239" s="27"/>
      <c r="J239" s="27"/>
      <c r="K239" s="29"/>
      <c r="L239" s="29"/>
      <c r="M239" s="29"/>
      <c r="N239" s="29"/>
      <c r="O239" s="29"/>
      <c r="P239" s="71">
        <v>0</v>
      </c>
      <c r="Q239" s="30">
        <v>0</v>
      </c>
    </row>
    <row r="240" spans="1:17">
      <c r="A240" s="5">
        <v>41443</v>
      </c>
      <c r="B240" s="26">
        <v>3.1179999999999999</v>
      </c>
      <c r="C240" s="27"/>
      <c r="D240" s="27"/>
      <c r="E240" s="28"/>
      <c r="F240" s="27"/>
      <c r="G240" s="27"/>
      <c r="H240" s="27"/>
      <c r="I240" s="27"/>
      <c r="J240" s="27"/>
      <c r="K240" s="29"/>
      <c r="L240" s="29"/>
      <c r="M240" s="29"/>
      <c r="N240" s="29"/>
      <c r="O240" s="29"/>
      <c r="P240" s="71">
        <v>0</v>
      </c>
      <c r="Q240" s="30">
        <v>0</v>
      </c>
    </row>
    <row r="241" spans="1:17">
      <c r="A241" s="5">
        <v>41444</v>
      </c>
      <c r="B241" s="26">
        <v>2.9060000000000001</v>
      </c>
      <c r="C241" s="27"/>
      <c r="D241" s="27"/>
      <c r="E241" s="28"/>
      <c r="F241" s="27"/>
      <c r="G241" s="27"/>
      <c r="H241" s="27"/>
      <c r="I241" s="27"/>
      <c r="J241" s="27"/>
      <c r="K241" s="29"/>
      <c r="L241" s="29"/>
      <c r="M241" s="29"/>
      <c r="N241" s="29"/>
      <c r="O241" s="29"/>
      <c r="P241" s="71">
        <v>0</v>
      </c>
      <c r="Q241" s="30">
        <v>0</v>
      </c>
    </row>
    <row r="242" spans="1:17">
      <c r="A242" s="7">
        <v>41445</v>
      </c>
      <c r="B242" s="26">
        <v>2.7749999999999999</v>
      </c>
      <c r="C242" s="30">
        <v>2</v>
      </c>
      <c r="D242" s="30">
        <v>0.02</v>
      </c>
      <c r="E242" s="30">
        <v>7.4</v>
      </c>
      <c r="F242" s="30">
        <v>540</v>
      </c>
      <c r="G242" s="30">
        <v>1</v>
      </c>
      <c r="H242" s="30">
        <v>2</v>
      </c>
      <c r="I242" s="30">
        <v>5.9</v>
      </c>
      <c r="J242" s="30">
        <v>5</v>
      </c>
      <c r="K242" s="27">
        <f>IF(H242&gt;0,H242*'[1]Operations INPUT'!D244/1000,"")</f>
        <v>5.3940000000000001</v>
      </c>
      <c r="L242" s="27">
        <f>IF(I242&gt;0,I242*'[1]Operations INPUT'!D244/1000,"")</f>
        <v>15.912300000000002</v>
      </c>
      <c r="M242" s="27">
        <f>IF(C242&gt;0,C242*'[1]Operations INPUT'!D244/1000,"")</f>
        <v>5.3940000000000001</v>
      </c>
      <c r="N242" s="27">
        <f>IF(J242&gt;0,J242*'[1]Operations INPUT'!D244/1000,"")</f>
        <v>13.484999999999999</v>
      </c>
      <c r="O242" s="27">
        <f>IF(G242&gt;0,G242*'[1]Operations INPUT'!D244/1000,"")</f>
        <v>2.6970000000000001</v>
      </c>
      <c r="P242" s="71">
        <v>0</v>
      </c>
      <c r="Q242" s="30">
        <v>0</v>
      </c>
    </row>
    <row r="243" spans="1:17">
      <c r="A243" s="5">
        <v>41446</v>
      </c>
      <c r="B243" s="26">
        <v>2.8130000000000002</v>
      </c>
      <c r="C243" s="31"/>
      <c r="D243" s="32"/>
      <c r="E243" s="32"/>
      <c r="F243" s="32"/>
      <c r="G243" s="33"/>
      <c r="H243" s="33"/>
      <c r="I243" s="34"/>
      <c r="J243" s="34"/>
      <c r="K243" s="29"/>
      <c r="L243" s="29"/>
      <c r="M243" s="29"/>
      <c r="N243" s="29"/>
      <c r="O243" s="29"/>
      <c r="P243" s="71">
        <v>0</v>
      </c>
      <c r="Q243" s="30">
        <v>0</v>
      </c>
    </row>
    <row r="244" spans="1:17">
      <c r="A244" s="5">
        <v>41447</v>
      </c>
      <c r="B244" s="26">
        <v>2.8559999999999999</v>
      </c>
      <c r="C244" s="33"/>
      <c r="D244" s="33"/>
      <c r="E244" s="31"/>
      <c r="F244" s="31"/>
      <c r="G244" s="31"/>
      <c r="H244" s="31"/>
      <c r="I244" s="33"/>
      <c r="J244" s="33"/>
      <c r="K244" s="29"/>
      <c r="L244" s="29"/>
      <c r="M244" s="29"/>
      <c r="N244" s="29"/>
      <c r="O244" s="29"/>
      <c r="P244" s="71">
        <v>0</v>
      </c>
      <c r="Q244" s="30">
        <v>0</v>
      </c>
    </row>
    <row r="245" spans="1:17">
      <c r="A245" s="5">
        <v>41448</v>
      </c>
      <c r="B245" s="26">
        <v>2.9020000000000001</v>
      </c>
      <c r="C245" s="33"/>
      <c r="D245" s="33"/>
      <c r="E245" s="31"/>
      <c r="F245" s="32"/>
      <c r="G245" s="32"/>
      <c r="H245" s="32"/>
      <c r="I245" s="33"/>
      <c r="J245" s="33"/>
      <c r="K245" s="29"/>
      <c r="L245" s="29"/>
      <c r="M245" s="29"/>
      <c r="N245" s="29"/>
      <c r="O245" s="29"/>
      <c r="P245" s="71">
        <v>0</v>
      </c>
      <c r="Q245" s="30">
        <v>0</v>
      </c>
    </row>
    <row r="246" spans="1:17">
      <c r="A246" s="5">
        <v>41449</v>
      </c>
      <c r="B246" s="26">
        <v>2.8</v>
      </c>
      <c r="C246" s="27"/>
      <c r="D246" s="27"/>
      <c r="E246" s="28"/>
      <c r="F246" s="27"/>
      <c r="G246" s="27"/>
      <c r="H246" s="27"/>
      <c r="I246" s="27"/>
      <c r="J246" s="27"/>
      <c r="K246" s="29"/>
      <c r="L246" s="29"/>
      <c r="M246" s="29"/>
      <c r="N246" s="29"/>
      <c r="O246" s="29"/>
      <c r="P246" s="71">
        <v>0</v>
      </c>
      <c r="Q246" s="30">
        <v>0</v>
      </c>
    </row>
    <row r="247" spans="1:17">
      <c r="A247" s="5">
        <v>41450</v>
      </c>
      <c r="B247" s="26">
        <v>2.778</v>
      </c>
      <c r="C247" s="27"/>
      <c r="D247" s="27"/>
      <c r="E247" s="28"/>
      <c r="F247" s="27"/>
      <c r="G247" s="27"/>
      <c r="H247" s="27"/>
      <c r="I247" s="27"/>
      <c r="J247" s="27"/>
      <c r="K247" s="29"/>
      <c r="L247" s="29"/>
      <c r="M247" s="29"/>
      <c r="N247" s="29"/>
      <c r="O247" s="29"/>
      <c r="P247" s="71">
        <v>0</v>
      </c>
      <c r="Q247" s="30">
        <v>0</v>
      </c>
    </row>
    <row r="248" spans="1:17">
      <c r="A248" s="5">
        <v>41451</v>
      </c>
      <c r="B248" s="26">
        <v>2.6720000000000002</v>
      </c>
      <c r="C248" s="27"/>
      <c r="D248" s="27"/>
      <c r="E248" s="28"/>
      <c r="F248" s="27"/>
      <c r="G248" s="27"/>
      <c r="H248" s="27"/>
      <c r="I248" s="27"/>
      <c r="J248" s="27"/>
      <c r="K248" s="29"/>
      <c r="L248" s="29"/>
      <c r="M248" s="29"/>
      <c r="N248" s="29"/>
      <c r="O248" s="29"/>
      <c r="P248" s="72">
        <v>1</v>
      </c>
      <c r="Q248" s="30">
        <v>0</v>
      </c>
    </row>
    <row r="249" spans="1:17">
      <c r="A249" s="5">
        <v>41452</v>
      </c>
      <c r="B249" s="26">
        <v>2.8079999999999998</v>
      </c>
      <c r="C249" s="27"/>
      <c r="D249" s="27"/>
      <c r="E249" s="28"/>
      <c r="F249" s="27"/>
      <c r="G249" s="27"/>
      <c r="H249" s="27"/>
      <c r="I249" s="27"/>
      <c r="J249" s="27"/>
      <c r="K249" s="29"/>
      <c r="L249" s="29"/>
      <c r="M249" s="29"/>
      <c r="N249" s="29"/>
      <c r="O249" s="29"/>
      <c r="P249" s="72">
        <v>1</v>
      </c>
      <c r="Q249" s="30">
        <v>0</v>
      </c>
    </row>
    <row r="250" spans="1:17">
      <c r="A250" s="5">
        <v>41453</v>
      </c>
      <c r="B250" s="26">
        <v>3.5630000000000002</v>
      </c>
      <c r="C250" s="27"/>
      <c r="D250" s="27"/>
      <c r="E250" s="28"/>
      <c r="F250" s="27"/>
      <c r="G250" s="27"/>
      <c r="H250" s="27"/>
      <c r="I250" s="27"/>
      <c r="J250" s="27"/>
      <c r="K250" s="29"/>
      <c r="L250" s="29"/>
      <c r="M250" s="29"/>
      <c r="N250" s="29"/>
      <c r="O250" s="29"/>
      <c r="P250" s="72">
        <v>10</v>
      </c>
      <c r="Q250" s="30">
        <v>0</v>
      </c>
    </row>
    <row r="251" spans="1:17">
      <c r="A251" s="5">
        <v>41454</v>
      </c>
      <c r="B251" s="26">
        <v>3.3860000000000001</v>
      </c>
      <c r="C251" s="27"/>
      <c r="D251" s="27"/>
      <c r="E251" s="28"/>
      <c r="F251" s="27"/>
      <c r="G251" s="27"/>
      <c r="H251" s="27"/>
      <c r="I251" s="27"/>
      <c r="J251" s="27"/>
      <c r="K251" s="29"/>
      <c r="L251" s="29"/>
      <c r="M251" s="29"/>
      <c r="N251" s="29"/>
      <c r="O251" s="29"/>
      <c r="P251" s="72">
        <v>2</v>
      </c>
      <c r="Q251" s="30">
        <v>0</v>
      </c>
    </row>
    <row r="252" spans="1:17">
      <c r="A252" s="5">
        <v>41455</v>
      </c>
      <c r="B252" s="26">
        <v>3.5649999999999999</v>
      </c>
      <c r="C252" s="27"/>
      <c r="D252" s="27"/>
      <c r="E252" s="28"/>
      <c r="F252" s="27"/>
      <c r="G252" s="27"/>
      <c r="H252" s="27"/>
      <c r="I252" s="27"/>
      <c r="J252" s="27"/>
      <c r="K252" s="29"/>
      <c r="L252" s="29"/>
      <c r="M252" s="29"/>
      <c r="N252" s="29"/>
      <c r="O252" s="29"/>
      <c r="P252" s="72">
        <v>9</v>
      </c>
      <c r="Q252" s="30">
        <v>0</v>
      </c>
    </row>
    <row r="253" spans="1:17">
      <c r="A253" s="5">
        <v>41456</v>
      </c>
      <c r="B253" s="26">
        <v>6.0289999999999999</v>
      </c>
      <c r="C253" s="27"/>
      <c r="D253" s="27"/>
      <c r="E253" s="28"/>
      <c r="F253" s="27"/>
      <c r="G253" s="27"/>
      <c r="H253" s="27"/>
      <c r="I253" s="27"/>
      <c r="J253" s="27"/>
      <c r="K253" s="29"/>
      <c r="L253" s="29"/>
      <c r="M253" s="29"/>
      <c r="N253" s="29"/>
      <c r="O253" s="29"/>
      <c r="P253" s="72">
        <v>16</v>
      </c>
      <c r="Q253" s="30">
        <v>0</v>
      </c>
    </row>
    <row r="254" spans="1:17">
      <c r="A254" s="5">
        <v>41457</v>
      </c>
      <c r="B254" s="26">
        <v>21.765999999999998</v>
      </c>
      <c r="C254" s="27"/>
      <c r="D254" s="27"/>
      <c r="E254" s="28"/>
      <c r="F254" s="27"/>
      <c r="G254" s="27"/>
      <c r="H254" s="27"/>
      <c r="I254" s="27"/>
      <c r="J254" s="27"/>
      <c r="K254" s="29"/>
      <c r="L254" s="29"/>
      <c r="M254" s="29"/>
      <c r="N254" s="29"/>
      <c r="O254" s="29"/>
      <c r="P254" s="72">
        <v>31</v>
      </c>
      <c r="Q254" s="30">
        <v>0</v>
      </c>
    </row>
    <row r="255" spans="1:17">
      <c r="A255" s="5">
        <v>41458</v>
      </c>
      <c r="B255" s="26">
        <v>7.992</v>
      </c>
      <c r="C255" s="27"/>
      <c r="D255" s="27"/>
      <c r="E255" s="28"/>
      <c r="F255" s="27"/>
      <c r="G255" s="27"/>
      <c r="H255" s="27"/>
      <c r="I255" s="27"/>
      <c r="J255" s="27"/>
      <c r="K255" s="29"/>
      <c r="L255" s="29"/>
      <c r="M255" s="29"/>
      <c r="N255" s="29"/>
      <c r="O255" s="29"/>
      <c r="P255" s="72">
        <v>1</v>
      </c>
      <c r="Q255" s="30">
        <v>0</v>
      </c>
    </row>
    <row r="256" spans="1:17">
      <c r="A256" s="7">
        <v>41459</v>
      </c>
      <c r="B256" s="26">
        <v>4.9279999999999999</v>
      </c>
      <c r="C256" s="30">
        <v>2</v>
      </c>
      <c r="D256" s="30">
        <v>0.01</v>
      </c>
      <c r="E256" s="30">
        <v>7.3</v>
      </c>
      <c r="F256" s="30">
        <v>230</v>
      </c>
      <c r="G256" s="30">
        <v>2</v>
      </c>
      <c r="H256" s="30">
        <v>2</v>
      </c>
      <c r="I256" s="30">
        <v>7.2</v>
      </c>
      <c r="J256" s="30">
        <v>5.4</v>
      </c>
      <c r="K256" s="27">
        <f>IF(H256&gt;0,H256*'[1]Operations INPUT'!D258/1000,"")</f>
        <v>5.734</v>
      </c>
      <c r="L256" s="27">
        <f>IF(I256&gt;0,I256*'[1]Operations INPUT'!D258/1000,"")</f>
        <v>20.642400000000002</v>
      </c>
      <c r="M256" s="27">
        <f>IF(C256&gt;0,C256*'[1]Operations INPUT'!D258/1000,"")</f>
        <v>5.734</v>
      </c>
      <c r="N256" s="27">
        <f>IF(J256&gt;0,J256*'[1]Operations INPUT'!D258/1000,"")</f>
        <v>15.481800000000002</v>
      </c>
      <c r="O256" s="27">
        <f>IF(G256&gt;0,G256*'[1]Operations INPUT'!D258/1000,"")</f>
        <v>5.734</v>
      </c>
      <c r="P256" s="71">
        <v>0</v>
      </c>
      <c r="Q256" s="30">
        <v>0</v>
      </c>
    </row>
    <row r="257" spans="1:17">
      <c r="A257" s="5">
        <v>41460</v>
      </c>
      <c r="B257" s="26">
        <v>3.915</v>
      </c>
      <c r="C257" s="31"/>
      <c r="D257" s="32"/>
      <c r="E257" s="32"/>
      <c r="F257" s="32"/>
      <c r="G257" s="33"/>
      <c r="H257" s="33"/>
      <c r="I257" s="34"/>
      <c r="J257" s="34"/>
      <c r="K257" s="29"/>
      <c r="L257" s="29"/>
      <c r="M257" s="29"/>
      <c r="N257" s="29"/>
      <c r="O257" s="29"/>
      <c r="P257" s="71">
        <v>0</v>
      </c>
      <c r="Q257" s="30">
        <v>0</v>
      </c>
    </row>
    <row r="258" spans="1:17">
      <c r="A258" s="5">
        <v>41461</v>
      </c>
      <c r="B258" s="26">
        <v>3.6509999999999998</v>
      </c>
      <c r="C258" s="33"/>
      <c r="D258" s="33"/>
      <c r="E258" s="31"/>
      <c r="F258" s="31"/>
      <c r="G258" s="31"/>
      <c r="H258" s="31"/>
      <c r="I258" s="33"/>
      <c r="J258" s="33"/>
      <c r="K258" s="29"/>
      <c r="L258" s="29"/>
      <c r="M258" s="29"/>
      <c r="N258" s="29"/>
      <c r="O258" s="29"/>
      <c r="P258" s="71">
        <v>0</v>
      </c>
      <c r="Q258" s="30">
        <v>0</v>
      </c>
    </row>
    <row r="259" spans="1:17">
      <c r="A259" s="5">
        <v>41462</v>
      </c>
      <c r="B259" s="26">
        <v>3.1469999999999998</v>
      </c>
      <c r="C259" s="33"/>
      <c r="D259" s="33"/>
      <c r="E259" s="31"/>
      <c r="F259" s="32"/>
      <c r="G259" s="32"/>
      <c r="H259" s="32"/>
      <c r="I259" s="33"/>
      <c r="J259" s="33"/>
      <c r="K259" s="29"/>
      <c r="L259" s="29"/>
      <c r="M259" s="29"/>
      <c r="N259" s="29"/>
      <c r="O259" s="29"/>
      <c r="P259" s="71">
        <v>0</v>
      </c>
      <c r="Q259" s="30">
        <v>0</v>
      </c>
    </row>
    <row r="260" spans="1:17">
      <c r="A260" s="5">
        <v>41463</v>
      </c>
      <c r="B260" s="26">
        <v>3.0339999999999998</v>
      </c>
      <c r="C260" s="27"/>
      <c r="D260" s="27"/>
      <c r="E260" s="28"/>
      <c r="F260" s="27"/>
      <c r="G260" s="27"/>
      <c r="H260" s="27"/>
      <c r="I260" s="27"/>
      <c r="J260" s="27"/>
      <c r="K260" s="29"/>
      <c r="L260" s="29"/>
      <c r="M260" s="29"/>
      <c r="N260" s="29"/>
      <c r="O260" s="29"/>
      <c r="P260" s="71">
        <v>0</v>
      </c>
      <c r="Q260" s="30">
        <v>0</v>
      </c>
    </row>
    <row r="261" spans="1:17">
      <c r="A261" s="5">
        <v>41464</v>
      </c>
      <c r="B261" s="26">
        <v>3.101</v>
      </c>
      <c r="C261" s="27"/>
      <c r="D261" s="27"/>
      <c r="E261" s="28"/>
      <c r="F261" s="27"/>
      <c r="G261" s="27"/>
      <c r="H261" s="27"/>
      <c r="I261" s="27"/>
      <c r="J261" s="27"/>
      <c r="K261" s="29"/>
      <c r="L261" s="29"/>
      <c r="M261" s="29"/>
      <c r="N261" s="29"/>
      <c r="O261" s="29"/>
      <c r="P261" s="71">
        <v>0</v>
      </c>
      <c r="Q261" s="30">
        <v>0</v>
      </c>
    </row>
    <row r="262" spans="1:17">
      <c r="A262" s="5">
        <v>41465</v>
      </c>
      <c r="B262" s="26">
        <v>3.0310000000000001</v>
      </c>
      <c r="C262" s="27"/>
      <c r="D262" s="27"/>
      <c r="E262" s="28"/>
      <c r="F262" s="27"/>
      <c r="G262" s="27"/>
      <c r="H262" s="27"/>
      <c r="I262" s="27"/>
      <c r="J262" s="27"/>
      <c r="K262" s="29"/>
      <c r="L262" s="29"/>
      <c r="M262" s="29"/>
      <c r="N262" s="29"/>
      <c r="O262" s="29"/>
      <c r="P262" s="72">
        <v>2</v>
      </c>
      <c r="Q262" s="30">
        <v>0</v>
      </c>
    </row>
    <row r="263" spans="1:17">
      <c r="A263" s="5">
        <v>41466</v>
      </c>
      <c r="B263" s="26">
        <v>2.8039999999999998</v>
      </c>
      <c r="C263" s="27"/>
      <c r="D263" s="27"/>
      <c r="E263" s="28"/>
      <c r="F263" s="27"/>
      <c r="G263" s="27"/>
      <c r="H263" s="27"/>
      <c r="I263" s="27"/>
      <c r="J263" s="27"/>
      <c r="K263" s="29"/>
      <c r="L263" s="29"/>
      <c r="M263" s="29"/>
      <c r="N263" s="29"/>
      <c r="O263" s="29"/>
      <c r="P263" s="72">
        <v>2</v>
      </c>
      <c r="Q263" s="30">
        <v>0</v>
      </c>
    </row>
    <row r="264" spans="1:17">
      <c r="A264" s="5">
        <v>41467</v>
      </c>
      <c r="B264" s="26">
        <v>2.8969999999999998</v>
      </c>
      <c r="C264" s="27"/>
      <c r="D264" s="27"/>
      <c r="E264" s="28"/>
      <c r="F264" s="27"/>
      <c r="G264" s="27"/>
      <c r="H264" s="27"/>
      <c r="I264" s="27"/>
      <c r="J264" s="27"/>
      <c r="K264" s="29"/>
      <c r="L264" s="29"/>
      <c r="M264" s="29"/>
      <c r="N264" s="29"/>
      <c r="O264" s="29"/>
      <c r="P264" s="72">
        <v>2</v>
      </c>
      <c r="Q264" s="30">
        <v>0</v>
      </c>
    </row>
    <row r="265" spans="1:17">
      <c r="A265" s="5">
        <v>41468</v>
      </c>
      <c r="B265" s="26">
        <v>3.0590000000000002</v>
      </c>
      <c r="C265" s="27"/>
      <c r="D265" s="27"/>
      <c r="E265" s="28"/>
      <c r="F265" s="27"/>
      <c r="G265" s="27"/>
      <c r="H265" s="27"/>
      <c r="I265" s="27"/>
      <c r="J265" s="27"/>
      <c r="K265" s="29"/>
      <c r="L265" s="29"/>
      <c r="M265" s="29"/>
      <c r="N265" s="29"/>
      <c r="O265" s="29"/>
      <c r="P265" s="71">
        <v>0</v>
      </c>
      <c r="Q265" s="30">
        <v>0</v>
      </c>
    </row>
    <row r="266" spans="1:17">
      <c r="A266" s="5">
        <v>41469</v>
      </c>
      <c r="B266" s="26">
        <v>2.78</v>
      </c>
      <c r="C266" s="27"/>
      <c r="D266" s="27"/>
      <c r="E266" s="28"/>
      <c r="F266" s="27"/>
      <c r="G266" s="27"/>
      <c r="H266" s="27"/>
      <c r="I266" s="27"/>
      <c r="J266" s="27"/>
      <c r="K266" s="29"/>
      <c r="L266" s="29"/>
      <c r="M266" s="29"/>
      <c r="N266" s="29"/>
      <c r="O266" s="29"/>
      <c r="P266" s="71">
        <v>0</v>
      </c>
      <c r="Q266" s="30">
        <v>0</v>
      </c>
    </row>
    <row r="267" spans="1:17">
      <c r="A267" s="5">
        <v>41470</v>
      </c>
      <c r="B267" s="26">
        <v>2.7949999999999999</v>
      </c>
      <c r="C267" s="27"/>
      <c r="D267" s="27"/>
      <c r="E267" s="28"/>
      <c r="F267" s="27"/>
      <c r="G267" s="27"/>
      <c r="H267" s="27"/>
      <c r="I267" s="27"/>
      <c r="J267" s="27"/>
      <c r="K267" s="29"/>
      <c r="L267" s="29"/>
      <c r="M267" s="29"/>
      <c r="N267" s="29"/>
      <c r="O267" s="29"/>
      <c r="P267" s="71">
        <v>0</v>
      </c>
      <c r="Q267" s="30">
        <v>0</v>
      </c>
    </row>
    <row r="268" spans="1:17">
      <c r="A268" s="5">
        <v>41471</v>
      </c>
      <c r="B268" s="26">
        <v>2.9</v>
      </c>
      <c r="C268" s="27"/>
      <c r="D268" s="27"/>
      <c r="E268" s="28"/>
      <c r="F268" s="27"/>
      <c r="G268" s="27"/>
      <c r="H268" s="27"/>
      <c r="I268" s="27"/>
      <c r="J268" s="27"/>
      <c r="K268" s="29"/>
      <c r="L268" s="29"/>
      <c r="M268" s="29"/>
      <c r="N268" s="29"/>
      <c r="O268" s="29"/>
      <c r="P268" s="72">
        <v>4</v>
      </c>
      <c r="Q268" s="30">
        <v>0</v>
      </c>
    </row>
    <row r="269" spans="1:17">
      <c r="A269" s="5">
        <v>41472</v>
      </c>
      <c r="B269" s="26">
        <v>2.8050000000000002</v>
      </c>
      <c r="C269" s="27"/>
      <c r="D269" s="27"/>
      <c r="E269" s="28"/>
      <c r="F269" s="27"/>
      <c r="G269" s="27"/>
      <c r="H269" s="27"/>
      <c r="I269" s="27"/>
      <c r="J269" s="27"/>
      <c r="K269" s="29"/>
      <c r="L269" s="29"/>
      <c r="M269" s="29"/>
      <c r="N269" s="29"/>
      <c r="O269" s="29"/>
      <c r="P269" s="71">
        <v>0</v>
      </c>
      <c r="Q269" s="30">
        <v>0</v>
      </c>
    </row>
    <row r="270" spans="1:17">
      <c r="A270" s="7">
        <v>41473</v>
      </c>
      <c r="B270" s="26">
        <v>2.956</v>
      </c>
      <c r="C270" s="30">
        <v>2</v>
      </c>
      <c r="D270" s="30">
        <v>0.02</v>
      </c>
      <c r="E270" s="30">
        <v>7.4</v>
      </c>
      <c r="F270" s="30">
        <v>764</v>
      </c>
      <c r="G270" s="30">
        <v>2</v>
      </c>
      <c r="H270" s="30">
        <v>2</v>
      </c>
      <c r="I270" s="30">
        <v>1.8</v>
      </c>
      <c r="J270" s="30">
        <v>5.3</v>
      </c>
      <c r="K270" s="27">
        <f>IF(H270&gt;0,H270*'[1]Operations INPUT'!D272/1000,"")</f>
        <v>5.5</v>
      </c>
      <c r="L270" s="27">
        <f>IF(I270&gt;0,I270*'[1]Operations INPUT'!D272/1000,"")</f>
        <v>4.95</v>
      </c>
      <c r="M270" s="27">
        <f>IF(C270&gt;0,C270*'[1]Operations INPUT'!D272/1000,"")</f>
        <v>5.5</v>
      </c>
      <c r="N270" s="27">
        <f>IF(J270&gt;0,J270*'[1]Operations INPUT'!D272/1000,"")</f>
        <v>14.574999999999999</v>
      </c>
      <c r="O270" s="27">
        <f>IF(G270&gt;0,G270*'[1]Operations INPUT'!D272/1000,"")</f>
        <v>5.5</v>
      </c>
      <c r="P270" s="71">
        <v>0</v>
      </c>
      <c r="Q270" s="30">
        <v>0</v>
      </c>
    </row>
    <row r="271" spans="1:17">
      <c r="A271" s="5">
        <v>41474</v>
      </c>
      <c r="B271" s="26">
        <v>2.778</v>
      </c>
      <c r="C271" s="31"/>
      <c r="D271" s="32"/>
      <c r="E271" s="32"/>
      <c r="F271" s="32"/>
      <c r="G271" s="33"/>
      <c r="H271" s="33"/>
      <c r="I271" s="34"/>
      <c r="J271" s="34"/>
      <c r="K271" s="29"/>
      <c r="L271" s="29"/>
      <c r="M271" s="29"/>
      <c r="N271" s="29"/>
      <c r="O271" s="29"/>
      <c r="P271" s="71">
        <v>0</v>
      </c>
      <c r="Q271" s="30">
        <v>0</v>
      </c>
    </row>
    <row r="272" spans="1:17">
      <c r="A272" s="5">
        <v>41475</v>
      </c>
      <c r="B272" s="26">
        <v>2.64</v>
      </c>
      <c r="C272" s="33"/>
      <c r="D272" s="33"/>
      <c r="E272" s="31"/>
      <c r="F272" s="31"/>
      <c r="G272" s="31"/>
      <c r="H272" s="31"/>
      <c r="I272" s="33"/>
      <c r="J272" s="33"/>
      <c r="K272" s="29"/>
      <c r="L272" s="29"/>
      <c r="M272" s="29"/>
      <c r="N272" s="29"/>
      <c r="O272" s="29"/>
      <c r="P272" s="71">
        <v>0</v>
      </c>
      <c r="Q272" s="30">
        <v>0</v>
      </c>
    </row>
    <row r="273" spans="1:17">
      <c r="A273" s="5">
        <v>41476</v>
      </c>
      <c r="B273" s="26">
        <v>3.2010000000000001</v>
      </c>
      <c r="C273" s="33"/>
      <c r="D273" s="33"/>
      <c r="E273" s="31"/>
      <c r="F273" s="32"/>
      <c r="G273" s="32"/>
      <c r="H273" s="32"/>
      <c r="I273" s="33"/>
      <c r="J273" s="33"/>
      <c r="K273" s="29"/>
      <c r="L273" s="29"/>
      <c r="M273" s="29"/>
      <c r="N273" s="29"/>
      <c r="O273" s="29"/>
      <c r="P273" s="71">
        <v>0</v>
      </c>
      <c r="Q273" s="30">
        <v>0</v>
      </c>
    </row>
    <row r="274" spans="1:17">
      <c r="A274" s="5">
        <v>41477</v>
      </c>
      <c r="B274" s="26">
        <v>2.92</v>
      </c>
      <c r="C274" s="27"/>
      <c r="D274" s="27"/>
      <c r="E274" s="28"/>
      <c r="F274" s="27"/>
      <c r="G274" s="27"/>
      <c r="H274" s="27"/>
      <c r="I274" s="27"/>
      <c r="J274" s="27"/>
      <c r="K274" s="29"/>
      <c r="L274" s="29"/>
      <c r="M274" s="29"/>
      <c r="N274" s="29"/>
      <c r="O274" s="29"/>
      <c r="P274" s="71">
        <v>0</v>
      </c>
      <c r="Q274" s="30">
        <v>0</v>
      </c>
    </row>
    <row r="275" spans="1:17">
      <c r="A275" s="5">
        <v>41478</v>
      </c>
      <c r="B275" s="26">
        <v>2.8149999999999999</v>
      </c>
      <c r="C275" s="27"/>
      <c r="D275" s="27"/>
      <c r="E275" s="28"/>
      <c r="F275" s="27"/>
      <c r="G275" s="27"/>
      <c r="H275" s="27"/>
      <c r="I275" s="27"/>
      <c r="J275" s="27"/>
      <c r="K275" s="29"/>
      <c r="L275" s="29"/>
      <c r="M275" s="29"/>
      <c r="N275" s="29"/>
      <c r="O275" s="29"/>
      <c r="P275" s="71">
        <v>0</v>
      </c>
      <c r="Q275" s="30">
        <v>0</v>
      </c>
    </row>
    <row r="276" spans="1:17">
      <c r="A276" s="5">
        <v>41479</v>
      </c>
      <c r="B276" s="26">
        <v>2.7709999999999999</v>
      </c>
      <c r="C276" s="27"/>
      <c r="D276" s="27"/>
      <c r="E276" s="28"/>
      <c r="F276" s="27"/>
      <c r="G276" s="27"/>
      <c r="H276" s="27"/>
      <c r="I276" s="27"/>
      <c r="J276" s="27"/>
      <c r="K276" s="29"/>
      <c r="L276" s="29"/>
      <c r="M276" s="29"/>
      <c r="N276" s="29"/>
      <c r="O276" s="29"/>
      <c r="P276" s="71">
        <v>0</v>
      </c>
      <c r="Q276" s="30">
        <v>0</v>
      </c>
    </row>
    <row r="277" spans="1:17">
      <c r="A277" s="5">
        <v>41480</v>
      </c>
      <c r="B277" s="26">
        <v>2.694</v>
      </c>
      <c r="C277" s="27"/>
      <c r="D277" s="27"/>
      <c r="E277" s="28"/>
      <c r="F277" s="27"/>
      <c r="G277" s="27"/>
      <c r="H277" s="27"/>
      <c r="I277" s="27"/>
      <c r="J277" s="27"/>
      <c r="K277" s="29"/>
      <c r="L277" s="29"/>
      <c r="M277" s="29"/>
      <c r="N277" s="29"/>
      <c r="O277" s="29"/>
      <c r="P277" s="71">
        <v>0</v>
      </c>
      <c r="Q277" s="30">
        <v>0</v>
      </c>
    </row>
    <row r="278" spans="1:17">
      <c r="A278" s="5">
        <v>41481</v>
      </c>
      <c r="B278" s="26">
        <v>2.6179999999999999</v>
      </c>
      <c r="C278" s="27"/>
      <c r="D278" s="27"/>
      <c r="E278" s="28"/>
      <c r="F278" s="27"/>
      <c r="G278" s="27"/>
      <c r="H278" s="27"/>
      <c r="I278" s="27"/>
      <c r="J278" s="27"/>
      <c r="K278" s="29"/>
      <c r="L278" s="29"/>
      <c r="M278" s="29"/>
      <c r="N278" s="29"/>
      <c r="O278" s="29"/>
      <c r="P278" s="71">
        <v>0</v>
      </c>
      <c r="Q278" s="30">
        <v>0</v>
      </c>
    </row>
    <row r="279" spans="1:17">
      <c r="A279" s="5">
        <v>41482</v>
      </c>
      <c r="B279" s="26">
        <v>2.7</v>
      </c>
      <c r="C279" s="27"/>
      <c r="D279" s="27"/>
      <c r="E279" s="28"/>
      <c r="F279" s="27"/>
      <c r="G279" s="27"/>
      <c r="H279" s="27"/>
      <c r="I279" s="27"/>
      <c r="J279" s="27"/>
      <c r="K279" s="29"/>
      <c r="L279" s="29"/>
      <c r="M279" s="29"/>
      <c r="N279" s="29"/>
      <c r="O279" s="29"/>
      <c r="P279" s="71">
        <v>0</v>
      </c>
      <c r="Q279" s="30">
        <v>0</v>
      </c>
    </row>
    <row r="280" spans="1:17">
      <c r="A280" s="5">
        <v>41483</v>
      </c>
      <c r="B280" s="26">
        <v>2.6059999999999999</v>
      </c>
      <c r="C280" s="27"/>
      <c r="D280" s="27"/>
      <c r="E280" s="28"/>
      <c r="F280" s="27"/>
      <c r="G280" s="27"/>
      <c r="H280" s="27"/>
      <c r="I280" s="27"/>
      <c r="J280" s="27"/>
      <c r="K280" s="29"/>
      <c r="L280" s="29"/>
      <c r="M280" s="29"/>
      <c r="N280" s="29"/>
      <c r="O280" s="29"/>
      <c r="P280" s="71">
        <v>0</v>
      </c>
      <c r="Q280" s="30">
        <v>0</v>
      </c>
    </row>
    <row r="281" spans="1:17">
      <c r="A281" s="5">
        <v>41484</v>
      </c>
      <c r="B281" s="26">
        <v>2.5289999999999999</v>
      </c>
      <c r="C281" s="27"/>
      <c r="D281" s="27"/>
      <c r="E281" s="28"/>
      <c r="F281" s="27"/>
      <c r="G281" s="27"/>
      <c r="H281" s="27"/>
      <c r="I281" s="27"/>
      <c r="J281" s="27"/>
      <c r="K281" s="29"/>
      <c r="L281" s="29"/>
      <c r="M281" s="29"/>
      <c r="N281" s="29"/>
      <c r="O281" s="29"/>
      <c r="P281" s="71">
        <v>0</v>
      </c>
      <c r="Q281" s="30">
        <v>0</v>
      </c>
    </row>
    <row r="282" spans="1:17">
      <c r="A282" s="5">
        <v>41485</v>
      </c>
      <c r="B282" s="26">
        <v>2.6669999999999998</v>
      </c>
      <c r="C282" s="27"/>
      <c r="D282" s="27"/>
      <c r="E282" s="28"/>
      <c r="F282" s="27"/>
      <c r="G282" s="27"/>
      <c r="H282" s="27"/>
      <c r="I282" s="27"/>
      <c r="J282" s="27"/>
      <c r="K282" s="29"/>
      <c r="L282" s="29"/>
      <c r="M282" s="29"/>
      <c r="N282" s="29"/>
      <c r="O282" s="29"/>
      <c r="P282" s="71">
        <v>0</v>
      </c>
      <c r="Q282" s="30">
        <v>0</v>
      </c>
    </row>
    <row r="283" spans="1:17">
      <c r="A283" s="5">
        <v>41486</v>
      </c>
      <c r="B283" s="26">
        <v>2.645</v>
      </c>
      <c r="C283" s="27"/>
      <c r="D283" s="27"/>
      <c r="E283" s="28"/>
      <c r="F283" s="27"/>
      <c r="G283" s="27"/>
      <c r="H283" s="27"/>
      <c r="I283" s="27"/>
      <c r="J283" s="27"/>
      <c r="K283" s="29"/>
      <c r="L283" s="29"/>
      <c r="M283" s="29"/>
      <c r="N283" s="29"/>
      <c r="O283" s="29"/>
      <c r="P283" s="71">
        <v>0</v>
      </c>
      <c r="Q283" s="30">
        <v>0</v>
      </c>
    </row>
    <row r="284" spans="1:17">
      <c r="A284" s="7">
        <v>41487</v>
      </c>
      <c r="B284" s="36">
        <v>2.8730000000000002</v>
      </c>
      <c r="C284" s="30">
        <v>2</v>
      </c>
      <c r="D284" s="30">
        <v>0.01</v>
      </c>
      <c r="E284" s="30">
        <v>7.4</v>
      </c>
      <c r="F284" s="30">
        <v>316</v>
      </c>
      <c r="G284" s="30">
        <v>2</v>
      </c>
      <c r="H284" s="30">
        <v>2</v>
      </c>
      <c r="I284" s="30">
        <v>1.7</v>
      </c>
      <c r="J284" s="30">
        <v>4.8</v>
      </c>
      <c r="K284" s="27">
        <f>IF(H284&gt;0,H284*'[1]Operations INPUT'!D286/1000,"")</f>
        <v>4.7</v>
      </c>
      <c r="L284" s="27">
        <f>IF(I284&gt;0,I284*'[1]Operations INPUT'!D286/1000,"")</f>
        <v>3.9950000000000001</v>
      </c>
      <c r="M284" s="27">
        <f>IF(C284&gt;0,C284*'[1]Operations INPUT'!D286/1000,"")</f>
        <v>4.7</v>
      </c>
      <c r="N284" s="27">
        <f>IF(J284&gt;0,J284*'[1]Operations INPUT'!D286/1000,"")</f>
        <v>11.28</v>
      </c>
      <c r="O284" s="27">
        <f>IF(G284&gt;0,G284*'[1]Operations INPUT'!D286/1000,"")</f>
        <v>4.7</v>
      </c>
      <c r="P284" s="71">
        <v>0</v>
      </c>
      <c r="Q284" s="30">
        <v>0</v>
      </c>
    </row>
    <row r="285" spans="1:17">
      <c r="A285" s="5">
        <v>41488</v>
      </c>
      <c r="B285" s="36">
        <v>2.5710000000000002</v>
      </c>
      <c r="C285" s="31"/>
      <c r="D285" s="32"/>
      <c r="E285" s="32"/>
      <c r="F285" s="32"/>
      <c r="G285" s="33"/>
      <c r="H285" s="33"/>
      <c r="I285" s="34"/>
      <c r="J285" s="34"/>
      <c r="K285" s="29"/>
      <c r="L285" s="29"/>
      <c r="M285" s="29"/>
      <c r="N285" s="29"/>
      <c r="O285" s="29"/>
      <c r="P285" s="71">
        <v>0</v>
      </c>
      <c r="Q285" s="30">
        <v>0</v>
      </c>
    </row>
    <row r="286" spans="1:17">
      <c r="A286" s="5">
        <v>41489</v>
      </c>
      <c r="B286" s="36">
        <v>2.6480000000000001</v>
      </c>
      <c r="C286" s="33"/>
      <c r="D286" s="33"/>
      <c r="E286" s="31"/>
      <c r="F286" s="31"/>
      <c r="G286" s="31"/>
      <c r="H286" s="31"/>
      <c r="I286" s="33"/>
      <c r="J286" s="33"/>
      <c r="K286" s="29"/>
      <c r="L286" s="29"/>
      <c r="M286" s="29"/>
      <c r="N286" s="29"/>
      <c r="O286" s="29"/>
      <c r="P286" s="71">
        <v>0</v>
      </c>
      <c r="Q286" s="30">
        <v>0</v>
      </c>
    </row>
    <row r="287" spans="1:17">
      <c r="A287" s="5">
        <v>41490</v>
      </c>
      <c r="B287" s="36">
        <v>2.5369999999999999</v>
      </c>
      <c r="C287" s="33"/>
      <c r="D287" s="33"/>
      <c r="E287" s="31"/>
      <c r="F287" s="32"/>
      <c r="G287" s="32"/>
      <c r="H287" s="32"/>
      <c r="I287" s="33"/>
      <c r="J287" s="33"/>
      <c r="K287" s="29"/>
      <c r="L287" s="29"/>
      <c r="M287" s="29"/>
      <c r="N287" s="29"/>
      <c r="O287" s="29"/>
      <c r="P287" s="71">
        <v>0</v>
      </c>
      <c r="Q287" s="30">
        <v>0</v>
      </c>
    </row>
    <row r="288" spans="1:17">
      <c r="A288" s="5">
        <v>41491</v>
      </c>
      <c r="B288" s="36">
        <v>2.4329999999999998</v>
      </c>
      <c r="C288" s="27"/>
      <c r="D288" s="27"/>
      <c r="E288" s="28"/>
      <c r="F288" s="27"/>
      <c r="G288" s="27"/>
      <c r="H288" s="27"/>
      <c r="I288" s="27"/>
      <c r="J288" s="27"/>
      <c r="K288" s="29"/>
      <c r="L288" s="29"/>
      <c r="M288" s="29"/>
      <c r="N288" s="29"/>
      <c r="O288" s="29"/>
      <c r="P288" s="71">
        <v>0</v>
      </c>
      <c r="Q288" s="30">
        <v>0</v>
      </c>
    </row>
    <row r="289" spans="1:17">
      <c r="A289" s="5">
        <v>41492</v>
      </c>
      <c r="B289" s="36">
        <v>2.6349999999999998</v>
      </c>
      <c r="C289" s="27"/>
      <c r="D289" s="27"/>
      <c r="E289" s="28"/>
      <c r="F289" s="27"/>
      <c r="G289" s="27"/>
      <c r="H289" s="27"/>
      <c r="I289" s="27"/>
      <c r="J289" s="27"/>
      <c r="K289" s="29"/>
      <c r="L289" s="29"/>
      <c r="M289" s="29"/>
      <c r="N289" s="29"/>
      <c r="O289" s="29"/>
      <c r="P289" s="71">
        <v>0</v>
      </c>
      <c r="Q289" s="30">
        <v>0</v>
      </c>
    </row>
    <row r="290" spans="1:17">
      <c r="A290" s="5">
        <v>41493</v>
      </c>
      <c r="B290" s="36">
        <v>2.5259999999999998</v>
      </c>
      <c r="C290" s="27"/>
      <c r="D290" s="27"/>
      <c r="E290" s="28"/>
      <c r="F290" s="27"/>
      <c r="G290" s="27"/>
      <c r="H290" s="27"/>
      <c r="I290" s="27"/>
      <c r="J290" s="27"/>
      <c r="K290" s="29"/>
      <c r="L290" s="29"/>
      <c r="M290" s="29"/>
      <c r="N290" s="29"/>
      <c r="O290" s="29"/>
      <c r="P290" s="71">
        <v>0</v>
      </c>
      <c r="Q290" s="30">
        <v>0</v>
      </c>
    </row>
    <row r="291" spans="1:17">
      <c r="A291" s="5">
        <v>41494</v>
      </c>
      <c r="B291" s="36">
        <v>2.552</v>
      </c>
      <c r="C291" s="27"/>
      <c r="D291" s="27"/>
      <c r="E291" s="28"/>
      <c r="F291" s="27"/>
      <c r="G291" s="27"/>
      <c r="H291" s="27"/>
      <c r="I291" s="27"/>
      <c r="J291" s="27"/>
      <c r="K291" s="29"/>
      <c r="L291" s="29"/>
      <c r="M291" s="29"/>
      <c r="N291" s="29"/>
      <c r="O291" s="29"/>
      <c r="P291" s="71">
        <v>0</v>
      </c>
      <c r="Q291" s="30">
        <v>0</v>
      </c>
    </row>
    <row r="292" spans="1:17">
      <c r="A292" s="5">
        <v>41495</v>
      </c>
      <c r="B292" s="36">
        <v>2.5190000000000001</v>
      </c>
      <c r="C292" s="27"/>
      <c r="D292" s="27"/>
      <c r="E292" s="28"/>
      <c r="F292" s="27"/>
      <c r="G292" s="27"/>
      <c r="H292" s="27"/>
      <c r="I292" s="27"/>
      <c r="J292" s="27"/>
      <c r="K292" s="29"/>
      <c r="L292" s="29"/>
      <c r="M292" s="29"/>
      <c r="N292" s="29"/>
      <c r="O292" s="29"/>
      <c r="P292" s="71">
        <v>0</v>
      </c>
      <c r="Q292" s="30">
        <v>0</v>
      </c>
    </row>
    <row r="293" spans="1:17">
      <c r="A293" s="5">
        <v>41496</v>
      </c>
      <c r="B293" s="36">
        <v>2.3780000000000001</v>
      </c>
      <c r="C293" s="27"/>
      <c r="D293" s="27"/>
      <c r="E293" s="28"/>
      <c r="F293" s="27"/>
      <c r="G293" s="27"/>
      <c r="H293" s="27"/>
      <c r="I293" s="27"/>
      <c r="J293" s="27"/>
      <c r="K293" s="29"/>
      <c r="L293" s="29"/>
      <c r="M293" s="29"/>
      <c r="N293" s="29"/>
      <c r="O293" s="29"/>
      <c r="P293" s="71">
        <v>0</v>
      </c>
      <c r="Q293" s="30">
        <v>0</v>
      </c>
    </row>
    <row r="294" spans="1:17">
      <c r="A294" s="5">
        <v>41497</v>
      </c>
      <c r="B294" s="36">
        <v>2.2490000000000001</v>
      </c>
      <c r="C294" s="27"/>
      <c r="D294" s="27"/>
      <c r="E294" s="28"/>
      <c r="F294" s="27"/>
      <c r="G294" s="27"/>
      <c r="H294" s="27"/>
      <c r="I294" s="27"/>
      <c r="J294" s="27"/>
      <c r="K294" s="29"/>
      <c r="L294" s="29"/>
      <c r="M294" s="29"/>
      <c r="N294" s="29"/>
      <c r="O294" s="29"/>
      <c r="P294" s="71">
        <v>0</v>
      </c>
      <c r="Q294" s="30">
        <v>0</v>
      </c>
    </row>
    <row r="295" spans="1:17">
      <c r="A295" s="5">
        <v>41498</v>
      </c>
      <c r="B295" s="36">
        <v>2.3340000000000001</v>
      </c>
      <c r="C295" s="27"/>
      <c r="D295" s="27"/>
      <c r="E295" s="28"/>
      <c r="F295" s="27"/>
      <c r="G295" s="27"/>
      <c r="H295" s="27"/>
      <c r="I295" s="27"/>
      <c r="J295" s="27"/>
      <c r="K295" s="29"/>
      <c r="L295" s="29"/>
      <c r="M295" s="29"/>
      <c r="N295" s="29"/>
      <c r="O295" s="29"/>
      <c r="P295" s="71">
        <v>0</v>
      </c>
      <c r="Q295" s="30">
        <v>0</v>
      </c>
    </row>
    <row r="296" spans="1:17">
      <c r="A296" s="5">
        <v>41499</v>
      </c>
      <c r="B296" s="36">
        <v>2.4449999999999998</v>
      </c>
      <c r="C296" s="27"/>
      <c r="D296" s="27"/>
      <c r="E296" s="28"/>
      <c r="F296" s="27"/>
      <c r="G296" s="27"/>
      <c r="H296" s="27"/>
      <c r="I296" s="27"/>
      <c r="J296" s="27"/>
      <c r="K296" s="29"/>
      <c r="L296" s="29"/>
      <c r="M296" s="29"/>
      <c r="N296" s="29"/>
      <c r="O296" s="29"/>
      <c r="P296" s="71">
        <v>0</v>
      </c>
      <c r="Q296" s="30">
        <v>0</v>
      </c>
    </row>
    <row r="297" spans="1:17">
      <c r="A297" s="5">
        <v>41500</v>
      </c>
      <c r="B297" s="36">
        <v>3.0049999999999999</v>
      </c>
      <c r="C297" s="27"/>
      <c r="D297" s="27"/>
      <c r="E297" s="28"/>
      <c r="F297" s="27"/>
      <c r="G297" s="27"/>
      <c r="H297" s="27"/>
      <c r="I297" s="27"/>
      <c r="J297" s="27"/>
      <c r="K297" s="29"/>
      <c r="L297" s="29"/>
      <c r="M297" s="29"/>
      <c r="N297" s="29"/>
      <c r="O297" s="29"/>
      <c r="P297" s="71">
        <v>0</v>
      </c>
      <c r="Q297" s="30">
        <v>0</v>
      </c>
    </row>
    <row r="298" spans="1:17">
      <c r="A298" s="7">
        <v>41501</v>
      </c>
      <c r="B298" s="36">
        <v>2.448</v>
      </c>
      <c r="C298" s="30">
        <v>2</v>
      </c>
      <c r="D298" s="30">
        <v>0.01</v>
      </c>
      <c r="E298" s="30">
        <v>7.5</v>
      </c>
      <c r="F298" s="30">
        <v>350</v>
      </c>
      <c r="G298" s="30">
        <v>3</v>
      </c>
      <c r="H298" s="30">
        <v>2</v>
      </c>
      <c r="I298" s="30">
        <v>2</v>
      </c>
      <c r="J298" s="30">
        <v>4.5</v>
      </c>
      <c r="K298" s="27">
        <f>IF(H298&gt;0,H298*'[1]Operations INPUT'!D300/1000,"")</f>
        <v>4.6420000000000003</v>
      </c>
      <c r="L298" s="27">
        <f>IF(I298&gt;0,I298*'[1]Operations INPUT'!D300/1000,"")</f>
        <v>4.6420000000000003</v>
      </c>
      <c r="M298" s="27">
        <f>IF(C298&gt;0,C298*'[1]Operations INPUT'!D300/1000,"")</f>
        <v>4.6420000000000003</v>
      </c>
      <c r="N298" s="27">
        <f>IF(J298&gt;0,J298*'[1]Operations INPUT'!D300/1000,"")</f>
        <v>10.4445</v>
      </c>
      <c r="O298" s="27">
        <f>IF(G298&gt;0,G298*'[1]Operations INPUT'!D300/1000,"")</f>
        <v>6.9630000000000001</v>
      </c>
      <c r="P298" s="71">
        <v>0</v>
      </c>
      <c r="Q298" s="30">
        <v>0</v>
      </c>
    </row>
    <row r="299" spans="1:17">
      <c r="A299" s="5">
        <v>41502</v>
      </c>
      <c r="B299" s="36">
        <v>2.7370000000000001</v>
      </c>
      <c r="C299" s="31"/>
      <c r="D299" s="32"/>
      <c r="E299" s="32"/>
      <c r="F299" s="32"/>
      <c r="G299" s="33"/>
      <c r="H299" s="33"/>
      <c r="I299" s="34"/>
      <c r="J299" s="34"/>
      <c r="K299" s="29"/>
      <c r="L299" s="29"/>
      <c r="M299" s="29"/>
      <c r="N299" s="29"/>
      <c r="O299" s="29"/>
      <c r="P299" s="71">
        <v>0</v>
      </c>
      <c r="Q299" s="30">
        <v>0</v>
      </c>
    </row>
    <row r="300" spans="1:17">
      <c r="A300" s="5">
        <v>41503</v>
      </c>
      <c r="B300" s="36">
        <v>2.452</v>
      </c>
      <c r="C300" s="33"/>
      <c r="D300" s="33"/>
      <c r="E300" s="31"/>
      <c r="F300" s="31"/>
      <c r="G300" s="31"/>
      <c r="H300" s="31"/>
      <c r="I300" s="33"/>
      <c r="J300" s="33"/>
      <c r="K300" s="29"/>
      <c r="L300" s="29"/>
      <c r="M300" s="29"/>
      <c r="N300" s="29"/>
      <c r="O300" s="29"/>
      <c r="P300" s="71">
        <v>0</v>
      </c>
      <c r="Q300" s="30">
        <v>0</v>
      </c>
    </row>
    <row r="301" spans="1:17">
      <c r="A301" s="5">
        <v>41504</v>
      </c>
      <c r="B301" s="36">
        <v>2.294</v>
      </c>
      <c r="C301" s="33"/>
      <c r="D301" s="33"/>
      <c r="E301" s="31"/>
      <c r="F301" s="32"/>
      <c r="G301" s="32"/>
      <c r="H301" s="32"/>
      <c r="I301" s="33"/>
      <c r="J301" s="33"/>
      <c r="K301" s="29"/>
      <c r="L301" s="29"/>
      <c r="M301" s="29"/>
      <c r="N301" s="29"/>
      <c r="O301" s="29"/>
      <c r="P301" s="71">
        <v>0</v>
      </c>
      <c r="Q301" s="30">
        <v>0</v>
      </c>
    </row>
    <row r="302" spans="1:17">
      <c r="A302" s="5">
        <v>41505</v>
      </c>
      <c r="B302" s="36">
        <v>2.4140000000000001</v>
      </c>
      <c r="C302" s="27"/>
      <c r="D302" s="27"/>
      <c r="E302" s="28"/>
      <c r="F302" s="27"/>
      <c r="G302" s="27"/>
      <c r="H302" s="27"/>
      <c r="I302" s="27"/>
      <c r="J302" s="27"/>
      <c r="K302" s="29"/>
      <c r="L302" s="29"/>
      <c r="M302" s="29"/>
      <c r="N302" s="29"/>
      <c r="O302" s="29"/>
      <c r="P302" s="71">
        <v>0</v>
      </c>
      <c r="Q302" s="30">
        <v>0</v>
      </c>
    </row>
    <row r="303" spans="1:17">
      <c r="A303" s="5">
        <v>41506</v>
      </c>
      <c r="B303" s="36">
        <v>2.4500000000000002</v>
      </c>
      <c r="C303" s="27"/>
      <c r="D303" s="27"/>
      <c r="E303" s="28"/>
      <c r="F303" s="27"/>
      <c r="G303" s="27"/>
      <c r="H303" s="27"/>
      <c r="I303" s="27"/>
      <c r="J303" s="27"/>
      <c r="K303" s="29"/>
      <c r="L303" s="29"/>
      <c r="M303" s="29"/>
      <c r="N303" s="29"/>
      <c r="O303" s="29"/>
      <c r="P303" s="71">
        <v>0</v>
      </c>
      <c r="Q303" s="30">
        <v>0</v>
      </c>
    </row>
    <row r="304" spans="1:17">
      <c r="A304" s="5">
        <v>41507</v>
      </c>
      <c r="B304" s="36">
        <v>2.351</v>
      </c>
      <c r="C304" s="27"/>
      <c r="D304" s="27"/>
      <c r="E304" s="28"/>
      <c r="F304" s="27"/>
      <c r="G304" s="27"/>
      <c r="H304" s="27"/>
      <c r="I304" s="27"/>
      <c r="J304" s="27"/>
      <c r="K304" s="29"/>
      <c r="L304" s="29"/>
      <c r="M304" s="29"/>
      <c r="N304" s="29"/>
      <c r="O304" s="29"/>
      <c r="P304" s="71">
        <v>0</v>
      </c>
      <c r="Q304" s="30">
        <v>0</v>
      </c>
    </row>
    <row r="305" spans="1:17">
      <c r="A305" s="5">
        <v>41508</v>
      </c>
      <c r="B305" s="36">
        <v>2.4119999999999999</v>
      </c>
      <c r="C305" s="27"/>
      <c r="D305" s="27"/>
      <c r="E305" s="28"/>
      <c r="F305" s="27"/>
      <c r="G305" s="27"/>
      <c r="H305" s="27"/>
      <c r="I305" s="27"/>
      <c r="J305" s="27"/>
      <c r="K305" s="29"/>
      <c r="L305" s="29"/>
      <c r="M305" s="29"/>
      <c r="N305" s="29"/>
      <c r="O305" s="29"/>
      <c r="P305" s="71">
        <v>0</v>
      </c>
      <c r="Q305" s="30">
        <v>0</v>
      </c>
    </row>
    <row r="306" spans="1:17">
      <c r="A306" s="5">
        <v>41509</v>
      </c>
      <c r="B306" s="36">
        <v>2.4500000000000002</v>
      </c>
      <c r="C306" s="27"/>
      <c r="D306" s="27"/>
      <c r="E306" s="28"/>
      <c r="F306" s="27"/>
      <c r="G306" s="27"/>
      <c r="H306" s="27"/>
      <c r="I306" s="27"/>
      <c r="J306" s="27"/>
      <c r="K306" s="29"/>
      <c r="L306" s="29"/>
      <c r="M306" s="29"/>
      <c r="N306" s="29"/>
      <c r="O306" s="29"/>
      <c r="P306" s="71">
        <v>0</v>
      </c>
      <c r="Q306" s="30">
        <v>0</v>
      </c>
    </row>
    <row r="307" spans="1:17">
      <c r="A307" s="5">
        <v>41510</v>
      </c>
      <c r="B307" s="36">
        <v>2.399</v>
      </c>
      <c r="C307" s="27"/>
      <c r="D307" s="27"/>
      <c r="E307" s="28"/>
      <c r="F307" s="27"/>
      <c r="G307" s="27"/>
      <c r="H307" s="27"/>
      <c r="I307" s="27"/>
      <c r="J307" s="27"/>
      <c r="K307" s="29"/>
      <c r="L307" s="29"/>
      <c r="M307" s="29"/>
      <c r="N307" s="29"/>
      <c r="O307" s="29"/>
      <c r="P307" s="71">
        <v>0</v>
      </c>
      <c r="Q307" s="30">
        <v>1.1659999999999999</v>
      </c>
    </row>
    <row r="308" spans="1:17">
      <c r="A308" s="5">
        <v>41511</v>
      </c>
      <c r="B308" s="36">
        <v>2.4849999999999999</v>
      </c>
      <c r="C308" s="27"/>
      <c r="D308" s="27"/>
      <c r="E308" s="28"/>
      <c r="F308" s="27"/>
      <c r="G308" s="27"/>
      <c r="H308" s="27"/>
      <c r="I308" s="27"/>
      <c r="J308" s="27"/>
      <c r="K308" s="29"/>
      <c r="L308" s="29"/>
      <c r="M308" s="29"/>
      <c r="N308" s="29"/>
      <c r="O308" s="29"/>
      <c r="P308" s="71">
        <v>0</v>
      </c>
      <c r="Q308" s="30">
        <v>1.3440000000000001</v>
      </c>
    </row>
    <row r="309" spans="1:17">
      <c r="A309" s="5">
        <v>41512</v>
      </c>
      <c r="B309" s="36">
        <v>2.4780000000000002</v>
      </c>
      <c r="C309" s="27"/>
      <c r="D309" s="27"/>
      <c r="E309" s="28"/>
      <c r="F309" s="27"/>
      <c r="G309" s="27"/>
      <c r="H309" s="27"/>
      <c r="I309" s="27"/>
      <c r="J309" s="27"/>
      <c r="K309" s="29"/>
      <c r="L309" s="29"/>
      <c r="M309" s="29"/>
      <c r="N309" s="29"/>
      <c r="O309" s="29"/>
      <c r="P309" s="71">
        <v>0</v>
      </c>
      <c r="Q309" s="30">
        <v>1.3520000000000001</v>
      </c>
    </row>
    <row r="310" spans="1:17">
      <c r="A310" s="5">
        <v>41513</v>
      </c>
      <c r="B310" s="36">
        <v>2.7509999999999999</v>
      </c>
      <c r="C310" s="27"/>
      <c r="D310" s="27"/>
      <c r="E310" s="28"/>
      <c r="F310" s="27"/>
      <c r="G310" s="27"/>
      <c r="H310" s="27"/>
      <c r="I310" s="27"/>
      <c r="J310" s="27"/>
      <c r="K310" s="29"/>
      <c r="L310" s="29"/>
      <c r="M310" s="29"/>
      <c r="N310" s="29"/>
      <c r="O310" s="29"/>
      <c r="P310" s="71">
        <v>0</v>
      </c>
      <c r="Q310" s="30">
        <v>1.2250000000000001</v>
      </c>
    </row>
    <row r="311" spans="1:17">
      <c r="A311" s="5">
        <v>41514</v>
      </c>
      <c r="B311" s="36">
        <v>2.4300000000000002</v>
      </c>
      <c r="C311" s="27"/>
      <c r="D311" s="27"/>
      <c r="E311" s="28"/>
      <c r="F311" s="27"/>
      <c r="G311" s="27"/>
      <c r="H311" s="27"/>
      <c r="I311" s="27"/>
      <c r="J311" s="27"/>
      <c r="K311" s="29"/>
      <c r="L311" s="29"/>
      <c r="M311" s="29"/>
      <c r="N311" s="29"/>
      <c r="O311" s="29"/>
      <c r="P311" s="71">
        <v>0</v>
      </c>
      <c r="Q311" s="30">
        <v>0.99099999999999999</v>
      </c>
    </row>
    <row r="312" spans="1:17">
      <c r="A312" s="7">
        <v>41515</v>
      </c>
      <c r="B312" s="36">
        <v>2.2320000000000002</v>
      </c>
      <c r="C312" s="30">
        <v>2</v>
      </c>
      <c r="D312" s="30">
        <v>0.01</v>
      </c>
      <c r="E312" s="30">
        <v>7.5</v>
      </c>
      <c r="F312" s="30">
        <v>580</v>
      </c>
      <c r="G312" s="30">
        <v>2</v>
      </c>
      <c r="H312" s="30">
        <v>2</v>
      </c>
      <c r="I312" s="30">
        <v>1.4</v>
      </c>
      <c r="J312" s="30">
        <v>5.2</v>
      </c>
      <c r="K312" s="27">
        <f>IF(H312&gt;0,H312*'[1]Operations INPUT'!D314/1000,"")</f>
        <v>4.5380000000000003</v>
      </c>
      <c r="L312" s="27">
        <f>IF(I312&gt;0,I312*'[1]Operations INPUT'!D314/1000,"")</f>
        <v>3.1766000000000001</v>
      </c>
      <c r="M312" s="27">
        <f>IF(C312&gt;0,C312*'[1]Operations INPUT'!D314/1000,"")</f>
        <v>4.5380000000000003</v>
      </c>
      <c r="N312" s="27">
        <f>IF(J312&gt;0,J312*'[1]Operations INPUT'!D314/1000,"")</f>
        <v>11.798800000000002</v>
      </c>
      <c r="O312" s="27">
        <f>IF(G312&gt;0,G312*'[1]Operations INPUT'!D314/1000,"")</f>
        <v>4.5380000000000003</v>
      </c>
      <c r="P312" s="71">
        <v>0</v>
      </c>
      <c r="Q312" s="30">
        <v>0.68899999999999995</v>
      </c>
    </row>
    <row r="313" spans="1:17">
      <c r="A313" s="5">
        <v>41516</v>
      </c>
      <c r="B313" s="36">
        <v>2.4950000000000001</v>
      </c>
      <c r="C313" s="31"/>
      <c r="D313" s="32"/>
      <c r="E313" s="32"/>
      <c r="F313" s="32"/>
      <c r="G313" s="33"/>
      <c r="H313" s="33"/>
      <c r="I313" s="34"/>
      <c r="J313" s="34"/>
      <c r="K313" s="29"/>
      <c r="L313" s="29"/>
      <c r="M313" s="29"/>
      <c r="N313" s="29"/>
      <c r="O313" s="29"/>
      <c r="P313" s="71">
        <v>0</v>
      </c>
      <c r="Q313" s="30">
        <v>0.78100000000000003</v>
      </c>
    </row>
    <row r="314" spans="1:17">
      <c r="A314" s="5">
        <v>41517</v>
      </c>
      <c r="B314" s="36">
        <v>2.3220000000000001</v>
      </c>
      <c r="C314" s="33"/>
      <c r="D314" s="33"/>
      <c r="E314" s="31"/>
      <c r="F314" s="31"/>
      <c r="G314" s="31"/>
      <c r="H314" s="31"/>
      <c r="I314" s="33"/>
      <c r="J314" s="33"/>
      <c r="K314" s="29"/>
      <c r="L314" s="29"/>
      <c r="M314" s="29"/>
      <c r="N314" s="29"/>
      <c r="O314" s="29"/>
      <c r="P314" s="71">
        <v>0</v>
      </c>
      <c r="Q314" s="30">
        <v>0.64600000000000002</v>
      </c>
    </row>
    <row r="315" spans="1:17">
      <c r="A315" s="5">
        <v>41518</v>
      </c>
      <c r="B315" s="36">
        <v>2.2519999999999998</v>
      </c>
      <c r="C315" s="33"/>
      <c r="D315" s="33"/>
      <c r="E315" s="31"/>
      <c r="F315" s="32"/>
      <c r="G315" s="32"/>
      <c r="H315" s="32"/>
      <c r="I315" s="33"/>
      <c r="J315" s="33"/>
      <c r="K315" s="29"/>
      <c r="L315" s="29"/>
      <c r="M315" s="29"/>
      <c r="N315" s="29"/>
      <c r="O315" s="29"/>
      <c r="P315" s="71">
        <v>0</v>
      </c>
      <c r="Q315" s="30">
        <v>0.625</v>
      </c>
    </row>
    <row r="316" spans="1:17">
      <c r="A316" s="5">
        <v>41519</v>
      </c>
      <c r="B316" s="36">
        <v>2.3740000000000001</v>
      </c>
      <c r="C316" s="27"/>
      <c r="D316" s="27"/>
      <c r="E316" s="28"/>
      <c r="F316" s="27"/>
      <c r="G316" s="27"/>
      <c r="H316" s="27"/>
      <c r="I316" s="27"/>
      <c r="J316" s="27"/>
      <c r="K316" s="29"/>
      <c r="L316" s="29"/>
      <c r="M316" s="29"/>
      <c r="N316" s="29"/>
      <c r="O316" s="29"/>
      <c r="P316" s="71">
        <v>0</v>
      </c>
      <c r="Q316" s="30">
        <v>0.64600000000000002</v>
      </c>
    </row>
    <row r="317" spans="1:17">
      <c r="A317" s="5">
        <v>41520</v>
      </c>
      <c r="B317" s="36">
        <v>2.2930000000000001</v>
      </c>
      <c r="C317" s="27"/>
      <c r="D317" s="27"/>
      <c r="E317" s="28"/>
      <c r="F317" s="27"/>
      <c r="G317" s="27"/>
      <c r="H317" s="27"/>
      <c r="I317" s="27"/>
      <c r="J317" s="27"/>
      <c r="K317" s="29"/>
      <c r="L317" s="29"/>
      <c r="M317" s="29"/>
      <c r="N317" s="29"/>
      <c r="O317" s="29"/>
      <c r="P317" s="71">
        <v>0</v>
      </c>
      <c r="Q317" s="30">
        <v>0.68</v>
      </c>
    </row>
    <row r="318" spans="1:17">
      <c r="A318" s="5">
        <v>41521</v>
      </c>
      <c r="B318" s="36">
        <v>1.8580000000000001</v>
      </c>
      <c r="C318" s="27"/>
      <c r="D318" s="27"/>
      <c r="E318" s="28"/>
      <c r="F318" s="27"/>
      <c r="G318" s="27"/>
      <c r="H318" s="27"/>
      <c r="I318" s="27"/>
      <c r="J318" s="27"/>
      <c r="K318" s="29"/>
      <c r="L318" s="29"/>
      <c r="M318" s="29"/>
      <c r="N318" s="29"/>
      <c r="O318" s="29"/>
      <c r="P318" s="71">
        <v>0</v>
      </c>
      <c r="Q318" s="30">
        <v>0.72199999999999998</v>
      </c>
    </row>
    <row r="319" spans="1:17">
      <c r="A319" s="5">
        <v>41522</v>
      </c>
      <c r="B319" s="36">
        <v>2.83</v>
      </c>
      <c r="C319" s="27"/>
      <c r="D319" s="27"/>
      <c r="E319" s="28"/>
      <c r="F319" s="27"/>
      <c r="G319" s="27"/>
      <c r="H319" s="27"/>
      <c r="I319" s="27"/>
      <c r="J319" s="27"/>
      <c r="K319" s="29"/>
      <c r="L319" s="29"/>
      <c r="M319" s="29"/>
      <c r="N319" s="29"/>
      <c r="O319" s="29"/>
      <c r="P319" s="71">
        <v>0</v>
      </c>
      <c r="Q319" s="30">
        <v>0.71099999999999997</v>
      </c>
    </row>
    <row r="320" spans="1:17">
      <c r="A320" s="5">
        <v>41523</v>
      </c>
      <c r="B320" s="36">
        <v>2.3580000000000001</v>
      </c>
      <c r="C320" s="27"/>
      <c r="D320" s="27"/>
      <c r="E320" s="28"/>
      <c r="F320" s="27"/>
      <c r="G320" s="27"/>
      <c r="H320" s="27"/>
      <c r="I320" s="27"/>
      <c r="J320" s="27"/>
      <c r="K320" s="29"/>
      <c r="L320" s="29"/>
      <c r="M320" s="29"/>
      <c r="N320" s="29"/>
      <c r="O320" s="29"/>
      <c r="P320" s="71">
        <v>0</v>
      </c>
      <c r="Q320" s="30">
        <v>0.77600000000000002</v>
      </c>
    </row>
    <row r="321" spans="1:17">
      <c r="A321" s="5">
        <v>41524</v>
      </c>
      <c r="B321" s="36">
        <v>2.3769999999999998</v>
      </c>
      <c r="C321" s="27"/>
      <c r="D321" s="27"/>
      <c r="E321" s="28"/>
      <c r="F321" s="27"/>
      <c r="G321" s="27"/>
      <c r="H321" s="27"/>
      <c r="I321" s="27"/>
      <c r="J321" s="27"/>
      <c r="K321" s="29"/>
      <c r="L321" s="29"/>
      <c r="M321" s="29"/>
      <c r="N321" s="29"/>
      <c r="O321" s="29"/>
      <c r="P321" s="71">
        <v>0</v>
      </c>
      <c r="Q321" s="30">
        <v>0.64100000000000001</v>
      </c>
    </row>
    <row r="322" spans="1:17">
      <c r="A322" s="5">
        <v>41525</v>
      </c>
      <c r="B322" s="36">
        <v>2.3250000000000002</v>
      </c>
      <c r="C322" s="27"/>
      <c r="D322" s="27"/>
      <c r="E322" s="28"/>
      <c r="F322" s="27"/>
      <c r="G322" s="27"/>
      <c r="H322" s="27"/>
      <c r="I322" s="27"/>
      <c r="J322" s="27"/>
      <c r="K322" s="29"/>
      <c r="L322" s="29"/>
      <c r="M322" s="29"/>
      <c r="N322" s="29"/>
      <c r="O322" s="29"/>
      <c r="P322" s="71">
        <v>0</v>
      </c>
      <c r="Q322" s="30">
        <v>0.65600000000000003</v>
      </c>
    </row>
    <row r="323" spans="1:17">
      <c r="A323" s="5">
        <v>41526</v>
      </c>
      <c r="B323" s="36">
        <v>2.1459999999999999</v>
      </c>
      <c r="C323" s="27"/>
      <c r="D323" s="27"/>
      <c r="E323" s="28"/>
      <c r="F323" s="27"/>
      <c r="G323" s="27"/>
      <c r="H323" s="27"/>
      <c r="I323" s="27"/>
      <c r="J323" s="27"/>
      <c r="K323" s="29"/>
      <c r="L323" s="29"/>
      <c r="M323" s="29"/>
      <c r="N323" s="29"/>
      <c r="O323" s="29"/>
      <c r="P323" s="71">
        <v>0</v>
      </c>
      <c r="Q323" s="30">
        <v>0.621</v>
      </c>
    </row>
    <row r="324" spans="1:17">
      <c r="A324" s="5">
        <v>41527</v>
      </c>
      <c r="B324" s="36">
        <v>2.3580000000000001</v>
      </c>
      <c r="C324" s="27"/>
      <c r="D324" s="27"/>
      <c r="E324" s="28"/>
      <c r="F324" s="27"/>
      <c r="G324" s="27"/>
      <c r="H324" s="27"/>
      <c r="I324" s="27"/>
      <c r="J324" s="27"/>
      <c r="K324" s="29"/>
      <c r="L324" s="29"/>
      <c r="M324" s="29"/>
      <c r="N324" s="29"/>
      <c r="O324" s="29"/>
      <c r="P324" s="71">
        <v>0</v>
      </c>
      <c r="Q324" s="30">
        <v>0.76100000000000001</v>
      </c>
    </row>
    <row r="325" spans="1:17">
      <c r="A325" s="5">
        <v>41528</v>
      </c>
      <c r="B325" s="36">
        <v>2.3570000000000002</v>
      </c>
      <c r="C325" s="27"/>
      <c r="D325" s="27"/>
      <c r="E325" s="28"/>
      <c r="F325" s="27"/>
      <c r="G325" s="27"/>
      <c r="H325" s="27"/>
      <c r="I325" s="27"/>
      <c r="J325" s="27"/>
      <c r="K325" s="29"/>
      <c r="L325" s="29"/>
      <c r="M325" s="29"/>
      <c r="N325" s="29"/>
      <c r="O325" s="29"/>
      <c r="P325" s="71">
        <v>0</v>
      </c>
      <c r="Q325" s="30">
        <v>0.75</v>
      </c>
    </row>
    <row r="326" spans="1:17">
      <c r="A326" s="7">
        <v>41529</v>
      </c>
      <c r="B326" s="36">
        <v>2.3490000000000002</v>
      </c>
      <c r="C326" s="30">
        <v>2</v>
      </c>
      <c r="D326" s="30">
        <v>0.03</v>
      </c>
      <c r="E326" s="30">
        <v>7.4</v>
      </c>
      <c r="F326" s="30">
        <v>462</v>
      </c>
      <c r="G326" s="30">
        <v>3</v>
      </c>
      <c r="H326" s="30">
        <v>2</v>
      </c>
      <c r="I326" s="30">
        <v>0.81</v>
      </c>
      <c r="J326" s="30">
        <v>8.1</v>
      </c>
      <c r="K326" s="27">
        <f>IF(H326&gt;0,H326*'[1]Operations INPUT'!D328/1000,"")</f>
        <v>4.6619999999999999</v>
      </c>
      <c r="L326" s="27">
        <f>IF(I326&gt;0,I326*'[1]Operations INPUT'!D328/1000,"")</f>
        <v>1.8881100000000002</v>
      </c>
      <c r="M326" s="27">
        <f>IF(C326&gt;0,C326*'[1]Operations INPUT'!D328/1000,"")</f>
        <v>4.6619999999999999</v>
      </c>
      <c r="N326" s="27">
        <f>IF(J326&gt;0,J326*'[1]Operations INPUT'!D328/1000,"")</f>
        <v>18.8811</v>
      </c>
      <c r="O326" s="27">
        <f>IF(G326&gt;0,G326*'[1]Operations INPUT'!D328/1000,"")</f>
        <v>6.9930000000000003</v>
      </c>
      <c r="P326" s="71">
        <v>0</v>
      </c>
      <c r="Q326" s="30">
        <v>0.78800000000000003</v>
      </c>
    </row>
    <row r="327" spans="1:17">
      <c r="A327" s="5">
        <v>41530</v>
      </c>
      <c r="B327" s="36">
        <v>2.327</v>
      </c>
      <c r="C327" s="31"/>
      <c r="D327" s="32"/>
      <c r="E327" s="33"/>
      <c r="F327" s="32"/>
      <c r="G327" s="33"/>
      <c r="H327" s="33"/>
      <c r="I327" s="34"/>
      <c r="J327" s="34"/>
      <c r="K327" s="29"/>
      <c r="L327" s="29"/>
      <c r="M327" s="29"/>
      <c r="N327" s="29"/>
      <c r="O327" s="29"/>
      <c r="P327" s="71">
        <v>0</v>
      </c>
      <c r="Q327" s="30">
        <v>0.61099999999999999</v>
      </c>
    </row>
    <row r="328" spans="1:17">
      <c r="A328" s="5">
        <v>41531</v>
      </c>
      <c r="B328" s="36">
        <v>2.234</v>
      </c>
      <c r="C328" s="33"/>
      <c r="D328" s="33"/>
      <c r="E328" s="33"/>
      <c r="F328" s="31"/>
      <c r="G328" s="31"/>
      <c r="H328" s="31"/>
      <c r="I328" s="33"/>
      <c r="J328" s="33"/>
      <c r="K328" s="29"/>
      <c r="L328" s="29"/>
      <c r="M328" s="29"/>
      <c r="N328" s="29"/>
      <c r="O328" s="29"/>
      <c r="P328" s="71">
        <v>0</v>
      </c>
      <c r="Q328" s="30">
        <v>0.96499999999999997</v>
      </c>
    </row>
    <row r="329" spans="1:17">
      <c r="A329" s="5">
        <v>41532</v>
      </c>
      <c r="B329" s="36">
        <v>3.1429999999999998</v>
      </c>
      <c r="C329" s="33"/>
      <c r="D329" s="33"/>
      <c r="E329" s="33"/>
      <c r="F329" s="32"/>
      <c r="G329" s="32"/>
      <c r="H329" s="32"/>
      <c r="I329" s="33"/>
      <c r="J329" s="33"/>
      <c r="K329" s="29"/>
      <c r="L329" s="29"/>
      <c r="M329" s="29"/>
      <c r="N329" s="29"/>
      <c r="O329" s="29"/>
      <c r="P329" s="71">
        <v>0</v>
      </c>
      <c r="Q329" s="30">
        <v>1.5349999999999999</v>
      </c>
    </row>
    <row r="330" spans="1:17">
      <c r="A330" s="5">
        <v>41533</v>
      </c>
      <c r="B330" s="36">
        <v>2.2570000000000001</v>
      </c>
      <c r="C330" s="27"/>
      <c r="D330" s="27"/>
      <c r="E330" s="27"/>
      <c r="F330" s="27"/>
      <c r="G330" s="27"/>
      <c r="H330" s="27"/>
      <c r="I330" s="27"/>
      <c r="J330" s="27"/>
      <c r="K330" s="29"/>
      <c r="L330" s="29"/>
      <c r="M330" s="29"/>
      <c r="N330" s="29"/>
      <c r="O330" s="29"/>
      <c r="P330" s="71">
        <v>0</v>
      </c>
      <c r="Q330" s="30">
        <v>1.2869999999999999</v>
      </c>
    </row>
    <row r="331" spans="1:17">
      <c r="A331" s="5">
        <v>41534</v>
      </c>
      <c r="B331" s="36">
        <v>4.585</v>
      </c>
      <c r="C331" s="27"/>
      <c r="D331" s="27"/>
      <c r="E331" s="27"/>
      <c r="F331" s="27"/>
      <c r="G331" s="27"/>
      <c r="H331" s="27"/>
      <c r="I331" s="27"/>
      <c r="J331" s="27"/>
      <c r="K331" s="29"/>
      <c r="L331" s="29"/>
      <c r="M331" s="29"/>
      <c r="N331" s="29"/>
      <c r="O331" s="29"/>
      <c r="P331" s="71">
        <v>25</v>
      </c>
      <c r="Q331" s="30">
        <v>2.7549999999999999</v>
      </c>
    </row>
    <row r="332" spans="1:17">
      <c r="A332" s="5">
        <v>41535</v>
      </c>
      <c r="B332" s="36">
        <v>3.016</v>
      </c>
      <c r="C332" s="27"/>
      <c r="D332" s="27"/>
      <c r="E332" s="27"/>
      <c r="F332" s="27"/>
      <c r="G332" s="27"/>
      <c r="H332" s="27"/>
      <c r="I332" s="27"/>
      <c r="J332" s="27"/>
      <c r="K332" s="29"/>
      <c r="L332" s="29"/>
      <c r="M332" s="29"/>
      <c r="N332" s="29"/>
      <c r="O332" s="29"/>
      <c r="P332" s="71">
        <v>0</v>
      </c>
      <c r="Q332" s="30">
        <v>4.0890000000000004</v>
      </c>
    </row>
    <row r="333" spans="1:17">
      <c r="A333" s="5">
        <v>41536</v>
      </c>
      <c r="B333" s="36">
        <v>2.4740000000000002</v>
      </c>
      <c r="C333" s="27"/>
      <c r="D333" s="27"/>
      <c r="E333" s="27"/>
      <c r="F333" s="27"/>
      <c r="G333" s="27"/>
      <c r="H333" s="27"/>
      <c r="I333" s="27"/>
      <c r="J333" s="27"/>
      <c r="K333" s="29"/>
      <c r="L333" s="29"/>
      <c r="M333" s="29"/>
      <c r="N333" s="29"/>
      <c r="O333" s="29"/>
      <c r="P333" s="71">
        <v>0</v>
      </c>
      <c r="Q333" s="30">
        <v>2.0489999999999999</v>
      </c>
    </row>
    <row r="334" spans="1:17">
      <c r="A334" s="5">
        <v>41537</v>
      </c>
      <c r="B334" s="36">
        <v>2.4409999999999998</v>
      </c>
      <c r="C334" s="27"/>
      <c r="D334" s="27"/>
      <c r="E334" s="27"/>
      <c r="F334" s="27"/>
      <c r="G334" s="27"/>
      <c r="H334" s="27"/>
      <c r="I334" s="27"/>
      <c r="J334" s="27"/>
      <c r="K334" s="29"/>
      <c r="L334" s="29"/>
      <c r="M334" s="29"/>
      <c r="N334" s="29"/>
      <c r="O334" s="29"/>
      <c r="P334" s="71">
        <v>0</v>
      </c>
      <c r="Q334" s="30">
        <v>1.722</v>
      </c>
    </row>
    <row r="335" spans="1:17">
      <c r="A335" s="5">
        <v>41538</v>
      </c>
      <c r="B335" s="36">
        <v>2.444</v>
      </c>
      <c r="C335" s="27"/>
      <c r="D335" s="27"/>
      <c r="E335" s="27"/>
      <c r="F335" s="27"/>
      <c r="G335" s="27"/>
      <c r="H335" s="27"/>
      <c r="I335" s="27"/>
      <c r="J335" s="27"/>
      <c r="K335" s="29"/>
      <c r="L335" s="29"/>
      <c r="M335" s="29"/>
      <c r="N335" s="29"/>
      <c r="O335" s="29"/>
      <c r="P335" s="71">
        <v>0</v>
      </c>
      <c r="Q335" s="30">
        <v>1.986</v>
      </c>
    </row>
    <row r="336" spans="1:17">
      <c r="A336" s="5">
        <v>41539</v>
      </c>
      <c r="B336" s="36">
        <v>2.2789999999999999</v>
      </c>
      <c r="C336" s="27"/>
      <c r="D336" s="27"/>
      <c r="E336" s="27"/>
      <c r="F336" s="27"/>
      <c r="G336" s="27"/>
      <c r="H336" s="27"/>
      <c r="I336" s="27"/>
      <c r="J336" s="27"/>
      <c r="K336" s="29"/>
      <c r="L336" s="29"/>
      <c r="M336" s="29"/>
      <c r="N336" s="29"/>
      <c r="O336" s="29"/>
      <c r="P336" s="71">
        <v>0</v>
      </c>
      <c r="Q336" s="30">
        <v>1.66</v>
      </c>
    </row>
    <row r="337" spans="1:17">
      <c r="A337" s="5">
        <v>41540</v>
      </c>
      <c r="B337" s="36">
        <v>2.2440000000000002</v>
      </c>
      <c r="C337" s="27"/>
      <c r="D337" s="27"/>
      <c r="E337" s="27"/>
      <c r="F337" s="27"/>
      <c r="G337" s="27"/>
      <c r="H337" s="27"/>
      <c r="I337" s="27"/>
      <c r="J337" s="27"/>
      <c r="K337" s="29"/>
      <c r="L337" s="29"/>
      <c r="M337" s="29"/>
      <c r="N337" s="29"/>
      <c r="O337" s="29"/>
      <c r="P337" s="71">
        <v>0</v>
      </c>
      <c r="Q337" s="30">
        <v>1.5549999999999999</v>
      </c>
    </row>
    <row r="338" spans="1:17">
      <c r="A338" s="5">
        <v>41541</v>
      </c>
      <c r="B338" s="36">
        <v>2.4129999999999998</v>
      </c>
      <c r="C338" s="27"/>
      <c r="D338" s="27"/>
      <c r="E338" s="27"/>
      <c r="F338" s="27"/>
      <c r="G338" s="27"/>
      <c r="H338" s="27"/>
      <c r="I338" s="27"/>
      <c r="J338" s="27"/>
      <c r="K338" s="29"/>
      <c r="L338" s="29"/>
      <c r="M338" s="29"/>
      <c r="N338" s="29"/>
      <c r="O338" s="29"/>
      <c r="P338" s="71">
        <v>0</v>
      </c>
      <c r="Q338" s="30">
        <v>1.5189999999999999</v>
      </c>
    </row>
    <row r="339" spans="1:17">
      <c r="A339" s="5">
        <v>41542</v>
      </c>
      <c r="B339" s="36">
        <v>2.3519999999999999</v>
      </c>
      <c r="C339" s="27"/>
      <c r="D339" s="27"/>
      <c r="E339" s="27"/>
      <c r="F339" s="27"/>
      <c r="G339" s="27"/>
      <c r="H339" s="27"/>
      <c r="I339" s="27"/>
      <c r="J339" s="27"/>
      <c r="K339" s="29"/>
      <c r="L339" s="29"/>
      <c r="M339" s="29"/>
      <c r="N339" s="29"/>
      <c r="O339" s="29"/>
      <c r="P339" s="71">
        <v>0</v>
      </c>
      <c r="Q339" s="30">
        <v>1.284</v>
      </c>
    </row>
    <row r="340" spans="1:17">
      <c r="A340" s="7">
        <v>41543</v>
      </c>
      <c r="B340" s="36">
        <v>2.3130000000000002</v>
      </c>
      <c r="C340" s="30">
        <v>2</v>
      </c>
      <c r="D340" s="30">
        <v>0.02</v>
      </c>
      <c r="E340" s="30">
        <v>7.6</v>
      </c>
      <c r="F340" s="30">
        <v>786</v>
      </c>
      <c r="G340" s="30">
        <v>1</v>
      </c>
      <c r="H340" s="30">
        <v>2</v>
      </c>
      <c r="I340" s="30">
        <v>0.73</v>
      </c>
      <c r="J340" s="30">
        <v>7.7</v>
      </c>
      <c r="K340" s="27">
        <f>IF(H340&gt;0,H340*'[1]Operations INPUT'!D342/1000,"")</f>
        <v>4.266</v>
      </c>
      <c r="L340" s="27">
        <f>IF(I340&gt;0,I340*'[1]Operations INPUT'!D342/1000,"")</f>
        <v>1.5570899999999999</v>
      </c>
      <c r="M340" s="27">
        <f>IF(C340&gt;0,C340*'[1]Operations INPUT'!D342/1000,"")</f>
        <v>4.266</v>
      </c>
      <c r="N340" s="27">
        <f>IF(J340&gt;0,J340*'[1]Operations INPUT'!D342/1000,"")</f>
        <v>16.424100000000003</v>
      </c>
      <c r="O340" s="27">
        <f>IF(G340&gt;0,G340*'[1]Operations INPUT'!D342/1000,"")</f>
        <v>2.133</v>
      </c>
      <c r="P340" s="71">
        <v>0</v>
      </c>
      <c r="Q340" s="30">
        <v>1.091</v>
      </c>
    </row>
    <row r="341" spans="1:17">
      <c r="A341" s="5">
        <v>41544</v>
      </c>
      <c r="B341" s="36">
        <v>2.3610000000000002</v>
      </c>
      <c r="C341" s="31"/>
      <c r="D341" s="32"/>
      <c r="E341" s="32"/>
      <c r="F341" s="32"/>
      <c r="G341" s="33"/>
      <c r="H341" s="33"/>
      <c r="I341" s="34"/>
      <c r="J341" s="34"/>
      <c r="K341" s="29"/>
      <c r="L341" s="29"/>
      <c r="M341" s="29"/>
      <c r="N341" s="29"/>
      <c r="O341" s="29"/>
      <c r="P341" s="71">
        <v>0</v>
      </c>
      <c r="Q341" s="30">
        <v>1.0780000000000001</v>
      </c>
    </row>
    <row r="342" spans="1:17">
      <c r="A342" s="5">
        <v>41545</v>
      </c>
      <c r="B342" s="36">
        <v>2.29</v>
      </c>
      <c r="C342" s="33"/>
      <c r="D342" s="33"/>
      <c r="E342" s="31"/>
      <c r="F342" s="32"/>
      <c r="G342" s="32"/>
      <c r="H342" s="32"/>
      <c r="I342" s="33"/>
      <c r="J342" s="33"/>
      <c r="K342" s="29"/>
      <c r="L342" s="29"/>
      <c r="M342" s="29"/>
      <c r="N342" s="29"/>
      <c r="O342" s="29"/>
      <c r="P342" s="71">
        <v>0</v>
      </c>
      <c r="Q342" s="30">
        <v>0.73499999999999999</v>
      </c>
    </row>
    <row r="343" spans="1:17">
      <c r="A343" s="5">
        <v>41546</v>
      </c>
      <c r="B343" s="36">
        <v>2.1509999999999998</v>
      </c>
      <c r="C343" s="27"/>
      <c r="D343" s="27"/>
      <c r="E343" s="28"/>
      <c r="F343" s="27"/>
      <c r="G343" s="27"/>
      <c r="H343" s="27"/>
      <c r="I343" s="27"/>
      <c r="J343" s="27"/>
      <c r="K343" s="29"/>
      <c r="L343" s="29"/>
      <c r="M343" s="29"/>
      <c r="N343" s="29"/>
      <c r="O343" s="29"/>
      <c r="P343" s="71">
        <v>0</v>
      </c>
      <c r="Q343" s="30">
        <v>0.995</v>
      </c>
    </row>
    <row r="344" spans="1:17">
      <c r="A344" s="5">
        <v>41547</v>
      </c>
      <c r="B344" s="36">
        <v>2.2000000000000002</v>
      </c>
      <c r="C344" s="27"/>
      <c r="D344" s="27"/>
      <c r="E344" s="28"/>
      <c r="F344" s="27"/>
      <c r="G344" s="27"/>
      <c r="H344" s="27"/>
      <c r="I344" s="27"/>
      <c r="J344" s="27"/>
      <c r="K344" s="29"/>
      <c r="L344" s="29"/>
      <c r="M344" s="29"/>
      <c r="N344" s="29"/>
      <c r="O344" s="29"/>
      <c r="P344" s="71">
        <v>0</v>
      </c>
      <c r="Q344" s="30">
        <v>0.68600000000000005</v>
      </c>
    </row>
    <row r="345" spans="1:17">
      <c r="A345" s="5">
        <v>41548</v>
      </c>
      <c r="B345" s="36">
        <v>2.2679999999999998</v>
      </c>
      <c r="C345" s="27"/>
      <c r="D345" s="27"/>
      <c r="E345" s="28"/>
      <c r="F345" s="27"/>
      <c r="G345" s="27"/>
      <c r="H345" s="27"/>
      <c r="I345" s="27"/>
      <c r="J345" s="27"/>
      <c r="K345" s="29"/>
      <c r="L345" s="29"/>
      <c r="M345" s="29"/>
      <c r="N345" s="29"/>
      <c r="O345" s="29"/>
      <c r="P345" s="71">
        <v>0</v>
      </c>
      <c r="Q345" s="30">
        <v>0.60599999999999998</v>
      </c>
    </row>
    <row r="346" spans="1:17">
      <c r="A346" s="5">
        <v>41549</v>
      </c>
      <c r="B346" s="36">
        <v>2.3849999999999998</v>
      </c>
      <c r="C346" s="27"/>
      <c r="D346" s="27"/>
      <c r="E346" s="28"/>
      <c r="F346" s="27"/>
      <c r="G346" s="27"/>
      <c r="H346" s="27"/>
      <c r="I346" s="27"/>
      <c r="J346" s="27"/>
      <c r="K346" s="29"/>
      <c r="L346" s="29"/>
      <c r="M346" s="29"/>
      <c r="N346" s="29"/>
      <c r="O346" s="29"/>
      <c r="P346" s="71">
        <v>0</v>
      </c>
      <c r="Q346" s="30">
        <v>0.57499999999999996</v>
      </c>
    </row>
    <row r="347" spans="1:17">
      <c r="A347" s="5">
        <v>41550</v>
      </c>
      <c r="B347" s="36">
        <v>2.2799999999999998</v>
      </c>
      <c r="C347" s="27"/>
      <c r="D347" s="27"/>
      <c r="E347" s="28"/>
      <c r="F347" s="27"/>
      <c r="G347" s="27"/>
      <c r="H347" s="27"/>
      <c r="I347" s="27"/>
      <c r="J347" s="27"/>
      <c r="K347" s="29"/>
      <c r="L347" s="29"/>
      <c r="M347" s="29"/>
      <c r="N347" s="29"/>
      <c r="O347" s="29"/>
      <c r="P347" s="71">
        <v>0</v>
      </c>
      <c r="Q347" s="30">
        <v>0.59799999999999998</v>
      </c>
    </row>
    <row r="348" spans="1:17">
      <c r="A348" s="5">
        <v>41551</v>
      </c>
      <c r="B348" s="36">
        <v>2.29</v>
      </c>
      <c r="C348" s="27"/>
      <c r="D348" s="27"/>
      <c r="E348" s="28"/>
      <c r="F348" s="27"/>
      <c r="G348" s="27"/>
      <c r="H348" s="27"/>
      <c r="I348" s="27"/>
      <c r="J348" s="27"/>
      <c r="K348" s="29"/>
      <c r="L348" s="29"/>
      <c r="M348" s="29"/>
      <c r="N348" s="29"/>
      <c r="O348" s="29"/>
      <c r="P348" s="71">
        <v>0</v>
      </c>
      <c r="Q348" s="30">
        <v>0.50700000000000001</v>
      </c>
    </row>
    <row r="349" spans="1:17">
      <c r="A349" s="5">
        <v>41552</v>
      </c>
      <c r="B349" s="36">
        <v>2.145</v>
      </c>
      <c r="C349" s="27"/>
      <c r="D349" s="27"/>
      <c r="E349" s="28"/>
      <c r="F349" s="27"/>
      <c r="G349" s="27"/>
      <c r="H349" s="27"/>
      <c r="I349" s="27"/>
      <c r="J349" s="27"/>
      <c r="K349" s="29"/>
      <c r="L349" s="29"/>
      <c r="M349" s="29"/>
      <c r="N349" s="29"/>
      <c r="O349" s="29"/>
      <c r="P349" s="71">
        <v>0</v>
      </c>
      <c r="Q349" s="30">
        <v>0.38700000000000001</v>
      </c>
    </row>
    <row r="350" spans="1:17">
      <c r="A350" s="5">
        <v>41553</v>
      </c>
      <c r="B350" s="36">
        <v>2.1110000000000002</v>
      </c>
      <c r="C350" s="27"/>
      <c r="D350" s="27"/>
      <c r="E350" s="28"/>
      <c r="F350" s="27"/>
      <c r="G350" s="27"/>
      <c r="H350" s="27"/>
      <c r="I350" s="27"/>
      <c r="J350" s="27"/>
      <c r="K350" s="29"/>
      <c r="L350" s="29"/>
      <c r="M350" s="29"/>
      <c r="N350" s="29"/>
      <c r="O350" s="29"/>
      <c r="P350" s="71">
        <v>0</v>
      </c>
      <c r="Q350" s="30">
        <v>0.48</v>
      </c>
    </row>
    <row r="351" spans="1:17">
      <c r="A351" s="5">
        <v>41554</v>
      </c>
      <c r="B351" s="36">
        <v>1.917</v>
      </c>
      <c r="C351" s="27"/>
      <c r="D351" s="27"/>
      <c r="E351" s="28"/>
      <c r="F351" s="27"/>
      <c r="G351" s="27"/>
      <c r="H351" s="27"/>
      <c r="I351" s="27"/>
      <c r="J351" s="27"/>
      <c r="K351" s="29"/>
      <c r="L351" s="29"/>
      <c r="M351" s="29"/>
      <c r="N351" s="29"/>
      <c r="O351" s="29"/>
      <c r="P351" s="71">
        <v>0</v>
      </c>
      <c r="Q351" s="30">
        <v>0.44</v>
      </c>
    </row>
    <row r="352" spans="1:17">
      <c r="A352" s="5">
        <v>41555</v>
      </c>
      <c r="B352" s="36">
        <v>2.298</v>
      </c>
      <c r="C352" s="27"/>
      <c r="D352" s="27"/>
      <c r="E352" s="28"/>
      <c r="F352" s="27"/>
      <c r="G352" s="27"/>
      <c r="H352" s="27"/>
      <c r="I352" s="27"/>
      <c r="J352" s="27"/>
      <c r="K352" s="29"/>
      <c r="L352" s="29"/>
      <c r="M352" s="29"/>
      <c r="N352" s="29"/>
      <c r="O352" s="29"/>
      <c r="P352" s="71">
        <v>0</v>
      </c>
      <c r="Q352" s="30">
        <v>0.51100000000000001</v>
      </c>
    </row>
    <row r="353" spans="1:17">
      <c r="A353" s="5">
        <v>41556</v>
      </c>
      <c r="B353" s="36">
        <v>2.4329999999999998</v>
      </c>
      <c r="C353" s="27"/>
      <c r="D353" s="27"/>
      <c r="E353" s="28"/>
      <c r="F353" s="27"/>
      <c r="G353" s="27"/>
      <c r="H353" s="27"/>
      <c r="I353" s="27"/>
      <c r="J353" s="27"/>
      <c r="K353" s="29"/>
      <c r="L353" s="29"/>
      <c r="M353" s="29"/>
      <c r="N353" s="29"/>
      <c r="O353" s="29"/>
      <c r="P353" s="71">
        <v>0</v>
      </c>
      <c r="Q353" s="30">
        <v>0.93500000000000005</v>
      </c>
    </row>
    <row r="354" spans="1:17">
      <c r="A354" s="7">
        <v>41557</v>
      </c>
      <c r="B354" s="36">
        <v>2.3959999999999999</v>
      </c>
      <c r="C354" s="37">
        <v>2</v>
      </c>
      <c r="D354" s="30">
        <v>0.01</v>
      </c>
      <c r="E354" s="30">
        <v>7.6</v>
      </c>
      <c r="F354" s="38">
        <v>3370</v>
      </c>
      <c r="G354" s="30">
        <v>3</v>
      </c>
      <c r="H354" s="30">
        <v>2</v>
      </c>
      <c r="I354" s="30">
        <v>0.75</v>
      </c>
      <c r="J354" s="30">
        <v>6.9</v>
      </c>
      <c r="K354" s="27">
        <f>IF(H354&gt;0,H354*'[1]Operations INPUT'!D356/1000,"")</f>
        <v>5.25</v>
      </c>
      <c r="L354" s="27">
        <f>IF(I354&gt;0,I354*'[1]Operations INPUT'!D356/1000,"")</f>
        <v>1.96875</v>
      </c>
      <c r="M354" s="27">
        <f>IF(C354&gt;0,C354*'[1]Operations INPUT'!D356/1000,"")</f>
        <v>5.25</v>
      </c>
      <c r="N354" s="27">
        <f>IF(J354&gt;0,J354*'[1]Operations INPUT'!D356/1000,"")</f>
        <v>18.112500000000001</v>
      </c>
      <c r="O354" s="27">
        <f>IF(G354&gt;0,G354*'[1]Operations INPUT'!D356/1000,"")</f>
        <v>7.875</v>
      </c>
      <c r="P354" s="71">
        <v>0</v>
      </c>
      <c r="Q354" s="30">
        <v>1.08</v>
      </c>
    </row>
    <row r="355" spans="1:17">
      <c r="A355" s="5">
        <v>41558</v>
      </c>
      <c r="B355" s="36">
        <v>2.3929999999999998</v>
      </c>
      <c r="C355" s="27"/>
      <c r="D355" s="27"/>
      <c r="E355" s="27"/>
      <c r="F355" s="27"/>
      <c r="G355" s="27"/>
      <c r="H355" s="27"/>
      <c r="I355" s="27"/>
      <c r="J355" s="27"/>
      <c r="K355" s="29"/>
      <c r="L355" s="29"/>
      <c r="M355" s="29"/>
      <c r="N355" s="29"/>
      <c r="O355" s="29"/>
      <c r="P355" s="71">
        <v>0</v>
      </c>
      <c r="Q355" s="30">
        <v>0.746</v>
      </c>
    </row>
    <row r="356" spans="1:17">
      <c r="A356" s="5">
        <v>41559</v>
      </c>
      <c r="B356" s="36">
        <v>2.302</v>
      </c>
      <c r="C356" s="39"/>
      <c r="D356" s="39"/>
      <c r="E356" s="39"/>
      <c r="F356" s="39"/>
      <c r="G356" s="39"/>
      <c r="H356" s="39"/>
      <c r="I356" s="34"/>
      <c r="J356" s="39"/>
      <c r="K356" s="29"/>
      <c r="L356" s="29"/>
      <c r="M356" s="29"/>
      <c r="N356" s="29"/>
      <c r="O356" s="29"/>
      <c r="P356" s="71">
        <v>0</v>
      </c>
      <c r="Q356" s="30">
        <v>0.68300000000000005</v>
      </c>
    </row>
    <row r="357" spans="1:17">
      <c r="A357" s="5">
        <v>41560</v>
      </c>
      <c r="B357" s="36">
        <v>2.117</v>
      </c>
      <c r="C357" s="27"/>
      <c r="D357" s="27"/>
      <c r="E357" s="27"/>
      <c r="F357" s="27"/>
      <c r="G357" s="27"/>
      <c r="H357" s="27"/>
      <c r="I357" s="27"/>
      <c r="J357" s="27"/>
      <c r="K357" s="29"/>
      <c r="L357" s="29"/>
      <c r="M357" s="29"/>
      <c r="N357" s="29"/>
      <c r="O357" s="29"/>
      <c r="P357" s="71">
        <v>0</v>
      </c>
      <c r="Q357" s="30">
        <v>0.75800000000000001</v>
      </c>
    </row>
    <row r="358" spans="1:17">
      <c r="A358" s="5">
        <v>41561</v>
      </c>
      <c r="B358" s="36">
        <v>2.2759999999999998</v>
      </c>
      <c r="C358" s="27"/>
      <c r="D358" s="27"/>
      <c r="E358" s="27"/>
      <c r="F358" s="27"/>
      <c r="G358" s="27"/>
      <c r="H358" s="27"/>
      <c r="I358" s="27"/>
      <c r="J358" s="27"/>
      <c r="K358" s="29"/>
      <c r="L358" s="29"/>
      <c r="M358" s="29"/>
      <c r="N358" s="29"/>
      <c r="O358" s="29"/>
      <c r="P358" s="71">
        <v>0</v>
      </c>
      <c r="Q358" s="30">
        <v>0.73099999999999998</v>
      </c>
    </row>
    <row r="359" spans="1:17">
      <c r="A359" s="5">
        <v>41562</v>
      </c>
      <c r="B359" s="36">
        <v>2.4049999999999998</v>
      </c>
      <c r="C359" s="27"/>
      <c r="D359" s="27"/>
      <c r="E359" s="27"/>
      <c r="F359" s="27"/>
      <c r="G359" s="27"/>
      <c r="H359" s="27"/>
      <c r="I359" s="27"/>
      <c r="J359" s="27"/>
      <c r="K359" s="29"/>
      <c r="L359" s="29"/>
      <c r="M359" s="29"/>
      <c r="N359" s="29"/>
      <c r="O359" s="29"/>
      <c r="P359" s="71">
        <v>0</v>
      </c>
      <c r="Q359" s="30">
        <v>0.83499999999999996</v>
      </c>
    </row>
    <row r="360" spans="1:17">
      <c r="A360" s="5">
        <v>41563</v>
      </c>
      <c r="B360" s="36">
        <v>2.4020000000000001</v>
      </c>
      <c r="C360" s="27"/>
      <c r="D360" s="27"/>
      <c r="E360" s="27"/>
      <c r="F360" s="27"/>
      <c r="G360" s="27"/>
      <c r="H360" s="27"/>
      <c r="I360" s="27"/>
      <c r="J360" s="27"/>
      <c r="K360" s="29"/>
      <c r="L360" s="29"/>
      <c r="M360" s="29"/>
      <c r="N360" s="29"/>
      <c r="O360" s="29"/>
      <c r="P360" s="71">
        <v>0</v>
      </c>
      <c r="Q360" s="30">
        <v>0.67600000000000005</v>
      </c>
    </row>
    <row r="361" spans="1:17">
      <c r="A361" s="5">
        <v>41564</v>
      </c>
      <c r="B361" s="36">
        <v>2.3340000000000001</v>
      </c>
      <c r="C361" s="27"/>
      <c r="D361" s="27"/>
      <c r="E361" s="27"/>
      <c r="F361" s="27"/>
      <c r="G361" s="27"/>
      <c r="H361" s="27"/>
      <c r="I361" s="27"/>
      <c r="J361" s="27"/>
      <c r="K361" s="29"/>
      <c r="L361" s="29"/>
      <c r="M361" s="29"/>
      <c r="N361" s="29"/>
      <c r="O361" s="29"/>
      <c r="P361" s="71">
        <v>0</v>
      </c>
      <c r="Q361" s="30">
        <v>0.44500000000000001</v>
      </c>
    </row>
    <row r="362" spans="1:17">
      <c r="A362" s="5">
        <v>41565</v>
      </c>
      <c r="B362" s="36">
        <v>2.3889999999999998</v>
      </c>
      <c r="C362" s="27"/>
      <c r="D362" s="27"/>
      <c r="E362" s="27"/>
      <c r="F362" s="27"/>
      <c r="G362" s="27"/>
      <c r="H362" s="27"/>
      <c r="I362" s="27"/>
      <c r="J362" s="27"/>
      <c r="K362" s="29"/>
      <c r="L362" s="29"/>
      <c r="M362" s="29"/>
      <c r="N362" s="29"/>
      <c r="O362" s="29"/>
      <c r="P362" s="71">
        <v>0</v>
      </c>
      <c r="Q362" s="30">
        <v>0.54700000000000004</v>
      </c>
    </row>
    <row r="363" spans="1:17">
      <c r="A363" s="5">
        <v>41566</v>
      </c>
      <c r="B363" s="36">
        <v>3.2770000000000001</v>
      </c>
      <c r="C363" s="27"/>
      <c r="D363" s="27"/>
      <c r="E363" s="27"/>
      <c r="F363" s="27"/>
      <c r="G363" s="27"/>
      <c r="H363" s="27"/>
      <c r="I363" s="27"/>
      <c r="J363" s="27"/>
      <c r="K363" s="29"/>
      <c r="L363" s="29"/>
      <c r="M363" s="29"/>
      <c r="N363" s="29"/>
      <c r="O363" s="29"/>
      <c r="P363" s="71">
        <v>10</v>
      </c>
      <c r="Q363" s="30">
        <v>1.613</v>
      </c>
    </row>
    <row r="364" spans="1:17">
      <c r="A364" s="5">
        <v>41567</v>
      </c>
      <c r="B364" s="36">
        <v>2.194</v>
      </c>
      <c r="C364" s="27"/>
      <c r="D364" s="27"/>
      <c r="E364" s="27"/>
      <c r="F364" s="27"/>
      <c r="G364" s="27"/>
      <c r="H364" s="27"/>
      <c r="I364" s="27"/>
      <c r="J364" s="27"/>
      <c r="K364" s="29"/>
      <c r="L364" s="29"/>
      <c r="M364" s="29"/>
      <c r="N364" s="29"/>
      <c r="O364" s="29"/>
      <c r="P364" s="71">
        <v>0</v>
      </c>
      <c r="Q364" s="30">
        <v>1.3839999999999999</v>
      </c>
    </row>
    <row r="365" spans="1:17">
      <c r="A365" s="5">
        <v>41568</v>
      </c>
      <c r="B365" s="36">
        <v>2.19</v>
      </c>
      <c r="C365" s="27"/>
      <c r="D365" s="27"/>
      <c r="E365" s="27"/>
      <c r="F365" s="27"/>
      <c r="G365" s="27"/>
      <c r="H365" s="27"/>
      <c r="I365" s="27"/>
      <c r="J365" s="27"/>
      <c r="K365" s="29"/>
      <c r="L365" s="29"/>
      <c r="M365" s="29"/>
      <c r="N365" s="29"/>
      <c r="O365" s="29"/>
      <c r="P365" s="71">
        <v>0</v>
      </c>
      <c r="Q365" s="30">
        <v>0.98499999999999999</v>
      </c>
    </row>
    <row r="366" spans="1:17">
      <c r="A366" s="5">
        <v>41569</v>
      </c>
      <c r="B366" s="36">
        <v>2.44</v>
      </c>
      <c r="C366" s="27"/>
      <c r="D366" s="27"/>
      <c r="E366" s="27"/>
      <c r="F366" s="27"/>
      <c r="G366" s="27"/>
      <c r="H366" s="27"/>
      <c r="I366" s="27"/>
      <c r="J366" s="27"/>
      <c r="K366" s="29"/>
      <c r="L366" s="29"/>
      <c r="M366" s="29"/>
      <c r="N366" s="29"/>
      <c r="O366" s="29"/>
      <c r="P366" s="71">
        <v>0</v>
      </c>
      <c r="Q366" s="30">
        <v>1.1259999999999999</v>
      </c>
    </row>
    <row r="367" spans="1:17">
      <c r="A367" s="5">
        <v>41570</v>
      </c>
      <c r="B367" s="36">
        <v>2.3540000000000001</v>
      </c>
      <c r="C367" s="27"/>
      <c r="D367" s="27"/>
      <c r="E367" s="27"/>
      <c r="F367" s="27"/>
      <c r="G367" s="27"/>
      <c r="H367" s="27"/>
      <c r="I367" s="27"/>
      <c r="J367" s="27"/>
      <c r="K367" s="29"/>
      <c r="L367" s="29"/>
      <c r="M367" s="29"/>
      <c r="N367" s="29"/>
      <c r="O367" s="29"/>
      <c r="P367" s="71">
        <v>0</v>
      </c>
      <c r="Q367" s="30">
        <v>1.1180000000000001</v>
      </c>
    </row>
    <row r="368" spans="1:17">
      <c r="A368" s="9">
        <v>41571</v>
      </c>
      <c r="B368" s="36">
        <v>2.3239999999999998</v>
      </c>
      <c r="C368" s="37">
        <v>2</v>
      </c>
      <c r="D368" s="30">
        <v>0.01</v>
      </c>
      <c r="E368" s="30">
        <v>7.5</v>
      </c>
      <c r="F368" s="38">
        <v>952</v>
      </c>
      <c r="G368" s="30">
        <v>1</v>
      </c>
      <c r="H368" s="30">
        <v>2</v>
      </c>
      <c r="I368" s="30">
        <v>1.1000000000000001</v>
      </c>
      <c r="J368" s="30">
        <v>6.8</v>
      </c>
      <c r="K368" s="27">
        <f>IF(H368&gt;0,H368*'[1]Operations INPUT'!D370/1000,"")</f>
        <v>4.3019999999999996</v>
      </c>
      <c r="L368" s="27">
        <f>IF(I368&gt;0,I368*'[1]Operations INPUT'!D370/1000,"")</f>
        <v>2.3661000000000003</v>
      </c>
      <c r="M368" s="27">
        <f>IF(C368&gt;0,C368*'[1]Operations INPUT'!D370/1000,"")</f>
        <v>4.3019999999999996</v>
      </c>
      <c r="N368" s="27">
        <f>IF(J368&gt;0,J368*'[1]Operations INPUT'!D370/1000,"")</f>
        <v>14.626799999999999</v>
      </c>
      <c r="O368" s="27">
        <f>IF(G368&gt;0,G368*'[1]Operations INPUT'!D370/1000,"")</f>
        <v>2.1509999999999998</v>
      </c>
      <c r="P368" s="71">
        <v>0</v>
      </c>
      <c r="Q368" s="30">
        <v>0.65700000000000003</v>
      </c>
    </row>
    <row r="369" spans="1:17">
      <c r="A369" s="5">
        <v>41572</v>
      </c>
      <c r="B369" s="36">
        <v>2.3380000000000001</v>
      </c>
      <c r="C369" s="27"/>
      <c r="D369" s="27"/>
      <c r="E369" s="28"/>
      <c r="F369" s="27"/>
      <c r="G369" s="27"/>
      <c r="H369" s="27"/>
      <c r="I369" s="27"/>
      <c r="J369" s="27"/>
      <c r="K369" s="29"/>
      <c r="L369" s="29"/>
      <c r="M369" s="29"/>
      <c r="N369" s="29"/>
      <c r="O369" s="29"/>
      <c r="P369" s="71">
        <v>0</v>
      </c>
      <c r="Q369" s="30">
        <v>0.69</v>
      </c>
    </row>
    <row r="370" spans="1:17">
      <c r="A370" s="5">
        <v>41573</v>
      </c>
      <c r="B370" s="36">
        <v>2.23</v>
      </c>
      <c r="C370" s="39"/>
      <c r="D370" s="39"/>
      <c r="E370" s="40"/>
      <c r="F370" s="39"/>
      <c r="G370" s="39"/>
      <c r="H370" s="39"/>
      <c r="I370" s="34"/>
      <c r="J370" s="39"/>
      <c r="K370" s="41"/>
      <c r="L370" s="41"/>
      <c r="M370" s="41"/>
      <c r="N370" s="41"/>
      <c r="O370" s="41"/>
      <c r="P370" s="71">
        <v>0</v>
      </c>
      <c r="Q370" s="30">
        <v>1.0649999999999999</v>
      </c>
    </row>
    <row r="371" spans="1:17">
      <c r="A371" s="5">
        <v>41574</v>
      </c>
      <c r="B371" s="36">
        <v>2.0550000000000002</v>
      </c>
      <c r="C371" s="337"/>
      <c r="D371" s="337"/>
      <c r="E371" s="338"/>
      <c r="F371" s="337"/>
      <c r="G371" s="337"/>
      <c r="H371" s="337"/>
      <c r="I371" s="337"/>
      <c r="J371" s="337"/>
      <c r="K371" s="339"/>
      <c r="L371" s="339"/>
      <c r="M371" s="339"/>
      <c r="N371" s="339"/>
      <c r="O371" s="339"/>
      <c r="P371" s="71">
        <v>0</v>
      </c>
      <c r="Q371" s="30">
        <v>1.0489999999999999</v>
      </c>
    </row>
    <row r="372" spans="1:17">
      <c r="A372" s="5">
        <v>41575</v>
      </c>
      <c r="B372" s="36">
        <v>2.1019999999999999</v>
      </c>
      <c r="C372" s="337"/>
      <c r="D372" s="337"/>
      <c r="E372" s="338"/>
      <c r="F372" s="337"/>
      <c r="G372" s="337"/>
      <c r="H372" s="337"/>
      <c r="I372" s="337"/>
      <c r="J372" s="337"/>
      <c r="K372" s="339"/>
      <c r="L372" s="339"/>
      <c r="M372" s="339"/>
      <c r="N372" s="339"/>
      <c r="O372" s="339"/>
      <c r="P372" s="71">
        <v>0</v>
      </c>
      <c r="Q372" s="30">
        <v>0.80700000000000005</v>
      </c>
    </row>
    <row r="373" spans="1:17">
      <c r="A373" s="5">
        <v>41576</v>
      </c>
      <c r="B373" s="36">
        <v>2.3180000000000001</v>
      </c>
      <c r="C373" s="337"/>
      <c r="D373" s="337"/>
      <c r="E373" s="338"/>
      <c r="F373" s="337"/>
      <c r="G373" s="337"/>
      <c r="H373" s="337"/>
      <c r="I373" s="337"/>
      <c r="J373" s="337"/>
      <c r="K373" s="339"/>
      <c r="L373" s="339"/>
      <c r="M373" s="339"/>
      <c r="N373" s="339"/>
      <c r="O373" s="339"/>
      <c r="P373" s="71">
        <v>0</v>
      </c>
      <c r="Q373" s="30">
        <v>0.65600000000000003</v>
      </c>
    </row>
    <row r="374" spans="1:17">
      <c r="A374" s="5">
        <v>41577</v>
      </c>
      <c r="B374" s="36">
        <v>2.3780000000000001</v>
      </c>
      <c r="C374" s="337"/>
      <c r="D374" s="337"/>
      <c r="E374" s="338"/>
      <c r="F374" s="337"/>
      <c r="G374" s="337"/>
      <c r="H374" s="337"/>
      <c r="I374" s="337"/>
      <c r="J374" s="337"/>
      <c r="K374" s="339"/>
      <c r="L374" s="339"/>
      <c r="M374" s="339"/>
      <c r="N374" s="339"/>
      <c r="O374" s="339"/>
      <c r="P374" s="71">
        <v>5</v>
      </c>
      <c r="Q374" s="30">
        <v>0.76200000000000001</v>
      </c>
    </row>
    <row r="375" spans="1:17" ht="15.75" thickBot="1">
      <c r="A375" s="5">
        <v>41578</v>
      </c>
      <c r="B375" s="45">
        <v>2.3639999999999999</v>
      </c>
      <c r="C375" s="337"/>
      <c r="D375" s="337"/>
      <c r="E375" s="338"/>
      <c r="F375" s="337"/>
      <c r="G375" s="337"/>
      <c r="H375" s="337"/>
      <c r="I375" s="337"/>
      <c r="J375" s="337"/>
      <c r="K375" s="339"/>
      <c r="L375" s="339"/>
      <c r="M375" s="339"/>
      <c r="N375" s="339"/>
      <c r="O375" s="339"/>
      <c r="P375" s="71">
        <v>0</v>
      </c>
      <c r="Q375" s="30">
        <v>0.89300000000000002</v>
      </c>
    </row>
    <row r="376" spans="1:17" ht="15.75" thickBot="1">
      <c r="A376" s="3"/>
      <c r="B376" s="46"/>
      <c r="C376" s="334"/>
      <c r="D376" s="334"/>
      <c r="E376" s="334"/>
      <c r="F376" s="334"/>
      <c r="G376" s="334"/>
      <c r="H376" s="334"/>
      <c r="I376" s="47"/>
      <c r="J376" s="48"/>
      <c r="K376" s="49"/>
      <c r="L376" s="49"/>
      <c r="M376" s="49"/>
      <c r="N376" s="49"/>
      <c r="O376" s="49"/>
      <c r="P376" s="73"/>
      <c r="Q376" s="95"/>
    </row>
    <row r="377" spans="1:17" ht="15.75" thickBot="1">
      <c r="A377" s="62" t="s">
        <v>22</v>
      </c>
      <c r="B377" s="50">
        <f t="shared" ref="B377:J377" si="0">MIN(B11:B375)</f>
        <v>1.8580000000000001</v>
      </c>
      <c r="C377" s="51">
        <f t="shared" si="0"/>
        <v>2</v>
      </c>
      <c r="D377" s="51">
        <f t="shared" si="0"/>
        <v>0.01</v>
      </c>
      <c r="E377" s="51">
        <f t="shared" si="0"/>
        <v>7.1</v>
      </c>
      <c r="F377" s="51">
        <f t="shared" si="0"/>
        <v>47</v>
      </c>
      <c r="G377" s="51">
        <f t="shared" si="0"/>
        <v>1</v>
      </c>
      <c r="H377" s="51">
        <f t="shared" si="0"/>
        <v>2</v>
      </c>
      <c r="I377" s="51">
        <f t="shared" si="0"/>
        <v>0.73</v>
      </c>
      <c r="J377" s="65">
        <f t="shared" si="0"/>
        <v>2</v>
      </c>
      <c r="K377" s="53">
        <f>MIN(K$11:K$370)</f>
        <v>4.266</v>
      </c>
      <c r="L377" s="27">
        <f>MIN(L$11:L$370)</f>
        <v>1.5570899999999999</v>
      </c>
      <c r="M377" s="27">
        <f>MIN(M$11:M$370)</f>
        <v>4.266</v>
      </c>
      <c r="N377" s="27">
        <f>MIN(N$11:N$370)</f>
        <v>5.1319999999999997</v>
      </c>
      <c r="O377" s="27">
        <f>MIN(O$11:O$370)</f>
        <v>2.133</v>
      </c>
      <c r="P377" s="27">
        <f>MIN(P11:P375)</f>
        <v>0</v>
      </c>
      <c r="Q377" s="80"/>
    </row>
    <row r="378" spans="1:17">
      <c r="A378" s="63" t="s">
        <v>23</v>
      </c>
      <c r="B378" s="52">
        <f t="shared" ref="B378:J378" si="1">AVERAGE(B11:B375)</f>
        <v>3.59563287671233</v>
      </c>
      <c r="C378" s="34">
        <f t="shared" si="1"/>
        <v>2</v>
      </c>
      <c r="D378" s="34">
        <f t="shared" si="1"/>
        <v>0.61615384615384605</v>
      </c>
      <c r="E378" s="34">
        <f t="shared" si="1"/>
        <v>7.3769230769230782</v>
      </c>
      <c r="F378" s="34">
        <f t="shared" si="1"/>
        <v>587.42307692307691</v>
      </c>
      <c r="G378" s="34">
        <f t="shared" si="1"/>
        <v>4.3461538461538458</v>
      </c>
      <c r="H378" s="34">
        <f t="shared" si="1"/>
        <v>2.9230769230769229</v>
      </c>
      <c r="I378" s="34">
        <f t="shared" si="1"/>
        <v>2.5111538461538458</v>
      </c>
      <c r="J378" s="66">
        <f t="shared" si="1"/>
        <v>5.3769230769230774</v>
      </c>
      <c r="K378" s="53">
        <f>AVERAGE(K$11:K$369)</f>
        <v>8.665153846153844</v>
      </c>
      <c r="L378" s="27">
        <f>AVERAGE(L$11:L$370)</f>
        <v>7.6807749999999988</v>
      </c>
      <c r="M378" s="27">
        <f>AVERAGE(M$11:M$370)</f>
        <v>5.83</v>
      </c>
      <c r="N378" s="27">
        <f>AVERAGE(N$11:N$370)</f>
        <v>15.325307692307693</v>
      </c>
      <c r="O378" s="27">
        <f>AVERAGE(O$11:O$370)</f>
        <v>12.295846153846155</v>
      </c>
      <c r="P378" s="27">
        <f>AVERAGE(P11:P375)</f>
        <v>3.4465753424657533</v>
      </c>
      <c r="Q378" s="104">
        <f>MIN(Q11:Q375)</f>
        <v>0</v>
      </c>
    </row>
    <row r="379" spans="1:17" ht="15.75" thickBot="1">
      <c r="A379" s="64" t="s">
        <v>24</v>
      </c>
      <c r="B379" s="54">
        <f t="shared" ref="B379:J379" si="2">MAX(B11:B375)</f>
        <v>30.949000000000002</v>
      </c>
      <c r="C379" s="55">
        <f t="shared" si="2"/>
        <v>2</v>
      </c>
      <c r="D379" s="55">
        <f t="shared" si="2"/>
        <v>3.3</v>
      </c>
      <c r="E379" s="55">
        <f t="shared" si="2"/>
        <v>7.6</v>
      </c>
      <c r="F379" s="55">
        <f t="shared" si="2"/>
        <v>3370</v>
      </c>
      <c r="G379" s="55">
        <f t="shared" si="2"/>
        <v>22</v>
      </c>
      <c r="H379" s="55">
        <f t="shared" si="2"/>
        <v>20</v>
      </c>
      <c r="I379" s="55">
        <f t="shared" si="2"/>
        <v>7.2</v>
      </c>
      <c r="J379" s="67">
        <f t="shared" si="2"/>
        <v>8.8000000000000007</v>
      </c>
      <c r="K379" s="53">
        <f>PERCENTILE(K$11:K$369,0.9)</f>
        <v>12.882</v>
      </c>
      <c r="L379" s="27">
        <f>PERCENTILE(L$11:L$370,0.9)</f>
        <v>15.521750000000001</v>
      </c>
      <c r="M379" s="27">
        <f>PERCENTILE(M$11:M$370,0.9)</f>
        <v>6.3380000000000001</v>
      </c>
      <c r="N379" s="27">
        <f>PERCENTILE(N$11:N$370,0.9)</f>
        <v>20.1188</v>
      </c>
      <c r="O379" s="27">
        <f>PERCENTILE(O$11:O$370,0.9)</f>
        <v>20.965</v>
      </c>
      <c r="P379" s="27">
        <f>MAX(P11:P375)</f>
        <v>100</v>
      </c>
      <c r="Q379" s="74">
        <f>AVERAGE(Q11:Q375)</f>
        <v>0.46029589041095903</v>
      </c>
    </row>
    <row r="380" spans="1:17" ht="15.75" thickBot="1">
      <c r="A380" s="2"/>
      <c r="B380" s="46"/>
      <c r="C380" s="56"/>
      <c r="D380" s="56"/>
      <c r="E380" s="57"/>
      <c r="F380" s="56"/>
      <c r="G380" s="56"/>
      <c r="H380" s="56"/>
      <c r="I380" s="58"/>
      <c r="J380" s="68" t="s">
        <v>27</v>
      </c>
      <c r="K380" s="69">
        <f>SUM(K$11:K$369)</f>
        <v>225.29399999999995</v>
      </c>
      <c r="L380" s="69">
        <f>SUM(L$11:L$370)</f>
        <v>199.70014999999998</v>
      </c>
      <c r="M380" s="69">
        <f>SUM(M$11:M$370)</f>
        <v>151.58000000000001</v>
      </c>
      <c r="N380" s="69">
        <f>SUM(N$11:N$370)</f>
        <v>398.45800000000003</v>
      </c>
      <c r="O380" s="69">
        <f>SUM(O$11:O$370)</f>
        <v>319.69200000000001</v>
      </c>
      <c r="P380" s="69">
        <f>SUM(P$11:P$370)</f>
        <v>1253</v>
      </c>
      <c r="Q380" s="105">
        <f>MAX(Q11:Q375)</f>
        <v>4.6950000000000003</v>
      </c>
    </row>
    <row r="381" spans="1:17">
      <c r="A381" s="2"/>
      <c r="B381" s="59" t="s">
        <v>25</v>
      </c>
      <c r="C381" s="4">
        <f>COUNT(C17:C369)</f>
        <v>26</v>
      </c>
      <c r="D381" s="56"/>
      <c r="E381" s="57"/>
      <c r="F381" s="56"/>
      <c r="G381" s="56"/>
      <c r="H381" s="56"/>
      <c r="I381" s="58"/>
      <c r="J381" s="60"/>
      <c r="K381" s="61"/>
      <c r="L381" s="61"/>
      <c r="M381" s="61"/>
      <c r="N381" s="61"/>
      <c r="O381" s="61"/>
      <c r="Q381" s="83"/>
    </row>
  </sheetData>
  <protectedRanges>
    <protectedRange sqref="C61:H61 C160:J172 C159:H159 C146:J158 C145:H145 C132:J144 C131:H131 C118:J130 C117:H117 C104:J116 C103:H103 C90:J102 C89:H89 C76:J88 C75:H75 C62:J74 C11:J19 C20:H20 C21:J32 C33:H33 C34:J46 C47:H47 C173:H173 C188:J200 K371:O376 C187:H187 C174:J186 C369:M369 C371:J375 C48:J60 C357:M367 C354:H354 C355:J355 C342:J353 C341:H341 C328:J340 C327:H327 C314:J326 C313:H313 C300:J312 C299:H299 C286:J298 C285:H285 C272:J284 C271:H271 C258:J270 C257:H257 C244:J256 C243:H243 C230:J242 C229:H229 C216:J228 C215:H215 C202:J214 C201:H201 A368 C368:H368" name="Range1_1"/>
    <protectedRange sqref="B314:B375 B11:B312" name="Range1_4_1"/>
    <protectedRange sqref="P11:P375" name="Range1_3"/>
    <protectedRange sqref="Q11:Q375" name="Range1_4_2_2_1"/>
  </protectedRanges>
  <mergeCells count="30">
    <mergeCell ref="L371:L375"/>
    <mergeCell ref="Q5:Q6"/>
    <mergeCell ref="A3:Q3"/>
    <mergeCell ref="A4:Q4"/>
    <mergeCell ref="P9:P10"/>
    <mergeCell ref="M371:M375"/>
    <mergeCell ref="N371:N375"/>
    <mergeCell ref="O371:O375"/>
    <mergeCell ref="O9:O10"/>
    <mergeCell ref="A5:A7"/>
    <mergeCell ref="B5:B6"/>
    <mergeCell ref="C5:J5"/>
    <mergeCell ref="K5:O5"/>
    <mergeCell ref="E6:E7"/>
    <mergeCell ref="A1:Q1"/>
    <mergeCell ref="A2:Q2"/>
    <mergeCell ref="C376:H376"/>
    <mergeCell ref="K9:K10"/>
    <mergeCell ref="L9:L10"/>
    <mergeCell ref="M9:M10"/>
    <mergeCell ref="N9:N10"/>
    <mergeCell ref="C371:C375"/>
    <mergeCell ref="D371:D375"/>
    <mergeCell ref="E371:E375"/>
    <mergeCell ref="F371:F375"/>
    <mergeCell ref="G371:G375"/>
    <mergeCell ref="H371:H375"/>
    <mergeCell ref="I371:I375"/>
    <mergeCell ref="J371:J375"/>
    <mergeCell ref="K371:K375"/>
  </mergeCells>
  <hyperlinks>
    <hyperlink ref="A3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1"/>
  <sheetViews>
    <sheetView zoomScaleNormal="100" workbookViewId="0">
      <pane xSplit="13" ySplit="10" topLeftCell="N11" activePane="bottomRight" state="frozen"/>
      <selection pane="topRight" activeCell="N1" sqref="N1"/>
      <selection pane="bottomLeft" activeCell="T14" sqref="T14"/>
      <selection pane="bottomRight"/>
    </sheetView>
  </sheetViews>
  <sheetFormatPr defaultRowHeight="15"/>
  <cols>
    <col min="1" max="1" width="28.42578125" customWidth="1"/>
    <col min="2" max="2" width="13.85546875" customWidth="1"/>
    <col min="3" max="3" width="9.28515625" bestFit="1" customWidth="1"/>
    <col min="4" max="4" width="11.28515625" customWidth="1"/>
    <col min="5" max="5" width="9.28515625" bestFit="1" customWidth="1"/>
    <col min="6" max="6" width="10.140625" customWidth="1"/>
    <col min="7" max="10" width="9.28515625" bestFit="1" customWidth="1"/>
    <col min="11" max="12" width="10.5703125" customWidth="1"/>
    <col min="13" max="13" width="10.42578125" customWidth="1"/>
    <col min="14" max="14" width="11.28515625" customWidth="1"/>
    <col min="15" max="15" width="10.85546875" customWidth="1"/>
    <col min="17" max="17" width="13" customWidth="1"/>
  </cols>
  <sheetData>
    <row r="1" spans="1:19" ht="21">
      <c r="A1" s="332" t="s">
        <v>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1"/>
      <c r="S1" s="1"/>
    </row>
    <row r="2" spans="1:19" ht="18.7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109"/>
      <c r="S2" s="109"/>
    </row>
    <row r="3" spans="1:19" ht="18.7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111"/>
      <c r="S3" s="111"/>
    </row>
    <row r="4" spans="1:19" ht="21" customHeight="1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110"/>
      <c r="S4" s="110"/>
    </row>
    <row r="5" spans="1:19" ht="36.75" customHeight="1">
      <c r="A5" s="344" t="s">
        <v>2</v>
      </c>
      <c r="B5" s="340" t="s">
        <v>36</v>
      </c>
      <c r="C5" s="347" t="s">
        <v>35</v>
      </c>
      <c r="D5" s="347"/>
      <c r="E5" s="347"/>
      <c r="F5" s="347"/>
      <c r="G5" s="347"/>
      <c r="H5" s="347"/>
      <c r="I5" s="347"/>
      <c r="J5" s="348"/>
      <c r="K5" s="349" t="s">
        <v>3</v>
      </c>
      <c r="L5" s="350"/>
      <c r="M5" s="350"/>
      <c r="N5" s="350"/>
      <c r="O5" s="351"/>
      <c r="P5" s="70"/>
      <c r="Q5" s="340" t="s">
        <v>34</v>
      </c>
    </row>
    <row r="6" spans="1:19" ht="51">
      <c r="A6" s="345"/>
      <c r="B6" s="341"/>
      <c r="C6" s="10" t="s">
        <v>4</v>
      </c>
      <c r="D6" s="11" t="s">
        <v>5</v>
      </c>
      <c r="E6" s="352" t="s">
        <v>0</v>
      </c>
      <c r="F6" s="10" t="s">
        <v>6</v>
      </c>
      <c r="G6" s="12" t="s">
        <v>7</v>
      </c>
      <c r="H6" s="12" t="s">
        <v>8</v>
      </c>
      <c r="I6" s="12" t="s">
        <v>9</v>
      </c>
      <c r="J6" s="11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28</v>
      </c>
      <c r="Q6" s="341"/>
    </row>
    <row r="7" spans="1:19">
      <c r="A7" s="346"/>
      <c r="B7" s="14" t="s">
        <v>32</v>
      </c>
      <c r="C7" s="15" t="s">
        <v>16</v>
      </c>
      <c r="D7" s="12" t="s">
        <v>16</v>
      </c>
      <c r="E7" s="353"/>
      <c r="F7" s="15" t="s">
        <v>17</v>
      </c>
      <c r="G7" s="16" t="s">
        <v>16</v>
      </c>
      <c r="H7" s="16" t="s">
        <v>16</v>
      </c>
      <c r="I7" s="15" t="s">
        <v>16</v>
      </c>
      <c r="J7" s="15" t="s">
        <v>16</v>
      </c>
      <c r="K7" s="15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29</v>
      </c>
      <c r="Q7" s="14" t="s">
        <v>26</v>
      </c>
    </row>
    <row r="8" spans="1:19">
      <c r="A8" s="17" t="s">
        <v>19</v>
      </c>
      <c r="B8" s="97">
        <v>35500</v>
      </c>
      <c r="C8" s="19">
        <v>10</v>
      </c>
      <c r="D8" s="20" t="s">
        <v>1</v>
      </c>
      <c r="E8" s="21" t="s">
        <v>1</v>
      </c>
      <c r="F8" s="22" t="s">
        <v>1</v>
      </c>
      <c r="G8" s="22">
        <v>30</v>
      </c>
      <c r="H8" s="22">
        <v>20</v>
      </c>
      <c r="I8" s="19" t="s">
        <v>1</v>
      </c>
      <c r="J8" s="23" t="s">
        <v>1</v>
      </c>
      <c r="K8" s="25">
        <v>17500</v>
      </c>
      <c r="L8" s="25">
        <v>19983</v>
      </c>
      <c r="M8" s="25">
        <v>7837</v>
      </c>
      <c r="N8" s="25">
        <v>7850</v>
      </c>
      <c r="O8" s="25">
        <v>19983</v>
      </c>
      <c r="P8" s="25"/>
      <c r="Q8" s="97" t="s">
        <v>1</v>
      </c>
    </row>
    <row r="9" spans="1:19">
      <c r="A9" s="17" t="s">
        <v>20</v>
      </c>
      <c r="B9" s="97" t="s">
        <v>1</v>
      </c>
      <c r="C9" s="18" t="s">
        <v>1</v>
      </c>
      <c r="D9" s="18" t="s">
        <v>1</v>
      </c>
      <c r="E9" s="18" t="s">
        <v>1</v>
      </c>
      <c r="F9" s="18" t="s">
        <v>1</v>
      </c>
      <c r="G9" s="18" t="s">
        <v>1</v>
      </c>
      <c r="H9" s="18" t="s">
        <v>1</v>
      </c>
      <c r="I9" s="18" t="s">
        <v>1</v>
      </c>
      <c r="J9" s="18" t="s">
        <v>1</v>
      </c>
      <c r="K9" s="335" t="s">
        <v>1</v>
      </c>
      <c r="L9" s="335" t="s">
        <v>1</v>
      </c>
      <c r="M9" s="335" t="s">
        <v>1</v>
      </c>
      <c r="N9" s="335" t="s">
        <v>1</v>
      </c>
      <c r="O9" s="335" t="s">
        <v>1</v>
      </c>
      <c r="P9" s="335" t="s">
        <v>1</v>
      </c>
      <c r="Q9" s="97" t="s">
        <v>1</v>
      </c>
    </row>
    <row r="10" spans="1:19">
      <c r="A10" s="17" t="s">
        <v>21</v>
      </c>
      <c r="B10" s="97" t="s">
        <v>1</v>
      </c>
      <c r="C10" s="18" t="s">
        <v>1</v>
      </c>
      <c r="D10" s="18" t="s">
        <v>1</v>
      </c>
      <c r="E10" s="18" t="s">
        <v>1</v>
      </c>
      <c r="F10" s="18" t="s">
        <v>1</v>
      </c>
      <c r="G10" s="18" t="s">
        <v>1</v>
      </c>
      <c r="H10" s="18" t="s">
        <v>1</v>
      </c>
      <c r="I10" s="18" t="s">
        <v>1</v>
      </c>
      <c r="J10" s="18" t="s">
        <v>1</v>
      </c>
      <c r="K10" s="336"/>
      <c r="L10" s="336"/>
      <c r="M10" s="336"/>
      <c r="N10" s="336"/>
      <c r="O10" s="336"/>
      <c r="P10" s="336"/>
      <c r="Q10" s="97" t="s">
        <v>1</v>
      </c>
    </row>
    <row r="11" spans="1:19">
      <c r="A11" s="86">
        <v>41579</v>
      </c>
      <c r="B11" s="38">
        <v>2211</v>
      </c>
      <c r="C11" s="33"/>
      <c r="D11" s="42"/>
      <c r="E11" s="31"/>
      <c r="F11" s="31"/>
      <c r="G11" s="31"/>
      <c r="H11" s="31"/>
      <c r="I11" s="33"/>
      <c r="J11" s="75"/>
      <c r="K11" s="76"/>
      <c r="L11" s="76"/>
      <c r="M11" s="76"/>
      <c r="N11" s="76"/>
      <c r="O11" s="76"/>
      <c r="P11" s="71">
        <v>0</v>
      </c>
      <c r="Q11" s="30">
        <v>0.871</v>
      </c>
    </row>
    <row r="12" spans="1:19">
      <c r="A12" s="87">
        <v>41580</v>
      </c>
      <c r="B12" s="38">
        <v>2302</v>
      </c>
      <c r="C12" s="33"/>
      <c r="D12" s="42"/>
      <c r="E12" s="31"/>
      <c r="F12" s="31"/>
      <c r="G12" s="31"/>
      <c r="H12" s="31"/>
      <c r="I12" s="33"/>
      <c r="J12" s="75"/>
      <c r="K12" s="76"/>
      <c r="L12" s="76"/>
      <c r="M12" s="76"/>
      <c r="N12" s="76"/>
      <c r="O12" s="76"/>
      <c r="P12" s="71">
        <v>0</v>
      </c>
      <c r="Q12" s="30">
        <v>0.89</v>
      </c>
    </row>
    <row r="13" spans="1:19">
      <c r="A13" s="87">
        <v>41581</v>
      </c>
      <c r="B13" s="38">
        <v>2186</v>
      </c>
      <c r="C13" s="33"/>
      <c r="D13" s="33"/>
      <c r="E13" s="31"/>
      <c r="F13" s="31"/>
      <c r="G13" s="31"/>
      <c r="H13" s="31"/>
      <c r="I13" s="33"/>
      <c r="J13" s="75"/>
      <c r="K13" s="76"/>
      <c r="L13" s="76"/>
      <c r="M13" s="76"/>
      <c r="N13" s="76"/>
      <c r="O13" s="76"/>
      <c r="P13" s="71">
        <v>0</v>
      </c>
      <c r="Q13" s="30">
        <v>0.86499999999999999</v>
      </c>
    </row>
    <row r="14" spans="1:19">
      <c r="A14" s="87">
        <v>41582</v>
      </c>
      <c r="B14" s="38">
        <v>2131</v>
      </c>
      <c r="C14" s="33"/>
      <c r="D14" s="33"/>
      <c r="E14" s="31"/>
      <c r="F14" s="32"/>
      <c r="G14" s="32"/>
      <c r="H14" s="32"/>
      <c r="I14" s="33"/>
      <c r="J14" s="33"/>
      <c r="K14" s="76"/>
      <c r="L14" s="76"/>
      <c r="M14" s="76"/>
      <c r="N14" s="76"/>
      <c r="O14" s="76"/>
      <c r="P14" s="71">
        <v>0</v>
      </c>
      <c r="Q14" s="30">
        <v>0.71599999999999997</v>
      </c>
    </row>
    <row r="15" spans="1:19">
      <c r="A15" s="87">
        <v>41583</v>
      </c>
      <c r="B15" s="38">
        <v>2448</v>
      </c>
      <c r="C15" s="30">
        <v>2</v>
      </c>
      <c r="D15" s="30">
        <v>0.02</v>
      </c>
      <c r="E15" s="37">
        <v>7.5</v>
      </c>
      <c r="F15" s="30">
        <v>1120</v>
      </c>
      <c r="G15" s="30">
        <v>5</v>
      </c>
      <c r="H15" s="30">
        <v>2</v>
      </c>
      <c r="I15" s="30">
        <v>0.95</v>
      </c>
      <c r="J15" s="30">
        <v>6.3</v>
      </c>
      <c r="K15" s="34">
        <f>IF(B15&gt;0,H15*B15/1000,"")</f>
        <v>4.8959999999999999</v>
      </c>
      <c r="L15" s="34">
        <f>IF(B15&gt;0,I15*B15/1000,"")</f>
        <v>2.3256000000000001</v>
      </c>
      <c r="M15" s="34">
        <f>IF(B15&gt;0,C15*B15/1000,"")</f>
        <v>4.8959999999999999</v>
      </c>
      <c r="N15" s="34">
        <f>IF(B15&gt;0,J15*B15/1000,"")</f>
        <v>15.4224</v>
      </c>
      <c r="O15" s="34">
        <f>IF(B15&gt;0,G15*B15/1000,"")</f>
        <v>12.24</v>
      </c>
      <c r="P15" s="71">
        <v>0</v>
      </c>
      <c r="Q15" s="30">
        <v>0.88300000000000001</v>
      </c>
    </row>
    <row r="16" spans="1:19">
      <c r="A16" s="87">
        <v>41584</v>
      </c>
      <c r="B16" s="38">
        <v>2431</v>
      </c>
      <c r="C16" s="42"/>
      <c r="D16" s="42"/>
      <c r="E16" s="43"/>
      <c r="F16" s="42"/>
      <c r="G16" s="42"/>
      <c r="H16" s="42"/>
      <c r="I16" s="42"/>
      <c r="J16" s="42"/>
      <c r="K16" s="76"/>
      <c r="L16" s="76"/>
      <c r="M16" s="76"/>
      <c r="N16" s="76"/>
      <c r="O16" s="76"/>
      <c r="P16" s="71">
        <v>0</v>
      </c>
      <c r="Q16" s="30">
        <v>0.72499999999999998</v>
      </c>
    </row>
    <row r="17" spans="1:17">
      <c r="A17" s="87">
        <v>41585</v>
      </c>
      <c r="B17" s="38">
        <v>2262</v>
      </c>
      <c r="C17" s="42"/>
      <c r="D17" s="42"/>
      <c r="E17" s="43"/>
      <c r="F17" s="42"/>
      <c r="G17" s="42"/>
      <c r="H17" s="42"/>
      <c r="I17" s="42"/>
      <c r="J17" s="42"/>
      <c r="K17" s="76"/>
      <c r="L17" s="76"/>
      <c r="M17" s="76"/>
      <c r="N17" s="76"/>
      <c r="O17" s="76"/>
      <c r="P17" s="71">
        <v>0</v>
      </c>
      <c r="Q17" s="30">
        <v>0.66100000000000003</v>
      </c>
    </row>
    <row r="18" spans="1:17">
      <c r="A18" s="87">
        <v>41586</v>
      </c>
      <c r="B18" s="38">
        <v>2230</v>
      </c>
      <c r="C18" s="42"/>
      <c r="D18" s="42"/>
      <c r="E18" s="43"/>
      <c r="F18" s="42"/>
      <c r="G18" s="42"/>
      <c r="H18" s="42"/>
      <c r="I18" s="42"/>
      <c r="J18" s="42"/>
      <c r="K18" s="76"/>
      <c r="L18" s="76"/>
      <c r="M18" s="76"/>
      <c r="N18" s="76"/>
      <c r="O18" s="76"/>
      <c r="P18" s="71">
        <v>0</v>
      </c>
      <c r="Q18" s="30">
        <v>0.499</v>
      </c>
    </row>
    <row r="19" spans="1:17">
      <c r="A19" s="87">
        <v>41587</v>
      </c>
      <c r="B19" s="38">
        <v>2265</v>
      </c>
      <c r="C19" s="42"/>
      <c r="D19" s="42"/>
      <c r="E19" s="43"/>
      <c r="F19" s="42"/>
      <c r="G19" s="42"/>
      <c r="H19" s="42"/>
      <c r="I19" s="42"/>
      <c r="J19" s="42"/>
      <c r="K19" s="76"/>
      <c r="L19" s="76"/>
      <c r="M19" s="76"/>
      <c r="N19" s="76"/>
      <c r="O19" s="76"/>
      <c r="P19" s="71">
        <v>0</v>
      </c>
      <c r="Q19" s="30">
        <v>0.46</v>
      </c>
    </row>
    <row r="20" spans="1:17">
      <c r="A20" s="87">
        <v>41588</v>
      </c>
      <c r="B20" s="38">
        <v>2145</v>
      </c>
      <c r="C20" s="42"/>
      <c r="D20" s="42"/>
      <c r="E20" s="43"/>
      <c r="F20" s="42"/>
      <c r="G20" s="42"/>
      <c r="H20" s="42"/>
      <c r="I20" s="42"/>
      <c r="J20" s="42"/>
      <c r="K20" s="76"/>
      <c r="L20" s="76"/>
      <c r="M20" s="76"/>
      <c r="N20" s="76"/>
      <c r="O20" s="76"/>
      <c r="P20" s="72">
        <v>0</v>
      </c>
      <c r="Q20" s="30">
        <v>0.47599999999999998</v>
      </c>
    </row>
    <row r="21" spans="1:17">
      <c r="A21" s="87">
        <v>41589</v>
      </c>
      <c r="B21" s="38">
        <v>4203</v>
      </c>
      <c r="C21" s="42"/>
      <c r="D21" s="42"/>
      <c r="E21" s="43"/>
      <c r="F21" s="42"/>
      <c r="G21" s="42"/>
      <c r="H21" s="42"/>
      <c r="I21" s="42"/>
      <c r="J21" s="42"/>
      <c r="K21" s="76"/>
      <c r="L21" s="76"/>
      <c r="M21" s="76"/>
      <c r="N21" s="76"/>
      <c r="O21" s="76"/>
      <c r="P21" s="72">
        <v>0</v>
      </c>
      <c r="Q21" s="30">
        <v>1.8660000000000001</v>
      </c>
    </row>
    <row r="22" spans="1:17">
      <c r="A22" s="87">
        <v>41590</v>
      </c>
      <c r="B22" s="38">
        <v>5820</v>
      </c>
      <c r="C22" s="42"/>
      <c r="D22" s="42"/>
      <c r="E22" s="43"/>
      <c r="F22" s="42"/>
      <c r="G22" s="42"/>
      <c r="H22" s="42"/>
      <c r="I22" s="42"/>
      <c r="J22" s="42"/>
      <c r="K22" s="76"/>
      <c r="L22" s="76"/>
      <c r="M22" s="76"/>
      <c r="N22" s="76"/>
      <c r="O22" s="76"/>
      <c r="P22" s="72">
        <v>0</v>
      </c>
      <c r="Q22" s="30">
        <v>2.7090000000000001</v>
      </c>
    </row>
    <row r="23" spans="1:17">
      <c r="A23" s="87">
        <v>41591</v>
      </c>
      <c r="B23" s="38">
        <v>3284</v>
      </c>
      <c r="C23" s="42"/>
      <c r="D23" s="42"/>
      <c r="E23" s="43"/>
      <c r="F23" s="42"/>
      <c r="G23" s="42"/>
      <c r="H23" s="42"/>
      <c r="I23" s="42"/>
      <c r="J23" s="42"/>
      <c r="K23" s="76"/>
      <c r="L23" s="76"/>
      <c r="M23" s="76"/>
      <c r="N23" s="76"/>
      <c r="O23" s="76"/>
      <c r="P23" s="71">
        <v>0</v>
      </c>
      <c r="Q23" s="30">
        <v>2.7189999999999999</v>
      </c>
    </row>
    <row r="24" spans="1:17">
      <c r="A24" s="87">
        <v>41592</v>
      </c>
      <c r="B24" s="38">
        <v>4598</v>
      </c>
      <c r="C24" s="42"/>
      <c r="D24" s="42"/>
      <c r="E24" s="43"/>
      <c r="F24" s="42"/>
      <c r="G24" s="42"/>
      <c r="H24" s="42"/>
      <c r="I24" s="42"/>
      <c r="J24" s="42"/>
      <c r="K24" s="76"/>
      <c r="L24" s="76"/>
      <c r="M24" s="76"/>
      <c r="N24" s="76"/>
      <c r="O24" s="76"/>
      <c r="P24" s="71">
        <v>0</v>
      </c>
      <c r="Q24" s="30">
        <v>2.3170000000000002</v>
      </c>
    </row>
    <row r="25" spans="1:17">
      <c r="A25" s="87">
        <v>41593</v>
      </c>
      <c r="B25" s="38">
        <v>4073.0000000000005</v>
      </c>
      <c r="C25" s="42"/>
      <c r="D25" s="42"/>
      <c r="E25" s="43"/>
      <c r="F25" s="42"/>
      <c r="G25" s="42"/>
      <c r="H25" s="42"/>
      <c r="I25" s="42"/>
      <c r="J25" s="42"/>
      <c r="K25" s="76"/>
      <c r="L25" s="76"/>
      <c r="M25" s="76"/>
      <c r="N25" s="76"/>
      <c r="O25" s="76"/>
      <c r="P25" s="71">
        <v>0</v>
      </c>
      <c r="Q25" s="30">
        <v>2.327</v>
      </c>
    </row>
    <row r="26" spans="1:17">
      <c r="A26" s="87">
        <v>41594</v>
      </c>
      <c r="B26" s="38">
        <v>4006</v>
      </c>
      <c r="C26" s="31"/>
      <c r="D26" s="32"/>
      <c r="E26" s="32"/>
      <c r="F26" s="32"/>
      <c r="G26" s="33"/>
      <c r="H26" s="33"/>
      <c r="I26" s="34"/>
      <c r="J26" s="34"/>
      <c r="K26" s="76"/>
      <c r="L26" s="76"/>
      <c r="M26" s="76"/>
      <c r="N26" s="76"/>
      <c r="O26" s="76"/>
      <c r="P26" s="71">
        <v>0</v>
      </c>
      <c r="Q26" s="30">
        <v>2.25</v>
      </c>
    </row>
    <row r="27" spans="1:17">
      <c r="A27" s="87">
        <v>41595</v>
      </c>
      <c r="B27" s="38">
        <v>3160</v>
      </c>
      <c r="C27" s="33"/>
      <c r="D27" s="33"/>
      <c r="E27" s="31"/>
      <c r="F27" s="32"/>
      <c r="G27" s="32"/>
      <c r="H27" s="32"/>
      <c r="I27" s="33"/>
      <c r="J27" s="33"/>
      <c r="K27" s="76"/>
      <c r="L27" s="76"/>
      <c r="M27" s="76"/>
      <c r="N27" s="76"/>
      <c r="O27" s="76"/>
      <c r="P27" s="72">
        <v>0</v>
      </c>
      <c r="Q27" s="30">
        <v>1.778</v>
      </c>
    </row>
    <row r="28" spans="1:17">
      <c r="A28" s="87">
        <v>41596</v>
      </c>
      <c r="B28" s="38">
        <v>2891</v>
      </c>
      <c r="C28" s="42"/>
      <c r="D28" s="42"/>
      <c r="E28" s="43"/>
      <c r="F28" s="42"/>
      <c r="G28" s="42"/>
      <c r="H28" s="42"/>
      <c r="I28" s="42"/>
      <c r="J28" s="42"/>
      <c r="K28" s="76"/>
      <c r="L28" s="76"/>
      <c r="M28" s="76"/>
      <c r="N28" s="76"/>
      <c r="O28" s="76"/>
      <c r="P28" s="72">
        <v>0</v>
      </c>
      <c r="Q28" s="30">
        <v>1.1479999999999999</v>
      </c>
    </row>
    <row r="29" spans="1:17">
      <c r="A29" s="87">
        <v>41597</v>
      </c>
      <c r="B29" s="38">
        <v>4576</v>
      </c>
      <c r="C29" s="30">
        <v>2</v>
      </c>
      <c r="D29" s="30">
        <v>0.23</v>
      </c>
      <c r="E29" s="37">
        <v>7.4</v>
      </c>
      <c r="F29" s="30">
        <v>876</v>
      </c>
      <c r="G29" s="30">
        <v>6</v>
      </c>
      <c r="H29" s="30">
        <v>2</v>
      </c>
      <c r="I29" s="30">
        <v>1.6</v>
      </c>
      <c r="J29" s="30">
        <v>6.1</v>
      </c>
      <c r="K29" s="34">
        <f>IF(B29&gt;0,H29*B29/1000,"")</f>
        <v>9.1519999999999992</v>
      </c>
      <c r="L29" s="34">
        <f>IF(B29&gt;0,I29*B29/1000,"")</f>
        <v>7.3216000000000001</v>
      </c>
      <c r="M29" s="34">
        <f>IF(B29&gt;0,C29*B29/1000,"")</f>
        <v>9.1519999999999992</v>
      </c>
      <c r="N29" s="34">
        <f>IF(B29&gt;0,J29*B29/1000,"")</f>
        <v>27.913599999999999</v>
      </c>
      <c r="O29" s="34">
        <f>IF(B29&gt;0,G29*B29/1000,"")</f>
        <v>27.456</v>
      </c>
      <c r="P29" s="72">
        <v>0</v>
      </c>
      <c r="Q29" s="30">
        <v>2.4350000000000001</v>
      </c>
    </row>
    <row r="30" spans="1:17">
      <c r="A30" s="87">
        <v>41598</v>
      </c>
      <c r="B30" s="38">
        <v>3248</v>
      </c>
      <c r="C30" s="42"/>
      <c r="D30" s="42"/>
      <c r="E30" s="43"/>
      <c r="F30" s="42"/>
      <c r="G30" s="42"/>
      <c r="H30" s="42"/>
      <c r="I30" s="42"/>
      <c r="J30" s="42"/>
      <c r="K30" s="76"/>
      <c r="L30" s="76"/>
      <c r="M30" s="76"/>
      <c r="N30" s="76"/>
      <c r="O30" s="76"/>
      <c r="P30" s="71">
        <v>0</v>
      </c>
      <c r="Q30" s="30">
        <v>2.391</v>
      </c>
    </row>
    <row r="31" spans="1:17">
      <c r="A31" s="87">
        <v>41599</v>
      </c>
      <c r="B31" s="38">
        <v>2714</v>
      </c>
      <c r="C31" s="42"/>
      <c r="D31" s="42"/>
      <c r="E31" s="43"/>
      <c r="F31" s="42"/>
      <c r="G31" s="42"/>
      <c r="H31" s="42"/>
      <c r="I31" s="42"/>
      <c r="J31" s="42"/>
      <c r="K31" s="76"/>
      <c r="L31" s="76"/>
      <c r="M31" s="76"/>
      <c r="N31" s="76"/>
      <c r="O31" s="76"/>
      <c r="P31" s="71">
        <v>0</v>
      </c>
      <c r="Q31" s="30">
        <v>1.869</v>
      </c>
    </row>
    <row r="32" spans="1:17">
      <c r="A32" s="87">
        <v>41600</v>
      </c>
      <c r="B32" s="38">
        <v>2585</v>
      </c>
      <c r="C32" s="42"/>
      <c r="D32" s="42"/>
      <c r="E32" s="43"/>
      <c r="F32" s="42"/>
      <c r="G32" s="42"/>
      <c r="H32" s="42"/>
      <c r="I32" s="42"/>
      <c r="J32" s="42"/>
      <c r="K32" s="76"/>
      <c r="L32" s="76"/>
      <c r="M32" s="76"/>
      <c r="N32" s="76"/>
      <c r="O32" s="76"/>
      <c r="P32" s="71">
        <v>0</v>
      </c>
      <c r="Q32" s="30">
        <v>1.359</v>
      </c>
    </row>
    <row r="33" spans="1:17">
      <c r="A33" s="87">
        <v>41601</v>
      </c>
      <c r="B33" s="38">
        <v>5596</v>
      </c>
      <c r="C33" s="42"/>
      <c r="D33" s="42"/>
      <c r="E33" s="43"/>
      <c r="F33" s="42"/>
      <c r="G33" s="42"/>
      <c r="H33" s="42"/>
      <c r="I33" s="42"/>
      <c r="J33" s="42"/>
      <c r="K33" s="76"/>
      <c r="L33" s="76"/>
      <c r="M33" s="76"/>
      <c r="N33" s="76"/>
      <c r="O33" s="76"/>
      <c r="P33" s="71">
        <v>0</v>
      </c>
      <c r="Q33" s="30">
        <v>1.419</v>
      </c>
    </row>
    <row r="34" spans="1:17">
      <c r="A34" s="87">
        <v>41602</v>
      </c>
      <c r="B34" s="38">
        <v>14015</v>
      </c>
      <c r="C34" s="42"/>
      <c r="D34" s="42"/>
      <c r="E34" s="43"/>
      <c r="F34" s="42"/>
      <c r="G34" s="42"/>
      <c r="H34" s="42"/>
      <c r="I34" s="42"/>
      <c r="J34" s="42"/>
      <c r="K34" s="76"/>
      <c r="L34" s="76"/>
      <c r="M34" s="76"/>
      <c r="N34" s="76"/>
      <c r="O34" s="76"/>
      <c r="P34" s="71">
        <v>0</v>
      </c>
      <c r="Q34" s="30">
        <v>2.0870000000000002</v>
      </c>
    </row>
    <row r="35" spans="1:17">
      <c r="A35" s="87">
        <v>41603</v>
      </c>
      <c r="B35" s="38">
        <v>6255</v>
      </c>
      <c r="C35" s="42"/>
      <c r="D35" s="42"/>
      <c r="E35" s="43"/>
      <c r="F35" s="42"/>
      <c r="G35" s="42"/>
      <c r="H35" s="42"/>
      <c r="I35" s="42"/>
      <c r="J35" s="42"/>
      <c r="K35" s="76"/>
      <c r="L35" s="76"/>
      <c r="M35" s="76"/>
      <c r="N35" s="76"/>
      <c r="O35" s="76"/>
      <c r="P35" s="71">
        <v>0</v>
      </c>
      <c r="Q35" s="30">
        <v>2.5489999999999999</v>
      </c>
    </row>
    <row r="36" spans="1:17">
      <c r="A36" s="87">
        <v>41604</v>
      </c>
      <c r="B36" s="38">
        <v>3514</v>
      </c>
      <c r="C36" s="42"/>
      <c r="D36" s="42"/>
      <c r="E36" s="43"/>
      <c r="F36" s="42"/>
      <c r="G36" s="42"/>
      <c r="H36" s="42"/>
      <c r="I36" s="42"/>
      <c r="J36" s="42"/>
      <c r="K36" s="76"/>
      <c r="L36" s="76"/>
      <c r="M36" s="76"/>
      <c r="N36" s="76"/>
      <c r="O36" s="76"/>
      <c r="P36" s="71">
        <v>0</v>
      </c>
      <c r="Q36" s="30">
        <v>1.9419999999999999</v>
      </c>
    </row>
    <row r="37" spans="1:17">
      <c r="A37" s="87">
        <v>41605</v>
      </c>
      <c r="B37" s="38">
        <v>2901</v>
      </c>
      <c r="C37" s="42"/>
      <c r="D37" s="42"/>
      <c r="E37" s="43"/>
      <c r="F37" s="42"/>
      <c r="G37" s="42"/>
      <c r="H37" s="42"/>
      <c r="I37" s="42"/>
      <c r="J37" s="42"/>
      <c r="K37" s="76"/>
      <c r="L37" s="76"/>
      <c r="M37" s="76"/>
      <c r="N37" s="76"/>
      <c r="O37" s="76"/>
      <c r="P37" s="71">
        <v>0</v>
      </c>
      <c r="Q37" s="30">
        <v>1.5109999999999999</v>
      </c>
    </row>
    <row r="38" spans="1:17">
      <c r="A38" s="87">
        <v>41606</v>
      </c>
      <c r="B38" s="38">
        <v>2748</v>
      </c>
      <c r="C38" s="42"/>
      <c r="D38" s="42"/>
      <c r="E38" s="43"/>
      <c r="F38" s="42"/>
      <c r="G38" s="42"/>
      <c r="H38" s="42"/>
      <c r="I38" s="42"/>
      <c r="J38" s="42"/>
      <c r="K38" s="76"/>
      <c r="L38" s="76"/>
      <c r="M38" s="76"/>
      <c r="N38" s="76"/>
      <c r="O38" s="76"/>
      <c r="P38" s="71">
        <v>0</v>
      </c>
      <c r="Q38" s="30">
        <v>1.8740000000000001</v>
      </c>
    </row>
    <row r="39" spans="1:17">
      <c r="A39" s="87">
        <v>41607</v>
      </c>
      <c r="B39" s="38">
        <v>2650</v>
      </c>
      <c r="C39" s="31"/>
      <c r="D39" s="32"/>
      <c r="E39" s="32"/>
      <c r="F39" s="32"/>
      <c r="G39" s="33"/>
      <c r="H39" s="33"/>
      <c r="I39" s="34"/>
      <c r="J39" s="34"/>
      <c r="K39" s="76"/>
      <c r="L39" s="76"/>
      <c r="M39" s="76"/>
      <c r="N39" s="76"/>
      <c r="O39" s="76"/>
      <c r="P39" s="71">
        <v>0</v>
      </c>
      <c r="Q39" s="30">
        <v>2.2240000000000002</v>
      </c>
    </row>
    <row r="40" spans="1:17">
      <c r="A40" s="87">
        <v>41608</v>
      </c>
      <c r="B40" s="38">
        <v>5655</v>
      </c>
      <c r="C40" s="33"/>
      <c r="D40" s="33"/>
      <c r="E40" s="31"/>
      <c r="F40" s="31"/>
      <c r="G40" s="31"/>
      <c r="H40" s="31"/>
      <c r="I40" s="33"/>
      <c r="J40" s="33"/>
      <c r="K40" s="76"/>
      <c r="L40" s="76"/>
      <c r="M40" s="76"/>
      <c r="N40" s="76"/>
      <c r="O40" s="76"/>
      <c r="P40" s="71">
        <v>0</v>
      </c>
      <c r="Q40" s="30">
        <v>2.6419999999999999</v>
      </c>
    </row>
    <row r="41" spans="1:17">
      <c r="A41" s="87">
        <v>41609</v>
      </c>
      <c r="B41" s="38">
        <v>7423</v>
      </c>
      <c r="C41" s="33"/>
      <c r="D41" s="33"/>
      <c r="E41" s="31"/>
      <c r="F41" s="32"/>
      <c r="G41" s="32"/>
      <c r="H41" s="32"/>
      <c r="I41" s="33"/>
      <c r="J41" s="33"/>
      <c r="K41" s="76"/>
      <c r="L41" s="76"/>
      <c r="M41" s="76"/>
      <c r="N41" s="76"/>
      <c r="O41" s="76"/>
      <c r="P41" s="71">
        <v>0</v>
      </c>
      <c r="Q41" s="30">
        <v>3.7570000000000001</v>
      </c>
    </row>
    <row r="42" spans="1:17">
      <c r="A42" s="87">
        <v>41610</v>
      </c>
      <c r="B42" s="38">
        <v>3285</v>
      </c>
      <c r="C42" s="42"/>
      <c r="D42" s="42"/>
      <c r="E42" s="43"/>
      <c r="F42" s="42"/>
      <c r="G42" s="42"/>
      <c r="H42" s="42"/>
      <c r="I42" s="42"/>
      <c r="J42" s="42"/>
      <c r="K42" s="76"/>
      <c r="L42" s="76"/>
      <c r="M42" s="76"/>
      <c r="N42" s="76"/>
      <c r="O42" s="76"/>
      <c r="P42" s="71">
        <v>0</v>
      </c>
      <c r="Q42" s="30">
        <v>3.1160000000000001</v>
      </c>
    </row>
    <row r="43" spans="1:17">
      <c r="A43" s="87">
        <v>41611</v>
      </c>
      <c r="B43" s="38">
        <v>3136</v>
      </c>
      <c r="C43" s="30">
        <v>2</v>
      </c>
      <c r="D43" s="30">
        <v>0.14000000000000001</v>
      </c>
      <c r="E43" s="37">
        <v>7.5</v>
      </c>
      <c r="F43" s="30">
        <v>59</v>
      </c>
      <c r="G43" s="30">
        <v>6</v>
      </c>
      <c r="H43" s="30">
        <v>2</v>
      </c>
      <c r="I43" s="30">
        <v>1.2</v>
      </c>
      <c r="J43" s="30">
        <v>7.6</v>
      </c>
      <c r="K43" s="34">
        <f>IF(B43&gt;0,H43*B43/1000,"")</f>
        <v>6.2720000000000002</v>
      </c>
      <c r="L43" s="34">
        <f>IF(B43&gt;0,I43*B43/1000,"")</f>
        <v>3.7631999999999999</v>
      </c>
      <c r="M43" s="34">
        <f>IF(B43&gt;0,C43*B43/1000,"")</f>
        <v>6.2720000000000002</v>
      </c>
      <c r="N43" s="34">
        <f>IF(B43&gt;0,J43*B43/1000,"")</f>
        <v>23.833599999999997</v>
      </c>
      <c r="O43" s="34">
        <f>IF(B43&gt;0,G43*B43/1000,"")</f>
        <v>18.815999999999999</v>
      </c>
      <c r="P43" s="71">
        <v>0</v>
      </c>
      <c r="Q43" s="30">
        <v>2.8410000000000002</v>
      </c>
    </row>
    <row r="44" spans="1:17">
      <c r="A44" s="87">
        <v>41612</v>
      </c>
      <c r="B44" s="38">
        <v>2720</v>
      </c>
      <c r="C44" s="42"/>
      <c r="D44" s="42"/>
      <c r="E44" s="43"/>
      <c r="F44" s="42"/>
      <c r="G44" s="42"/>
      <c r="H44" s="42"/>
      <c r="I44" s="42"/>
      <c r="J44" s="42"/>
      <c r="K44" s="76"/>
      <c r="L44" s="76"/>
      <c r="M44" s="76"/>
      <c r="N44" s="76"/>
      <c r="O44" s="76"/>
      <c r="P44" s="72">
        <v>0</v>
      </c>
      <c r="Q44" s="30">
        <v>2.6080000000000001</v>
      </c>
    </row>
    <row r="45" spans="1:17">
      <c r="A45" s="87">
        <v>41613</v>
      </c>
      <c r="B45" s="38">
        <v>2742</v>
      </c>
      <c r="C45" s="42"/>
      <c r="D45" s="42"/>
      <c r="E45" s="43"/>
      <c r="F45" s="42"/>
      <c r="G45" s="42"/>
      <c r="H45" s="42"/>
      <c r="I45" s="42"/>
      <c r="J45" s="42"/>
      <c r="K45" s="76"/>
      <c r="L45" s="76"/>
      <c r="M45" s="76"/>
      <c r="N45" s="76"/>
      <c r="O45" s="76"/>
      <c r="P45" s="71">
        <v>0</v>
      </c>
      <c r="Q45" s="30">
        <v>2.2719999999999998</v>
      </c>
    </row>
    <row r="46" spans="1:17">
      <c r="A46" s="87">
        <v>41614</v>
      </c>
      <c r="B46" s="38">
        <v>2545</v>
      </c>
      <c r="C46" s="42"/>
      <c r="D46" s="42"/>
      <c r="E46" s="43"/>
      <c r="F46" s="42"/>
      <c r="G46" s="42"/>
      <c r="H46" s="42"/>
      <c r="I46" s="42"/>
      <c r="J46" s="42"/>
      <c r="K46" s="76"/>
      <c r="L46" s="76"/>
      <c r="M46" s="76"/>
      <c r="N46" s="76"/>
      <c r="O46" s="76"/>
      <c r="P46" s="71">
        <v>0</v>
      </c>
      <c r="Q46" s="30">
        <v>1.905</v>
      </c>
    </row>
    <row r="47" spans="1:17">
      <c r="A47" s="87">
        <v>41615</v>
      </c>
      <c r="B47" s="38">
        <v>2523</v>
      </c>
      <c r="C47" s="42"/>
      <c r="D47" s="42"/>
      <c r="E47" s="43"/>
      <c r="F47" s="42"/>
      <c r="G47" s="42"/>
      <c r="H47" s="42"/>
      <c r="I47" s="42"/>
      <c r="J47" s="42"/>
      <c r="K47" s="76"/>
      <c r="L47" s="76"/>
      <c r="M47" s="76"/>
      <c r="N47" s="76"/>
      <c r="O47" s="76"/>
      <c r="P47" s="71">
        <v>0</v>
      </c>
      <c r="Q47" s="30">
        <v>1.601</v>
      </c>
    </row>
    <row r="48" spans="1:17">
      <c r="A48" s="87">
        <v>41616</v>
      </c>
      <c r="B48" s="38">
        <v>2351</v>
      </c>
      <c r="C48" s="42"/>
      <c r="D48" s="42"/>
      <c r="E48" s="43"/>
      <c r="F48" s="42"/>
      <c r="G48" s="42"/>
      <c r="H48" s="42"/>
      <c r="I48" s="42"/>
      <c r="J48" s="42"/>
      <c r="K48" s="76"/>
      <c r="L48" s="76"/>
      <c r="M48" s="76"/>
      <c r="N48" s="76"/>
      <c r="O48" s="76"/>
      <c r="P48" s="71">
        <v>0</v>
      </c>
      <c r="Q48" s="30">
        <v>1.329</v>
      </c>
    </row>
    <row r="49" spans="1:17">
      <c r="A49" s="87">
        <v>41617</v>
      </c>
      <c r="B49" s="38">
        <v>2360</v>
      </c>
      <c r="C49" s="42"/>
      <c r="D49" s="42"/>
      <c r="E49" s="43"/>
      <c r="F49" s="42"/>
      <c r="G49" s="42"/>
      <c r="H49" s="42"/>
      <c r="I49" s="42"/>
      <c r="J49" s="42"/>
      <c r="K49" s="76"/>
      <c r="L49" s="76"/>
      <c r="M49" s="76"/>
      <c r="N49" s="76"/>
      <c r="O49" s="76"/>
      <c r="P49" s="71">
        <v>0</v>
      </c>
      <c r="Q49" s="30">
        <v>1.0840000000000001</v>
      </c>
    </row>
    <row r="50" spans="1:17">
      <c r="A50" s="87">
        <v>41618</v>
      </c>
      <c r="B50" s="38">
        <v>2545</v>
      </c>
      <c r="C50" s="42"/>
      <c r="D50" s="42"/>
      <c r="E50" s="43"/>
      <c r="F50" s="42"/>
      <c r="G50" s="42"/>
      <c r="H50" s="42"/>
      <c r="I50" s="42"/>
      <c r="J50" s="42"/>
      <c r="K50" s="76"/>
      <c r="L50" s="76"/>
      <c r="M50" s="76"/>
      <c r="N50" s="76"/>
      <c r="O50" s="76"/>
      <c r="P50" s="72">
        <v>0</v>
      </c>
      <c r="Q50" s="30">
        <v>0.84899999999999998</v>
      </c>
    </row>
    <row r="51" spans="1:17">
      <c r="A51" s="87">
        <v>41619</v>
      </c>
      <c r="B51" s="38">
        <v>2429</v>
      </c>
      <c r="C51" s="42"/>
      <c r="D51" s="42"/>
      <c r="E51" s="43"/>
      <c r="F51" s="42"/>
      <c r="G51" s="42"/>
      <c r="H51" s="42"/>
      <c r="I51" s="42"/>
      <c r="J51" s="42"/>
      <c r="K51" s="76"/>
      <c r="L51" s="76"/>
      <c r="M51" s="76"/>
      <c r="N51" s="76"/>
      <c r="O51" s="76"/>
      <c r="P51" s="72">
        <v>0</v>
      </c>
      <c r="Q51" s="30">
        <v>0.7</v>
      </c>
    </row>
    <row r="52" spans="1:17">
      <c r="A52" s="87">
        <v>41620</v>
      </c>
      <c r="B52" s="38">
        <v>3458</v>
      </c>
      <c r="C52" s="42"/>
      <c r="D52" s="42"/>
      <c r="E52" s="43"/>
      <c r="F52" s="42"/>
      <c r="G52" s="42"/>
      <c r="H52" s="42"/>
      <c r="I52" s="42"/>
      <c r="J52" s="42"/>
      <c r="K52" s="76"/>
      <c r="L52" s="76"/>
      <c r="M52" s="76"/>
      <c r="N52" s="76"/>
      <c r="O52" s="76"/>
      <c r="P52" s="72">
        <v>0</v>
      </c>
      <c r="Q52" s="30">
        <v>0.76100000000000001</v>
      </c>
    </row>
    <row r="53" spans="1:17">
      <c r="A53" s="87">
        <v>41621</v>
      </c>
      <c r="B53" s="38">
        <v>2509</v>
      </c>
      <c r="C53" s="31"/>
      <c r="D53" s="32"/>
      <c r="E53" s="32"/>
      <c r="F53" s="32"/>
      <c r="G53" s="33"/>
      <c r="H53" s="33"/>
      <c r="I53" s="34"/>
      <c r="J53" s="34"/>
      <c r="K53" s="76"/>
      <c r="L53" s="76"/>
      <c r="M53" s="76"/>
      <c r="N53" s="76"/>
      <c r="O53" s="76"/>
      <c r="P53" s="72">
        <v>0</v>
      </c>
      <c r="Q53" s="30">
        <v>1.0109999999999999</v>
      </c>
    </row>
    <row r="54" spans="1:17">
      <c r="A54" s="87">
        <v>41622</v>
      </c>
      <c r="B54" s="38">
        <v>2650</v>
      </c>
      <c r="C54" s="33"/>
      <c r="D54" s="33"/>
      <c r="E54" s="31"/>
      <c r="F54" s="31"/>
      <c r="G54" s="31"/>
      <c r="H54" s="31"/>
      <c r="I54" s="33"/>
      <c r="J54" s="33"/>
      <c r="K54" s="76"/>
      <c r="L54" s="76"/>
      <c r="M54" s="76"/>
      <c r="N54" s="76"/>
      <c r="O54" s="76"/>
      <c r="P54" s="72">
        <v>0</v>
      </c>
      <c r="Q54" s="30">
        <v>1.145</v>
      </c>
    </row>
    <row r="55" spans="1:17">
      <c r="A55" s="87">
        <v>41623</v>
      </c>
      <c r="B55" s="38">
        <v>2669</v>
      </c>
      <c r="C55" s="33"/>
      <c r="D55" s="33"/>
      <c r="E55" s="31"/>
      <c r="F55" s="32"/>
      <c r="G55" s="32"/>
      <c r="H55" s="32"/>
      <c r="I55" s="33"/>
      <c r="J55" s="33"/>
      <c r="K55" s="76"/>
      <c r="L55" s="76"/>
      <c r="M55" s="76"/>
      <c r="N55" s="76"/>
      <c r="O55" s="76"/>
      <c r="P55" s="71">
        <v>0</v>
      </c>
      <c r="Q55" s="30">
        <v>0.95599999999999996</v>
      </c>
    </row>
    <row r="56" spans="1:17">
      <c r="A56" s="87">
        <v>41624</v>
      </c>
      <c r="B56" s="38">
        <v>2413</v>
      </c>
      <c r="C56" s="42"/>
      <c r="D56" s="42"/>
      <c r="E56" s="43"/>
      <c r="F56" s="42"/>
      <c r="G56" s="42"/>
      <c r="H56" s="42"/>
      <c r="I56" s="42"/>
      <c r="J56" s="42"/>
      <c r="K56" s="76"/>
      <c r="L56" s="76"/>
      <c r="M56" s="76"/>
      <c r="N56" s="76"/>
      <c r="O56" s="76"/>
      <c r="P56" s="71">
        <v>0</v>
      </c>
      <c r="Q56" s="30">
        <v>1.2729999999999999</v>
      </c>
    </row>
    <row r="57" spans="1:17">
      <c r="A57" s="87">
        <v>41625</v>
      </c>
      <c r="B57" s="38">
        <v>2573</v>
      </c>
      <c r="C57" s="30">
        <v>2</v>
      </c>
      <c r="D57" s="30">
        <v>0.47</v>
      </c>
      <c r="E57" s="37">
        <v>7.4</v>
      </c>
      <c r="F57" s="30">
        <v>510</v>
      </c>
      <c r="G57" s="30">
        <v>3</v>
      </c>
      <c r="H57" s="30">
        <v>6</v>
      </c>
      <c r="I57" s="30">
        <v>1.7</v>
      </c>
      <c r="J57" s="30">
        <v>6.2</v>
      </c>
      <c r="K57" s="34">
        <f>IF(B57&gt;0,H57*B57/1000,"")</f>
        <v>15.438000000000001</v>
      </c>
      <c r="L57" s="34">
        <f>IF(B57&gt;0,I57*B57/1000,"")</f>
        <v>4.3740999999999994</v>
      </c>
      <c r="M57" s="34">
        <f>IF(B57&gt;0,C57*B57/1000,"")</f>
        <v>5.1459999999999999</v>
      </c>
      <c r="N57" s="34">
        <f>IF(B57&gt;0,J57*B57/1000,"")</f>
        <v>15.9526</v>
      </c>
      <c r="O57" s="34">
        <f>IF(B57&gt;0,G57*B57/1000,"")</f>
        <v>7.7190000000000003</v>
      </c>
      <c r="P57" s="71">
        <v>0</v>
      </c>
      <c r="Q57" s="30">
        <v>0.89</v>
      </c>
    </row>
    <row r="58" spans="1:17">
      <c r="A58" s="87">
        <v>41626</v>
      </c>
      <c r="B58" s="38">
        <v>2544</v>
      </c>
      <c r="C58" s="42"/>
      <c r="D58" s="42"/>
      <c r="E58" s="43"/>
      <c r="F58" s="42"/>
      <c r="G58" s="42"/>
      <c r="H58" s="42"/>
      <c r="I58" s="42"/>
      <c r="J58" s="42"/>
      <c r="K58" s="76"/>
      <c r="L58" s="76"/>
      <c r="M58" s="76"/>
      <c r="N58" s="76"/>
      <c r="O58" s="76"/>
      <c r="P58" s="71">
        <v>0</v>
      </c>
      <c r="Q58" s="30">
        <v>1.03</v>
      </c>
    </row>
    <row r="59" spans="1:17">
      <c r="A59" s="87">
        <v>41627</v>
      </c>
      <c r="B59" s="38">
        <v>2429</v>
      </c>
      <c r="C59" s="42"/>
      <c r="D59" s="42"/>
      <c r="E59" s="43"/>
      <c r="F59" s="42"/>
      <c r="G59" s="42"/>
      <c r="H59" s="42"/>
      <c r="I59" s="42"/>
      <c r="J59" s="42"/>
      <c r="K59" s="76"/>
      <c r="L59" s="76"/>
      <c r="M59" s="76"/>
      <c r="N59" s="76"/>
      <c r="O59" s="76"/>
      <c r="P59" s="72">
        <v>0</v>
      </c>
      <c r="Q59" s="30">
        <v>0.9</v>
      </c>
    </row>
    <row r="60" spans="1:17">
      <c r="A60" s="87">
        <v>41628</v>
      </c>
      <c r="B60" s="38">
        <v>2412</v>
      </c>
      <c r="C60" s="42"/>
      <c r="D60" s="42"/>
      <c r="E60" s="43"/>
      <c r="F60" s="42"/>
      <c r="G60" s="42"/>
      <c r="H60" s="42"/>
      <c r="I60" s="42"/>
      <c r="J60" s="42"/>
      <c r="K60" s="76"/>
      <c r="L60" s="76"/>
      <c r="M60" s="76"/>
      <c r="N60" s="76"/>
      <c r="O60" s="76"/>
      <c r="P60" s="71">
        <v>0</v>
      </c>
      <c r="Q60" s="30">
        <v>0.80600000000000005</v>
      </c>
    </row>
    <row r="61" spans="1:17">
      <c r="A61" s="87">
        <v>41629</v>
      </c>
      <c r="B61" s="38">
        <v>2441</v>
      </c>
      <c r="C61" s="42"/>
      <c r="D61" s="42"/>
      <c r="E61" s="43"/>
      <c r="F61" s="42"/>
      <c r="G61" s="42"/>
      <c r="H61" s="42"/>
      <c r="I61" s="42"/>
      <c r="J61" s="42"/>
      <c r="K61" s="76"/>
      <c r="L61" s="76"/>
      <c r="M61" s="76"/>
      <c r="N61" s="76"/>
      <c r="O61" s="76"/>
      <c r="P61" s="72">
        <v>0</v>
      </c>
      <c r="Q61" s="30">
        <v>0.85699999999999998</v>
      </c>
    </row>
    <row r="62" spans="1:17">
      <c r="A62" s="87">
        <v>41630</v>
      </c>
      <c r="B62" s="38">
        <v>2332</v>
      </c>
      <c r="C62" s="42"/>
      <c r="D62" s="42"/>
      <c r="E62" s="43"/>
      <c r="F62" s="42"/>
      <c r="G62" s="42"/>
      <c r="H62" s="42"/>
      <c r="I62" s="42"/>
      <c r="J62" s="42"/>
      <c r="K62" s="76"/>
      <c r="L62" s="76"/>
      <c r="M62" s="76"/>
      <c r="N62" s="76"/>
      <c r="O62" s="76"/>
      <c r="P62" s="72">
        <v>0</v>
      </c>
      <c r="Q62" s="30">
        <v>0.86599999999999999</v>
      </c>
    </row>
    <row r="63" spans="1:17">
      <c r="A63" s="87">
        <v>41631</v>
      </c>
      <c r="B63" s="38">
        <v>2308</v>
      </c>
      <c r="C63" s="42"/>
      <c r="D63" s="42"/>
      <c r="E63" s="43"/>
      <c r="F63" s="42"/>
      <c r="G63" s="42"/>
      <c r="H63" s="42"/>
      <c r="I63" s="42"/>
      <c r="J63" s="42"/>
      <c r="K63" s="76"/>
      <c r="L63" s="76"/>
      <c r="M63" s="76"/>
      <c r="N63" s="76"/>
      <c r="O63" s="76"/>
      <c r="P63" s="71">
        <v>0</v>
      </c>
      <c r="Q63" s="30">
        <v>0.83599999999999997</v>
      </c>
    </row>
    <row r="64" spans="1:17">
      <c r="A64" s="87">
        <v>41632</v>
      </c>
      <c r="B64" s="38">
        <v>2402</v>
      </c>
      <c r="C64" s="42"/>
      <c r="D64" s="42"/>
      <c r="E64" s="43"/>
      <c r="F64" s="42"/>
      <c r="G64" s="42"/>
      <c r="H64" s="42"/>
      <c r="I64" s="42"/>
      <c r="J64" s="42"/>
      <c r="K64" s="76"/>
      <c r="L64" s="76"/>
      <c r="M64" s="76"/>
      <c r="N64" s="76"/>
      <c r="O64" s="76"/>
      <c r="P64" s="71">
        <v>0</v>
      </c>
      <c r="Q64" s="30">
        <v>0.81699999999999995</v>
      </c>
    </row>
    <row r="65" spans="1:17">
      <c r="A65" s="87">
        <v>41633</v>
      </c>
      <c r="B65" s="38">
        <v>2458</v>
      </c>
      <c r="C65" s="42"/>
      <c r="D65" s="42"/>
      <c r="E65" s="43"/>
      <c r="F65" s="42"/>
      <c r="G65" s="42"/>
      <c r="H65" s="42"/>
      <c r="I65" s="42"/>
      <c r="J65" s="42"/>
      <c r="K65" s="76"/>
      <c r="L65" s="76"/>
      <c r="M65" s="76"/>
      <c r="N65" s="76"/>
      <c r="O65" s="76"/>
      <c r="P65" s="71">
        <v>0</v>
      </c>
      <c r="Q65" s="30">
        <v>0.90200000000000002</v>
      </c>
    </row>
    <row r="66" spans="1:17">
      <c r="A66" s="87">
        <v>41634</v>
      </c>
      <c r="B66" s="38">
        <v>2009.9999999999998</v>
      </c>
      <c r="C66" s="42"/>
      <c r="D66" s="42"/>
      <c r="E66" s="43"/>
      <c r="F66" s="42"/>
      <c r="G66" s="42"/>
      <c r="H66" s="42"/>
      <c r="I66" s="42"/>
      <c r="J66" s="42"/>
      <c r="K66" s="76"/>
      <c r="L66" s="76"/>
      <c r="M66" s="76"/>
      <c r="N66" s="76"/>
      <c r="O66" s="76"/>
      <c r="P66" s="72">
        <v>0</v>
      </c>
      <c r="Q66" s="30">
        <v>0.84699999999999998</v>
      </c>
    </row>
    <row r="67" spans="1:17">
      <c r="A67" s="87">
        <v>41635</v>
      </c>
      <c r="B67" s="38">
        <v>2083</v>
      </c>
      <c r="C67" s="31"/>
      <c r="D67" s="32"/>
      <c r="E67" s="32"/>
      <c r="F67" s="32"/>
      <c r="G67" s="33"/>
      <c r="H67" s="33"/>
      <c r="I67" s="34"/>
      <c r="J67" s="34"/>
      <c r="K67" s="76"/>
      <c r="L67" s="76"/>
      <c r="M67" s="76"/>
      <c r="N67" s="76"/>
      <c r="O67" s="76"/>
      <c r="P67" s="72">
        <v>0</v>
      </c>
      <c r="Q67" s="30">
        <v>0.73</v>
      </c>
    </row>
    <row r="68" spans="1:17">
      <c r="A68" s="87">
        <v>41636</v>
      </c>
      <c r="B68" s="38">
        <v>2194</v>
      </c>
      <c r="C68" s="33"/>
      <c r="D68" s="33"/>
      <c r="E68" s="31"/>
      <c r="F68" s="31"/>
      <c r="G68" s="31"/>
      <c r="H68" s="35"/>
      <c r="I68" s="33"/>
      <c r="J68" s="33"/>
      <c r="K68" s="76"/>
      <c r="L68" s="76"/>
      <c r="M68" s="76"/>
      <c r="N68" s="76"/>
      <c r="O68" s="76"/>
      <c r="P68" s="71">
        <v>0</v>
      </c>
      <c r="Q68" s="30">
        <v>0.67100000000000004</v>
      </c>
    </row>
    <row r="69" spans="1:17">
      <c r="A69" s="87">
        <v>41637</v>
      </c>
      <c r="B69" s="38">
        <v>2263</v>
      </c>
      <c r="C69" s="33"/>
      <c r="D69" s="33"/>
      <c r="E69" s="31"/>
      <c r="F69" s="32"/>
      <c r="G69" s="32"/>
      <c r="H69" s="32"/>
      <c r="I69" s="33"/>
      <c r="J69" s="33"/>
      <c r="K69" s="76"/>
      <c r="L69" s="76"/>
      <c r="M69" s="76"/>
      <c r="N69" s="76"/>
      <c r="O69" s="76"/>
      <c r="P69" s="72">
        <v>0</v>
      </c>
      <c r="Q69" s="30">
        <v>0.871</v>
      </c>
    </row>
    <row r="70" spans="1:17">
      <c r="A70" s="87">
        <v>41638</v>
      </c>
      <c r="B70" s="38">
        <v>2620</v>
      </c>
      <c r="C70" s="42"/>
      <c r="D70" s="42"/>
      <c r="E70" s="43"/>
      <c r="F70" s="42"/>
      <c r="G70" s="42"/>
      <c r="H70" s="42"/>
      <c r="I70" s="42"/>
      <c r="J70" s="42"/>
      <c r="K70" s="76"/>
      <c r="L70" s="76"/>
      <c r="M70" s="76"/>
      <c r="N70" s="76"/>
      <c r="O70" s="76"/>
      <c r="P70" s="71">
        <v>0</v>
      </c>
      <c r="Q70" s="30">
        <v>1.06</v>
      </c>
    </row>
    <row r="71" spans="1:17">
      <c r="A71" s="87">
        <v>41639</v>
      </c>
      <c r="B71" s="38">
        <v>2424</v>
      </c>
      <c r="C71" s="30">
        <v>2</v>
      </c>
      <c r="D71" s="30">
        <v>0.09</v>
      </c>
      <c r="E71" s="37">
        <v>7.4</v>
      </c>
      <c r="F71" s="30">
        <v>384</v>
      </c>
      <c r="G71" s="30">
        <v>4</v>
      </c>
      <c r="H71" s="30">
        <v>2</v>
      </c>
      <c r="I71" s="30">
        <v>1.3</v>
      </c>
      <c r="J71" s="30">
        <v>7.9</v>
      </c>
      <c r="K71" s="34">
        <f>IF(B71&gt;0,H71*B71/1000,"")</f>
        <v>4.8479999999999999</v>
      </c>
      <c r="L71" s="34">
        <f>IF(B71&gt;0,I71*B71/1000,"")</f>
        <v>3.1512000000000002</v>
      </c>
      <c r="M71" s="34">
        <f>IF(B71&gt;0,C71*B71/1000,"")</f>
        <v>4.8479999999999999</v>
      </c>
      <c r="N71" s="34">
        <f>IF(B71&gt;0,J71*B71/1000,"")</f>
        <v>19.149600000000003</v>
      </c>
      <c r="O71" s="34">
        <f>IF(B71&gt;0,G71*B71/1000,"")</f>
        <v>9.6959999999999997</v>
      </c>
      <c r="P71" s="71">
        <v>0</v>
      </c>
      <c r="Q71" s="30">
        <v>1.2609999999999999</v>
      </c>
    </row>
    <row r="72" spans="1:17">
      <c r="A72" s="87">
        <v>41640</v>
      </c>
      <c r="B72" s="38">
        <v>2170</v>
      </c>
      <c r="C72" s="42"/>
      <c r="D72" s="42"/>
      <c r="E72" s="43"/>
      <c r="F72" s="42"/>
      <c r="G72" s="42"/>
      <c r="H72" s="42"/>
      <c r="I72" s="42"/>
      <c r="J72" s="42"/>
      <c r="K72" s="76"/>
      <c r="L72" s="76"/>
      <c r="M72" s="76"/>
      <c r="N72" s="76"/>
      <c r="O72" s="76"/>
      <c r="P72" s="71">
        <v>0</v>
      </c>
      <c r="Q72" s="30">
        <v>1.018</v>
      </c>
    </row>
    <row r="73" spans="1:17">
      <c r="A73" s="87">
        <v>41641</v>
      </c>
      <c r="B73" s="38">
        <v>2087</v>
      </c>
      <c r="C73" s="42"/>
      <c r="D73" s="42"/>
      <c r="E73" s="43"/>
      <c r="F73" s="42"/>
      <c r="G73" s="42"/>
      <c r="H73" s="42"/>
      <c r="I73" s="42"/>
      <c r="J73" s="42"/>
      <c r="K73" s="76"/>
      <c r="L73" s="76"/>
      <c r="M73" s="76"/>
      <c r="N73" s="76"/>
      <c r="O73" s="76"/>
      <c r="P73" s="71">
        <v>0</v>
      </c>
      <c r="Q73" s="30">
        <v>0.84199999999999997</v>
      </c>
    </row>
    <row r="74" spans="1:17">
      <c r="A74" s="87">
        <v>41642</v>
      </c>
      <c r="B74" s="38">
        <v>2217</v>
      </c>
      <c r="C74" s="42"/>
      <c r="D74" s="42"/>
      <c r="E74" s="43"/>
      <c r="F74" s="42"/>
      <c r="G74" s="42"/>
      <c r="H74" s="42"/>
      <c r="I74" s="42"/>
      <c r="J74" s="42"/>
      <c r="K74" s="76"/>
      <c r="L74" s="76"/>
      <c r="M74" s="76"/>
      <c r="N74" s="76"/>
      <c r="O74" s="76"/>
      <c r="P74" s="71">
        <v>0</v>
      </c>
      <c r="Q74" s="30">
        <v>0.69099999999999995</v>
      </c>
    </row>
    <row r="75" spans="1:17">
      <c r="A75" s="87">
        <v>41643</v>
      </c>
      <c r="B75" s="38">
        <v>2200</v>
      </c>
      <c r="C75" s="42"/>
      <c r="D75" s="42"/>
      <c r="E75" s="43"/>
      <c r="F75" s="42"/>
      <c r="G75" s="42"/>
      <c r="H75" s="42"/>
      <c r="I75" s="42"/>
      <c r="J75" s="42"/>
      <c r="K75" s="76"/>
      <c r="L75" s="76"/>
      <c r="M75" s="76"/>
      <c r="N75" s="76"/>
      <c r="O75" s="76"/>
      <c r="P75" s="71">
        <v>0</v>
      </c>
      <c r="Q75" s="30">
        <v>0.46100000000000002</v>
      </c>
    </row>
    <row r="76" spans="1:17">
      <c r="A76" s="87">
        <v>41644</v>
      </c>
      <c r="B76" s="38">
        <v>2177</v>
      </c>
      <c r="C76" s="42"/>
      <c r="D76" s="42"/>
      <c r="E76" s="43"/>
      <c r="F76" s="42"/>
      <c r="G76" s="42"/>
      <c r="H76" s="42"/>
      <c r="I76" s="42"/>
      <c r="J76" s="42"/>
      <c r="K76" s="76"/>
      <c r="L76" s="76"/>
      <c r="M76" s="76"/>
      <c r="N76" s="76"/>
      <c r="O76" s="76"/>
      <c r="P76" s="71">
        <v>0</v>
      </c>
      <c r="Q76" s="30">
        <v>0.53800000000000003</v>
      </c>
    </row>
    <row r="77" spans="1:17">
      <c r="A77" s="87">
        <v>41645</v>
      </c>
      <c r="B77" s="38">
        <v>2260</v>
      </c>
      <c r="C77" s="42"/>
      <c r="D77" s="42"/>
      <c r="E77" s="43"/>
      <c r="F77" s="42"/>
      <c r="G77" s="42"/>
      <c r="H77" s="42"/>
      <c r="I77" s="42"/>
      <c r="J77" s="42"/>
      <c r="K77" s="76"/>
      <c r="L77" s="76"/>
      <c r="M77" s="76"/>
      <c r="N77" s="76"/>
      <c r="O77" s="76"/>
      <c r="P77" s="71">
        <v>0</v>
      </c>
      <c r="Q77" s="30">
        <v>0.57199999999999995</v>
      </c>
    </row>
    <row r="78" spans="1:17">
      <c r="A78" s="87">
        <v>41646</v>
      </c>
      <c r="B78" s="38">
        <v>2302</v>
      </c>
      <c r="C78" s="42"/>
      <c r="D78" s="42"/>
      <c r="E78" s="43"/>
      <c r="F78" s="42"/>
      <c r="G78" s="42"/>
      <c r="H78" s="42"/>
      <c r="I78" s="42"/>
      <c r="J78" s="42"/>
      <c r="K78" s="76"/>
      <c r="L78" s="76"/>
      <c r="M78" s="76"/>
      <c r="N78" s="76"/>
      <c r="O78" s="76"/>
      <c r="P78" s="71">
        <v>0</v>
      </c>
      <c r="Q78" s="30">
        <v>0.67200000000000004</v>
      </c>
    </row>
    <row r="79" spans="1:17">
      <c r="A79" s="87">
        <v>41647</v>
      </c>
      <c r="B79" s="38">
        <v>2283</v>
      </c>
      <c r="C79" s="42"/>
      <c r="D79" s="42"/>
      <c r="E79" s="43"/>
      <c r="F79" s="42"/>
      <c r="G79" s="42"/>
      <c r="H79" s="42"/>
      <c r="I79" s="42"/>
      <c r="J79" s="42"/>
      <c r="K79" s="76"/>
      <c r="L79" s="76"/>
      <c r="M79" s="76"/>
      <c r="N79" s="76"/>
      <c r="O79" s="76"/>
      <c r="P79" s="71">
        <v>0</v>
      </c>
      <c r="Q79" s="30">
        <v>0.58199999999999996</v>
      </c>
    </row>
    <row r="80" spans="1:17">
      <c r="A80" s="87">
        <v>41648</v>
      </c>
      <c r="B80" s="38">
        <v>2383</v>
      </c>
      <c r="C80" s="42"/>
      <c r="D80" s="42"/>
      <c r="E80" s="43"/>
      <c r="F80" s="42"/>
      <c r="G80" s="42"/>
      <c r="H80" s="42"/>
      <c r="I80" s="42"/>
      <c r="J80" s="42"/>
      <c r="K80" s="76"/>
      <c r="L80" s="76"/>
      <c r="M80" s="76"/>
      <c r="N80" s="76"/>
      <c r="O80" s="76"/>
      <c r="P80" s="71">
        <v>0</v>
      </c>
      <c r="Q80" s="30">
        <v>0.71599999999999997</v>
      </c>
    </row>
    <row r="81" spans="1:17">
      <c r="A81" s="87">
        <v>41649</v>
      </c>
      <c r="B81" s="38">
        <v>2401</v>
      </c>
      <c r="C81" s="31"/>
      <c r="D81" s="32"/>
      <c r="E81" s="32"/>
      <c r="F81" s="32"/>
      <c r="G81" s="33"/>
      <c r="H81" s="33"/>
      <c r="I81" s="34"/>
      <c r="J81" s="34"/>
      <c r="K81" s="76"/>
      <c r="L81" s="76"/>
      <c r="M81" s="76"/>
      <c r="N81" s="76"/>
      <c r="O81" s="76"/>
      <c r="P81" s="72">
        <v>0</v>
      </c>
      <c r="Q81" s="30">
        <v>0.79500000000000004</v>
      </c>
    </row>
    <row r="82" spans="1:17">
      <c r="A82" s="87">
        <v>41650</v>
      </c>
      <c r="B82" s="38">
        <v>2402</v>
      </c>
      <c r="C82" s="33"/>
      <c r="D82" s="33"/>
      <c r="E82" s="31"/>
      <c r="F82" s="31"/>
      <c r="G82" s="31"/>
      <c r="H82" s="31"/>
      <c r="I82" s="33"/>
      <c r="J82" s="33"/>
      <c r="K82" s="76"/>
      <c r="L82" s="76"/>
      <c r="M82" s="76"/>
      <c r="N82" s="76"/>
      <c r="O82" s="76"/>
      <c r="P82" s="71">
        <v>0</v>
      </c>
      <c r="Q82" s="30">
        <v>0.96099999999999997</v>
      </c>
    </row>
    <row r="83" spans="1:17">
      <c r="A83" s="87">
        <v>41651</v>
      </c>
      <c r="B83" s="38">
        <v>2189</v>
      </c>
      <c r="C83" s="33"/>
      <c r="D83" s="33"/>
      <c r="E83" s="31"/>
      <c r="F83" s="32"/>
      <c r="G83" s="32"/>
      <c r="H83" s="32"/>
      <c r="I83" s="33"/>
      <c r="J83" s="33"/>
      <c r="K83" s="76"/>
      <c r="L83" s="76"/>
      <c r="M83" s="76"/>
      <c r="N83" s="76"/>
      <c r="O83" s="76"/>
      <c r="P83" s="71">
        <v>0</v>
      </c>
      <c r="Q83" s="30">
        <v>0.73899999999999999</v>
      </c>
    </row>
    <row r="84" spans="1:17">
      <c r="A84" s="87">
        <v>41652</v>
      </c>
      <c r="B84" s="38">
        <v>2118</v>
      </c>
      <c r="C84" s="42"/>
      <c r="D84" s="42"/>
      <c r="E84" s="43"/>
      <c r="F84" s="42"/>
      <c r="G84" s="42"/>
      <c r="H84" s="42"/>
      <c r="I84" s="42"/>
      <c r="J84" s="42"/>
      <c r="K84" s="76"/>
      <c r="L84" s="76"/>
      <c r="M84" s="76"/>
      <c r="N84" s="76"/>
      <c r="O84" s="76"/>
      <c r="P84" s="71">
        <v>0</v>
      </c>
      <c r="Q84" s="30">
        <v>0.50800000000000001</v>
      </c>
    </row>
    <row r="85" spans="1:17">
      <c r="A85" s="87">
        <v>41653</v>
      </c>
      <c r="B85" s="38">
        <v>2384</v>
      </c>
      <c r="C85" s="30">
        <v>2</v>
      </c>
      <c r="D85" s="30" t="s">
        <v>30</v>
      </c>
      <c r="E85" s="37">
        <v>7.4</v>
      </c>
      <c r="F85" s="30">
        <v>620</v>
      </c>
      <c r="G85" s="30">
        <v>17</v>
      </c>
      <c r="H85" s="30">
        <v>5</v>
      </c>
      <c r="I85" s="30">
        <v>1.9</v>
      </c>
      <c r="J85" s="30">
        <v>5.8</v>
      </c>
      <c r="K85" s="34">
        <f>IF(B85&gt;0,H85*B85/1000,"")</f>
        <v>11.92</v>
      </c>
      <c r="L85" s="34">
        <f>IF(B85&gt;0,I85*B85/1000,"")</f>
        <v>4.5295999999999994</v>
      </c>
      <c r="M85" s="34">
        <f>IF(B85&gt;0,C85*B85/1000,"")</f>
        <v>4.7679999999999998</v>
      </c>
      <c r="N85" s="34">
        <f>IF(B85&gt;0,J85*B85/1000,"")</f>
        <v>13.827199999999999</v>
      </c>
      <c r="O85" s="34">
        <f>IF(B85&gt;0,G85*B85/1000,"")</f>
        <v>40.527999999999999</v>
      </c>
      <c r="P85" s="71">
        <v>0</v>
      </c>
      <c r="Q85" s="30">
        <v>0.51500000000000001</v>
      </c>
    </row>
    <row r="86" spans="1:17">
      <c r="A86" s="87">
        <v>41654</v>
      </c>
      <c r="B86" s="38">
        <v>2873</v>
      </c>
      <c r="C86" s="42"/>
      <c r="D86" s="42"/>
      <c r="E86" s="43"/>
      <c r="F86" s="42"/>
      <c r="G86" s="42"/>
      <c r="H86" s="42"/>
      <c r="I86" s="42"/>
      <c r="J86" s="42"/>
      <c r="K86" s="76"/>
      <c r="L86" s="76"/>
      <c r="M86" s="76"/>
      <c r="N86" s="76"/>
      <c r="O86" s="76"/>
      <c r="P86" s="71">
        <v>0</v>
      </c>
      <c r="Q86" s="30">
        <v>0.77100000000000002</v>
      </c>
    </row>
    <row r="87" spans="1:17">
      <c r="A87" s="87">
        <v>41655</v>
      </c>
      <c r="B87" s="38">
        <v>2377</v>
      </c>
      <c r="C87" s="42"/>
      <c r="D87" s="42"/>
      <c r="E87" s="43"/>
      <c r="F87" s="42"/>
      <c r="G87" s="42"/>
      <c r="H87" s="42"/>
      <c r="I87" s="42"/>
      <c r="J87" s="42"/>
      <c r="K87" s="76"/>
      <c r="L87" s="76"/>
      <c r="M87" s="76"/>
      <c r="N87" s="76"/>
      <c r="O87" s="76"/>
      <c r="P87" s="71">
        <v>0</v>
      </c>
      <c r="Q87" s="30">
        <v>0.71299999999999997</v>
      </c>
    </row>
    <row r="88" spans="1:17">
      <c r="A88" s="87">
        <v>41656</v>
      </c>
      <c r="B88" s="38">
        <v>2274</v>
      </c>
      <c r="C88" s="42"/>
      <c r="D88" s="42"/>
      <c r="E88" s="43"/>
      <c r="F88" s="42"/>
      <c r="G88" s="42"/>
      <c r="H88" s="42"/>
      <c r="I88" s="42"/>
      <c r="J88" s="42"/>
      <c r="K88" s="76"/>
      <c r="L88" s="76"/>
      <c r="M88" s="76"/>
      <c r="N88" s="76"/>
      <c r="O88" s="76"/>
      <c r="P88" s="71">
        <v>0</v>
      </c>
      <c r="Q88" s="30">
        <v>0.85399999999999998</v>
      </c>
    </row>
    <row r="89" spans="1:17">
      <c r="A89" s="87">
        <v>41657</v>
      </c>
      <c r="B89" s="38">
        <v>2291</v>
      </c>
      <c r="C89" s="42"/>
      <c r="D89" s="42"/>
      <c r="E89" s="43"/>
      <c r="F89" s="42"/>
      <c r="G89" s="42"/>
      <c r="H89" s="42"/>
      <c r="I89" s="42"/>
      <c r="J89" s="42"/>
      <c r="K89" s="76"/>
      <c r="L89" s="76"/>
      <c r="M89" s="76"/>
      <c r="N89" s="76"/>
      <c r="O89" s="76"/>
      <c r="P89" s="71">
        <v>0</v>
      </c>
      <c r="Q89" s="30">
        <v>0.92600000000000005</v>
      </c>
    </row>
    <row r="90" spans="1:17">
      <c r="A90" s="87">
        <v>41658</v>
      </c>
      <c r="B90" s="38">
        <v>2141</v>
      </c>
      <c r="C90" s="42"/>
      <c r="D90" s="42"/>
      <c r="E90" s="43"/>
      <c r="F90" s="42"/>
      <c r="G90" s="42"/>
      <c r="H90" s="42"/>
      <c r="I90" s="42"/>
      <c r="J90" s="42"/>
      <c r="K90" s="76"/>
      <c r="L90" s="76"/>
      <c r="M90" s="76"/>
      <c r="N90" s="76"/>
      <c r="O90" s="76"/>
      <c r="P90" s="71">
        <v>0</v>
      </c>
      <c r="Q90" s="30">
        <v>0.85099999999999998</v>
      </c>
    </row>
    <row r="91" spans="1:17">
      <c r="A91" s="87">
        <v>41659</v>
      </c>
      <c r="B91" s="38">
        <v>2101</v>
      </c>
      <c r="C91" s="42"/>
      <c r="D91" s="42"/>
      <c r="E91" s="43"/>
      <c r="F91" s="42"/>
      <c r="G91" s="42"/>
      <c r="H91" s="42"/>
      <c r="I91" s="42"/>
      <c r="J91" s="42"/>
      <c r="K91" s="76"/>
      <c r="L91" s="76"/>
      <c r="M91" s="76"/>
      <c r="N91" s="76"/>
      <c r="O91" s="76"/>
      <c r="P91" s="71">
        <v>0</v>
      </c>
      <c r="Q91" s="30">
        <v>0.77</v>
      </c>
    </row>
    <row r="92" spans="1:17">
      <c r="A92" s="87">
        <v>41660</v>
      </c>
      <c r="B92" s="38">
        <v>2353</v>
      </c>
      <c r="C92" s="42"/>
      <c r="D92" s="42"/>
      <c r="E92" s="43"/>
      <c r="F92" s="42"/>
      <c r="G92" s="42"/>
      <c r="H92" s="42"/>
      <c r="I92" s="42"/>
      <c r="J92" s="42"/>
      <c r="K92" s="76"/>
      <c r="L92" s="76"/>
      <c r="M92" s="76"/>
      <c r="N92" s="76"/>
      <c r="O92" s="76"/>
      <c r="P92" s="71">
        <v>0</v>
      </c>
      <c r="Q92" s="30">
        <v>0.49399999999999999</v>
      </c>
    </row>
    <row r="93" spans="1:17">
      <c r="A93" s="87">
        <v>41661</v>
      </c>
      <c r="B93" s="38">
        <v>2350</v>
      </c>
      <c r="C93" s="42"/>
      <c r="D93" s="42"/>
      <c r="E93" s="43"/>
      <c r="F93" s="42"/>
      <c r="G93" s="42"/>
      <c r="H93" s="42"/>
      <c r="I93" s="42"/>
      <c r="J93" s="42"/>
      <c r="K93" s="76"/>
      <c r="L93" s="76"/>
      <c r="M93" s="76"/>
      <c r="N93" s="76"/>
      <c r="O93" s="76"/>
      <c r="P93" s="71">
        <v>0</v>
      </c>
      <c r="Q93" s="30">
        <v>0.20799999999999999</v>
      </c>
    </row>
    <row r="94" spans="1:17">
      <c r="A94" s="87">
        <v>41662</v>
      </c>
      <c r="B94" s="38">
        <v>2423</v>
      </c>
      <c r="C94" s="42"/>
      <c r="D94" s="42"/>
      <c r="E94" s="43"/>
      <c r="F94" s="42"/>
      <c r="G94" s="42"/>
      <c r="H94" s="42"/>
      <c r="I94" s="42"/>
      <c r="J94" s="42"/>
      <c r="K94" s="76"/>
      <c r="L94" s="76"/>
      <c r="M94" s="76"/>
      <c r="N94" s="76"/>
      <c r="O94" s="76"/>
      <c r="P94" s="71">
        <v>4</v>
      </c>
      <c r="Q94" s="30">
        <v>0.626</v>
      </c>
    </row>
    <row r="95" spans="1:17">
      <c r="A95" s="87">
        <v>41663</v>
      </c>
      <c r="B95" s="38">
        <v>3912</v>
      </c>
      <c r="C95" s="31"/>
      <c r="D95" s="32"/>
      <c r="E95" s="32"/>
      <c r="F95" s="32"/>
      <c r="G95" s="33"/>
      <c r="H95" s="33"/>
      <c r="I95" s="34"/>
      <c r="J95" s="34"/>
      <c r="K95" s="76"/>
      <c r="L95" s="76"/>
      <c r="M95" s="76"/>
      <c r="N95" s="76"/>
      <c r="O95" s="76"/>
      <c r="P95" s="71">
        <v>18</v>
      </c>
      <c r="Q95" s="30">
        <v>2.4729999999999999</v>
      </c>
    </row>
    <row r="96" spans="1:17">
      <c r="A96" s="87">
        <v>41664</v>
      </c>
      <c r="B96" s="38">
        <v>2505</v>
      </c>
      <c r="C96" s="33"/>
      <c r="D96" s="33"/>
      <c r="E96" s="31"/>
      <c r="F96" s="31"/>
      <c r="G96" s="31"/>
      <c r="H96" s="31"/>
      <c r="I96" s="33"/>
      <c r="J96" s="33"/>
      <c r="K96" s="76"/>
      <c r="L96" s="76"/>
      <c r="M96" s="76"/>
      <c r="N96" s="76"/>
      <c r="O96" s="76"/>
      <c r="P96" s="72">
        <v>0</v>
      </c>
      <c r="Q96" s="30">
        <v>2.0550000000000002</v>
      </c>
    </row>
    <row r="97" spans="1:17">
      <c r="A97" s="87">
        <v>41665</v>
      </c>
      <c r="B97" s="38">
        <v>2930</v>
      </c>
      <c r="C97" s="33"/>
      <c r="D97" s="33"/>
      <c r="E97" s="31"/>
      <c r="F97" s="32"/>
      <c r="G97" s="32"/>
      <c r="H97" s="32"/>
      <c r="I97" s="33"/>
      <c r="J97" s="33"/>
      <c r="K97" s="76"/>
      <c r="L97" s="76"/>
      <c r="M97" s="76"/>
      <c r="N97" s="76"/>
      <c r="O97" s="76"/>
      <c r="P97" s="72">
        <v>11</v>
      </c>
      <c r="Q97" s="30">
        <v>1.976</v>
      </c>
    </row>
    <row r="98" spans="1:17">
      <c r="A98" s="87">
        <v>41666</v>
      </c>
      <c r="B98" s="38">
        <v>2167</v>
      </c>
      <c r="C98" s="42"/>
      <c r="D98" s="42"/>
      <c r="E98" s="43"/>
      <c r="F98" s="42"/>
      <c r="G98" s="42"/>
      <c r="H98" s="42"/>
      <c r="I98" s="42"/>
      <c r="J98" s="42"/>
      <c r="K98" s="76"/>
      <c r="L98" s="76"/>
      <c r="M98" s="76"/>
      <c r="N98" s="76"/>
      <c r="O98" s="76"/>
      <c r="P98" s="72">
        <v>1</v>
      </c>
      <c r="Q98" s="30">
        <v>1.05</v>
      </c>
    </row>
    <row r="99" spans="1:17">
      <c r="A99" s="87">
        <v>41667</v>
      </c>
      <c r="B99" s="38">
        <v>2347</v>
      </c>
      <c r="C99" s="30">
        <v>2</v>
      </c>
      <c r="D99" s="30">
        <v>0.02</v>
      </c>
      <c r="E99" s="37">
        <v>7.5</v>
      </c>
      <c r="F99" s="30">
        <v>510</v>
      </c>
      <c r="G99" s="30">
        <v>2</v>
      </c>
      <c r="H99" s="30">
        <v>2</v>
      </c>
      <c r="I99" s="30">
        <v>1</v>
      </c>
      <c r="J99" s="30">
        <v>4.8</v>
      </c>
      <c r="K99" s="34">
        <f>IF(B99&gt;0,H99*B99/1000,"")</f>
        <v>4.694</v>
      </c>
      <c r="L99" s="34">
        <f>IF(B99&gt;0,I99*B99/1000,"")</f>
        <v>2.347</v>
      </c>
      <c r="M99" s="34">
        <f>IF(B99&gt;0,C99*B99/1000,"")</f>
        <v>4.694</v>
      </c>
      <c r="N99" s="34">
        <f>IF(B99&gt;0,J99*B99/1000,"")</f>
        <v>11.265600000000001</v>
      </c>
      <c r="O99" s="34">
        <f>IF(B99&gt;0,G99*B99/1000,"")</f>
        <v>4.694</v>
      </c>
      <c r="P99" s="72">
        <v>0</v>
      </c>
      <c r="Q99" s="30">
        <v>0.97799999999999998</v>
      </c>
    </row>
    <row r="100" spans="1:17">
      <c r="A100" s="87">
        <v>41668</v>
      </c>
      <c r="B100" s="38">
        <v>2436</v>
      </c>
      <c r="C100" s="42"/>
      <c r="D100" s="42"/>
      <c r="E100" s="43"/>
      <c r="F100" s="42"/>
      <c r="G100" s="42"/>
      <c r="H100" s="42"/>
      <c r="I100" s="42"/>
      <c r="J100" s="42"/>
      <c r="K100" s="76"/>
      <c r="L100" s="76"/>
      <c r="M100" s="76"/>
      <c r="N100" s="76"/>
      <c r="O100" s="76"/>
      <c r="P100" s="72">
        <v>0</v>
      </c>
      <c r="Q100" s="30">
        <v>0.94399999999999995</v>
      </c>
    </row>
    <row r="101" spans="1:17">
      <c r="A101" s="87">
        <v>41669</v>
      </c>
      <c r="B101" s="38">
        <v>2349</v>
      </c>
      <c r="C101" s="42"/>
      <c r="D101" s="42"/>
      <c r="E101" s="43"/>
      <c r="F101" s="42"/>
      <c r="G101" s="42"/>
      <c r="H101" s="42"/>
      <c r="I101" s="42"/>
      <c r="J101" s="42"/>
      <c r="K101" s="76"/>
      <c r="L101" s="76"/>
      <c r="M101" s="76"/>
      <c r="N101" s="76"/>
      <c r="O101" s="76"/>
      <c r="P101" s="71">
        <v>1</v>
      </c>
      <c r="Q101" s="30">
        <v>0.98399999999999999</v>
      </c>
    </row>
    <row r="102" spans="1:17">
      <c r="A102" s="87">
        <v>41670</v>
      </c>
      <c r="B102" s="38">
        <v>2363</v>
      </c>
      <c r="C102" s="42"/>
      <c r="D102" s="42"/>
      <c r="E102" s="43"/>
      <c r="F102" s="42"/>
      <c r="G102" s="42"/>
      <c r="H102" s="42"/>
      <c r="I102" s="42"/>
      <c r="J102" s="42"/>
      <c r="K102" s="76"/>
      <c r="L102" s="76"/>
      <c r="M102" s="76"/>
      <c r="N102" s="76"/>
      <c r="O102" s="76"/>
      <c r="P102" s="72">
        <v>0</v>
      </c>
      <c r="Q102" s="30">
        <v>0.621</v>
      </c>
    </row>
    <row r="103" spans="1:17">
      <c r="A103" s="87">
        <v>41671</v>
      </c>
      <c r="B103" s="38">
        <v>2314</v>
      </c>
      <c r="C103" s="42"/>
      <c r="D103" s="42"/>
      <c r="E103" s="43"/>
      <c r="F103" s="42"/>
      <c r="G103" s="42"/>
      <c r="H103" s="42"/>
      <c r="I103" s="42"/>
      <c r="J103" s="42"/>
      <c r="K103" s="76"/>
      <c r="L103" s="76"/>
      <c r="M103" s="76"/>
      <c r="N103" s="76"/>
      <c r="O103" s="76"/>
      <c r="P103" s="71">
        <v>0</v>
      </c>
      <c r="Q103" s="30">
        <v>0.372</v>
      </c>
    </row>
    <row r="104" spans="1:17">
      <c r="A104" s="87">
        <v>41672</v>
      </c>
      <c r="B104" s="38">
        <v>2325</v>
      </c>
      <c r="C104" s="42"/>
      <c r="D104" s="42"/>
      <c r="E104" s="43"/>
      <c r="F104" s="42"/>
      <c r="G104" s="42"/>
      <c r="H104" s="42"/>
      <c r="I104" s="42"/>
      <c r="J104" s="42"/>
      <c r="K104" s="76"/>
      <c r="L104" s="76"/>
      <c r="M104" s="76"/>
      <c r="N104" s="76"/>
      <c r="O104" s="76"/>
      <c r="P104" s="72">
        <v>0</v>
      </c>
      <c r="Q104" s="30">
        <v>0.83399999999999996</v>
      </c>
    </row>
    <row r="105" spans="1:17">
      <c r="A105" s="87">
        <v>41673</v>
      </c>
      <c r="B105" s="38">
        <v>2214</v>
      </c>
      <c r="C105" s="42"/>
      <c r="D105" s="42"/>
      <c r="E105" s="43"/>
      <c r="F105" s="42"/>
      <c r="G105" s="42"/>
      <c r="H105" s="42"/>
      <c r="I105" s="42"/>
      <c r="J105" s="42"/>
      <c r="K105" s="76"/>
      <c r="L105" s="76"/>
      <c r="M105" s="76"/>
      <c r="N105" s="76"/>
      <c r="O105" s="76"/>
      <c r="P105" s="71">
        <v>0</v>
      </c>
      <c r="Q105" s="30">
        <v>0.79800000000000004</v>
      </c>
    </row>
    <row r="106" spans="1:17">
      <c r="A106" s="87">
        <v>41674</v>
      </c>
      <c r="B106" s="38">
        <v>2433</v>
      </c>
      <c r="C106" s="42"/>
      <c r="D106" s="42"/>
      <c r="E106" s="43"/>
      <c r="F106" s="42"/>
      <c r="G106" s="42"/>
      <c r="H106" s="42"/>
      <c r="I106" s="42"/>
      <c r="J106" s="42"/>
      <c r="K106" s="76"/>
      <c r="L106" s="76"/>
      <c r="M106" s="76"/>
      <c r="N106" s="76"/>
      <c r="O106" s="76"/>
      <c r="P106" s="71">
        <v>0</v>
      </c>
      <c r="Q106" s="30">
        <v>0.92700000000000005</v>
      </c>
    </row>
    <row r="107" spans="1:17">
      <c r="A107" s="87">
        <v>41675</v>
      </c>
      <c r="B107" s="38">
        <v>2452</v>
      </c>
      <c r="C107" s="42"/>
      <c r="D107" s="42"/>
      <c r="E107" s="43"/>
      <c r="F107" s="42"/>
      <c r="G107" s="42"/>
      <c r="H107" s="42"/>
      <c r="I107" s="42"/>
      <c r="J107" s="42"/>
      <c r="K107" s="76"/>
      <c r="L107" s="76"/>
      <c r="M107" s="76"/>
      <c r="N107" s="76"/>
      <c r="O107" s="76"/>
      <c r="P107" s="71">
        <v>0</v>
      </c>
      <c r="Q107" s="30">
        <v>0.73599999999999999</v>
      </c>
    </row>
    <row r="108" spans="1:17">
      <c r="A108" s="87">
        <v>41676</v>
      </c>
      <c r="B108" s="38">
        <v>2503</v>
      </c>
      <c r="C108" s="42"/>
      <c r="D108" s="42"/>
      <c r="E108" s="43"/>
      <c r="F108" s="42"/>
      <c r="G108" s="42"/>
      <c r="H108" s="42"/>
      <c r="I108" s="42"/>
      <c r="J108" s="42"/>
      <c r="K108" s="76"/>
      <c r="L108" s="76"/>
      <c r="M108" s="76"/>
      <c r="N108" s="76"/>
      <c r="O108" s="76"/>
      <c r="P108" s="72">
        <v>5</v>
      </c>
      <c r="Q108" s="30">
        <v>0.79100000000000004</v>
      </c>
    </row>
    <row r="109" spans="1:17">
      <c r="A109" s="87">
        <v>41677</v>
      </c>
      <c r="B109" s="38">
        <v>2492</v>
      </c>
      <c r="C109" s="31"/>
      <c r="D109" s="32"/>
      <c r="E109" s="32"/>
      <c r="F109" s="32"/>
      <c r="G109" s="33"/>
      <c r="H109" s="33"/>
      <c r="I109" s="34"/>
      <c r="J109" s="34"/>
      <c r="K109" s="76"/>
      <c r="L109" s="76"/>
      <c r="M109" s="76"/>
      <c r="N109" s="76"/>
      <c r="O109" s="76"/>
      <c r="P109" s="72">
        <v>1</v>
      </c>
      <c r="Q109" s="30">
        <v>0.92</v>
      </c>
    </row>
    <row r="110" spans="1:17">
      <c r="A110" s="87">
        <v>41678</v>
      </c>
      <c r="B110" s="38">
        <v>2398</v>
      </c>
      <c r="C110" s="33"/>
      <c r="D110" s="33"/>
      <c r="E110" s="31"/>
      <c r="F110" s="31"/>
      <c r="G110" s="31"/>
      <c r="H110" s="31"/>
      <c r="I110" s="33"/>
      <c r="J110" s="33"/>
      <c r="K110" s="76"/>
      <c r="L110" s="76"/>
      <c r="M110" s="76"/>
      <c r="N110" s="76"/>
      <c r="O110" s="76"/>
      <c r="P110" s="72">
        <v>0</v>
      </c>
      <c r="Q110" s="30">
        <v>1.0429999999999999</v>
      </c>
    </row>
    <row r="111" spans="1:17">
      <c r="A111" s="87">
        <v>41679</v>
      </c>
      <c r="B111" s="38">
        <v>2229</v>
      </c>
      <c r="C111" s="33"/>
      <c r="D111" s="33"/>
      <c r="E111" s="31"/>
      <c r="F111" s="32"/>
      <c r="G111" s="32"/>
      <c r="H111" s="32"/>
      <c r="I111" s="33"/>
      <c r="J111" s="33"/>
      <c r="K111" s="76"/>
      <c r="L111" s="76"/>
      <c r="M111" s="76"/>
      <c r="N111" s="76"/>
      <c r="O111" s="76"/>
      <c r="P111" s="71">
        <v>0</v>
      </c>
      <c r="Q111" s="30">
        <v>0.92800000000000005</v>
      </c>
    </row>
    <row r="112" spans="1:17">
      <c r="A112" s="87">
        <v>41680</v>
      </c>
      <c r="B112" s="38">
        <v>2103</v>
      </c>
      <c r="C112" s="42"/>
      <c r="D112" s="42"/>
      <c r="E112" s="43"/>
      <c r="F112" s="42"/>
      <c r="G112" s="42"/>
      <c r="H112" s="42"/>
      <c r="I112" s="42"/>
      <c r="J112" s="42"/>
      <c r="K112" s="76"/>
      <c r="L112" s="76"/>
      <c r="M112" s="76"/>
      <c r="N112" s="76"/>
      <c r="O112" s="76"/>
      <c r="P112" s="72">
        <v>0</v>
      </c>
      <c r="Q112" s="30">
        <v>0.747</v>
      </c>
    </row>
    <row r="113" spans="1:17">
      <c r="A113" s="87">
        <v>41681</v>
      </c>
      <c r="B113" s="38">
        <v>2443</v>
      </c>
      <c r="C113" s="30">
        <v>2</v>
      </c>
      <c r="D113" s="30">
        <v>0.08</v>
      </c>
      <c r="E113" s="37">
        <v>7.3</v>
      </c>
      <c r="F113" s="30">
        <v>1050</v>
      </c>
      <c r="G113" s="30">
        <v>2</v>
      </c>
      <c r="H113" s="30">
        <v>2</v>
      </c>
      <c r="I113" s="30">
        <v>1.3</v>
      </c>
      <c r="J113" s="30">
        <v>4.5</v>
      </c>
      <c r="K113" s="34">
        <f>IF(B113&gt;0,H113*B113/1000,"")</f>
        <v>4.8860000000000001</v>
      </c>
      <c r="L113" s="34">
        <f>IF(B113&gt;0,I113*B113/1000,"")</f>
        <v>3.1758999999999999</v>
      </c>
      <c r="M113" s="34">
        <f>IF(B113&gt;0,C113*B113/1000,"")</f>
        <v>4.8860000000000001</v>
      </c>
      <c r="N113" s="34">
        <f>IF(B113&gt;0,J113*B113/1000,"")</f>
        <v>10.993499999999999</v>
      </c>
      <c r="O113" s="34">
        <f>IF(B113&gt;0,G113*B113/1000,"")</f>
        <v>4.8860000000000001</v>
      </c>
      <c r="P113" s="71">
        <v>0</v>
      </c>
      <c r="Q113" s="30">
        <v>0.96199999999999997</v>
      </c>
    </row>
    <row r="114" spans="1:17">
      <c r="A114" s="87">
        <v>41682</v>
      </c>
      <c r="B114" s="38">
        <v>2449</v>
      </c>
      <c r="C114" s="42"/>
      <c r="D114" s="42"/>
      <c r="E114" s="43"/>
      <c r="F114" s="42"/>
      <c r="G114" s="42"/>
      <c r="H114" s="42"/>
      <c r="I114" s="42"/>
      <c r="J114" s="42"/>
      <c r="K114" s="76"/>
      <c r="L114" s="76"/>
      <c r="M114" s="76"/>
      <c r="N114" s="76"/>
      <c r="O114" s="76"/>
      <c r="P114" s="71">
        <v>0</v>
      </c>
      <c r="Q114" s="30">
        <v>0.51800000000000002</v>
      </c>
    </row>
    <row r="115" spans="1:17">
      <c r="A115" s="87">
        <v>41683</v>
      </c>
      <c r="B115" s="38">
        <v>2329</v>
      </c>
      <c r="C115" s="42"/>
      <c r="D115" s="42"/>
      <c r="E115" s="43"/>
      <c r="F115" s="42"/>
      <c r="G115" s="42"/>
      <c r="H115" s="42"/>
      <c r="I115" s="42"/>
      <c r="J115" s="42"/>
      <c r="K115" s="76"/>
      <c r="L115" s="76"/>
      <c r="M115" s="76"/>
      <c r="N115" s="76"/>
      <c r="O115" s="76"/>
      <c r="P115" s="72">
        <v>0</v>
      </c>
      <c r="Q115" s="30">
        <v>0.438</v>
      </c>
    </row>
    <row r="116" spans="1:17">
      <c r="A116" s="87">
        <v>41684</v>
      </c>
      <c r="B116" s="38">
        <v>2369</v>
      </c>
      <c r="C116" s="42"/>
      <c r="D116" s="42"/>
      <c r="E116" s="43"/>
      <c r="F116" s="42"/>
      <c r="G116" s="42"/>
      <c r="H116" s="42"/>
      <c r="I116" s="42"/>
      <c r="J116" s="42"/>
      <c r="K116" s="76"/>
      <c r="L116" s="76"/>
      <c r="M116" s="76"/>
      <c r="N116" s="76"/>
      <c r="O116" s="76"/>
      <c r="P116" s="71">
        <v>0</v>
      </c>
      <c r="Q116" s="30">
        <v>0.74399999999999999</v>
      </c>
    </row>
    <row r="117" spans="1:17">
      <c r="A117" s="87">
        <v>41685</v>
      </c>
      <c r="B117" s="38">
        <v>2322</v>
      </c>
      <c r="C117" s="42"/>
      <c r="D117" s="42"/>
      <c r="E117" s="43"/>
      <c r="F117" s="42"/>
      <c r="G117" s="42"/>
      <c r="H117" s="42"/>
      <c r="I117" s="42"/>
      <c r="J117" s="42"/>
      <c r="K117" s="76"/>
      <c r="L117" s="76"/>
      <c r="M117" s="76"/>
      <c r="N117" s="76"/>
      <c r="O117" s="76"/>
      <c r="P117" s="72">
        <v>0</v>
      </c>
      <c r="Q117" s="30">
        <v>0.92</v>
      </c>
    </row>
    <row r="118" spans="1:17">
      <c r="A118" s="87">
        <v>41686</v>
      </c>
      <c r="B118" s="38">
        <v>2255</v>
      </c>
      <c r="C118" s="42"/>
      <c r="D118" s="42"/>
      <c r="E118" s="43"/>
      <c r="F118" s="42"/>
      <c r="G118" s="42"/>
      <c r="H118" s="42"/>
      <c r="I118" s="42"/>
      <c r="J118" s="42"/>
      <c r="K118" s="76"/>
      <c r="L118" s="76"/>
      <c r="M118" s="76"/>
      <c r="N118" s="76"/>
      <c r="O118" s="76"/>
      <c r="P118" s="72">
        <v>0</v>
      </c>
      <c r="Q118" s="30">
        <v>0.90500000000000003</v>
      </c>
    </row>
    <row r="119" spans="1:17">
      <c r="A119" s="87">
        <v>41687</v>
      </c>
      <c r="B119" s="38">
        <v>2284</v>
      </c>
      <c r="C119" s="42"/>
      <c r="D119" s="42"/>
      <c r="E119" s="43"/>
      <c r="F119" s="42"/>
      <c r="G119" s="42"/>
      <c r="H119" s="42"/>
      <c r="I119" s="42"/>
      <c r="J119" s="42"/>
      <c r="K119" s="76"/>
      <c r="L119" s="76"/>
      <c r="M119" s="76"/>
      <c r="N119" s="76"/>
      <c r="O119" s="76"/>
      <c r="P119" s="72">
        <v>0</v>
      </c>
      <c r="Q119" s="30">
        <v>0.67700000000000005</v>
      </c>
    </row>
    <row r="120" spans="1:17">
      <c r="A120" s="87">
        <v>41688</v>
      </c>
      <c r="B120" s="38">
        <v>2346</v>
      </c>
      <c r="C120" s="42"/>
      <c r="D120" s="42"/>
      <c r="E120" s="43"/>
      <c r="F120" s="42"/>
      <c r="G120" s="42"/>
      <c r="H120" s="42"/>
      <c r="I120" s="42"/>
      <c r="J120" s="42"/>
      <c r="K120" s="76"/>
      <c r="L120" s="76"/>
      <c r="M120" s="76"/>
      <c r="N120" s="76"/>
      <c r="O120" s="76"/>
      <c r="P120" s="72">
        <v>0</v>
      </c>
      <c r="Q120" s="30">
        <v>0.51300000000000001</v>
      </c>
    </row>
    <row r="121" spans="1:17">
      <c r="A121" s="87">
        <v>41689</v>
      </c>
      <c r="B121" s="38">
        <v>2492</v>
      </c>
      <c r="C121" s="42"/>
      <c r="D121" s="42"/>
      <c r="E121" s="43"/>
      <c r="F121" s="42"/>
      <c r="G121" s="42"/>
      <c r="H121" s="42"/>
      <c r="I121" s="42"/>
      <c r="J121" s="42"/>
      <c r="K121" s="76"/>
      <c r="L121" s="76"/>
      <c r="M121" s="76"/>
      <c r="N121" s="76"/>
      <c r="O121" s="76"/>
      <c r="P121" s="72">
        <v>0</v>
      </c>
      <c r="Q121" s="30">
        <v>1.34</v>
      </c>
    </row>
    <row r="122" spans="1:17">
      <c r="A122" s="87">
        <v>41690</v>
      </c>
      <c r="B122" s="38">
        <v>2469</v>
      </c>
      <c r="C122" s="42"/>
      <c r="D122" s="42"/>
      <c r="E122" s="43"/>
      <c r="F122" s="42"/>
      <c r="G122" s="42"/>
      <c r="H122" s="42"/>
      <c r="I122" s="42"/>
      <c r="J122" s="42"/>
      <c r="K122" s="76"/>
      <c r="L122" s="76"/>
      <c r="M122" s="76"/>
      <c r="N122" s="76"/>
      <c r="O122" s="76"/>
      <c r="P122" s="72">
        <v>0</v>
      </c>
      <c r="Q122" s="30">
        <v>1.7609999999999999</v>
      </c>
    </row>
    <row r="123" spans="1:17">
      <c r="A123" s="87">
        <v>41691</v>
      </c>
      <c r="B123" s="38">
        <v>2381</v>
      </c>
      <c r="C123" s="31"/>
      <c r="D123" s="32"/>
      <c r="E123" s="32"/>
      <c r="F123" s="32"/>
      <c r="G123" s="33"/>
      <c r="H123" s="33"/>
      <c r="I123" s="34"/>
      <c r="J123" s="34"/>
      <c r="K123" s="76"/>
      <c r="L123" s="76"/>
      <c r="M123" s="76"/>
      <c r="N123" s="76"/>
      <c r="O123" s="76"/>
      <c r="P123" s="72">
        <v>0</v>
      </c>
      <c r="Q123" s="30">
        <v>1.794</v>
      </c>
    </row>
    <row r="124" spans="1:17">
      <c r="A124" s="87">
        <v>41692</v>
      </c>
      <c r="B124" s="38">
        <v>2313</v>
      </c>
      <c r="C124" s="33"/>
      <c r="D124" s="33"/>
      <c r="E124" s="31"/>
      <c r="F124" s="31"/>
      <c r="G124" s="31"/>
      <c r="H124" s="31"/>
      <c r="I124" s="33"/>
      <c r="J124" s="33"/>
      <c r="K124" s="76"/>
      <c r="L124" s="76"/>
      <c r="M124" s="76"/>
      <c r="N124" s="76"/>
      <c r="O124" s="76"/>
      <c r="P124" s="72">
        <v>3</v>
      </c>
      <c r="Q124" s="30">
        <v>1.84</v>
      </c>
    </row>
    <row r="125" spans="1:17">
      <c r="A125" s="87">
        <v>41693</v>
      </c>
      <c r="B125" s="38">
        <v>2078</v>
      </c>
      <c r="C125" s="33"/>
      <c r="D125" s="33"/>
      <c r="E125" s="31"/>
      <c r="F125" s="32"/>
      <c r="G125" s="32"/>
      <c r="H125" s="32"/>
      <c r="I125" s="33"/>
      <c r="J125" s="33"/>
      <c r="K125" s="76"/>
      <c r="L125" s="76"/>
      <c r="M125" s="76"/>
      <c r="N125" s="76"/>
      <c r="O125" s="76"/>
      <c r="P125" s="72">
        <v>0</v>
      </c>
      <c r="Q125" s="30">
        <v>0.96299999999999997</v>
      </c>
    </row>
    <row r="126" spans="1:17">
      <c r="A126" s="87">
        <v>41694</v>
      </c>
      <c r="B126" s="38">
        <v>2207</v>
      </c>
      <c r="C126" s="42"/>
      <c r="D126" s="42"/>
      <c r="E126" s="43"/>
      <c r="F126" s="42"/>
      <c r="G126" s="42"/>
      <c r="H126" s="42"/>
      <c r="I126" s="42"/>
      <c r="J126" s="42"/>
      <c r="K126" s="76"/>
      <c r="L126" s="76"/>
      <c r="M126" s="76"/>
      <c r="N126" s="76"/>
      <c r="O126" s="76"/>
      <c r="P126" s="71">
        <v>2</v>
      </c>
      <c r="Q126" s="30">
        <v>0.498</v>
      </c>
    </row>
    <row r="127" spans="1:17">
      <c r="A127" s="87">
        <v>41695</v>
      </c>
      <c r="B127" s="38">
        <v>2447</v>
      </c>
      <c r="C127" s="30">
        <v>2</v>
      </c>
      <c r="D127" s="30">
        <v>0.01</v>
      </c>
      <c r="E127" s="37">
        <v>7.6</v>
      </c>
      <c r="F127" s="30">
        <v>730</v>
      </c>
      <c r="G127" s="30">
        <v>1</v>
      </c>
      <c r="H127" s="30">
        <v>2</v>
      </c>
      <c r="I127" s="30">
        <v>1.2</v>
      </c>
      <c r="J127" s="30">
        <v>4.2</v>
      </c>
      <c r="K127" s="34">
        <f>IF(B127&gt;0,H127*B127/1000,"")</f>
        <v>4.8940000000000001</v>
      </c>
      <c r="L127" s="34">
        <f>IF(B127&gt;0,I127*B127/1000,"")</f>
        <v>2.9363999999999999</v>
      </c>
      <c r="M127" s="34">
        <f>IF(B127&gt;0,C127*B127/1000,"")</f>
        <v>4.8940000000000001</v>
      </c>
      <c r="N127" s="34">
        <f>IF(B127&gt;0,J127*B127/1000,"")</f>
        <v>10.2774</v>
      </c>
      <c r="O127" s="34">
        <f>IF(B127&gt;0,G127*B127/1000,"")</f>
        <v>2.4470000000000001</v>
      </c>
      <c r="P127" s="72">
        <v>5</v>
      </c>
      <c r="Q127" s="30">
        <v>1.425</v>
      </c>
    </row>
    <row r="128" spans="1:17">
      <c r="A128" s="87">
        <v>41696</v>
      </c>
      <c r="B128" s="38">
        <v>2514</v>
      </c>
      <c r="C128" s="42"/>
      <c r="D128" s="42"/>
      <c r="E128" s="43"/>
      <c r="F128" s="42"/>
      <c r="G128" s="42"/>
      <c r="H128" s="42"/>
      <c r="I128" s="42"/>
      <c r="J128" s="42"/>
      <c r="K128" s="76"/>
      <c r="L128" s="76"/>
      <c r="M128" s="76"/>
      <c r="N128" s="76"/>
      <c r="O128" s="76"/>
      <c r="P128" s="72">
        <v>0</v>
      </c>
      <c r="Q128" s="30">
        <v>2.032</v>
      </c>
    </row>
    <row r="129" spans="1:17">
      <c r="A129" s="87">
        <v>41697</v>
      </c>
      <c r="B129" s="38">
        <v>2457</v>
      </c>
      <c r="C129" s="42"/>
      <c r="D129" s="42"/>
      <c r="E129" s="43"/>
      <c r="F129" s="42"/>
      <c r="G129" s="42"/>
      <c r="H129" s="42"/>
      <c r="I129" s="42"/>
      <c r="J129" s="42"/>
      <c r="K129" s="76"/>
      <c r="L129" s="76"/>
      <c r="M129" s="76"/>
      <c r="N129" s="76"/>
      <c r="O129" s="76"/>
      <c r="P129" s="72">
        <v>0</v>
      </c>
      <c r="Q129" s="30">
        <v>2.0430000000000001</v>
      </c>
    </row>
    <row r="130" spans="1:17">
      <c r="A130" s="87">
        <v>41698</v>
      </c>
      <c r="B130" s="38">
        <v>2398</v>
      </c>
      <c r="C130" s="42"/>
      <c r="D130" s="42"/>
      <c r="E130" s="43"/>
      <c r="F130" s="42"/>
      <c r="G130" s="42"/>
      <c r="H130" s="42"/>
      <c r="I130" s="42"/>
      <c r="J130" s="42"/>
      <c r="K130" s="76"/>
      <c r="L130" s="76"/>
      <c r="M130" s="76"/>
      <c r="N130" s="76"/>
      <c r="O130" s="76"/>
      <c r="P130" s="72">
        <v>0</v>
      </c>
      <c r="Q130" s="30">
        <v>1.891</v>
      </c>
    </row>
    <row r="131" spans="1:17">
      <c r="A131" s="87">
        <v>41699</v>
      </c>
      <c r="B131" s="38">
        <v>2339</v>
      </c>
      <c r="C131" s="42"/>
      <c r="D131" s="42"/>
      <c r="E131" s="43"/>
      <c r="F131" s="42"/>
      <c r="G131" s="42"/>
      <c r="H131" s="42"/>
      <c r="I131" s="42"/>
      <c r="J131" s="42"/>
      <c r="K131" s="76"/>
      <c r="L131" s="76"/>
      <c r="M131" s="76"/>
      <c r="N131" s="76"/>
      <c r="O131" s="76"/>
      <c r="P131" s="72">
        <v>0</v>
      </c>
      <c r="Q131" s="30">
        <v>1.8560000000000001</v>
      </c>
    </row>
    <row r="132" spans="1:17">
      <c r="A132" s="87">
        <v>41700</v>
      </c>
      <c r="B132" s="38">
        <v>2282</v>
      </c>
      <c r="C132" s="42"/>
      <c r="D132" s="42"/>
      <c r="E132" s="43"/>
      <c r="F132" s="42"/>
      <c r="G132" s="42"/>
      <c r="H132" s="42"/>
      <c r="I132" s="42"/>
      <c r="J132" s="42"/>
      <c r="K132" s="76"/>
      <c r="L132" s="76"/>
      <c r="M132" s="76"/>
      <c r="N132" s="76"/>
      <c r="O132" s="76"/>
      <c r="P132" s="72">
        <v>0</v>
      </c>
      <c r="Q132" s="30">
        <v>1.706</v>
      </c>
    </row>
    <row r="133" spans="1:17">
      <c r="A133" s="87">
        <v>41701</v>
      </c>
      <c r="B133" s="38">
        <v>2507</v>
      </c>
      <c r="C133" s="42"/>
      <c r="D133" s="42"/>
      <c r="E133" s="43"/>
      <c r="F133" s="42"/>
      <c r="G133" s="42"/>
      <c r="H133" s="42"/>
      <c r="I133" s="42"/>
      <c r="J133" s="42"/>
      <c r="K133" s="76"/>
      <c r="L133" s="76"/>
      <c r="M133" s="76"/>
      <c r="N133" s="76"/>
      <c r="O133" s="76"/>
      <c r="P133" s="72">
        <v>7</v>
      </c>
      <c r="Q133" s="30">
        <v>1.7190000000000001</v>
      </c>
    </row>
    <row r="134" spans="1:17">
      <c r="A134" s="87">
        <v>41702</v>
      </c>
      <c r="B134" s="38">
        <v>2765</v>
      </c>
      <c r="C134" s="42"/>
      <c r="D134" s="42"/>
      <c r="E134" s="43"/>
      <c r="F134" s="42"/>
      <c r="G134" s="42"/>
      <c r="H134" s="42"/>
      <c r="I134" s="42"/>
      <c r="J134" s="42"/>
      <c r="K134" s="76"/>
      <c r="L134" s="76"/>
      <c r="M134" s="76"/>
      <c r="N134" s="76"/>
      <c r="O134" s="76"/>
      <c r="P134" s="72">
        <v>0</v>
      </c>
      <c r="Q134" s="30">
        <v>2.0499999999999998</v>
      </c>
    </row>
    <row r="135" spans="1:17">
      <c r="A135" s="87">
        <v>41703</v>
      </c>
      <c r="B135" s="38">
        <v>2336</v>
      </c>
      <c r="C135" s="42"/>
      <c r="D135" s="42"/>
      <c r="E135" s="43"/>
      <c r="F135" s="42"/>
      <c r="G135" s="42"/>
      <c r="H135" s="42"/>
      <c r="I135" s="42"/>
      <c r="J135" s="42"/>
      <c r="K135" s="76"/>
      <c r="L135" s="76"/>
      <c r="M135" s="76"/>
      <c r="N135" s="76"/>
      <c r="O135" s="76"/>
      <c r="P135" s="72">
        <v>0</v>
      </c>
      <c r="Q135" s="30">
        <v>1.5229999999999999</v>
      </c>
    </row>
    <row r="136" spans="1:17">
      <c r="A136" s="87">
        <v>41704</v>
      </c>
      <c r="B136" s="38">
        <v>2342</v>
      </c>
      <c r="C136" s="42"/>
      <c r="D136" s="42"/>
      <c r="E136" s="43"/>
      <c r="F136" s="42"/>
      <c r="G136" s="42"/>
      <c r="H136" s="42"/>
      <c r="I136" s="42"/>
      <c r="J136" s="42"/>
      <c r="K136" s="76"/>
      <c r="L136" s="76"/>
      <c r="M136" s="76"/>
      <c r="N136" s="76"/>
      <c r="O136" s="76"/>
      <c r="P136" s="72">
        <v>0</v>
      </c>
      <c r="Q136" s="30">
        <v>1.748</v>
      </c>
    </row>
    <row r="137" spans="1:17">
      <c r="A137" s="87">
        <v>41705</v>
      </c>
      <c r="B137" s="38">
        <v>2385</v>
      </c>
      <c r="C137" s="31"/>
      <c r="D137" s="32"/>
      <c r="E137" s="32"/>
      <c r="F137" s="32"/>
      <c r="G137" s="33"/>
      <c r="H137" s="33"/>
      <c r="I137" s="34"/>
      <c r="J137" s="34"/>
      <c r="K137" s="76"/>
      <c r="L137" s="76"/>
      <c r="M137" s="76"/>
      <c r="N137" s="76"/>
      <c r="O137" s="76"/>
      <c r="P137" s="72">
        <v>0</v>
      </c>
      <c r="Q137" s="30">
        <v>1.839</v>
      </c>
    </row>
    <row r="138" spans="1:17">
      <c r="A138" s="87">
        <v>41706</v>
      </c>
      <c r="B138" s="38">
        <v>2341</v>
      </c>
      <c r="C138" s="33"/>
      <c r="D138" s="33"/>
      <c r="E138" s="31"/>
      <c r="F138" s="31"/>
      <c r="G138" s="31"/>
      <c r="H138" s="31"/>
      <c r="I138" s="33"/>
      <c r="J138" s="33"/>
      <c r="K138" s="76"/>
      <c r="L138" s="76"/>
      <c r="M138" s="76"/>
      <c r="N138" s="76"/>
      <c r="O138" s="76"/>
      <c r="P138" s="72">
        <v>0</v>
      </c>
      <c r="Q138" s="30">
        <v>1.1359999999999999</v>
      </c>
    </row>
    <row r="139" spans="1:17">
      <c r="A139" s="87">
        <v>41707</v>
      </c>
      <c r="B139" s="38">
        <v>2213</v>
      </c>
      <c r="C139" s="33"/>
      <c r="D139" s="33"/>
      <c r="E139" s="31"/>
      <c r="F139" s="32"/>
      <c r="G139" s="32"/>
      <c r="H139" s="32"/>
      <c r="I139" s="33"/>
      <c r="J139" s="33"/>
      <c r="K139" s="76"/>
      <c r="L139" s="76"/>
      <c r="M139" s="76"/>
      <c r="N139" s="76"/>
      <c r="O139" s="76"/>
      <c r="P139" s="72">
        <v>0</v>
      </c>
      <c r="Q139" s="30">
        <v>0.77500000000000002</v>
      </c>
    </row>
    <row r="140" spans="1:17">
      <c r="A140" s="87">
        <v>41708</v>
      </c>
      <c r="B140" s="38">
        <v>2184</v>
      </c>
      <c r="C140" s="42"/>
      <c r="D140" s="42"/>
      <c r="E140" s="43"/>
      <c r="F140" s="42"/>
      <c r="G140" s="42"/>
      <c r="H140" s="42"/>
      <c r="I140" s="42"/>
      <c r="J140" s="42"/>
      <c r="K140" s="76"/>
      <c r="L140" s="76"/>
      <c r="M140" s="76"/>
      <c r="N140" s="76"/>
      <c r="O140" s="76"/>
      <c r="P140" s="72">
        <v>1</v>
      </c>
      <c r="Q140" s="30">
        <v>1.151</v>
      </c>
    </row>
    <row r="141" spans="1:17">
      <c r="A141" s="87">
        <v>41709</v>
      </c>
      <c r="B141" s="38">
        <v>2433</v>
      </c>
      <c r="C141" s="30">
        <v>2</v>
      </c>
      <c r="D141" s="30">
        <v>0.05</v>
      </c>
      <c r="E141" s="37">
        <v>7.3</v>
      </c>
      <c r="F141" s="30">
        <v>3900</v>
      </c>
      <c r="G141" s="30">
        <v>7</v>
      </c>
      <c r="H141" s="30">
        <v>2</v>
      </c>
      <c r="I141" s="30">
        <v>1.4</v>
      </c>
      <c r="J141" s="30">
        <v>2.7</v>
      </c>
      <c r="K141" s="34">
        <f>IF(B141&gt;0,H141*B141/1000,"")</f>
        <v>4.8659999999999997</v>
      </c>
      <c r="L141" s="34">
        <f>IF(B141&gt;0,I141*B141/1000,"")</f>
        <v>3.4061999999999997</v>
      </c>
      <c r="M141" s="34">
        <f>IF(B141&gt;0,C141*B141/1000,"")</f>
        <v>4.8659999999999997</v>
      </c>
      <c r="N141" s="34">
        <f>IF(B141&gt;0,J141*B141/1000,"")</f>
        <v>6.5691000000000006</v>
      </c>
      <c r="O141" s="34">
        <f>IF(B141&gt;0,G141*B141/1000,"")</f>
        <v>17.030999999999999</v>
      </c>
      <c r="P141" s="72">
        <v>4</v>
      </c>
      <c r="Q141" s="30">
        <v>1.8340000000000001</v>
      </c>
    </row>
    <row r="142" spans="1:17">
      <c r="A142" s="87">
        <v>41710</v>
      </c>
      <c r="B142" s="38">
        <v>2464</v>
      </c>
      <c r="C142" s="42"/>
      <c r="D142" s="42"/>
      <c r="E142" s="43"/>
      <c r="F142" s="42"/>
      <c r="G142" s="42"/>
      <c r="H142" s="42"/>
      <c r="I142" s="42"/>
      <c r="J142" s="42"/>
      <c r="K142" s="76"/>
      <c r="L142" s="76"/>
      <c r="M142" s="76"/>
      <c r="N142" s="76"/>
      <c r="O142" s="76"/>
      <c r="P142" s="72">
        <v>7</v>
      </c>
      <c r="Q142" s="30">
        <v>1.9550000000000001</v>
      </c>
    </row>
    <row r="143" spans="1:17">
      <c r="A143" s="87">
        <v>41711</v>
      </c>
      <c r="B143" s="38">
        <v>2017.9999999999998</v>
      </c>
      <c r="C143" s="42"/>
      <c r="D143" s="42"/>
      <c r="E143" s="43"/>
      <c r="F143" s="42"/>
      <c r="G143" s="77"/>
      <c r="H143" s="42"/>
      <c r="I143" s="42"/>
      <c r="J143" s="42"/>
      <c r="K143" s="76"/>
      <c r="L143" s="76"/>
      <c r="M143" s="76"/>
      <c r="N143" s="76"/>
      <c r="O143" s="76"/>
      <c r="P143" s="72">
        <v>0</v>
      </c>
      <c r="Q143" s="30">
        <v>1.61</v>
      </c>
    </row>
    <row r="144" spans="1:17">
      <c r="A144" s="87">
        <v>41712</v>
      </c>
      <c r="B144" s="38">
        <v>2755</v>
      </c>
      <c r="C144" s="42"/>
      <c r="D144" s="42"/>
      <c r="E144" s="43"/>
      <c r="F144" s="42"/>
      <c r="G144" s="42"/>
      <c r="H144" s="42"/>
      <c r="I144" s="42"/>
      <c r="J144" s="42"/>
      <c r="K144" s="76"/>
      <c r="L144" s="76"/>
      <c r="M144" s="76"/>
      <c r="N144" s="76"/>
      <c r="O144" s="76"/>
      <c r="P144" s="71">
        <v>0</v>
      </c>
      <c r="Q144" s="30">
        <v>1.4650000000000001</v>
      </c>
    </row>
    <row r="145" spans="1:17">
      <c r="A145" s="87">
        <v>41713</v>
      </c>
      <c r="B145" s="38">
        <v>2273</v>
      </c>
      <c r="C145" s="42"/>
      <c r="D145" s="42"/>
      <c r="E145" s="43"/>
      <c r="F145" s="42"/>
      <c r="G145" s="42"/>
      <c r="H145" s="42"/>
      <c r="I145" s="42"/>
      <c r="J145" s="42"/>
      <c r="K145" s="76"/>
      <c r="L145" s="76"/>
      <c r="M145" s="76"/>
      <c r="N145" s="76"/>
      <c r="O145" s="76"/>
      <c r="P145" s="71">
        <v>0</v>
      </c>
      <c r="Q145" s="30">
        <v>1.32</v>
      </c>
    </row>
    <row r="146" spans="1:17">
      <c r="A146" s="87">
        <v>41714</v>
      </c>
      <c r="B146" s="38">
        <v>2265</v>
      </c>
      <c r="C146" s="42"/>
      <c r="D146" s="42"/>
      <c r="E146" s="43"/>
      <c r="F146" s="42"/>
      <c r="G146" s="42"/>
      <c r="H146" s="42"/>
      <c r="I146" s="42"/>
      <c r="J146" s="42"/>
      <c r="K146" s="76"/>
      <c r="L146" s="76"/>
      <c r="M146" s="76"/>
      <c r="N146" s="76"/>
      <c r="O146" s="76"/>
      <c r="P146" s="71">
        <v>0</v>
      </c>
      <c r="Q146" s="30">
        <v>1.0089999999999999</v>
      </c>
    </row>
    <row r="147" spans="1:17">
      <c r="A147" s="87">
        <v>41715</v>
      </c>
      <c r="B147" s="38">
        <v>1665</v>
      </c>
      <c r="C147" s="42"/>
      <c r="D147" s="42"/>
      <c r="E147" s="43"/>
      <c r="F147" s="42"/>
      <c r="G147" s="42"/>
      <c r="H147" s="42"/>
      <c r="I147" s="42"/>
      <c r="J147" s="42"/>
      <c r="K147" s="76"/>
      <c r="L147" s="76"/>
      <c r="M147" s="76"/>
      <c r="N147" s="76"/>
      <c r="O147" s="76"/>
      <c r="P147" s="71">
        <v>9</v>
      </c>
      <c r="Q147" s="30">
        <v>1.7250000000000001</v>
      </c>
    </row>
    <row r="148" spans="1:17">
      <c r="A148" s="87">
        <v>41716</v>
      </c>
      <c r="B148" s="38">
        <v>3219</v>
      </c>
      <c r="C148" s="42"/>
      <c r="D148" s="42"/>
      <c r="E148" s="43"/>
      <c r="F148" s="42"/>
      <c r="G148" s="42"/>
      <c r="H148" s="42"/>
      <c r="I148" s="42"/>
      <c r="J148" s="42"/>
      <c r="K148" s="76"/>
      <c r="L148" s="76"/>
      <c r="M148" s="76"/>
      <c r="N148" s="76"/>
      <c r="O148" s="76"/>
      <c r="P148" s="71">
        <v>0</v>
      </c>
      <c r="Q148" s="30">
        <v>1.325</v>
      </c>
    </row>
    <row r="149" spans="1:17">
      <c r="A149" s="87">
        <v>41717</v>
      </c>
      <c r="B149" s="38">
        <v>2182</v>
      </c>
      <c r="C149" s="42"/>
      <c r="D149" s="42"/>
      <c r="E149" s="43"/>
      <c r="F149" s="42"/>
      <c r="G149" s="42"/>
      <c r="H149" s="42"/>
      <c r="I149" s="42"/>
      <c r="J149" s="42"/>
      <c r="K149" s="76"/>
      <c r="L149" s="76"/>
      <c r="M149" s="76"/>
      <c r="N149" s="76"/>
      <c r="O149" s="76"/>
      <c r="P149" s="72">
        <v>0</v>
      </c>
      <c r="Q149" s="30">
        <v>2.0179999999999998</v>
      </c>
    </row>
    <row r="150" spans="1:17">
      <c r="A150" s="87">
        <v>41718</v>
      </c>
      <c r="B150" s="38">
        <v>2231</v>
      </c>
      <c r="C150" s="42"/>
      <c r="D150" s="42"/>
      <c r="E150" s="43"/>
      <c r="F150" s="42"/>
      <c r="G150" s="42"/>
      <c r="H150" s="42"/>
      <c r="I150" s="42"/>
      <c r="J150" s="42"/>
      <c r="K150" s="76"/>
      <c r="L150" s="76"/>
      <c r="M150" s="76"/>
      <c r="N150" s="76"/>
      <c r="O150" s="76"/>
      <c r="P150" s="71">
        <v>2</v>
      </c>
      <c r="Q150" s="30">
        <v>2.0859999999999999</v>
      </c>
    </row>
    <row r="151" spans="1:17">
      <c r="A151" s="87">
        <v>41719</v>
      </c>
      <c r="B151" s="38">
        <v>3415</v>
      </c>
      <c r="C151" s="31"/>
      <c r="D151" s="32"/>
      <c r="E151" s="32"/>
      <c r="F151" s="32"/>
      <c r="G151" s="33"/>
      <c r="H151" s="33"/>
      <c r="I151" s="34"/>
      <c r="J151" s="34"/>
      <c r="K151" s="76"/>
      <c r="L151" s="76"/>
      <c r="M151" s="76"/>
      <c r="N151" s="76"/>
      <c r="O151" s="76"/>
      <c r="P151" s="71">
        <v>18</v>
      </c>
      <c r="Q151" s="30">
        <v>3.544</v>
      </c>
    </row>
    <row r="152" spans="1:17">
      <c r="A152" s="87">
        <v>41720</v>
      </c>
      <c r="B152" s="38">
        <v>2454.4</v>
      </c>
      <c r="C152" s="33"/>
      <c r="D152" s="33"/>
      <c r="E152" s="31"/>
      <c r="F152" s="31"/>
      <c r="G152" s="31"/>
      <c r="H152" s="31"/>
      <c r="I152" s="33"/>
      <c r="J152" s="33"/>
      <c r="K152" s="76"/>
      <c r="L152" s="76"/>
      <c r="M152" s="76"/>
      <c r="N152" s="76"/>
      <c r="O152" s="76"/>
      <c r="P152" s="71">
        <v>0</v>
      </c>
      <c r="Q152" s="30">
        <v>2.5640000000000001</v>
      </c>
    </row>
    <row r="153" spans="1:17">
      <c r="A153" s="87">
        <v>41721</v>
      </c>
      <c r="B153" s="38">
        <v>2275</v>
      </c>
      <c r="C153" s="33"/>
      <c r="D153" s="33"/>
      <c r="E153" s="31"/>
      <c r="F153" s="32"/>
      <c r="G153" s="32"/>
      <c r="H153" s="32"/>
      <c r="I153" s="33"/>
      <c r="J153" s="33"/>
      <c r="K153" s="76"/>
      <c r="L153" s="76"/>
      <c r="M153" s="76"/>
      <c r="N153" s="76"/>
      <c r="O153" s="76"/>
      <c r="P153" s="71">
        <v>0</v>
      </c>
      <c r="Q153" s="30">
        <v>2.0270000000000001</v>
      </c>
    </row>
    <row r="154" spans="1:17">
      <c r="A154" s="87">
        <v>41722</v>
      </c>
      <c r="B154" s="38">
        <v>2401</v>
      </c>
      <c r="C154" s="42"/>
      <c r="D154" s="42"/>
      <c r="E154" s="43"/>
      <c r="F154" s="42"/>
      <c r="G154" s="42"/>
      <c r="H154" s="42"/>
      <c r="I154" s="42"/>
      <c r="J154" s="42"/>
      <c r="K154" s="76"/>
      <c r="L154" s="76"/>
      <c r="M154" s="76"/>
      <c r="N154" s="76"/>
      <c r="O154" s="76"/>
      <c r="P154" s="71">
        <v>0</v>
      </c>
      <c r="Q154" s="30">
        <v>1.8660000000000001</v>
      </c>
    </row>
    <row r="155" spans="1:17">
      <c r="A155" s="87">
        <v>41723</v>
      </c>
      <c r="B155" s="38">
        <v>1466</v>
      </c>
      <c r="C155" s="30">
        <v>2</v>
      </c>
      <c r="D155" s="30">
        <v>0.05</v>
      </c>
      <c r="E155" s="37">
        <v>7.1</v>
      </c>
      <c r="F155" s="30">
        <v>22500</v>
      </c>
      <c r="G155" s="30">
        <v>6</v>
      </c>
      <c r="H155" s="30">
        <v>2</v>
      </c>
      <c r="I155" s="30">
        <v>1.6</v>
      </c>
      <c r="J155" s="30">
        <v>1.5</v>
      </c>
      <c r="K155" s="34">
        <f>IF(B155&gt;0,H155*B155/1000,"")</f>
        <v>2.9319999999999999</v>
      </c>
      <c r="L155" s="34">
        <f>IF(B155&gt;0,I155*B155/1000,"")</f>
        <v>2.3456000000000001</v>
      </c>
      <c r="M155" s="34">
        <f>IF(B155&gt;0,C155*B155/1000,"")</f>
        <v>2.9319999999999999</v>
      </c>
      <c r="N155" s="34">
        <f>IF(B155&gt;0,J155*B155/1000,"")</f>
        <v>2.1989999999999998</v>
      </c>
      <c r="O155" s="34">
        <f>IF(B155&gt;0,G155*B155/1000,"")</f>
        <v>8.7959999999999994</v>
      </c>
      <c r="P155" s="72">
        <v>23</v>
      </c>
      <c r="Q155" s="30">
        <v>1.544</v>
      </c>
    </row>
    <row r="156" spans="1:17">
      <c r="A156" s="87">
        <v>41724</v>
      </c>
      <c r="B156" s="38">
        <v>4452</v>
      </c>
      <c r="C156" s="42"/>
      <c r="D156" s="42"/>
      <c r="E156" s="43"/>
      <c r="F156" s="42"/>
      <c r="G156" s="42"/>
      <c r="H156" s="42"/>
      <c r="I156" s="42"/>
      <c r="J156" s="42"/>
      <c r="K156" s="76"/>
      <c r="L156" s="76"/>
      <c r="M156" s="76"/>
      <c r="N156" s="76"/>
      <c r="O156" s="76"/>
      <c r="P156" s="71">
        <v>43</v>
      </c>
      <c r="Q156" s="30">
        <v>3.8820000000000001</v>
      </c>
    </row>
    <row r="157" spans="1:17">
      <c r="A157" s="87">
        <v>41725</v>
      </c>
      <c r="B157" s="38">
        <v>4153</v>
      </c>
      <c r="C157" s="42"/>
      <c r="D157" s="42"/>
      <c r="E157" s="43"/>
      <c r="F157" s="42"/>
      <c r="G157" s="42"/>
      <c r="H157" s="42"/>
      <c r="I157" s="42"/>
      <c r="J157" s="42"/>
      <c r="K157" s="76"/>
      <c r="L157" s="76"/>
      <c r="M157" s="76"/>
      <c r="N157" s="76"/>
      <c r="O157" s="76"/>
      <c r="P157" s="71">
        <v>4</v>
      </c>
      <c r="Q157" s="30">
        <v>4.7030000000000003</v>
      </c>
    </row>
    <row r="158" spans="1:17">
      <c r="A158" s="87">
        <v>41726</v>
      </c>
      <c r="B158" s="38">
        <v>13415</v>
      </c>
      <c r="C158" s="42"/>
      <c r="D158" s="42"/>
      <c r="E158" s="43"/>
      <c r="F158" s="42"/>
      <c r="G158" s="42"/>
      <c r="H158" s="42"/>
      <c r="I158" s="42"/>
      <c r="J158" s="42"/>
      <c r="K158" s="76"/>
      <c r="L158" s="76"/>
      <c r="M158" s="76"/>
      <c r="N158" s="76"/>
      <c r="O158" s="76"/>
      <c r="P158" s="72">
        <v>77</v>
      </c>
      <c r="Q158" s="30">
        <v>4.0720000000000001</v>
      </c>
    </row>
    <row r="159" spans="1:17">
      <c r="A159" s="87">
        <v>41727</v>
      </c>
      <c r="B159" s="38">
        <v>17576</v>
      </c>
      <c r="C159" s="42"/>
      <c r="D159" s="42"/>
      <c r="E159" s="43"/>
      <c r="F159" s="42"/>
      <c r="G159" s="42"/>
      <c r="H159" s="42"/>
      <c r="I159" s="42"/>
      <c r="J159" s="42"/>
      <c r="K159" s="76"/>
      <c r="L159" s="76"/>
      <c r="M159" s="76"/>
      <c r="N159" s="76"/>
      <c r="O159" s="76"/>
      <c r="P159" s="71">
        <v>17</v>
      </c>
      <c r="Q159" s="30">
        <v>4.01</v>
      </c>
    </row>
    <row r="160" spans="1:17">
      <c r="A160" s="87">
        <v>41728</v>
      </c>
      <c r="B160" s="38">
        <v>4706</v>
      </c>
      <c r="C160" s="42"/>
      <c r="D160" s="42"/>
      <c r="E160" s="43"/>
      <c r="F160" s="42"/>
      <c r="G160" s="42"/>
      <c r="H160" s="42"/>
      <c r="I160" s="42"/>
      <c r="J160" s="42"/>
      <c r="K160" s="76"/>
      <c r="L160" s="76"/>
      <c r="M160" s="76"/>
      <c r="N160" s="76"/>
      <c r="O160" s="76"/>
      <c r="P160" s="71">
        <v>0</v>
      </c>
      <c r="Q160" s="30">
        <v>3.79</v>
      </c>
    </row>
    <row r="161" spans="1:17">
      <c r="A161" s="87">
        <v>41729</v>
      </c>
      <c r="B161" s="38">
        <v>5575</v>
      </c>
      <c r="C161" s="42"/>
      <c r="D161" s="42"/>
      <c r="E161" s="43"/>
      <c r="F161" s="42"/>
      <c r="G161" s="42"/>
      <c r="H161" s="42"/>
      <c r="I161" s="42"/>
      <c r="J161" s="42"/>
      <c r="K161" s="76"/>
      <c r="L161" s="76"/>
      <c r="M161" s="76"/>
      <c r="N161" s="76"/>
      <c r="O161" s="76"/>
      <c r="P161" s="71">
        <v>19</v>
      </c>
      <c r="Q161" s="30">
        <v>2.516</v>
      </c>
    </row>
    <row r="162" spans="1:17">
      <c r="A162" s="87">
        <v>41730</v>
      </c>
      <c r="B162" s="38">
        <v>5541</v>
      </c>
      <c r="C162" s="42"/>
      <c r="D162" s="42"/>
      <c r="E162" s="43"/>
      <c r="F162" s="42"/>
      <c r="G162" s="42"/>
      <c r="H162" s="42"/>
      <c r="I162" s="42"/>
      <c r="J162" s="42"/>
      <c r="K162" s="76"/>
      <c r="L162" s="76"/>
      <c r="M162" s="76"/>
      <c r="N162" s="76"/>
      <c r="O162" s="76"/>
      <c r="P162" s="72">
        <v>0</v>
      </c>
      <c r="Q162" s="30">
        <v>2.5019999999999998</v>
      </c>
    </row>
    <row r="163" spans="1:17">
      <c r="A163" s="87">
        <v>41731</v>
      </c>
      <c r="B163" s="38">
        <v>3513</v>
      </c>
      <c r="C163" s="42"/>
      <c r="D163" s="42"/>
      <c r="E163" s="43"/>
      <c r="F163" s="42"/>
      <c r="G163" s="42"/>
      <c r="H163" s="42"/>
      <c r="I163" s="42"/>
      <c r="J163" s="42"/>
      <c r="K163" s="76"/>
      <c r="L163" s="76"/>
      <c r="M163" s="76"/>
      <c r="N163" s="76"/>
      <c r="O163" s="76"/>
      <c r="P163" s="71">
        <v>0</v>
      </c>
      <c r="Q163" s="30">
        <v>2.2320000000000002</v>
      </c>
    </row>
    <row r="164" spans="1:17">
      <c r="A164" s="87">
        <v>41732</v>
      </c>
      <c r="B164" s="38">
        <v>3092</v>
      </c>
      <c r="C164" s="42"/>
      <c r="D164" s="42"/>
      <c r="E164" s="43"/>
      <c r="F164" s="42"/>
      <c r="G164" s="42"/>
      <c r="H164" s="42"/>
      <c r="I164" s="42"/>
      <c r="J164" s="42"/>
      <c r="K164" s="76"/>
      <c r="L164" s="76"/>
      <c r="M164" s="76"/>
      <c r="N164" s="76"/>
      <c r="O164" s="76"/>
      <c r="P164" s="71">
        <v>0</v>
      </c>
      <c r="Q164" s="30">
        <v>2.5289999999999999</v>
      </c>
    </row>
    <row r="165" spans="1:17">
      <c r="A165" s="87">
        <v>41733</v>
      </c>
      <c r="B165" s="38">
        <v>2924</v>
      </c>
      <c r="C165" s="31"/>
      <c r="D165" s="32"/>
      <c r="E165" s="32"/>
      <c r="F165" s="32"/>
      <c r="G165" s="33"/>
      <c r="H165" s="33"/>
      <c r="I165" s="34"/>
      <c r="J165" s="34"/>
      <c r="K165" s="76"/>
      <c r="L165" s="76"/>
      <c r="M165" s="76"/>
      <c r="N165" s="76"/>
      <c r="O165" s="76"/>
      <c r="P165" s="72">
        <v>0</v>
      </c>
      <c r="Q165" s="30">
        <v>2.9990000000000001</v>
      </c>
    </row>
    <row r="166" spans="1:17">
      <c r="A166" s="87">
        <v>41734</v>
      </c>
      <c r="B166" s="38">
        <v>2754</v>
      </c>
      <c r="C166" s="33"/>
      <c r="D166" s="33"/>
      <c r="E166" s="31"/>
      <c r="F166" s="31"/>
      <c r="G166" s="31"/>
      <c r="H166" s="31"/>
      <c r="I166" s="33"/>
      <c r="J166" s="33"/>
      <c r="K166" s="76"/>
      <c r="L166" s="76"/>
      <c r="M166" s="76"/>
      <c r="N166" s="76"/>
      <c r="O166" s="76"/>
      <c r="P166" s="72">
        <v>0</v>
      </c>
      <c r="Q166" s="30">
        <v>3.2650000000000001</v>
      </c>
    </row>
    <row r="167" spans="1:17">
      <c r="A167" s="87">
        <v>41735</v>
      </c>
      <c r="B167" s="38">
        <v>3270</v>
      </c>
      <c r="C167" s="33"/>
      <c r="D167" s="33"/>
      <c r="E167" s="31"/>
      <c r="F167" s="32"/>
      <c r="G167" s="32"/>
      <c r="H167" s="32"/>
      <c r="I167" s="33"/>
      <c r="J167" s="33"/>
      <c r="K167" s="76"/>
      <c r="L167" s="76"/>
      <c r="M167" s="76"/>
      <c r="N167" s="76"/>
      <c r="O167" s="76"/>
      <c r="P167" s="72">
        <v>0</v>
      </c>
      <c r="Q167" s="30">
        <v>3.3050000000000002</v>
      </c>
    </row>
    <row r="168" spans="1:17">
      <c r="A168" s="87">
        <v>41736</v>
      </c>
      <c r="B168" s="38">
        <v>2690</v>
      </c>
      <c r="C168" s="42"/>
      <c r="D168" s="42"/>
      <c r="E168" s="43"/>
      <c r="F168" s="42"/>
      <c r="G168" s="42"/>
      <c r="H168" s="42"/>
      <c r="I168" s="42"/>
      <c r="J168" s="42"/>
      <c r="K168" s="76"/>
      <c r="L168" s="76"/>
      <c r="M168" s="76"/>
      <c r="N168" s="76"/>
      <c r="O168" s="76"/>
      <c r="P168" s="72">
        <v>0</v>
      </c>
      <c r="Q168" s="30">
        <v>3.27</v>
      </c>
    </row>
    <row r="169" spans="1:17">
      <c r="A169" s="87">
        <v>41737</v>
      </c>
      <c r="B169" s="38">
        <v>3086</v>
      </c>
      <c r="C169" s="30">
        <v>2</v>
      </c>
      <c r="D169" s="30">
        <v>0.08</v>
      </c>
      <c r="E169" s="37">
        <v>7.4</v>
      </c>
      <c r="F169" s="30">
        <v>1700</v>
      </c>
      <c r="G169" s="30">
        <v>33</v>
      </c>
      <c r="H169" s="30">
        <v>2</v>
      </c>
      <c r="I169" s="30">
        <v>1.4</v>
      </c>
      <c r="J169" s="30">
        <v>5.2</v>
      </c>
      <c r="K169" s="34">
        <f>IF(B169&gt;0,H169*B169/1000,"")</f>
        <v>6.1719999999999997</v>
      </c>
      <c r="L169" s="34">
        <f>IF(B169&gt;0,I169*B169/1000,"")</f>
        <v>4.3203999999999994</v>
      </c>
      <c r="M169" s="34">
        <f>IF(B169&gt;0,C169*B169/1000,"")</f>
        <v>6.1719999999999997</v>
      </c>
      <c r="N169" s="34">
        <f>IF(B169&gt;0,J169*B169/1000,"")</f>
        <v>16.0472</v>
      </c>
      <c r="O169" s="34">
        <f>IF(B169&gt;0,G169*B169/1000,"")</f>
        <v>101.83799999999999</v>
      </c>
      <c r="P169" s="71">
        <v>0</v>
      </c>
      <c r="Q169" s="30">
        <v>2.476</v>
      </c>
    </row>
    <row r="170" spans="1:17">
      <c r="A170" s="87">
        <v>41738</v>
      </c>
      <c r="B170" s="38">
        <v>2699</v>
      </c>
      <c r="C170" s="42"/>
      <c r="D170" s="42"/>
      <c r="E170" s="43"/>
      <c r="F170" s="42"/>
      <c r="G170" s="42"/>
      <c r="H170" s="42"/>
      <c r="I170" s="42"/>
      <c r="J170" s="42"/>
      <c r="K170" s="76"/>
      <c r="L170" s="76"/>
      <c r="M170" s="76"/>
      <c r="N170" s="76"/>
      <c r="O170" s="76"/>
      <c r="P170" s="71">
        <v>1</v>
      </c>
      <c r="Q170" s="30">
        <v>2.4900000000000002</v>
      </c>
    </row>
    <row r="171" spans="1:17">
      <c r="A171" s="87">
        <v>41739</v>
      </c>
      <c r="B171" s="38">
        <v>2569</v>
      </c>
      <c r="C171" s="42"/>
      <c r="D171" s="42"/>
      <c r="E171" s="43"/>
      <c r="F171" s="42"/>
      <c r="G171" s="42"/>
      <c r="H171" s="42"/>
      <c r="I171" s="42"/>
      <c r="J171" s="42"/>
      <c r="K171" s="76"/>
      <c r="L171" s="76"/>
      <c r="M171" s="76"/>
      <c r="N171" s="76"/>
      <c r="O171" s="76"/>
      <c r="P171" s="71">
        <v>0</v>
      </c>
      <c r="Q171" s="30">
        <v>1.9530000000000001</v>
      </c>
    </row>
    <row r="172" spans="1:17">
      <c r="A172" s="87">
        <v>41740</v>
      </c>
      <c r="B172" s="38">
        <v>2503</v>
      </c>
      <c r="C172" s="42"/>
      <c r="D172" s="42"/>
      <c r="E172" s="43"/>
      <c r="F172" s="42"/>
      <c r="G172" s="42"/>
      <c r="H172" s="42"/>
      <c r="I172" s="42"/>
      <c r="J172" s="42"/>
      <c r="K172" s="76"/>
      <c r="L172" s="76"/>
      <c r="M172" s="76"/>
      <c r="N172" s="76"/>
      <c r="O172" s="76"/>
      <c r="P172" s="72">
        <v>0</v>
      </c>
      <c r="Q172" s="30">
        <v>1.754</v>
      </c>
    </row>
    <row r="173" spans="1:17">
      <c r="A173" s="87">
        <v>41741</v>
      </c>
      <c r="B173" s="38">
        <v>2683</v>
      </c>
      <c r="C173" s="42"/>
      <c r="D173" s="42"/>
      <c r="E173" s="43"/>
      <c r="F173" s="42"/>
      <c r="G173" s="42"/>
      <c r="H173" s="42"/>
      <c r="I173" s="42"/>
      <c r="J173" s="42"/>
      <c r="K173" s="76"/>
      <c r="L173" s="76"/>
      <c r="M173" s="76"/>
      <c r="N173" s="76"/>
      <c r="O173" s="76"/>
      <c r="P173" s="71">
        <v>0</v>
      </c>
      <c r="Q173" s="30">
        <v>1.54</v>
      </c>
    </row>
    <row r="174" spans="1:17">
      <c r="A174" s="87">
        <v>41742</v>
      </c>
      <c r="B174" s="38">
        <v>2442</v>
      </c>
      <c r="C174" s="42"/>
      <c r="D174" s="42"/>
      <c r="E174" s="43"/>
      <c r="F174" s="42"/>
      <c r="G174" s="42"/>
      <c r="H174" s="42"/>
      <c r="I174" s="42"/>
      <c r="J174" s="42"/>
      <c r="K174" s="76"/>
      <c r="L174" s="76"/>
      <c r="M174" s="76"/>
      <c r="N174" s="76"/>
      <c r="O174" s="76"/>
      <c r="P174" s="72">
        <v>0</v>
      </c>
      <c r="Q174" s="30">
        <v>1.5660000000000001</v>
      </c>
    </row>
    <row r="175" spans="1:17">
      <c r="A175" s="87">
        <v>41743</v>
      </c>
      <c r="B175" s="38">
        <v>2433</v>
      </c>
      <c r="C175" s="42"/>
      <c r="D175" s="42"/>
      <c r="E175" s="43"/>
      <c r="F175" s="42"/>
      <c r="G175" s="42"/>
      <c r="H175" s="42"/>
      <c r="I175" s="42"/>
      <c r="J175" s="42"/>
      <c r="K175" s="76"/>
      <c r="L175" s="76"/>
      <c r="M175" s="76"/>
      <c r="N175" s="76"/>
      <c r="O175" s="76"/>
      <c r="P175" s="72">
        <v>0</v>
      </c>
      <c r="Q175" s="30">
        <v>1.4510000000000001</v>
      </c>
    </row>
    <row r="176" spans="1:17">
      <c r="A176" s="87">
        <v>41744</v>
      </c>
      <c r="B176" s="38">
        <v>2991</v>
      </c>
      <c r="C176" s="42"/>
      <c r="D176" s="42"/>
      <c r="E176" s="43"/>
      <c r="F176" s="42"/>
      <c r="G176" s="42"/>
      <c r="H176" s="42"/>
      <c r="I176" s="42"/>
      <c r="J176" s="42"/>
      <c r="K176" s="76"/>
      <c r="L176" s="76"/>
      <c r="M176" s="76"/>
      <c r="N176" s="76"/>
      <c r="O176" s="76"/>
      <c r="P176" s="71">
        <v>6</v>
      </c>
      <c r="Q176" s="30">
        <v>2.34</v>
      </c>
    </row>
    <row r="177" spans="1:17">
      <c r="A177" s="87">
        <v>41745</v>
      </c>
      <c r="B177" s="38">
        <v>2537</v>
      </c>
      <c r="C177" s="42"/>
      <c r="D177" s="42"/>
      <c r="E177" s="43"/>
      <c r="F177" s="42"/>
      <c r="G177" s="42"/>
      <c r="H177" s="42"/>
      <c r="I177" s="42"/>
      <c r="J177" s="42"/>
      <c r="K177" s="76"/>
      <c r="L177" s="76"/>
      <c r="M177" s="76"/>
      <c r="N177" s="76"/>
      <c r="O177" s="76"/>
      <c r="P177" s="71">
        <v>0.5</v>
      </c>
      <c r="Q177" s="30">
        <v>2.3410000000000002</v>
      </c>
    </row>
    <row r="178" spans="1:17">
      <c r="A178" s="87">
        <v>41746</v>
      </c>
      <c r="B178" s="38">
        <v>2596</v>
      </c>
      <c r="C178" s="42"/>
      <c r="D178" s="42"/>
      <c r="E178" s="43"/>
      <c r="F178" s="42"/>
      <c r="G178" s="42"/>
      <c r="H178" s="42"/>
      <c r="I178" s="42"/>
      <c r="J178" s="42"/>
      <c r="K178" s="76"/>
      <c r="L178" s="76"/>
      <c r="M178" s="76"/>
      <c r="N178" s="76"/>
      <c r="O178" s="76"/>
      <c r="P178" s="72">
        <v>0</v>
      </c>
      <c r="Q178" s="30">
        <v>2.0430000000000001</v>
      </c>
    </row>
    <row r="179" spans="1:17">
      <c r="A179" s="87">
        <v>41747</v>
      </c>
      <c r="B179" s="38">
        <v>2392</v>
      </c>
      <c r="C179" s="31"/>
      <c r="D179" s="32"/>
      <c r="E179" s="32"/>
      <c r="F179" s="32"/>
      <c r="G179" s="33"/>
      <c r="H179" s="33"/>
      <c r="I179" s="34"/>
      <c r="J179" s="34"/>
      <c r="K179" s="76"/>
      <c r="L179" s="76"/>
      <c r="M179" s="76"/>
      <c r="N179" s="76"/>
      <c r="O179" s="76"/>
      <c r="P179" s="71">
        <v>0</v>
      </c>
      <c r="Q179" s="30">
        <v>1.9550000000000001</v>
      </c>
    </row>
    <row r="180" spans="1:17">
      <c r="A180" s="87">
        <v>41748</v>
      </c>
      <c r="B180" s="38">
        <v>2319</v>
      </c>
      <c r="C180" s="33"/>
      <c r="D180" s="33"/>
      <c r="E180" s="31"/>
      <c r="F180" s="31"/>
      <c r="G180" s="31"/>
      <c r="H180" s="31"/>
      <c r="I180" s="33"/>
      <c r="J180" s="33"/>
      <c r="K180" s="76"/>
      <c r="L180" s="76"/>
      <c r="M180" s="76"/>
      <c r="N180" s="76"/>
      <c r="O180" s="76"/>
      <c r="P180" s="71">
        <v>0</v>
      </c>
      <c r="Q180" s="30">
        <v>1.782</v>
      </c>
    </row>
    <row r="181" spans="1:17">
      <c r="A181" s="87">
        <v>41749</v>
      </c>
      <c r="B181" s="38">
        <v>2197</v>
      </c>
      <c r="C181" s="33"/>
      <c r="D181" s="33"/>
      <c r="E181" s="31"/>
      <c r="F181" s="32"/>
      <c r="G181" s="32"/>
      <c r="H181" s="32"/>
      <c r="I181" s="33"/>
      <c r="J181" s="33"/>
      <c r="K181" s="76"/>
      <c r="L181" s="76"/>
      <c r="M181" s="76"/>
      <c r="N181" s="76"/>
      <c r="O181" s="76"/>
      <c r="P181" s="71">
        <v>0</v>
      </c>
      <c r="Q181" s="30">
        <v>1.514</v>
      </c>
    </row>
    <row r="182" spans="1:17">
      <c r="A182" s="87">
        <v>41750</v>
      </c>
      <c r="B182" s="38">
        <v>2082</v>
      </c>
      <c r="C182" s="42"/>
      <c r="D182" s="42"/>
      <c r="E182" s="43"/>
      <c r="F182" s="42"/>
      <c r="G182" s="42"/>
      <c r="H182" s="42"/>
      <c r="I182" s="42"/>
      <c r="J182" s="42"/>
      <c r="K182" s="76"/>
      <c r="L182" s="76"/>
      <c r="M182" s="76"/>
      <c r="N182" s="76"/>
      <c r="O182" s="76"/>
      <c r="P182" s="71">
        <v>0</v>
      </c>
      <c r="Q182" s="30">
        <v>1.5069999999999999</v>
      </c>
    </row>
    <row r="183" spans="1:17">
      <c r="A183" s="87">
        <v>41751</v>
      </c>
      <c r="B183" s="38">
        <v>2394</v>
      </c>
      <c r="C183" s="30">
        <v>2</v>
      </c>
      <c r="D183" s="30">
        <v>0.05</v>
      </c>
      <c r="E183" s="37">
        <v>7</v>
      </c>
      <c r="F183" s="30">
        <v>322</v>
      </c>
      <c r="G183" s="30">
        <v>43</v>
      </c>
      <c r="H183" s="30">
        <v>2</v>
      </c>
      <c r="I183" s="30">
        <v>1.1000000000000001</v>
      </c>
      <c r="J183" s="30">
        <v>4.9000000000000004</v>
      </c>
      <c r="K183" s="34">
        <f>IF(B183&gt;0,H183*B183/1000,"")</f>
        <v>4.7880000000000003</v>
      </c>
      <c r="L183" s="34">
        <f>IF(B183&gt;0,I183*B183/1000,"")</f>
        <v>2.6334</v>
      </c>
      <c r="M183" s="34">
        <f>IF(B183&gt;0,C183*B183/1000,"")</f>
        <v>4.7880000000000003</v>
      </c>
      <c r="N183" s="34">
        <f>IF(B183&gt;0,J183*B183/1000,"")</f>
        <v>11.730600000000001</v>
      </c>
      <c r="O183" s="34">
        <f>IF(B183&gt;0,G183*B183/1000,"")</f>
        <v>102.94199999999999</v>
      </c>
      <c r="P183" s="71">
        <v>0</v>
      </c>
      <c r="Q183" s="30">
        <v>1.7130000000000001</v>
      </c>
    </row>
    <row r="184" spans="1:17">
      <c r="A184" s="87">
        <v>41752</v>
      </c>
      <c r="B184" s="38">
        <v>2372</v>
      </c>
      <c r="C184" s="42"/>
      <c r="D184" s="42"/>
      <c r="E184" s="43"/>
      <c r="F184" s="42"/>
      <c r="G184" s="42"/>
      <c r="H184" s="42"/>
      <c r="I184" s="42"/>
      <c r="J184" s="42"/>
      <c r="K184" s="76"/>
      <c r="L184" s="76"/>
      <c r="M184" s="76"/>
      <c r="N184" s="76"/>
      <c r="O184" s="76"/>
      <c r="P184" s="71">
        <v>0</v>
      </c>
      <c r="Q184" s="30">
        <v>1.286</v>
      </c>
    </row>
    <row r="185" spans="1:17">
      <c r="A185" s="87">
        <v>41753</v>
      </c>
      <c r="B185" s="38">
        <v>2335</v>
      </c>
      <c r="C185" s="42"/>
      <c r="D185" s="42"/>
      <c r="E185" s="43"/>
      <c r="F185" s="42"/>
      <c r="G185" s="42"/>
      <c r="H185" s="42"/>
      <c r="I185" s="42"/>
      <c r="J185" s="42"/>
      <c r="K185" s="76"/>
      <c r="L185" s="76"/>
      <c r="M185" s="76"/>
      <c r="N185" s="76"/>
      <c r="O185" s="76"/>
      <c r="P185" s="71">
        <v>0</v>
      </c>
      <c r="Q185" s="30">
        <v>1.012</v>
      </c>
    </row>
    <row r="186" spans="1:17">
      <c r="A186" s="87">
        <v>41754</v>
      </c>
      <c r="B186" s="38">
        <v>2072</v>
      </c>
      <c r="C186" s="42"/>
      <c r="D186" s="42"/>
      <c r="E186" s="43"/>
      <c r="F186" s="42"/>
      <c r="G186" s="42"/>
      <c r="H186" s="42"/>
      <c r="I186" s="42"/>
      <c r="J186" s="42"/>
      <c r="K186" s="76"/>
      <c r="L186" s="76"/>
      <c r="M186" s="76"/>
      <c r="N186" s="76"/>
      <c r="O186" s="76"/>
      <c r="P186" s="71">
        <v>0</v>
      </c>
      <c r="Q186" s="30">
        <v>1.2969999999999999</v>
      </c>
    </row>
    <row r="187" spans="1:17">
      <c r="A187" s="87">
        <v>41755</v>
      </c>
      <c r="B187" s="38">
        <v>2216</v>
      </c>
      <c r="C187" s="42"/>
      <c r="D187" s="42"/>
      <c r="E187" s="43"/>
      <c r="F187" s="42"/>
      <c r="G187" s="42"/>
      <c r="H187" s="42"/>
      <c r="I187" s="42"/>
      <c r="J187" s="42"/>
      <c r="K187" s="76"/>
      <c r="L187" s="76"/>
      <c r="M187" s="76"/>
      <c r="N187" s="76"/>
      <c r="O187" s="76"/>
      <c r="P187" s="71">
        <v>0</v>
      </c>
      <c r="Q187" s="30">
        <v>1.2010000000000001</v>
      </c>
    </row>
    <row r="188" spans="1:17">
      <c r="A188" s="87">
        <v>41756</v>
      </c>
      <c r="B188" s="38">
        <v>2241</v>
      </c>
      <c r="C188" s="42"/>
      <c r="D188" s="42"/>
      <c r="E188" s="43"/>
      <c r="F188" s="42"/>
      <c r="G188" s="42"/>
      <c r="H188" s="42"/>
      <c r="I188" s="42"/>
      <c r="J188" s="42"/>
      <c r="K188" s="76"/>
      <c r="L188" s="76"/>
      <c r="M188" s="76"/>
      <c r="N188" s="76"/>
      <c r="O188" s="76"/>
      <c r="P188" s="71">
        <v>0</v>
      </c>
      <c r="Q188" s="30">
        <v>1.4139999999999999</v>
      </c>
    </row>
    <row r="189" spans="1:17">
      <c r="A189" s="87">
        <v>41757</v>
      </c>
      <c r="B189" s="38">
        <v>4853</v>
      </c>
      <c r="C189" s="42"/>
      <c r="D189" s="42"/>
      <c r="E189" s="43"/>
      <c r="F189" s="42"/>
      <c r="G189" s="42"/>
      <c r="H189" s="42"/>
      <c r="I189" s="42"/>
      <c r="J189" s="42"/>
      <c r="K189" s="76"/>
      <c r="L189" s="76"/>
      <c r="M189" s="76"/>
      <c r="N189" s="76"/>
      <c r="O189" s="76"/>
      <c r="P189" s="71">
        <v>34</v>
      </c>
      <c r="Q189" s="30">
        <v>2.1309999999999998</v>
      </c>
    </row>
    <row r="190" spans="1:17">
      <c r="A190" s="87">
        <v>41758</v>
      </c>
      <c r="B190" s="38">
        <v>4585</v>
      </c>
      <c r="C190" s="42"/>
      <c r="D190" s="42"/>
      <c r="E190" s="43"/>
      <c r="F190" s="42"/>
      <c r="G190" s="42"/>
      <c r="H190" s="42"/>
      <c r="I190" s="42"/>
      <c r="J190" s="42"/>
      <c r="K190" s="76"/>
      <c r="L190" s="76"/>
      <c r="M190" s="76"/>
      <c r="N190" s="76"/>
      <c r="O190" s="76"/>
      <c r="P190" s="71">
        <v>1.5</v>
      </c>
      <c r="Q190" s="30">
        <v>5.024</v>
      </c>
    </row>
    <row r="191" spans="1:17">
      <c r="A191" s="87">
        <v>41759</v>
      </c>
      <c r="B191" s="38">
        <v>2885</v>
      </c>
      <c r="C191" s="42"/>
      <c r="D191" s="42"/>
      <c r="E191" s="43"/>
      <c r="F191" s="42"/>
      <c r="G191" s="42"/>
      <c r="H191" s="42"/>
      <c r="I191" s="42"/>
      <c r="J191" s="42"/>
      <c r="K191" s="76"/>
      <c r="L191" s="76"/>
      <c r="M191" s="76"/>
      <c r="N191" s="76"/>
      <c r="O191" s="76"/>
      <c r="P191" s="71">
        <v>0</v>
      </c>
      <c r="Q191" s="30">
        <v>3.456</v>
      </c>
    </row>
    <row r="192" spans="1:17">
      <c r="A192" s="87">
        <v>41760</v>
      </c>
      <c r="B192" s="38">
        <v>2821</v>
      </c>
      <c r="C192" s="42"/>
      <c r="D192" s="42"/>
      <c r="E192" s="43"/>
      <c r="F192" s="42"/>
      <c r="G192" s="42"/>
      <c r="H192" s="42"/>
      <c r="I192" s="42"/>
      <c r="J192" s="42"/>
      <c r="K192" s="76"/>
      <c r="L192" s="76"/>
      <c r="M192" s="76"/>
      <c r="N192" s="76"/>
      <c r="O192" s="76"/>
      <c r="P192" s="71">
        <v>1</v>
      </c>
      <c r="Q192" s="30">
        <v>2.3650000000000002</v>
      </c>
    </row>
    <row r="193" spans="1:17">
      <c r="A193" s="87">
        <v>41761</v>
      </c>
      <c r="B193" s="38">
        <v>2726</v>
      </c>
      <c r="C193" s="31"/>
      <c r="D193" s="32"/>
      <c r="E193" s="32"/>
      <c r="F193" s="32"/>
      <c r="G193" s="33"/>
      <c r="H193" s="33"/>
      <c r="I193" s="34"/>
      <c r="J193" s="34"/>
      <c r="K193" s="76"/>
      <c r="L193" s="76"/>
      <c r="M193" s="76"/>
      <c r="N193" s="76"/>
      <c r="O193" s="76"/>
      <c r="P193" s="71">
        <v>0</v>
      </c>
      <c r="Q193" s="30">
        <v>1.91</v>
      </c>
    </row>
    <row r="194" spans="1:17">
      <c r="A194" s="87">
        <v>41762</v>
      </c>
      <c r="B194" s="38">
        <v>5347</v>
      </c>
      <c r="C194" s="33"/>
      <c r="D194" s="33"/>
      <c r="E194" s="31"/>
      <c r="F194" s="31"/>
      <c r="G194" s="31"/>
      <c r="H194" s="31"/>
      <c r="I194" s="33"/>
      <c r="J194" s="33"/>
      <c r="K194" s="76"/>
      <c r="L194" s="76"/>
      <c r="M194" s="76"/>
      <c r="N194" s="76"/>
      <c r="O194" s="76"/>
      <c r="P194" s="71">
        <v>15</v>
      </c>
      <c r="Q194" s="30">
        <v>3.32</v>
      </c>
    </row>
    <row r="195" spans="1:17">
      <c r="A195" s="87">
        <v>41763</v>
      </c>
      <c r="B195" s="38">
        <v>3224</v>
      </c>
      <c r="C195" s="33"/>
      <c r="D195" s="33"/>
      <c r="E195" s="31"/>
      <c r="F195" s="32"/>
      <c r="G195" s="32"/>
      <c r="H195" s="32"/>
      <c r="I195" s="33"/>
      <c r="J195" s="33"/>
      <c r="K195" s="76"/>
      <c r="L195" s="76"/>
      <c r="M195" s="76"/>
      <c r="N195" s="76"/>
      <c r="O195" s="76"/>
      <c r="P195" s="71">
        <v>0</v>
      </c>
      <c r="Q195" s="30">
        <v>3.5649999999999999</v>
      </c>
    </row>
    <row r="196" spans="1:17">
      <c r="A196" s="87">
        <v>41764</v>
      </c>
      <c r="B196" s="38">
        <v>2642</v>
      </c>
      <c r="C196" s="42"/>
      <c r="D196" s="42"/>
      <c r="E196" s="43"/>
      <c r="F196" s="42"/>
      <c r="G196" s="42"/>
      <c r="H196" s="42"/>
      <c r="I196" s="42"/>
      <c r="J196" s="42"/>
      <c r="K196" s="76"/>
      <c r="L196" s="76"/>
      <c r="M196" s="76"/>
      <c r="N196" s="76"/>
      <c r="O196" s="76"/>
      <c r="P196" s="71">
        <v>0</v>
      </c>
      <c r="Q196" s="30">
        <v>2.0910000000000002</v>
      </c>
    </row>
    <row r="197" spans="1:17">
      <c r="A197" s="87">
        <v>41765</v>
      </c>
      <c r="B197" s="38">
        <v>2712</v>
      </c>
      <c r="C197" s="30">
        <v>2</v>
      </c>
      <c r="D197" s="30">
        <v>0.03</v>
      </c>
      <c r="E197" s="37">
        <v>7.8</v>
      </c>
      <c r="F197" s="30">
        <v>188</v>
      </c>
      <c r="G197" s="30">
        <v>1</v>
      </c>
      <c r="H197" s="30">
        <v>2</v>
      </c>
      <c r="I197" s="30">
        <v>3</v>
      </c>
      <c r="J197" s="30">
        <v>4.2</v>
      </c>
      <c r="K197" s="34">
        <f>IF(B197&gt;0,H197*B197/1000,"")</f>
        <v>5.4240000000000004</v>
      </c>
      <c r="L197" s="34">
        <f>IF(B197&gt;0,I197*B197/1000,"")</f>
        <v>8.1359999999999992</v>
      </c>
      <c r="M197" s="34">
        <f>IF(B197&gt;0,C197*B197/1000,"")</f>
        <v>5.4240000000000004</v>
      </c>
      <c r="N197" s="34">
        <f>IF(B197&gt;0,J197*B197/1000,"")</f>
        <v>11.3904</v>
      </c>
      <c r="O197" s="34">
        <f>IF(B197&gt;0,G197*B197/1000,"")</f>
        <v>2.7120000000000002</v>
      </c>
      <c r="P197" s="71">
        <v>0</v>
      </c>
      <c r="Q197" s="30">
        <v>1.764</v>
      </c>
    </row>
    <row r="198" spans="1:17">
      <c r="A198" s="87">
        <v>41766</v>
      </c>
      <c r="B198" s="38">
        <v>2697</v>
      </c>
      <c r="C198" s="42"/>
      <c r="D198" s="42"/>
      <c r="E198" s="43"/>
      <c r="F198" s="42"/>
      <c r="G198" s="42"/>
      <c r="H198" s="42"/>
      <c r="I198" s="42"/>
      <c r="J198" s="42"/>
      <c r="K198" s="76"/>
      <c r="L198" s="76"/>
      <c r="M198" s="76"/>
      <c r="N198" s="76"/>
      <c r="O198" s="76"/>
      <c r="P198" s="71">
        <v>0</v>
      </c>
      <c r="Q198" s="30">
        <v>1.909</v>
      </c>
    </row>
    <row r="199" spans="1:17">
      <c r="A199" s="87">
        <v>41767</v>
      </c>
      <c r="B199" s="38">
        <v>2550</v>
      </c>
      <c r="C199" s="42"/>
      <c r="D199" s="42"/>
      <c r="E199" s="43"/>
      <c r="F199" s="42"/>
      <c r="G199" s="42"/>
      <c r="H199" s="42"/>
      <c r="I199" s="42"/>
      <c r="J199" s="42"/>
      <c r="K199" s="76"/>
      <c r="L199" s="76"/>
      <c r="M199" s="76"/>
      <c r="N199" s="76"/>
      <c r="O199" s="76"/>
      <c r="P199" s="72">
        <v>0</v>
      </c>
      <c r="Q199" s="30">
        <v>1.911</v>
      </c>
    </row>
    <row r="200" spans="1:17">
      <c r="A200" s="87">
        <v>41768</v>
      </c>
      <c r="B200" s="38">
        <v>2486</v>
      </c>
      <c r="C200" s="42"/>
      <c r="D200" s="42"/>
      <c r="E200" s="43"/>
      <c r="F200" s="42"/>
      <c r="G200" s="42"/>
      <c r="H200" s="42"/>
      <c r="I200" s="42"/>
      <c r="J200" s="42"/>
      <c r="K200" s="76"/>
      <c r="L200" s="76"/>
      <c r="M200" s="76"/>
      <c r="N200" s="76"/>
      <c r="O200" s="76"/>
      <c r="P200" s="72">
        <v>1.5</v>
      </c>
      <c r="Q200" s="30">
        <v>1.859</v>
      </c>
    </row>
    <row r="201" spans="1:17">
      <c r="A201" s="87">
        <v>41769</v>
      </c>
      <c r="B201" s="38">
        <v>2577</v>
      </c>
      <c r="C201" s="42"/>
      <c r="D201" s="42"/>
      <c r="E201" s="43"/>
      <c r="F201" s="42"/>
      <c r="G201" s="42"/>
      <c r="H201" s="42"/>
      <c r="I201" s="42"/>
      <c r="J201" s="42"/>
      <c r="K201" s="76"/>
      <c r="L201" s="76"/>
      <c r="M201" s="76"/>
      <c r="N201" s="76"/>
      <c r="O201" s="76"/>
      <c r="P201" s="72">
        <v>0</v>
      </c>
      <c r="Q201" s="30">
        <v>1.8480000000000001</v>
      </c>
    </row>
    <row r="202" spans="1:17">
      <c r="A202" s="87">
        <v>41770</v>
      </c>
      <c r="B202" s="38">
        <v>2250</v>
      </c>
      <c r="C202" s="42"/>
      <c r="D202" s="42"/>
      <c r="E202" s="43"/>
      <c r="F202" s="42"/>
      <c r="G202" s="42"/>
      <c r="H202" s="42"/>
      <c r="I202" s="42"/>
      <c r="J202" s="42"/>
      <c r="K202" s="76"/>
      <c r="L202" s="76"/>
      <c r="M202" s="76"/>
      <c r="N202" s="76"/>
      <c r="O202" s="76"/>
      <c r="P202" s="72">
        <v>0</v>
      </c>
      <c r="Q202" s="30">
        <v>1.5189999999999999</v>
      </c>
    </row>
    <row r="203" spans="1:17">
      <c r="A203" s="87">
        <v>41771</v>
      </c>
      <c r="B203" s="38">
        <v>2337</v>
      </c>
      <c r="C203" s="42"/>
      <c r="D203" s="42"/>
      <c r="E203" s="43"/>
      <c r="F203" s="42"/>
      <c r="G203" s="42"/>
      <c r="H203" s="42"/>
      <c r="I203" s="42"/>
      <c r="J203" s="42"/>
      <c r="K203" s="76"/>
      <c r="L203" s="76"/>
      <c r="M203" s="76"/>
      <c r="N203" s="76"/>
      <c r="O203" s="76"/>
      <c r="P203" s="72">
        <v>0</v>
      </c>
      <c r="Q203" s="30">
        <v>1.641</v>
      </c>
    </row>
    <row r="204" spans="1:17">
      <c r="A204" s="87">
        <v>41772</v>
      </c>
      <c r="B204" s="38">
        <v>2470</v>
      </c>
      <c r="C204" s="42"/>
      <c r="D204" s="42"/>
      <c r="E204" s="43"/>
      <c r="F204" s="42"/>
      <c r="G204" s="42"/>
      <c r="H204" s="42"/>
      <c r="I204" s="42"/>
      <c r="J204" s="42"/>
      <c r="K204" s="76"/>
      <c r="L204" s="76"/>
      <c r="M204" s="76"/>
      <c r="N204" s="76"/>
      <c r="O204" s="76"/>
      <c r="P204" s="71">
        <v>0</v>
      </c>
      <c r="Q204" s="30">
        <v>1.6459999999999999</v>
      </c>
    </row>
    <row r="205" spans="1:17">
      <c r="A205" s="87">
        <v>41773</v>
      </c>
      <c r="B205" s="38">
        <v>2536</v>
      </c>
      <c r="C205" s="42"/>
      <c r="D205" s="42"/>
      <c r="E205" s="43"/>
      <c r="F205" s="42"/>
      <c r="G205" s="42"/>
      <c r="H205" s="42"/>
      <c r="I205" s="42"/>
      <c r="J205" s="42"/>
      <c r="K205" s="76"/>
      <c r="L205" s="76"/>
      <c r="M205" s="76"/>
      <c r="N205" s="76"/>
      <c r="O205" s="76"/>
      <c r="P205" s="72">
        <v>3.5</v>
      </c>
      <c r="Q205" s="30">
        <v>1.7010000000000001</v>
      </c>
    </row>
    <row r="206" spans="1:17">
      <c r="A206" s="87">
        <v>41774</v>
      </c>
      <c r="B206" s="38">
        <v>2437</v>
      </c>
      <c r="C206" s="42"/>
      <c r="D206" s="42"/>
      <c r="E206" s="43"/>
      <c r="F206" s="42"/>
      <c r="G206" s="42"/>
      <c r="H206" s="42"/>
      <c r="I206" s="42"/>
      <c r="J206" s="42"/>
      <c r="K206" s="76"/>
      <c r="L206" s="76"/>
      <c r="M206" s="76"/>
      <c r="N206" s="76"/>
      <c r="O206" s="76"/>
      <c r="P206" s="72">
        <v>1</v>
      </c>
      <c r="Q206" s="30">
        <v>1.9359999999999999</v>
      </c>
    </row>
    <row r="207" spans="1:17">
      <c r="A207" s="87">
        <v>41775</v>
      </c>
      <c r="B207" s="38">
        <v>2472</v>
      </c>
      <c r="C207" s="31"/>
      <c r="D207" s="32"/>
      <c r="E207" s="32"/>
      <c r="F207" s="32"/>
      <c r="G207" s="33"/>
      <c r="H207" s="33"/>
      <c r="I207" s="34"/>
      <c r="J207" s="34"/>
      <c r="K207" s="76"/>
      <c r="L207" s="76"/>
      <c r="M207" s="76"/>
      <c r="N207" s="76"/>
      <c r="O207" s="76"/>
      <c r="P207" s="71">
        <v>0</v>
      </c>
      <c r="Q207" s="30">
        <v>1.8240000000000001</v>
      </c>
    </row>
    <row r="208" spans="1:17">
      <c r="A208" s="87">
        <v>41776</v>
      </c>
      <c r="B208" s="38">
        <v>2425</v>
      </c>
      <c r="C208" s="33"/>
      <c r="D208" s="33"/>
      <c r="E208" s="31"/>
      <c r="F208" s="31"/>
      <c r="G208" s="31"/>
      <c r="H208" s="31"/>
      <c r="I208" s="33"/>
      <c r="J208" s="33"/>
      <c r="K208" s="76"/>
      <c r="L208" s="76"/>
      <c r="M208" s="76"/>
      <c r="N208" s="76"/>
      <c r="O208" s="76"/>
      <c r="P208" s="71">
        <v>1.5</v>
      </c>
      <c r="Q208" s="30">
        <v>1.718</v>
      </c>
    </row>
    <row r="209" spans="1:17">
      <c r="A209" s="87">
        <v>41777</v>
      </c>
      <c r="B209" s="38">
        <v>2472</v>
      </c>
      <c r="C209" s="33"/>
      <c r="D209" s="33"/>
      <c r="E209" s="31"/>
      <c r="F209" s="32"/>
      <c r="G209" s="32"/>
      <c r="H209" s="32"/>
      <c r="I209" s="33"/>
      <c r="J209" s="33"/>
      <c r="K209" s="76"/>
      <c r="L209" s="76"/>
      <c r="M209" s="76"/>
      <c r="N209" s="76"/>
      <c r="O209" s="76"/>
      <c r="P209" s="71">
        <v>1.5</v>
      </c>
      <c r="Q209" s="30">
        <v>1.788</v>
      </c>
    </row>
    <row r="210" spans="1:17">
      <c r="A210" s="87">
        <v>41778</v>
      </c>
      <c r="B210" s="38">
        <v>2343</v>
      </c>
      <c r="C210" s="42"/>
      <c r="D210" s="42"/>
      <c r="E210" s="43"/>
      <c r="F210" s="42"/>
      <c r="G210" s="42"/>
      <c r="H210" s="42"/>
      <c r="I210" s="42"/>
      <c r="J210" s="42"/>
      <c r="K210" s="76"/>
      <c r="L210" s="76"/>
      <c r="M210" s="76"/>
      <c r="N210" s="76"/>
      <c r="O210" s="76"/>
      <c r="P210" s="71">
        <v>0</v>
      </c>
      <c r="Q210" s="30">
        <v>1.6679999999999999</v>
      </c>
    </row>
    <row r="211" spans="1:17">
      <c r="A211" s="87">
        <v>41779</v>
      </c>
      <c r="B211" s="38">
        <v>2595</v>
      </c>
      <c r="C211" s="30">
        <v>2</v>
      </c>
      <c r="D211" s="30">
        <v>0.03</v>
      </c>
      <c r="E211" s="37">
        <v>7.5</v>
      </c>
      <c r="F211" s="30">
        <v>1070</v>
      </c>
      <c r="G211" s="30">
        <v>1</v>
      </c>
      <c r="H211" s="30">
        <v>2</v>
      </c>
      <c r="I211" s="30">
        <v>1</v>
      </c>
      <c r="J211" s="30">
        <v>3.2</v>
      </c>
      <c r="K211" s="34">
        <f>IF(B211&gt;0,H211*B211/1000,"")</f>
        <v>5.19</v>
      </c>
      <c r="L211" s="34">
        <f>IF(B211&gt;0,I211*B211/1000,"")</f>
        <v>2.5950000000000002</v>
      </c>
      <c r="M211" s="34">
        <f>IF(B211&gt;0,C211*B211/1000,"")</f>
        <v>5.19</v>
      </c>
      <c r="N211" s="34">
        <f>IF(B211&gt;0,J211*B211/1000,"")</f>
        <v>8.3040000000000003</v>
      </c>
      <c r="O211" s="34">
        <f>IF(B211&gt;0,G211*B211/1000,"")</f>
        <v>2.5950000000000002</v>
      </c>
      <c r="P211" s="71">
        <v>0</v>
      </c>
      <c r="Q211" s="30">
        <v>1.7290000000000001</v>
      </c>
    </row>
    <row r="212" spans="1:17">
      <c r="A212" s="87">
        <v>41780</v>
      </c>
      <c r="B212" s="38">
        <v>2333</v>
      </c>
      <c r="C212" s="42"/>
      <c r="D212" s="42"/>
      <c r="E212" s="43"/>
      <c r="F212" s="42"/>
      <c r="G212" s="42"/>
      <c r="H212" s="42"/>
      <c r="I212" s="42"/>
      <c r="J212" s="42"/>
      <c r="K212" s="76"/>
      <c r="L212" s="76"/>
      <c r="M212" s="76"/>
      <c r="N212" s="76"/>
      <c r="O212" s="76"/>
      <c r="P212" s="71">
        <v>0</v>
      </c>
      <c r="Q212" s="30">
        <v>1.3720000000000001</v>
      </c>
    </row>
    <row r="213" spans="1:17">
      <c r="A213" s="87">
        <v>41781</v>
      </c>
      <c r="B213" s="38">
        <v>2466</v>
      </c>
      <c r="C213" s="42"/>
      <c r="D213" s="42"/>
      <c r="E213" s="43"/>
      <c r="F213" s="42"/>
      <c r="G213" s="42"/>
      <c r="H213" s="42"/>
      <c r="I213" s="42"/>
      <c r="J213" s="42"/>
      <c r="K213" s="76"/>
      <c r="L213" s="76"/>
      <c r="M213" s="76"/>
      <c r="N213" s="76"/>
      <c r="O213" s="76"/>
      <c r="P213" s="71">
        <v>0</v>
      </c>
      <c r="Q213" s="30">
        <v>1.36</v>
      </c>
    </row>
    <row r="214" spans="1:17">
      <c r="A214" s="87">
        <v>41782</v>
      </c>
      <c r="B214" s="38">
        <v>2399</v>
      </c>
      <c r="C214" s="42"/>
      <c r="D214" s="42"/>
      <c r="E214" s="43"/>
      <c r="F214" s="42"/>
      <c r="G214" s="42"/>
      <c r="H214" s="42"/>
      <c r="I214" s="42"/>
      <c r="J214" s="42"/>
      <c r="K214" s="76"/>
      <c r="L214" s="76"/>
      <c r="M214" s="76"/>
      <c r="N214" s="76"/>
      <c r="O214" s="76"/>
      <c r="P214" s="72">
        <v>0</v>
      </c>
      <c r="Q214" s="30">
        <v>1.643</v>
      </c>
    </row>
    <row r="215" spans="1:17">
      <c r="A215" s="87">
        <v>41783</v>
      </c>
      <c r="B215" s="38">
        <v>2320</v>
      </c>
      <c r="C215" s="42"/>
      <c r="D215" s="42"/>
      <c r="E215" s="43"/>
      <c r="F215" s="42"/>
      <c r="G215" s="42"/>
      <c r="H215" s="42"/>
      <c r="I215" s="42"/>
      <c r="J215" s="42"/>
      <c r="K215" s="76"/>
      <c r="L215" s="76"/>
      <c r="M215" s="76"/>
      <c r="N215" s="76"/>
      <c r="O215" s="76"/>
      <c r="P215" s="71">
        <v>0</v>
      </c>
      <c r="Q215" s="30">
        <v>1.7509999999999999</v>
      </c>
    </row>
    <row r="216" spans="1:17">
      <c r="A216" s="87">
        <v>41784</v>
      </c>
      <c r="B216" s="38">
        <v>2359</v>
      </c>
      <c r="C216" s="42"/>
      <c r="D216" s="42"/>
      <c r="E216" s="43"/>
      <c r="F216" s="42"/>
      <c r="G216" s="42"/>
      <c r="H216" s="42"/>
      <c r="I216" s="42"/>
      <c r="J216" s="42"/>
      <c r="K216" s="76"/>
      <c r="L216" s="76"/>
      <c r="M216" s="76"/>
      <c r="N216" s="76"/>
      <c r="O216" s="76"/>
      <c r="P216" s="72">
        <v>0</v>
      </c>
      <c r="Q216" s="30">
        <v>1.9750000000000001</v>
      </c>
    </row>
    <row r="217" spans="1:17">
      <c r="A217" s="87">
        <v>41785</v>
      </c>
      <c r="B217" s="38">
        <v>2433</v>
      </c>
      <c r="C217" s="42"/>
      <c r="D217" s="42"/>
      <c r="E217" s="43"/>
      <c r="F217" s="42"/>
      <c r="G217" s="42"/>
      <c r="H217" s="42"/>
      <c r="I217" s="42"/>
      <c r="J217" s="42"/>
      <c r="K217" s="76"/>
      <c r="L217" s="76"/>
      <c r="M217" s="76"/>
      <c r="N217" s="76"/>
      <c r="O217" s="76"/>
      <c r="P217" s="71">
        <v>0</v>
      </c>
      <c r="Q217" s="30">
        <v>1.7090000000000001</v>
      </c>
    </row>
    <row r="218" spans="1:17">
      <c r="A218" s="87">
        <v>41786</v>
      </c>
      <c r="B218" s="38">
        <v>2278</v>
      </c>
      <c r="C218" s="42"/>
      <c r="D218" s="42"/>
      <c r="E218" s="43"/>
      <c r="F218" s="42"/>
      <c r="G218" s="42"/>
      <c r="H218" s="42"/>
      <c r="I218" s="42"/>
      <c r="J218" s="42"/>
      <c r="K218" s="76"/>
      <c r="L218" s="76"/>
      <c r="M218" s="76"/>
      <c r="N218" s="76"/>
      <c r="O218" s="76"/>
      <c r="P218" s="71">
        <v>0</v>
      </c>
      <c r="Q218" s="30">
        <v>1.7949999999999999</v>
      </c>
    </row>
    <row r="219" spans="1:17">
      <c r="A219" s="87">
        <v>41787</v>
      </c>
      <c r="B219" s="38">
        <v>2338</v>
      </c>
      <c r="C219" s="42"/>
      <c r="D219" s="42"/>
      <c r="E219" s="43"/>
      <c r="F219" s="42"/>
      <c r="G219" s="42"/>
      <c r="H219" s="42"/>
      <c r="I219" s="42"/>
      <c r="J219" s="42"/>
      <c r="K219" s="76"/>
      <c r="L219" s="76"/>
      <c r="M219" s="76"/>
      <c r="N219" s="76"/>
      <c r="O219" s="76"/>
      <c r="P219" s="72">
        <v>0</v>
      </c>
      <c r="Q219" s="30">
        <v>1.7310000000000001</v>
      </c>
    </row>
    <row r="220" spans="1:17">
      <c r="A220" s="87">
        <v>41788</v>
      </c>
      <c r="B220" s="38">
        <v>2354</v>
      </c>
      <c r="C220" s="42"/>
      <c r="D220" s="42"/>
      <c r="E220" s="43"/>
      <c r="F220" s="42"/>
      <c r="G220" s="42"/>
      <c r="H220" s="42"/>
      <c r="I220" s="42"/>
      <c r="J220" s="42"/>
      <c r="K220" s="76"/>
      <c r="L220" s="76"/>
      <c r="M220" s="76"/>
      <c r="N220" s="76"/>
      <c r="O220" s="76"/>
      <c r="P220" s="72">
        <v>0</v>
      </c>
      <c r="Q220" s="30">
        <v>1.677</v>
      </c>
    </row>
    <row r="221" spans="1:17">
      <c r="A221" s="87">
        <v>41789</v>
      </c>
      <c r="B221" s="38">
        <v>2336</v>
      </c>
      <c r="C221" s="31"/>
      <c r="D221" s="32"/>
      <c r="E221" s="32"/>
      <c r="F221" s="32"/>
      <c r="G221" s="33"/>
      <c r="H221" s="33"/>
      <c r="I221" s="34"/>
      <c r="J221" s="34"/>
      <c r="K221" s="76"/>
      <c r="L221" s="76"/>
      <c r="M221" s="76"/>
      <c r="N221" s="76"/>
      <c r="O221" s="76"/>
      <c r="P221" s="71">
        <v>0</v>
      </c>
      <c r="Q221" s="30">
        <v>1.9279999999999999</v>
      </c>
    </row>
    <row r="222" spans="1:17">
      <c r="A222" s="87">
        <v>41790</v>
      </c>
      <c r="B222" s="38">
        <v>2316</v>
      </c>
      <c r="C222" s="33"/>
      <c r="D222" s="33"/>
      <c r="E222" s="31"/>
      <c r="F222" s="31"/>
      <c r="G222" s="31"/>
      <c r="H222" s="31"/>
      <c r="I222" s="33"/>
      <c r="J222" s="33"/>
      <c r="K222" s="76"/>
      <c r="L222" s="76"/>
      <c r="M222" s="76"/>
      <c r="N222" s="76"/>
      <c r="O222" s="76"/>
      <c r="P222" s="72">
        <v>0</v>
      </c>
      <c r="Q222" s="30">
        <v>1.6220000000000001</v>
      </c>
    </row>
    <row r="223" spans="1:17">
      <c r="A223" s="87">
        <v>41791</v>
      </c>
      <c r="B223" s="38">
        <v>2363</v>
      </c>
      <c r="C223" s="33"/>
      <c r="D223" s="33"/>
      <c r="E223" s="31"/>
      <c r="F223" s="32"/>
      <c r="G223" s="32"/>
      <c r="H223" s="32"/>
      <c r="I223" s="33"/>
      <c r="J223" s="33"/>
      <c r="K223" s="76"/>
      <c r="L223" s="76"/>
      <c r="M223" s="76"/>
      <c r="N223" s="76"/>
      <c r="O223" s="76"/>
      <c r="P223" s="71">
        <v>7</v>
      </c>
      <c r="Q223" s="30">
        <v>1.83</v>
      </c>
    </row>
    <row r="224" spans="1:17">
      <c r="A224" s="87">
        <v>41792</v>
      </c>
      <c r="B224" s="38">
        <v>2456</v>
      </c>
      <c r="C224" s="42"/>
      <c r="D224" s="42"/>
      <c r="E224" s="43"/>
      <c r="F224" s="42"/>
      <c r="G224" s="42"/>
      <c r="H224" s="42"/>
      <c r="I224" s="42"/>
      <c r="J224" s="42"/>
      <c r="K224" s="76"/>
      <c r="L224" s="76"/>
      <c r="M224" s="76"/>
      <c r="N224" s="76"/>
      <c r="O224" s="76"/>
      <c r="P224" s="71">
        <v>1</v>
      </c>
      <c r="Q224" s="30">
        <v>1.7809999999999999</v>
      </c>
    </row>
    <row r="225" spans="1:17">
      <c r="A225" s="87">
        <v>41793</v>
      </c>
      <c r="B225" s="38">
        <v>2501</v>
      </c>
      <c r="C225" s="30">
        <v>2</v>
      </c>
      <c r="D225" s="30">
        <v>0.01</v>
      </c>
      <c r="E225" s="37">
        <v>7.6</v>
      </c>
      <c r="F225" s="30">
        <v>2320</v>
      </c>
      <c r="G225" s="30">
        <v>5</v>
      </c>
      <c r="H225" s="30">
        <v>2</v>
      </c>
      <c r="I225" s="30">
        <v>0.47</v>
      </c>
      <c r="J225" s="30">
        <v>1.6</v>
      </c>
      <c r="K225" s="34">
        <f>IF(B225&gt;0,H225*B225/1000,"")</f>
        <v>5.0019999999999998</v>
      </c>
      <c r="L225" s="34">
        <f>IF(B225&gt;0,I225*B225/1000,"")</f>
        <v>1.17547</v>
      </c>
      <c r="M225" s="34">
        <f>IF(B225&gt;0,C225*B225/1000,"")</f>
        <v>5.0019999999999998</v>
      </c>
      <c r="N225" s="34">
        <f>IF(B225&gt;0,J225*B225/1000,"")</f>
        <v>4.0016000000000007</v>
      </c>
      <c r="O225" s="34">
        <f>IF(B225&gt;0,G225*B225/1000,"")</f>
        <v>12.505000000000001</v>
      </c>
      <c r="P225" s="71">
        <v>0</v>
      </c>
      <c r="Q225" s="30">
        <v>1.9670000000000001</v>
      </c>
    </row>
    <row r="226" spans="1:17">
      <c r="A226" s="87">
        <v>41794</v>
      </c>
      <c r="B226" s="38">
        <v>2349</v>
      </c>
      <c r="C226" s="42"/>
      <c r="D226" s="42"/>
      <c r="E226" s="43"/>
      <c r="F226" s="42"/>
      <c r="G226" s="42"/>
      <c r="H226" s="42"/>
      <c r="I226" s="42"/>
      <c r="J226" s="42"/>
      <c r="K226" s="76"/>
      <c r="L226" s="76"/>
      <c r="M226" s="76"/>
      <c r="N226" s="76"/>
      <c r="O226" s="76"/>
      <c r="P226" s="71">
        <v>0</v>
      </c>
      <c r="Q226" s="30">
        <v>0.72599999999999998</v>
      </c>
    </row>
    <row r="227" spans="1:17">
      <c r="A227" s="87">
        <v>41795</v>
      </c>
      <c r="B227" s="38">
        <v>2381</v>
      </c>
      <c r="C227" s="42"/>
      <c r="D227" s="42"/>
      <c r="E227" s="43"/>
      <c r="F227" s="42"/>
      <c r="G227" s="42"/>
      <c r="H227" s="42"/>
      <c r="I227" s="42"/>
      <c r="J227" s="42"/>
      <c r="K227" s="76"/>
      <c r="L227" s="76"/>
      <c r="M227" s="76"/>
      <c r="N227" s="76"/>
      <c r="O227" s="76"/>
      <c r="P227" s="71">
        <v>0</v>
      </c>
      <c r="Q227" s="30">
        <v>0.23400000000000001</v>
      </c>
    </row>
    <row r="228" spans="1:17">
      <c r="A228" s="87">
        <v>41796</v>
      </c>
      <c r="B228" s="38">
        <v>2193</v>
      </c>
      <c r="C228" s="42"/>
      <c r="D228" s="42"/>
      <c r="E228" s="43"/>
      <c r="F228" s="42"/>
      <c r="G228" s="42"/>
      <c r="H228" s="42"/>
      <c r="I228" s="42"/>
      <c r="J228" s="42"/>
      <c r="K228" s="76"/>
      <c r="L228" s="76"/>
      <c r="M228" s="76"/>
      <c r="N228" s="76"/>
      <c r="O228" s="76"/>
      <c r="P228" s="71">
        <v>0</v>
      </c>
      <c r="Q228" s="30">
        <v>0.14399999999999999</v>
      </c>
    </row>
    <row r="229" spans="1:17">
      <c r="A229" s="87">
        <v>41797</v>
      </c>
      <c r="B229" s="38">
        <v>2230</v>
      </c>
      <c r="C229" s="42"/>
      <c r="D229" s="42"/>
      <c r="E229" s="43"/>
      <c r="F229" s="42"/>
      <c r="G229" s="42"/>
      <c r="H229" s="42"/>
      <c r="I229" s="42"/>
      <c r="J229" s="42"/>
      <c r="K229" s="76"/>
      <c r="L229" s="76"/>
      <c r="M229" s="76"/>
      <c r="N229" s="76"/>
      <c r="O229" s="76"/>
      <c r="P229" s="71">
        <v>0</v>
      </c>
      <c r="Q229" s="30">
        <v>0.106</v>
      </c>
    </row>
    <row r="230" spans="1:17">
      <c r="A230" s="87">
        <v>41798</v>
      </c>
      <c r="B230" s="38">
        <v>2088</v>
      </c>
      <c r="C230" s="42"/>
      <c r="D230" s="42"/>
      <c r="E230" s="43"/>
      <c r="F230" s="42"/>
      <c r="G230" s="42"/>
      <c r="H230" s="42"/>
      <c r="I230" s="42"/>
      <c r="J230" s="42"/>
      <c r="K230" s="76"/>
      <c r="L230" s="76"/>
      <c r="M230" s="76"/>
      <c r="N230" s="76"/>
      <c r="O230" s="76"/>
      <c r="P230" s="71">
        <v>0</v>
      </c>
      <c r="Q230" s="30">
        <v>9.8000000000000004E-2</v>
      </c>
    </row>
    <row r="231" spans="1:17">
      <c r="A231" s="87">
        <v>41799</v>
      </c>
      <c r="B231" s="38">
        <v>2124</v>
      </c>
      <c r="C231" s="42"/>
      <c r="D231" s="42"/>
      <c r="E231" s="43"/>
      <c r="F231" s="42"/>
      <c r="G231" s="42"/>
      <c r="H231" s="42"/>
      <c r="I231" s="42"/>
      <c r="J231" s="42"/>
      <c r="K231" s="76"/>
      <c r="L231" s="76"/>
      <c r="M231" s="76"/>
      <c r="N231" s="76"/>
      <c r="O231" s="76"/>
      <c r="P231" s="72">
        <v>0</v>
      </c>
      <c r="Q231" s="30">
        <v>8.5999999999999993E-2</v>
      </c>
    </row>
    <row r="232" spans="1:17">
      <c r="A232" s="87">
        <v>41800</v>
      </c>
      <c r="B232" s="38">
        <v>2279</v>
      </c>
      <c r="C232" s="42"/>
      <c r="D232" s="42"/>
      <c r="E232" s="43"/>
      <c r="F232" s="42"/>
      <c r="G232" s="42"/>
      <c r="H232" s="42"/>
      <c r="I232" s="42"/>
      <c r="J232" s="42"/>
      <c r="K232" s="76"/>
      <c r="L232" s="76"/>
      <c r="M232" s="76"/>
      <c r="N232" s="76"/>
      <c r="O232" s="76"/>
      <c r="P232" s="71">
        <v>0</v>
      </c>
      <c r="Q232" s="30">
        <v>9.0999999999999998E-2</v>
      </c>
    </row>
    <row r="233" spans="1:17">
      <c r="A233" s="87">
        <v>41801</v>
      </c>
      <c r="B233" s="38">
        <v>2232</v>
      </c>
      <c r="C233" s="42"/>
      <c r="D233" s="42"/>
      <c r="E233" s="43"/>
      <c r="F233" s="42"/>
      <c r="G233" s="42"/>
      <c r="H233" s="42"/>
      <c r="I233" s="42"/>
      <c r="J233" s="42"/>
      <c r="K233" s="76"/>
      <c r="L233" s="76"/>
      <c r="M233" s="76"/>
      <c r="N233" s="76"/>
      <c r="O233" s="76"/>
      <c r="P233" s="72">
        <v>0</v>
      </c>
      <c r="Q233" s="30">
        <v>9.7000000000000003E-2</v>
      </c>
    </row>
    <row r="234" spans="1:17">
      <c r="A234" s="87">
        <v>41802</v>
      </c>
      <c r="B234" s="38">
        <v>2364</v>
      </c>
      <c r="C234" s="42"/>
      <c r="D234" s="42"/>
      <c r="E234" s="43"/>
      <c r="F234" s="42"/>
      <c r="G234" s="42"/>
      <c r="H234" s="42"/>
      <c r="I234" s="42"/>
      <c r="J234" s="42"/>
      <c r="K234" s="76"/>
      <c r="L234" s="76"/>
      <c r="M234" s="76"/>
      <c r="N234" s="76"/>
      <c r="O234" s="76"/>
      <c r="P234" s="72">
        <v>0</v>
      </c>
      <c r="Q234" s="30">
        <v>0.10199999999999999</v>
      </c>
    </row>
    <row r="235" spans="1:17">
      <c r="A235" s="87">
        <v>41803</v>
      </c>
      <c r="B235" s="38">
        <v>2306</v>
      </c>
      <c r="C235" s="31"/>
      <c r="D235" s="32"/>
      <c r="E235" s="32"/>
      <c r="F235" s="32"/>
      <c r="G235" s="33"/>
      <c r="H235" s="33"/>
      <c r="I235" s="34"/>
      <c r="J235" s="34"/>
      <c r="K235" s="76"/>
      <c r="L235" s="76"/>
      <c r="M235" s="76"/>
      <c r="N235" s="76"/>
      <c r="O235" s="76"/>
      <c r="P235" s="72">
        <v>0</v>
      </c>
      <c r="Q235" s="30">
        <v>0.107</v>
      </c>
    </row>
    <row r="236" spans="1:17">
      <c r="A236" s="87">
        <v>41804</v>
      </c>
      <c r="B236" s="38">
        <v>2134</v>
      </c>
      <c r="C236" s="33"/>
      <c r="D236" s="33"/>
      <c r="E236" s="31"/>
      <c r="F236" s="31"/>
      <c r="G236" s="31"/>
      <c r="H236" s="31"/>
      <c r="I236" s="33"/>
      <c r="J236" s="33"/>
      <c r="K236" s="76"/>
      <c r="L236" s="76"/>
      <c r="M236" s="76"/>
      <c r="N236" s="76"/>
      <c r="O236" s="76"/>
      <c r="P236" s="71">
        <v>0</v>
      </c>
      <c r="Q236" s="30">
        <v>9.9000000000000005E-2</v>
      </c>
    </row>
    <row r="237" spans="1:17">
      <c r="A237" s="87">
        <v>41805</v>
      </c>
      <c r="B237" s="38">
        <v>2090</v>
      </c>
      <c r="C237" s="33"/>
      <c r="D237" s="33"/>
      <c r="E237" s="31"/>
      <c r="F237" s="32"/>
      <c r="G237" s="32"/>
      <c r="H237" s="32"/>
      <c r="I237" s="33"/>
      <c r="J237" s="33"/>
      <c r="K237" s="76"/>
      <c r="L237" s="76"/>
      <c r="M237" s="76"/>
      <c r="N237" s="76"/>
      <c r="O237" s="76"/>
      <c r="P237" s="71">
        <v>0</v>
      </c>
      <c r="Q237" s="30">
        <v>9.7000000000000003E-2</v>
      </c>
    </row>
    <row r="238" spans="1:17">
      <c r="A238" s="87">
        <v>41806</v>
      </c>
      <c r="B238" s="38">
        <v>2383</v>
      </c>
      <c r="C238" s="42"/>
      <c r="D238" s="42"/>
      <c r="E238" s="43"/>
      <c r="F238" s="42"/>
      <c r="G238" s="42"/>
      <c r="H238" s="42"/>
      <c r="I238" s="42"/>
      <c r="J238" s="42"/>
      <c r="K238" s="76"/>
      <c r="L238" s="76"/>
      <c r="M238" s="76"/>
      <c r="N238" s="76"/>
      <c r="O238" s="76"/>
      <c r="P238" s="71">
        <v>0</v>
      </c>
      <c r="Q238" s="30">
        <v>9.0999999999999998E-2</v>
      </c>
    </row>
    <row r="239" spans="1:17">
      <c r="A239" s="87">
        <v>41807</v>
      </c>
      <c r="B239" s="38">
        <v>2395</v>
      </c>
      <c r="C239" s="30">
        <v>2</v>
      </c>
      <c r="D239" s="30">
        <v>0.03</v>
      </c>
      <c r="E239" s="37">
        <v>7.5</v>
      </c>
      <c r="F239" s="30">
        <v>150</v>
      </c>
      <c r="G239" s="30">
        <v>1</v>
      </c>
      <c r="H239" s="30">
        <v>2</v>
      </c>
      <c r="I239" s="30">
        <v>4.5999999999999996</v>
      </c>
      <c r="J239" s="30">
        <v>6.4</v>
      </c>
      <c r="K239" s="34">
        <f>IF(B239&gt;0,H239*B239/1000,"")</f>
        <v>4.79</v>
      </c>
      <c r="L239" s="34">
        <f>IF(B239&gt;0,I239*B239/1000,"")</f>
        <v>11.016999999999999</v>
      </c>
      <c r="M239" s="34">
        <f>IF(B239&gt;0,C239*B239/1000,"")</f>
        <v>4.79</v>
      </c>
      <c r="N239" s="34">
        <f>IF(B239&gt;0,J239*B239/1000,"")</f>
        <v>15.327999999999999</v>
      </c>
      <c r="O239" s="34">
        <f>IF(B239&gt;0,G239*B239/1000,"")</f>
        <v>2.395</v>
      </c>
      <c r="P239" s="71">
        <v>0</v>
      </c>
      <c r="Q239" s="30">
        <v>7.0000000000000007E-2</v>
      </c>
    </row>
    <row r="240" spans="1:17">
      <c r="A240" s="87">
        <v>41808</v>
      </c>
      <c r="B240" s="38">
        <v>2306</v>
      </c>
      <c r="C240" s="42"/>
      <c r="D240" s="42"/>
      <c r="E240" s="43"/>
      <c r="F240" s="42"/>
      <c r="G240" s="42"/>
      <c r="H240" s="42"/>
      <c r="I240" s="42"/>
      <c r="J240" s="42"/>
      <c r="K240" s="76"/>
      <c r="L240" s="76"/>
      <c r="M240" s="76"/>
      <c r="N240" s="76"/>
      <c r="O240" s="76"/>
      <c r="P240" s="71">
        <v>0</v>
      </c>
      <c r="Q240" s="30">
        <v>0.11799999999999999</v>
      </c>
    </row>
    <row r="241" spans="1:17">
      <c r="A241" s="87">
        <v>41809</v>
      </c>
      <c r="B241" s="38">
        <v>2176</v>
      </c>
      <c r="C241" s="42"/>
      <c r="D241" s="42"/>
      <c r="E241" s="43"/>
      <c r="F241" s="42"/>
      <c r="G241" s="42"/>
      <c r="H241" s="42"/>
      <c r="I241" s="42"/>
      <c r="J241" s="42"/>
      <c r="K241" s="76"/>
      <c r="L241" s="76"/>
      <c r="M241" s="76"/>
      <c r="N241" s="76"/>
      <c r="O241" s="76"/>
      <c r="P241" s="71">
        <v>0</v>
      </c>
      <c r="Q241" s="30">
        <v>0.125</v>
      </c>
    </row>
    <row r="242" spans="1:17">
      <c r="A242" s="87">
        <v>41810</v>
      </c>
      <c r="B242" s="38">
        <v>2093</v>
      </c>
      <c r="C242" s="42"/>
      <c r="D242" s="42"/>
      <c r="E242" s="43"/>
      <c r="F242" s="42"/>
      <c r="G242" s="42"/>
      <c r="H242" s="42"/>
      <c r="I242" s="42"/>
      <c r="J242" s="42"/>
      <c r="K242" s="76"/>
      <c r="L242" s="76"/>
      <c r="M242" s="76"/>
      <c r="N242" s="76"/>
      <c r="O242" s="76"/>
      <c r="P242" s="71">
        <v>0</v>
      </c>
      <c r="Q242" s="30">
        <v>0.17100000000000001</v>
      </c>
    </row>
    <row r="243" spans="1:17">
      <c r="A243" s="87">
        <v>41811</v>
      </c>
      <c r="B243" s="38">
        <v>2188</v>
      </c>
      <c r="C243" s="42"/>
      <c r="D243" s="42"/>
      <c r="E243" s="43"/>
      <c r="F243" s="42"/>
      <c r="G243" s="42"/>
      <c r="H243" s="42"/>
      <c r="I243" s="42"/>
      <c r="J243" s="42"/>
      <c r="K243" s="76"/>
      <c r="L243" s="76"/>
      <c r="M243" s="76"/>
      <c r="N243" s="76"/>
      <c r="O243" s="76"/>
      <c r="P243" s="71">
        <v>0</v>
      </c>
      <c r="Q243" s="30">
        <v>0.157</v>
      </c>
    </row>
    <row r="244" spans="1:17">
      <c r="A244" s="87">
        <v>41812</v>
      </c>
      <c r="B244" s="38">
        <v>2393</v>
      </c>
      <c r="C244" s="42"/>
      <c r="D244" s="42"/>
      <c r="E244" s="43"/>
      <c r="F244" s="42"/>
      <c r="G244" s="42"/>
      <c r="H244" s="42"/>
      <c r="I244" s="42"/>
      <c r="J244" s="42"/>
      <c r="K244" s="76"/>
      <c r="L244" s="76"/>
      <c r="M244" s="76"/>
      <c r="N244" s="76"/>
      <c r="O244" s="76"/>
      <c r="P244" s="71">
        <v>0</v>
      </c>
      <c r="Q244" s="30">
        <v>0.157</v>
      </c>
    </row>
    <row r="245" spans="1:17">
      <c r="A245" s="87">
        <v>41813</v>
      </c>
      <c r="B245" s="38">
        <v>2294</v>
      </c>
      <c r="C245" s="42"/>
      <c r="D245" s="42"/>
      <c r="E245" s="43"/>
      <c r="F245" s="42"/>
      <c r="G245" s="42"/>
      <c r="H245" s="42"/>
      <c r="I245" s="42"/>
      <c r="J245" s="42"/>
      <c r="K245" s="76"/>
      <c r="L245" s="76"/>
      <c r="M245" s="76"/>
      <c r="N245" s="76"/>
      <c r="O245" s="76"/>
      <c r="P245" s="71">
        <v>0</v>
      </c>
      <c r="Q245" s="30">
        <v>0.14399999999999999</v>
      </c>
    </row>
    <row r="246" spans="1:17">
      <c r="A246" s="87">
        <v>41814</v>
      </c>
      <c r="B246" s="38">
        <v>2547</v>
      </c>
      <c r="C246" s="42"/>
      <c r="D246" s="42"/>
      <c r="E246" s="43"/>
      <c r="F246" s="42"/>
      <c r="G246" s="42"/>
      <c r="H246" s="42"/>
      <c r="I246" s="42"/>
      <c r="J246" s="42"/>
      <c r="K246" s="76"/>
      <c r="L246" s="76"/>
      <c r="M246" s="76"/>
      <c r="N246" s="76"/>
      <c r="O246" s="76"/>
      <c r="P246" s="71">
        <v>0</v>
      </c>
      <c r="Q246" s="30">
        <v>0.14099999999999999</v>
      </c>
    </row>
    <row r="247" spans="1:17">
      <c r="A247" s="87">
        <v>41815</v>
      </c>
      <c r="B247" s="38">
        <v>2298</v>
      </c>
      <c r="C247" s="42"/>
      <c r="D247" s="42"/>
      <c r="E247" s="43"/>
      <c r="F247" s="42"/>
      <c r="G247" s="42"/>
      <c r="H247" s="42"/>
      <c r="I247" s="42"/>
      <c r="J247" s="42"/>
      <c r="K247" s="76"/>
      <c r="L247" s="76"/>
      <c r="M247" s="76"/>
      <c r="N247" s="76"/>
      <c r="O247" s="76"/>
      <c r="P247" s="71">
        <v>0</v>
      </c>
      <c r="Q247" s="30">
        <v>0.125</v>
      </c>
    </row>
    <row r="248" spans="1:17">
      <c r="A248" s="87">
        <v>41816</v>
      </c>
      <c r="B248" s="38">
        <v>2373</v>
      </c>
      <c r="C248" s="42"/>
      <c r="D248" s="42"/>
      <c r="E248" s="43"/>
      <c r="F248" s="42"/>
      <c r="G248" s="42"/>
      <c r="H248" s="42"/>
      <c r="I248" s="42"/>
      <c r="J248" s="42"/>
      <c r="K248" s="76"/>
      <c r="L248" s="76"/>
      <c r="M248" s="76"/>
      <c r="N248" s="76"/>
      <c r="O248" s="76"/>
      <c r="P248" s="71">
        <v>0</v>
      </c>
      <c r="Q248" s="30">
        <v>9.2999999999999999E-2</v>
      </c>
    </row>
    <row r="249" spans="1:17">
      <c r="A249" s="87">
        <v>41817</v>
      </c>
      <c r="B249" s="38">
        <v>2310</v>
      </c>
      <c r="C249" s="31"/>
      <c r="D249" s="32"/>
      <c r="E249" s="32"/>
      <c r="F249" s="32"/>
      <c r="G249" s="33"/>
      <c r="H249" s="33"/>
      <c r="I249" s="34"/>
      <c r="J249" s="34"/>
      <c r="K249" s="76"/>
      <c r="L249" s="76"/>
      <c r="M249" s="76"/>
      <c r="N249" s="76"/>
      <c r="O249" s="76"/>
      <c r="P249" s="71">
        <v>0</v>
      </c>
      <c r="Q249" s="30">
        <v>0.1</v>
      </c>
    </row>
    <row r="250" spans="1:17">
      <c r="A250" s="87">
        <v>41818</v>
      </c>
      <c r="B250" s="38">
        <v>2152</v>
      </c>
      <c r="C250" s="33"/>
      <c r="D250" s="33"/>
      <c r="E250" s="31"/>
      <c r="F250" s="31"/>
      <c r="G250" s="31"/>
      <c r="H250" s="31"/>
      <c r="I250" s="33"/>
      <c r="J250" s="33"/>
      <c r="K250" s="76"/>
      <c r="L250" s="76"/>
      <c r="M250" s="76"/>
      <c r="N250" s="76"/>
      <c r="O250" s="76"/>
      <c r="P250" s="71">
        <v>0</v>
      </c>
      <c r="Q250" s="30">
        <v>9.5000000000000001E-2</v>
      </c>
    </row>
    <row r="251" spans="1:17">
      <c r="A251" s="87">
        <v>41819</v>
      </c>
      <c r="B251" s="38">
        <v>2223</v>
      </c>
      <c r="C251" s="33"/>
      <c r="D251" s="33"/>
      <c r="E251" s="31"/>
      <c r="F251" s="32"/>
      <c r="G251" s="32"/>
      <c r="H251" s="32"/>
      <c r="I251" s="33"/>
      <c r="J251" s="33"/>
      <c r="K251" s="76"/>
      <c r="L251" s="76"/>
      <c r="M251" s="76"/>
      <c r="N251" s="76"/>
      <c r="O251" s="76"/>
      <c r="P251" s="71">
        <v>0</v>
      </c>
      <c r="Q251" s="30">
        <v>8.5000000000000006E-2</v>
      </c>
    </row>
    <row r="252" spans="1:17">
      <c r="A252" s="87">
        <v>41820</v>
      </c>
      <c r="B252" s="38">
        <v>2111</v>
      </c>
      <c r="C252" s="42"/>
      <c r="D252" s="42"/>
      <c r="E252" s="43"/>
      <c r="F252" s="42"/>
      <c r="G252" s="42"/>
      <c r="H252" s="42"/>
      <c r="I252" s="42"/>
      <c r="J252" s="42"/>
      <c r="K252" s="76"/>
      <c r="L252" s="76"/>
      <c r="M252" s="76"/>
      <c r="N252" s="76"/>
      <c r="O252" s="76"/>
      <c r="P252" s="71">
        <v>0</v>
      </c>
      <c r="Q252" s="30">
        <v>8.5999999999999993E-2</v>
      </c>
    </row>
    <row r="253" spans="1:17">
      <c r="A253" s="87">
        <v>41821</v>
      </c>
      <c r="B253" s="38">
        <v>2256</v>
      </c>
      <c r="C253" s="30">
        <v>2</v>
      </c>
      <c r="D253" s="30">
        <v>0.02</v>
      </c>
      <c r="E253" s="37">
        <v>7.5</v>
      </c>
      <c r="F253" s="30">
        <v>500</v>
      </c>
      <c r="G253" s="30">
        <v>1</v>
      </c>
      <c r="H253" s="30">
        <v>2</v>
      </c>
      <c r="I253" s="30">
        <v>3.2</v>
      </c>
      <c r="J253" s="30">
        <v>5.6</v>
      </c>
      <c r="K253" s="34">
        <f>IF(B253&gt;0,H253*B253/1000,"")</f>
        <v>4.5119999999999996</v>
      </c>
      <c r="L253" s="34">
        <f>IF(B253&gt;0,I253*B253/1000,"")</f>
        <v>7.2192000000000007</v>
      </c>
      <c r="M253" s="34">
        <f>IF(B253&gt;0,C253*B253/1000,"")</f>
        <v>4.5119999999999996</v>
      </c>
      <c r="N253" s="34">
        <f>IF(B253&gt;0,J253*B253/1000,"")</f>
        <v>12.633599999999998</v>
      </c>
      <c r="O253" s="34">
        <f>IF(B253&gt;0,G253*B253/1000,"")</f>
        <v>2.2559999999999998</v>
      </c>
      <c r="P253" s="71">
        <v>0</v>
      </c>
      <c r="Q253" s="30">
        <v>8.7999999999999995E-2</v>
      </c>
    </row>
    <row r="254" spans="1:17">
      <c r="A254" s="87">
        <v>41822</v>
      </c>
      <c r="B254" s="38">
        <v>2182</v>
      </c>
      <c r="C254" s="42"/>
      <c r="D254" s="42"/>
      <c r="E254" s="43"/>
      <c r="F254" s="42"/>
      <c r="G254" s="42"/>
      <c r="H254" s="42"/>
      <c r="I254" s="42"/>
      <c r="J254" s="42"/>
      <c r="K254" s="76"/>
      <c r="L254" s="76"/>
      <c r="M254" s="76"/>
      <c r="N254" s="76"/>
      <c r="O254" s="76"/>
      <c r="P254" s="71">
        <v>0</v>
      </c>
      <c r="Q254" s="30">
        <v>8.1000000000000003E-2</v>
      </c>
    </row>
    <row r="255" spans="1:17">
      <c r="A255" s="87">
        <v>41823</v>
      </c>
      <c r="B255" s="38">
        <v>2250</v>
      </c>
      <c r="C255" s="42"/>
      <c r="D255" s="42"/>
      <c r="E255" s="43"/>
      <c r="F255" s="42"/>
      <c r="G255" s="42"/>
      <c r="H255" s="42"/>
      <c r="I255" s="42"/>
      <c r="J255" s="42"/>
      <c r="K255" s="76"/>
      <c r="L255" s="76"/>
      <c r="M255" s="76"/>
      <c r="N255" s="76"/>
      <c r="O255" s="76"/>
      <c r="P255" s="71">
        <v>0</v>
      </c>
      <c r="Q255" s="30">
        <v>8.4000000000000005E-2</v>
      </c>
    </row>
    <row r="256" spans="1:17">
      <c r="A256" s="87">
        <v>41824</v>
      </c>
      <c r="B256" s="38">
        <v>2198</v>
      </c>
      <c r="C256" s="42"/>
      <c r="D256" s="42"/>
      <c r="E256" s="43"/>
      <c r="F256" s="42"/>
      <c r="G256" s="42"/>
      <c r="H256" s="42"/>
      <c r="I256" s="42"/>
      <c r="J256" s="42"/>
      <c r="K256" s="76"/>
      <c r="L256" s="76"/>
      <c r="M256" s="76"/>
      <c r="N256" s="76"/>
      <c r="O256" s="76"/>
      <c r="P256" s="71">
        <v>0</v>
      </c>
      <c r="Q256" s="30">
        <v>6.3E-2</v>
      </c>
    </row>
    <row r="257" spans="1:17">
      <c r="A257" s="87">
        <v>41825</v>
      </c>
      <c r="B257" s="38">
        <v>2090</v>
      </c>
      <c r="C257" s="42"/>
      <c r="D257" s="42"/>
      <c r="E257" s="43"/>
      <c r="F257" s="42"/>
      <c r="G257" s="42"/>
      <c r="H257" s="42"/>
      <c r="I257" s="42"/>
      <c r="J257" s="42"/>
      <c r="K257" s="76"/>
      <c r="L257" s="76"/>
      <c r="M257" s="76"/>
      <c r="N257" s="76"/>
      <c r="O257" s="76"/>
      <c r="P257" s="71">
        <v>0</v>
      </c>
      <c r="Q257" s="30">
        <v>6.3E-2</v>
      </c>
    </row>
    <row r="258" spans="1:17">
      <c r="A258" s="87">
        <v>41826</v>
      </c>
      <c r="B258" s="38">
        <v>2074</v>
      </c>
      <c r="C258" s="42"/>
      <c r="D258" s="42"/>
      <c r="E258" s="43"/>
      <c r="F258" s="42"/>
      <c r="G258" s="42"/>
      <c r="H258" s="42"/>
      <c r="I258" s="42"/>
      <c r="J258" s="42"/>
      <c r="K258" s="76"/>
      <c r="L258" s="76"/>
      <c r="M258" s="76"/>
      <c r="N258" s="76"/>
      <c r="O258" s="76"/>
      <c r="P258" s="71">
        <v>0</v>
      </c>
      <c r="Q258" s="30">
        <v>0.06</v>
      </c>
    </row>
    <row r="259" spans="1:17">
      <c r="A259" s="87">
        <v>41827</v>
      </c>
      <c r="B259" s="38">
        <v>2090</v>
      </c>
      <c r="C259" s="42"/>
      <c r="D259" s="42"/>
      <c r="E259" s="43"/>
      <c r="F259" s="42"/>
      <c r="G259" s="42"/>
      <c r="H259" s="42"/>
      <c r="I259" s="42"/>
      <c r="J259" s="42"/>
      <c r="K259" s="76"/>
      <c r="L259" s="76"/>
      <c r="M259" s="76"/>
      <c r="N259" s="76"/>
      <c r="O259" s="76"/>
      <c r="P259" s="71">
        <v>0</v>
      </c>
      <c r="Q259" s="30">
        <v>5.1999999999999998E-2</v>
      </c>
    </row>
    <row r="260" spans="1:17">
      <c r="A260" s="87">
        <v>41828</v>
      </c>
      <c r="B260" s="38">
        <v>2262</v>
      </c>
      <c r="C260" s="42"/>
      <c r="D260" s="42"/>
      <c r="E260" s="43"/>
      <c r="F260" s="42"/>
      <c r="G260" s="42"/>
      <c r="H260" s="42"/>
      <c r="I260" s="42"/>
      <c r="J260" s="42"/>
      <c r="K260" s="76"/>
      <c r="L260" s="76"/>
      <c r="M260" s="76"/>
      <c r="N260" s="76"/>
      <c r="O260" s="76"/>
      <c r="P260" s="71">
        <v>0</v>
      </c>
      <c r="Q260" s="30">
        <v>5.6000000000000001E-2</v>
      </c>
    </row>
    <row r="261" spans="1:17">
      <c r="A261" s="87">
        <v>41829</v>
      </c>
      <c r="B261" s="38">
        <v>2198</v>
      </c>
      <c r="C261" s="42"/>
      <c r="D261" s="42"/>
      <c r="E261" s="43"/>
      <c r="F261" s="42"/>
      <c r="G261" s="42"/>
      <c r="H261" s="42"/>
      <c r="I261" s="42"/>
      <c r="J261" s="42"/>
      <c r="K261" s="76"/>
      <c r="L261" s="76"/>
      <c r="M261" s="76"/>
      <c r="N261" s="76"/>
      <c r="O261" s="76"/>
      <c r="P261" s="71">
        <v>0</v>
      </c>
      <c r="Q261" s="30">
        <v>6.6000000000000003E-2</v>
      </c>
    </row>
    <row r="262" spans="1:17">
      <c r="A262" s="87">
        <v>41830</v>
      </c>
      <c r="B262" s="38">
        <v>2264</v>
      </c>
      <c r="C262" s="42"/>
      <c r="D262" s="42"/>
      <c r="E262" s="43"/>
      <c r="F262" s="42"/>
      <c r="G262" s="42"/>
      <c r="H262" s="42"/>
      <c r="I262" s="42"/>
      <c r="J262" s="42"/>
      <c r="K262" s="76"/>
      <c r="L262" s="76"/>
      <c r="M262" s="76"/>
      <c r="N262" s="76"/>
      <c r="O262" s="76"/>
      <c r="P262" s="71">
        <v>0</v>
      </c>
      <c r="Q262" s="30">
        <v>6.9000000000000006E-2</v>
      </c>
    </row>
    <row r="263" spans="1:17">
      <c r="A263" s="87">
        <v>41831</v>
      </c>
      <c r="B263" s="38">
        <v>2245</v>
      </c>
      <c r="C263" s="31"/>
      <c r="D263" s="32"/>
      <c r="E263" s="32"/>
      <c r="F263" s="32"/>
      <c r="G263" s="33"/>
      <c r="H263" s="33"/>
      <c r="I263" s="34"/>
      <c r="J263" s="34"/>
      <c r="K263" s="76"/>
      <c r="L263" s="76"/>
      <c r="M263" s="76"/>
      <c r="N263" s="76"/>
      <c r="O263" s="76"/>
      <c r="P263" s="71">
        <v>0</v>
      </c>
      <c r="Q263" s="30">
        <v>6.8000000000000005E-2</v>
      </c>
    </row>
    <row r="264" spans="1:17">
      <c r="A264" s="87">
        <v>41832</v>
      </c>
      <c r="B264" s="38">
        <v>2168</v>
      </c>
      <c r="C264" s="33"/>
      <c r="D264" s="33"/>
      <c r="E264" s="31"/>
      <c r="F264" s="31"/>
      <c r="G264" s="31"/>
      <c r="H264" s="31"/>
      <c r="I264" s="33"/>
      <c r="J264" s="33"/>
      <c r="K264" s="76"/>
      <c r="L264" s="76"/>
      <c r="M264" s="76"/>
      <c r="N264" s="76"/>
      <c r="O264" s="76"/>
      <c r="P264" s="71">
        <v>0</v>
      </c>
      <c r="Q264" s="30">
        <v>6.9000000000000006E-2</v>
      </c>
    </row>
    <row r="265" spans="1:17">
      <c r="A265" s="87">
        <v>41833</v>
      </c>
      <c r="B265" s="38">
        <v>2017</v>
      </c>
      <c r="C265" s="33"/>
      <c r="D265" s="33"/>
      <c r="E265" s="31"/>
      <c r="F265" s="32"/>
      <c r="G265" s="32"/>
      <c r="H265" s="32"/>
      <c r="I265" s="33"/>
      <c r="J265" s="33"/>
      <c r="K265" s="76"/>
      <c r="L265" s="76"/>
      <c r="M265" s="76"/>
      <c r="N265" s="76"/>
      <c r="O265" s="76"/>
      <c r="P265" s="71">
        <v>0</v>
      </c>
      <c r="Q265" s="30">
        <v>7.3999999999999996E-2</v>
      </c>
    </row>
    <row r="266" spans="1:17">
      <c r="A266" s="87">
        <v>41834</v>
      </c>
      <c r="B266" s="38">
        <v>2391</v>
      </c>
      <c r="C266" s="42"/>
      <c r="D266" s="42"/>
      <c r="E266" s="43"/>
      <c r="F266" s="42"/>
      <c r="G266" s="42"/>
      <c r="H266" s="42"/>
      <c r="I266" s="42"/>
      <c r="J266" s="42"/>
      <c r="K266" s="76"/>
      <c r="L266" s="76"/>
      <c r="M266" s="76"/>
      <c r="N266" s="76"/>
      <c r="O266" s="76"/>
      <c r="P266" s="71">
        <v>0</v>
      </c>
      <c r="Q266" s="30">
        <v>7.9000000000000001E-2</v>
      </c>
    </row>
    <row r="267" spans="1:17">
      <c r="A267" s="87">
        <v>41835</v>
      </c>
      <c r="B267" s="38">
        <v>2382</v>
      </c>
      <c r="C267" s="30">
        <v>2</v>
      </c>
      <c r="D267" s="30">
        <v>0.02</v>
      </c>
      <c r="E267" s="37">
        <v>7.2</v>
      </c>
      <c r="F267" s="30">
        <v>860</v>
      </c>
      <c r="G267" s="30">
        <v>4</v>
      </c>
      <c r="H267" s="30">
        <v>2</v>
      </c>
      <c r="I267" s="30">
        <v>5</v>
      </c>
      <c r="J267" s="30">
        <v>6.4</v>
      </c>
      <c r="K267" s="34">
        <f>IF(B267&gt;0,H267*B267/1000,"")</f>
        <v>4.7640000000000002</v>
      </c>
      <c r="L267" s="34">
        <f>IF(B267&gt;0,I267*B267/1000,"")</f>
        <v>11.91</v>
      </c>
      <c r="M267" s="34">
        <f>IF(B267&gt;0,C267*B267/1000,"")</f>
        <v>4.7640000000000002</v>
      </c>
      <c r="N267" s="34">
        <f>IF(B267&gt;0,J267*B267/1000,"")</f>
        <v>15.244800000000001</v>
      </c>
      <c r="O267" s="34">
        <f>IF(B267&gt;0,G267*B267/1000,"")</f>
        <v>9.5280000000000005</v>
      </c>
      <c r="P267" s="71">
        <v>1.5</v>
      </c>
      <c r="Q267" s="30">
        <v>0.08</v>
      </c>
    </row>
    <row r="268" spans="1:17">
      <c r="A268" s="87">
        <v>41836</v>
      </c>
      <c r="B268" s="38">
        <v>2157</v>
      </c>
      <c r="C268" s="42"/>
      <c r="D268" s="42"/>
      <c r="E268" s="43"/>
      <c r="F268" s="42"/>
      <c r="G268" s="42"/>
      <c r="H268" s="42"/>
      <c r="I268" s="42"/>
      <c r="J268" s="42"/>
      <c r="K268" s="76"/>
      <c r="L268" s="76"/>
      <c r="M268" s="76"/>
      <c r="N268" s="76"/>
      <c r="O268" s="76"/>
      <c r="P268" s="72">
        <v>0</v>
      </c>
      <c r="Q268" s="30">
        <v>8.1000000000000003E-2</v>
      </c>
    </row>
    <row r="269" spans="1:17">
      <c r="A269" s="87">
        <v>41837</v>
      </c>
      <c r="B269" s="38">
        <v>2133</v>
      </c>
      <c r="C269" s="42"/>
      <c r="D269" s="42"/>
      <c r="E269" s="43"/>
      <c r="F269" s="42"/>
      <c r="G269" s="42"/>
      <c r="H269" s="42"/>
      <c r="I269" s="42"/>
      <c r="J269" s="42"/>
      <c r="K269" s="76"/>
      <c r="L269" s="76"/>
      <c r="M269" s="76"/>
      <c r="N269" s="76"/>
      <c r="O269" s="76"/>
      <c r="P269" s="71">
        <v>0</v>
      </c>
      <c r="Q269" s="30">
        <v>7.6999999999999999E-2</v>
      </c>
    </row>
    <row r="270" spans="1:17">
      <c r="A270" s="87">
        <v>41838</v>
      </c>
      <c r="B270" s="38">
        <v>2318</v>
      </c>
      <c r="C270" s="42"/>
      <c r="D270" s="42"/>
      <c r="E270" s="43"/>
      <c r="F270" s="42"/>
      <c r="G270" s="42"/>
      <c r="H270" s="42"/>
      <c r="I270" s="42"/>
      <c r="J270" s="42"/>
      <c r="K270" s="76"/>
      <c r="L270" s="76"/>
      <c r="M270" s="76"/>
      <c r="N270" s="76"/>
      <c r="O270" s="76"/>
      <c r="P270" s="71">
        <v>0</v>
      </c>
      <c r="Q270" s="30">
        <v>6.6000000000000003E-2</v>
      </c>
    </row>
    <row r="271" spans="1:17">
      <c r="A271" s="87">
        <v>41839</v>
      </c>
      <c r="B271" s="38">
        <v>2130</v>
      </c>
      <c r="C271" s="42"/>
      <c r="D271" s="42"/>
      <c r="E271" s="43"/>
      <c r="F271" s="42"/>
      <c r="G271" s="42"/>
      <c r="H271" s="42"/>
      <c r="I271" s="42"/>
      <c r="J271" s="42"/>
      <c r="K271" s="76"/>
      <c r="L271" s="76"/>
      <c r="M271" s="76"/>
      <c r="N271" s="76"/>
      <c r="O271" s="76"/>
      <c r="P271" s="71">
        <v>0</v>
      </c>
      <c r="Q271" s="30">
        <v>6.2E-2</v>
      </c>
    </row>
    <row r="272" spans="1:17">
      <c r="A272" s="87">
        <v>41840</v>
      </c>
      <c r="B272" s="38">
        <v>2194</v>
      </c>
      <c r="C272" s="42"/>
      <c r="D272" s="42"/>
      <c r="E272" s="43"/>
      <c r="F272" s="42"/>
      <c r="G272" s="42"/>
      <c r="H272" s="42"/>
      <c r="I272" s="42"/>
      <c r="J272" s="42"/>
      <c r="K272" s="76"/>
      <c r="L272" s="76"/>
      <c r="M272" s="76"/>
      <c r="N272" s="76"/>
      <c r="O272" s="76"/>
      <c r="P272" s="71">
        <v>0</v>
      </c>
      <c r="Q272" s="30">
        <v>5.7000000000000002E-2</v>
      </c>
    </row>
    <row r="273" spans="1:17">
      <c r="A273" s="87">
        <v>41841</v>
      </c>
      <c r="B273" s="38">
        <v>2206</v>
      </c>
      <c r="C273" s="42"/>
      <c r="D273" s="42"/>
      <c r="E273" s="43"/>
      <c r="F273" s="42"/>
      <c r="G273" s="42"/>
      <c r="H273" s="42"/>
      <c r="I273" s="42"/>
      <c r="J273" s="42"/>
      <c r="K273" s="76"/>
      <c r="L273" s="76"/>
      <c r="M273" s="76"/>
      <c r="N273" s="76"/>
      <c r="O273" s="76"/>
      <c r="P273" s="71">
        <v>1.5</v>
      </c>
      <c r="Q273" s="30">
        <v>6.3E-2</v>
      </c>
    </row>
    <row r="274" spans="1:17">
      <c r="A274" s="87">
        <v>41842</v>
      </c>
      <c r="B274" s="38">
        <v>2147</v>
      </c>
      <c r="C274" s="42"/>
      <c r="D274" s="42"/>
      <c r="E274" s="43"/>
      <c r="F274" s="42"/>
      <c r="G274" s="42"/>
      <c r="H274" s="42"/>
      <c r="I274" s="42"/>
      <c r="J274" s="42"/>
      <c r="K274" s="76"/>
      <c r="L274" s="76"/>
      <c r="M274" s="76"/>
      <c r="N274" s="76"/>
      <c r="O274" s="76"/>
      <c r="P274" s="71">
        <v>0</v>
      </c>
      <c r="Q274" s="30">
        <v>6.4000000000000001E-2</v>
      </c>
    </row>
    <row r="275" spans="1:17">
      <c r="A275" s="87">
        <v>41843</v>
      </c>
      <c r="B275" s="38">
        <v>2394</v>
      </c>
      <c r="C275" s="42"/>
      <c r="D275" s="42"/>
      <c r="E275" s="43"/>
      <c r="F275" s="42"/>
      <c r="G275" s="42"/>
      <c r="H275" s="42"/>
      <c r="I275" s="42"/>
      <c r="J275" s="42"/>
      <c r="K275" s="76"/>
      <c r="L275" s="76"/>
      <c r="M275" s="76"/>
      <c r="N275" s="76"/>
      <c r="O275" s="76"/>
      <c r="P275" s="71">
        <v>2</v>
      </c>
      <c r="Q275" s="30">
        <v>6.7000000000000004E-2</v>
      </c>
    </row>
    <row r="276" spans="1:17">
      <c r="A276" s="87">
        <v>41844</v>
      </c>
      <c r="B276" s="38">
        <v>2421</v>
      </c>
      <c r="C276" s="42"/>
      <c r="D276" s="42"/>
      <c r="E276" s="43"/>
      <c r="F276" s="42"/>
      <c r="G276" s="42"/>
      <c r="H276" s="42"/>
      <c r="I276" s="42"/>
      <c r="J276" s="42"/>
      <c r="K276" s="76"/>
      <c r="L276" s="76"/>
      <c r="M276" s="76"/>
      <c r="N276" s="76"/>
      <c r="O276" s="76"/>
      <c r="P276" s="71">
        <v>0</v>
      </c>
      <c r="Q276" s="30">
        <v>7.1999999999999995E-2</v>
      </c>
    </row>
    <row r="277" spans="1:17">
      <c r="A277" s="87">
        <v>41845</v>
      </c>
      <c r="B277" s="38">
        <v>2289</v>
      </c>
      <c r="C277" s="31"/>
      <c r="D277" s="32"/>
      <c r="E277" s="32"/>
      <c r="F277" s="32"/>
      <c r="G277" s="33"/>
      <c r="H277" s="33"/>
      <c r="I277" s="34"/>
      <c r="J277" s="34"/>
      <c r="K277" s="76"/>
      <c r="L277" s="76"/>
      <c r="M277" s="76"/>
      <c r="N277" s="76"/>
      <c r="O277" s="76"/>
      <c r="P277" s="71">
        <v>0</v>
      </c>
      <c r="Q277" s="30">
        <v>7.3999999999999996E-2</v>
      </c>
    </row>
    <row r="278" spans="1:17">
      <c r="A278" s="87">
        <v>41846</v>
      </c>
      <c r="B278" s="38">
        <v>2236</v>
      </c>
      <c r="C278" s="33"/>
      <c r="D278" s="33"/>
      <c r="E278" s="31"/>
      <c r="F278" s="31"/>
      <c r="G278" s="31"/>
      <c r="H278" s="31"/>
      <c r="I278" s="33"/>
      <c r="J278" s="33"/>
      <c r="K278" s="76"/>
      <c r="L278" s="76"/>
      <c r="M278" s="76"/>
      <c r="N278" s="76"/>
      <c r="O278" s="76"/>
      <c r="P278" s="71">
        <v>0</v>
      </c>
      <c r="Q278" s="30">
        <v>6.7000000000000004E-2</v>
      </c>
    </row>
    <row r="279" spans="1:17">
      <c r="A279" s="87">
        <v>41847</v>
      </c>
      <c r="B279" s="38">
        <v>2060</v>
      </c>
      <c r="C279" s="33"/>
      <c r="D279" s="33"/>
      <c r="E279" s="31"/>
      <c r="F279" s="32"/>
      <c r="G279" s="32"/>
      <c r="H279" s="32"/>
      <c r="I279" s="33"/>
      <c r="J279" s="33"/>
      <c r="K279" s="76"/>
      <c r="L279" s="76"/>
      <c r="M279" s="76"/>
      <c r="N279" s="76"/>
      <c r="O279" s="76"/>
      <c r="P279" s="71">
        <v>0</v>
      </c>
      <c r="Q279" s="30">
        <v>6.0999999999999999E-2</v>
      </c>
    </row>
    <row r="280" spans="1:17">
      <c r="A280" s="87">
        <v>41848</v>
      </c>
      <c r="B280" s="38">
        <v>2275</v>
      </c>
      <c r="C280" s="42"/>
      <c r="D280" s="42"/>
      <c r="E280" s="43"/>
      <c r="F280" s="42"/>
      <c r="G280" s="42"/>
      <c r="H280" s="42"/>
      <c r="I280" s="42"/>
      <c r="J280" s="42"/>
      <c r="K280" s="76"/>
      <c r="L280" s="76"/>
      <c r="M280" s="76"/>
      <c r="N280" s="76"/>
      <c r="O280" s="76"/>
      <c r="P280" s="71">
        <v>0</v>
      </c>
      <c r="Q280" s="30">
        <v>6.3E-2</v>
      </c>
    </row>
    <row r="281" spans="1:17">
      <c r="A281" s="87">
        <v>41849</v>
      </c>
      <c r="B281" s="38">
        <v>2312</v>
      </c>
      <c r="C281" s="30">
        <v>2</v>
      </c>
      <c r="D281" s="30">
        <v>0.02</v>
      </c>
      <c r="E281" s="37">
        <v>7.6</v>
      </c>
      <c r="F281" s="30">
        <v>420</v>
      </c>
      <c r="G281" s="30">
        <v>2</v>
      </c>
      <c r="H281" s="30">
        <v>2</v>
      </c>
      <c r="I281" s="30">
        <v>3</v>
      </c>
      <c r="J281" s="30">
        <v>6.6</v>
      </c>
      <c r="K281" s="34">
        <f>IF(B281&gt;0,H281*B281/1000,"")</f>
        <v>4.6239999999999997</v>
      </c>
      <c r="L281" s="34">
        <f>IF(B281&gt;0,I281*B281/1000,"")</f>
        <v>6.9359999999999999</v>
      </c>
      <c r="M281" s="34">
        <f>IF(B281&gt;0,C281*B281/1000,"")</f>
        <v>4.6239999999999997</v>
      </c>
      <c r="N281" s="34">
        <f>IF(B281&gt;0,J281*B281/1000,"")</f>
        <v>15.259199999999998</v>
      </c>
      <c r="O281" s="34">
        <f>IF(B281&gt;0,G281*B281/1000,"")</f>
        <v>4.6239999999999997</v>
      </c>
      <c r="P281" s="71">
        <v>0</v>
      </c>
      <c r="Q281" s="30">
        <v>6.4000000000000001E-2</v>
      </c>
    </row>
    <row r="282" spans="1:17">
      <c r="A282" s="87">
        <v>41850</v>
      </c>
      <c r="B282" s="38">
        <v>2322</v>
      </c>
      <c r="C282" s="42"/>
      <c r="D282" s="42"/>
      <c r="E282" s="43"/>
      <c r="F282" s="42"/>
      <c r="G282" s="42"/>
      <c r="H282" s="42"/>
      <c r="I282" s="42"/>
      <c r="J282" s="42"/>
      <c r="K282" s="76"/>
      <c r="L282" s="76"/>
      <c r="M282" s="76"/>
      <c r="N282" s="76"/>
      <c r="O282" s="76"/>
      <c r="P282" s="71">
        <v>0</v>
      </c>
      <c r="Q282" s="30">
        <v>7.0000000000000007E-2</v>
      </c>
    </row>
    <row r="283" spans="1:17">
      <c r="A283" s="87">
        <v>41851</v>
      </c>
      <c r="B283" s="38">
        <v>2252</v>
      </c>
      <c r="C283" s="42"/>
      <c r="D283" s="42"/>
      <c r="E283" s="43"/>
      <c r="F283" s="42"/>
      <c r="G283" s="42"/>
      <c r="H283" s="42"/>
      <c r="I283" s="42"/>
      <c r="J283" s="42"/>
      <c r="K283" s="76"/>
      <c r="L283" s="76"/>
      <c r="M283" s="76"/>
      <c r="N283" s="76"/>
      <c r="O283" s="76"/>
      <c r="P283" s="71">
        <v>0</v>
      </c>
      <c r="Q283" s="30">
        <v>6.6000000000000003E-2</v>
      </c>
    </row>
    <row r="284" spans="1:17">
      <c r="A284" s="87">
        <v>41852</v>
      </c>
      <c r="B284" s="38">
        <v>2312</v>
      </c>
      <c r="C284" s="42"/>
      <c r="D284" s="42"/>
      <c r="E284" s="43"/>
      <c r="F284" s="42"/>
      <c r="G284" s="42"/>
      <c r="H284" s="42"/>
      <c r="I284" s="42"/>
      <c r="J284" s="42"/>
      <c r="K284" s="76"/>
      <c r="L284" s="76"/>
      <c r="M284" s="76"/>
      <c r="N284" s="76"/>
      <c r="O284" s="76"/>
      <c r="P284" s="71">
        <v>0</v>
      </c>
      <c r="Q284" s="30">
        <v>6.8000000000000005E-2</v>
      </c>
    </row>
    <row r="285" spans="1:17">
      <c r="A285" s="87">
        <v>41853</v>
      </c>
      <c r="B285" s="38">
        <v>2214</v>
      </c>
      <c r="C285" s="42"/>
      <c r="D285" s="42"/>
      <c r="E285" s="43"/>
      <c r="F285" s="42"/>
      <c r="G285" s="42"/>
      <c r="H285" s="42"/>
      <c r="I285" s="42"/>
      <c r="J285" s="42"/>
      <c r="K285" s="76"/>
      <c r="L285" s="76"/>
      <c r="M285" s="76"/>
      <c r="N285" s="76"/>
      <c r="O285" s="76"/>
      <c r="P285" s="71">
        <v>0</v>
      </c>
      <c r="Q285" s="30">
        <v>6.4000000000000001E-2</v>
      </c>
    </row>
    <row r="286" spans="1:17">
      <c r="A286" s="87">
        <v>41854</v>
      </c>
      <c r="B286" s="38">
        <v>2023.0000000000002</v>
      </c>
      <c r="C286" s="42"/>
      <c r="D286" s="42"/>
      <c r="E286" s="43"/>
      <c r="F286" s="42"/>
      <c r="G286" s="42"/>
      <c r="H286" s="42"/>
      <c r="I286" s="42"/>
      <c r="J286" s="42"/>
      <c r="K286" s="76"/>
      <c r="L286" s="76"/>
      <c r="M286" s="76"/>
      <c r="N286" s="76"/>
      <c r="O286" s="76"/>
      <c r="P286" s="71">
        <v>0</v>
      </c>
      <c r="Q286" s="30">
        <v>5.8000000000000003E-2</v>
      </c>
    </row>
    <row r="287" spans="1:17">
      <c r="A287" s="87">
        <v>41855</v>
      </c>
      <c r="B287" s="38">
        <v>2124</v>
      </c>
      <c r="C287" s="42"/>
      <c r="D287" s="42"/>
      <c r="E287" s="43"/>
      <c r="F287" s="42"/>
      <c r="G287" s="42"/>
      <c r="H287" s="42"/>
      <c r="I287" s="42"/>
      <c r="J287" s="42"/>
      <c r="K287" s="76"/>
      <c r="L287" s="76"/>
      <c r="M287" s="76"/>
      <c r="N287" s="76"/>
      <c r="O287" s="76"/>
      <c r="P287" s="71">
        <v>0</v>
      </c>
      <c r="Q287" s="30">
        <v>0.06</v>
      </c>
    </row>
    <row r="288" spans="1:17">
      <c r="A288" s="87">
        <v>41856</v>
      </c>
      <c r="B288" s="38">
        <v>2217</v>
      </c>
      <c r="C288" s="42"/>
      <c r="D288" s="42"/>
      <c r="E288" s="43"/>
      <c r="F288" s="42"/>
      <c r="G288" s="42"/>
      <c r="H288" s="42"/>
      <c r="I288" s="42"/>
      <c r="J288" s="42"/>
      <c r="K288" s="76"/>
      <c r="L288" s="76"/>
      <c r="M288" s="76"/>
      <c r="N288" s="76"/>
      <c r="O288" s="76"/>
      <c r="P288" s="71">
        <v>0</v>
      </c>
      <c r="Q288" s="30">
        <v>7.2999999999999995E-2</v>
      </c>
    </row>
    <row r="289" spans="1:17">
      <c r="A289" s="87">
        <v>41857</v>
      </c>
      <c r="B289" s="38">
        <v>2328</v>
      </c>
      <c r="C289" s="42"/>
      <c r="D289" s="42"/>
      <c r="E289" s="43"/>
      <c r="F289" s="42"/>
      <c r="G289" s="42"/>
      <c r="H289" s="42"/>
      <c r="I289" s="42"/>
      <c r="J289" s="42"/>
      <c r="K289" s="76"/>
      <c r="L289" s="76"/>
      <c r="M289" s="76"/>
      <c r="N289" s="76"/>
      <c r="O289" s="76"/>
      <c r="P289" s="71">
        <v>0</v>
      </c>
      <c r="Q289" s="30">
        <v>7.2999999999999995E-2</v>
      </c>
    </row>
    <row r="290" spans="1:17">
      <c r="A290" s="87">
        <v>41858</v>
      </c>
      <c r="B290" s="38">
        <v>2302</v>
      </c>
      <c r="C290" s="42"/>
      <c r="D290" s="42"/>
      <c r="E290" s="43"/>
      <c r="F290" s="42"/>
      <c r="G290" s="42"/>
      <c r="H290" s="42"/>
      <c r="I290" s="42"/>
      <c r="J290" s="42"/>
      <c r="K290" s="76"/>
      <c r="L290" s="76"/>
      <c r="M290" s="76"/>
      <c r="N290" s="76"/>
      <c r="O290" s="76"/>
      <c r="P290" s="71">
        <v>0</v>
      </c>
      <c r="Q290" s="30">
        <v>7.2999999999999995E-2</v>
      </c>
    </row>
    <row r="291" spans="1:17">
      <c r="A291" s="87">
        <v>41859</v>
      </c>
      <c r="B291" s="38">
        <v>2296</v>
      </c>
      <c r="C291" s="31"/>
      <c r="D291" s="32"/>
      <c r="E291" s="32"/>
      <c r="F291" s="32"/>
      <c r="G291" s="33"/>
      <c r="H291" s="33"/>
      <c r="I291" s="34"/>
      <c r="J291" s="34"/>
      <c r="K291" s="76"/>
      <c r="L291" s="76"/>
      <c r="M291" s="76"/>
      <c r="N291" s="76"/>
      <c r="O291" s="76"/>
      <c r="P291" s="71">
        <v>0</v>
      </c>
      <c r="Q291" s="30">
        <v>7.2999999999999995E-2</v>
      </c>
    </row>
    <row r="292" spans="1:17">
      <c r="A292" s="87">
        <v>41860</v>
      </c>
      <c r="B292" s="38">
        <v>2267</v>
      </c>
      <c r="C292" s="33"/>
      <c r="D292" s="33"/>
      <c r="E292" s="31"/>
      <c r="F292" s="31"/>
      <c r="G292" s="31"/>
      <c r="H292" s="31"/>
      <c r="I292" s="33"/>
      <c r="J292" s="33"/>
      <c r="K292" s="76"/>
      <c r="L292" s="76"/>
      <c r="M292" s="76"/>
      <c r="N292" s="76"/>
      <c r="O292" s="76"/>
      <c r="P292" s="71">
        <v>0</v>
      </c>
      <c r="Q292" s="30">
        <v>7.0999999999999994E-2</v>
      </c>
    </row>
    <row r="293" spans="1:17">
      <c r="A293" s="87">
        <v>41861</v>
      </c>
      <c r="B293" s="38">
        <v>2115</v>
      </c>
      <c r="C293" s="33"/>
      <c r="D293" s="33"/>
      <c r="E293" s="31"/>
      <c r="F293" s="32"/>
      <c r="G293" s="32"/>
      <c r="H293" s="32"/>
      <c r="I293" s="33"/>
      <c r="J293" s="33"/>
      <c r="K293" s="76"/>
      <c r="L293" s="76"/>
      <c r="M293" s="76"/>
      <c r="N293" s="76"/>
      <c r="O293" s="76"/>
      <c r="P293" s="71">
        <v>0</v>
      </c>
      <c r="Q293" s="30">
        <v>7.1999999999999995E-2</v>
      </c>
    </row>
    <row r="294" spans="1:17">
      <c r="A294" s="87">
        <v>41862</v>
      </c>
      <c r="B294" s="38">
        <v>2201</v>
      </c>
      <c r="C294" s="42"/>
      <c r="D294" s="42"/>
      <c r="E294" s="43"/>
      <c r="F294" s="42"/>
      <c r="G294" s="42"/>
      <c r="H294" s="42"/>
      <c r="I294" s="42"/>
      <c r="J294" s="42"/>
      <c r="K294" s="76"/>
      <c r="L294" s="76"/>
      <c r="M294" s="76"/>
      <c r="N294" s="76"/>
      <c r="O294" s="76"/>
      <c r="P294" s="71">
        <v>0</v>
      </c>
      <c r="Q294" s="30">
        <v>6.9000000000000006E-2</v>
      </c>
    </row>
    <row r="295" spans="1:17">
      <c r="A295" s="87">
        <v>41863</v>
      </c>
      <c r="B295" s="38">
        <v>2413</v>
      </c>
      <c r="C295" s="30">
        <v>2</v>
      </c>
      <c r="D295" s="30">
        <v>0.01</v>
      </c>
      <c r="E295" s="37">
        <v>7.5</v>
      </c>
      <c r="F295" s="30">
        <v>410</v>
      </c>
      <c r="G295" s="30">
        <v>1</v>
      </c>
      <c r="H295" s="30">
        <v>2</v>
      </c>
      <c r="I295" s="30">
        <v>2</v>
      </c>
      <c r="J295" s="30">
        <v>6.1</v>
      </c>
      <c r="K295" s="34">
        <f>IF(B295&gt;0,H295*B295/1000,"")</f>
        <v>4.8259999999999996</v>
      </c>
      <c r="L295" s="34">
        <f>IF(B295&gt;0,I295*B295/1000,"")</f>
        <v>4.8259999999999996</v>
      </c>
      <c r="M295" s="34">
        <f>IF(B295&gt;0,C295*B295/1000,"")</f>
        <v>4.8259999999999996</v>
      </c>
      <c r="N295" s="34">
        <f>IF(B295&gt;0,J295*B295/1000,"")</f>
        <v>14.719299999999999</v>
      </c>
      <c r="O295" s="34">
        <f>IF(B295&gt;0,G295*B295/1000,"")</f>
        <v>2.4129999999999998</v>
      </c>
      <c r="P295" s="71">
        <v>0</v>
      </c>
      <c r="Q295" s="30">
        <v>7.0000000000000007E-2</v>
      </c>
    </row>
    <row r="296" spans="1:17">
      <c r="A296" s="87">
        <v>41864</v>
      </c>
      <c r="B296" s="38">
        <v>2168</v>
      </c>
      <c r="C296" s="42"/>
      <c r="D296" s="42"/>
      <c r="E296" s="43"/>
      <c r="F296" s="42"/>
      <c r="G296" s="42"/>
      <c r="H296" s="42"/>
      <c r="I296" s="42"/>
      <c r="J296" s="42"/>
      <c r="K296" s="76"/>
      <c r="L296" s="76"/>
      <c r="M296" s="76"/>
      <c r="N296" s="76"/>
      <c r="O296" s="76"/>
      <c r="P296" s="71">
        <v>0</v>
      </c>
      <c r="Q296" s="30">
        <v>7.6999999999999999E-2</v>
      </c>
    </row>
    <row r="297" spans="1:17">
      <c r="A297" s="87">
        <v>41865</v>
      </c>
      <c r="B297" s="38">
        <v>2171</v>
      </c>
      <c r="C297" s="42"/>
      <c r="D297" s="42"/>
      <c r="E297" s="43"/>
      <c r="F297" s="42"/>
      <c r="G297" s="42"/>
      <c r="H297" s="42"/>
      <c r="I297" s="42"/>
      <c r="J297" s="42"/>
      <c r="K297" s="76"/>
      <c r="L297" s="76"/>
      <c r="M297" s="76"/>
      <c r="N297" s="76"/>
      <c r="O297" s="76"/>
      <c r="P297" s="71">
        <v>0</v>
      </c>
      <c r="Q297" s="30">
        <v>2.8460000000000001</v>
      </c>
    </row>
    <row r="298" spans="1:17">
      <c r="A298" s="87">
        <v>41866</v>
      </c>
      <c r="B298" s="38">
        <v>2260</v>
      </c>
      <c r="C298" s="42"/>
      <c r="D298" s="42"/>
      <c r="E298" s="43"/>
      <c r="F298" s="42"/>
      <c r="G298" s="42"/>
      <c r="H298" s="42"/>
      <c r="I298" s="42"/>
      <c r="J298" s="42"/>
      <c r="K298" s="76"/>
      <c r="L298" s="76"/>
      <c r="M298" s="76"/>
      <c r="N298" s="76"/>
      <c r="O298" s="76"/>
      <c r="P298" s="71">
        <v>3</v>
      </c>
      <c r="Q298" s="30">
        <v>2.3069999999999999</v>
      </c>
    </row>
    <row r="299" spans="1:17">
      <c r="A299" s="87">
        <v>41867</v>
      </c>
      <c r="B299" s="38">
        <v>2215</v>
      </c>
      <c r="C299" s="42"/>
      <c r="D299" s="42"/>
      <c r="E299" s="43"/>
      <c r="F299" s="42"/>
      <c r="G299" s="42"/>
      <c r="H299" s="42"/>
      <c r="I299" s="42"/>
      <c r="J299" s="42"/>
      <c r="K299" s="76"/>
      <c r="L299" s="76"/>
      <c r="M299" s="76"/>
      <c r="N299" s="76"/>
      <c r="O299" s="76"/>
      <c r="P299" s="71">
        <v>0</v>
      </c>
      <c r="Q299" s="30">
        <v>1.6579999999999999</v>
      </c>
    </row>
    <row r="300" spans="1:17">
      <c r="A300" s="87">
        <v>41868</v>
      </c>
      <c r="B300" s="38">
        <v>2970</v>
      </c>
      <c r="C300" s="42"/>
      <c r="D300" s="42"/>
      <c r="E300" s="43"/>
      <c r="F300" s="42"/>
      <c r="G300" s="42"/>
      <c r="H300" s="42"/>
      <c r="I300" s="42"/>
      <c r="J300" s="42"/>
      <c r="K300" s="76"/>
      <c r="L300" s="76"/>
      <c r="M300" s="76"/>
      <c r="N300" s="76"/>
      <c r="O300" s="76"/>
      <c r="P300" s="71">
        <v>14</v>
      </c>
      <c r="Q300" s="30">
        <v>2.1339999999999999</v>
      </c>
    </row>
    <row r="301" spans="1:17">
      <c r="A301" s="87">
        <v>41869</v>
      </c>
      <c r="B301" s="38">
        <v>2451</v>
      </c>
      <c r="C301" s="42"/>
      <c r="D301" s="42"/>
      <c r="E301" s="43"/>
      <c r="F301" s="42"/>
      <c r="G301" s="42"/>
      <c r="H301" s="42"/>
      <c r="I301" s="42"/>
      <c r="J301" s="42"/>
      <c r="K301" s="76"/>
      <c r="L301" s="76"/>
      <c r="M301" s="76"/>
      <c r="N301" s="76"/>
      <c r="O301" s="76"/>
      <c r="P301" s="71">
        <v>0</v>
      </c>
      <c r="Q301" s="30">
        <v>2.4470000000000001</v>
      </c>
    </row>
    <row r="302" spans="1:17">
      <c r="A302" s="87">
        <v>41870</v>
      </c>
      <c r="B302" s="38">
        <v>2374</v>
      </c>
      <c r="C302" s="42"/>
      <c r="D302" s="42"/>
      <c r="E302" s="43"/>
      <c r="F302" s="42"/>
      <c r="G302" s="42"/>
      <c r="H302" s="42"/>
      <c r="I302" s="42"/>
      <c r="J302" s="42"/>
      <c r="K302" s="76"/>
      <c r="L302" s="76"/>
      <c r="M302" s="76"/>
      <c r="N302" s="76"/>
      <c r="O302" s="76"/>
      <c r="P302" s="71">
        <v>0</v>
      </c>
      <c r="Q302" s="30">
        <v>1.6859999999999999</v>
      </c>
    </row>
    <row r="303" spans="1:17">
      <c r="A303" s="87">
        <v>41871</v>
      </c>
      <c r="B303" s="38">
        <v>2422</v>
      </c>
      <c r="C303" s="42"/>
      <c r="D303" s="42"/>
      <c r="E303" s="43"/>
      <c r="F303" s="42"/>
      <c r="G303" s="42"/>
      <c r="H303" s="42"/>
      <c r="I303" s="42"/>
      <c r="J303" s="42"/>
      <c r="K303" s="76"/>
      <c r="L303" s="76"/>
      <c r="M303" s="76"/>
      <c r="N303" s="76"/>
      <c r="O303" s="76"/>
      <c r="P303" s="71">
        <v>3</v>
      </c>
      <c r="Q303" s="30">
        <v>1.147</v>
      </c>
    </row>
    <row r="304" spans="1:17">
      <c r="A304" s="87">
        <v>41872</v>
      </c>
      <c r="B304" s="38">
        <v>2286</v>
      </c>
      <c r="C304" s="42"/>
      <c r="D304" s="42"/>
      <c r="E304" s="43"/>
      <c r="F304" s="42"/>
      <c r="G304" s="42"/>
      <c r="H304" s="42"/>
      <c r="I304" s="42"/>
      <c r="J304" s="42"/>
      <c r="K304" s="76"/>
      <c r="L304" s="76"/>
      <c r="M304" s="76"/>
      <c r="N304" s="76"/>
      <c r="O304" s="76"/>
      <c r="P304" s="71">
        <v>1</v>
      </c>
      <c r="Q304" s="30">
        <v>1.07</v>
      </c>
    </row>
    <row r="305" spans="1:17">
      <c r="A305" s="87">
        <v>41873</v>
      </c>
      <c r="B305" s="38">
        <v>2364</v>
      </c>
      <c r="C305" s="31"/>
      <c r="D305" s="32"/>
      <c r="E305" s="32"/>
      <c r="F305" s="32"/>
      <c r="G305" s="33"/>
      <c r="H305" s="33"/>
      <c r="I305" s="34"/>
      <c r="J305" s="34"/>
      <c r="K305" s="76"/>
      <c r="L305" s="76"/>
      <c r="M305" s="76"/>
      <c r="N305" s="76"/>
      <c r="O305" s="76"/>
      <c r="P305" s="71">
        <v>2</v>
      </c>
      <c r="Q305" s="30">
        <v>1.0369999999999999</v>
      </c>
    </row>
    <row r="306" spans="1:17">
      <c r="A306" s="87">
        <v>41874</v>
      </c>
      <c r="B306" s="38">
        <v>4915</v>
      </c>
      <c r="C306" s="33"/>
      <c r="D306" s="33"/>
      <c r="E306" s="31"/>
      <c r="F306" s="31"/>
      <c r="G306" s="31"/>
      <c r="H306" s="31"/>
      <c r="I306" s="33"/>
      <c r="J306" s="33"/>
      <c r="K306" s="76"/>
      <c r="L306" s="76"/>
      <c r="M306" s="76"/>
      <c r="N306" s="76"/>
      <c r="O306" s="76"/>
      <c r="P306" s="71">
        <v>40</v>
      </c>
      <c r="Q306" s="30">
        <v>2.1720000000000002</v>
      </c>
    </row>
    <row r="307" spans="1:17">
      <c r="A307" s="87">
        <v>41875</v>
      </c>
      <c r="B307" s="38">
        <v>8333</v>
      </c>
      <c r="C307" s="33"/>
      <c r="D307" s="33"/>
      <c r="E307" s="31"/>
      <c r="F307" s="32"/>
      <c r="G307" s="32"/>
      <c r="H307" s="32"/>
      <c r="I307" s="33"/>
      <c r="J307" s="33"/>
      <c r="K307" s="76"/>
      <c r="L307" s="76"/>
      <c r="M307" s="76"/>
      <c r="N307" s="76"/>
      <c r="O307" s="76"/>
      <c r="P307" s="71">
        <v>18</v>
      </c>
      <c r="Q307" s="30">
        <v>5.3449999999999998</v>
      </c>
    </row>
    <row r="308" spans="1:17">
      <c r="A308" s="87">
        <v>41876</v>
      </c>
      <c r="B308" s="38">
        <v>3723</v>
      </c>
      <c r="C308" s="42"/>
      <c r="D308" s="42"/>
      <c r="E308" s="43"/>
      <c r="F308" s="42"/>
      <c r="G308" s="42"/>
      <c r="H308" s="42"/>
      <c r="I308" s="42"/>
      <c r="J308" s="42"/>
      <c r="K308" s="76"/>
      <c r="L308" s="76"/>
      <c r="M308" s="76"/>
      <c r="N308" s="76"/>
      <c r="O308" s="76"/>
      <c r="P308" s="71">
        <v>1</v>
      </c>
      <c r="Q308" s="30">
        <v>4.51</v>
      </c>
    </row>
    <row r="309" spans="1:17">
      <c r="A309" s="87">
        <v>41877</v>
      </c>
      <c r="B309" s="38">
        <v>2835</v>
      </c>
      <c r="C309" s="30">
        <v>2</v>
      </c>
      <c r="D309" s="30">
        <v>0.03</v>
      </c>
      <c r="E309" s="37">
        <v>7.4</v>
      </c>
      <c r="F309" s="30">
        <v>330</v>
      </c>
      <c r="G309" s="30">
        <v>5</v>
      </c>
      <c r="H309" s="30">
        <v>2</v>
      </c>
      <c r="I309" s="30">
        <v>1.4</v>
      </c>
      <c r="J309" s="30">
        <v>5.9</v>
      </c>
      <c r="K309" s="34">
        <f>IF(B309&gt;0,H309*B309/1000,"")</f>
        <v>5.67</v>
      </c>
      <c r="L309" s="34">
        <f>IF(B309&gt;0,I309*B309/1000,"")</f>
        <v>3.9689999999999994</v>
      </c>
      <c r="M309" s="34">
        <f>IF(B309&gt;0,C309*B309/1000,"")</f>
        <v>5.67</v>
      </c>
      <c r="N309" s="34">
        <f>IF(B309&gt;0,J309*B309/1000,"")</f>
        <v>16.726500000000001</v>
      </c>
      <c r="O309" s="34">
        <f>IF(B309&gt;0,G309*B309/1000,"")</f>
        <v>14.175000000000001</v>
      </c>
      <c r="P309" s="71">
        <v>0.5</v>
      </c>
      <c r="Q309" s="30">
        <v>2.702</v>
      </c>
    </row>
    <row r="310" spans="1:17">
      <c r="A310" s="87">
        <v>41878</v>
      </c>
      <c r="B310" s="38">
        <v>3074</v>
      </c>
      <c r="C310" s="42"/>
      <c r="D310" s="42"/>
      <c r="E310" s="43"/>
      <c r="F310" s="42"/>
      <c r="G310" s="42"/>
      <c r="H310" s="42"/>
      <c r="I310" s="42"/>
      <c r="J310" s="42"/>
      <c r="K310" s="76"/>
      <c r="L310" s="76"/>
      <c r="M310" s="76"/>
      <c r="N310" s="76"/>
      <c r="O310" s="76"/>
      <c r="P310" s="71">
        <v>8</v>
      </c>
      <c r="Q310" s="30">
        <v>2.3879999999999999</v>
      </c>
    </row>
    <row r="311" spans="1:17">
      <c r="A311" s="87">
        <v>41879</v>
      </c>
      <c r="B311" s="38">
        <v>20023</v>
      </c>
      <c r="C311" s="42"/>
      <c r="D311" s="42"/>
      <c r="E311" s="43"/>
      <c r="F311" s="42"/>
      <c r="G311" s="42"/>
      <c r="H311" s="42"/>
      <c r="I311" s="42"/>
      <c r="J311" s="42"/>
      <c r="K311" s="76"/>
      <c r="L311" s="76"/>
      <c r="M311" s="76"/>
      <c r="N311" s="76"/>
      <c r="O311" s="76"/>
      <c r="P311" s="71">
        <v>76</v>
      </c>
      <c r="Q311" s="30">
        <v>4.2069999999999999</v>
      </c>
    </row>
    <row r="312" spans="1:17">
      <c r="A312" s="87">
        <v>41880</v>
      </c>
      <c r="B312" s="38">
        <v>10486</v>
      </c>
      <c r="C312" s="42"/>
      <c r="D312" s="42"/>
      <c r="E312" s="43"/>
      <c r="F312" s="42"/>
      <c r="G312" s="42"/>
      <c r="H312" s="42"/>
      <c r="I312" s="42"/>
      <c r="J312" s="42"/>
      <c r="K312" s="76"/>
      <c r="L312" s="76"/>
      <c r="M312" s="76"/>
      <c r="N312" s="76"/>
      <c r="O312" s="76"/>
      <c r="P312" s="71">
        <v>1</v>
      </c>
      <c r="Q312" s="30">
        <v>0.64700000000000002</v>
      </c>
    </row>
    <row r="313" spans="1:17">
      <c r="A313" s="87">
        <v>41881</v>
      </c>
      <c r="B313" s="38">
        <v>4431</v>
      </c>
      <c r="C313" s="42"/>
      <c r="D313" s="42"/>
      <c r="E313" s="43"/>
      <c r="F313" s="42"/>
      <c r="G313" s="42"/>
      <c r="H313" s="42"/>
      <c r="I313" s="42"/>
      <c r="J313" s="42"/>
      <c r="K313" s="76"/>
      <c r="L313" s="76"/>
      <c r="M313" s="76"/>
      <c r="N313" s="76"/>
      <c r="O313" s="76"/>
      <c r="P313" s="71">
        <v>0</v>
      </c>
      <c r="Q313" s="30">
        <v>0.38700000000000001</v>
      </c>
    </row>
    <row r="314" spans="1:17">
      <c r="A314" s="87">
        <v>41882</v>
      </c>
      <c r="B314" s="38">
        <v>3292</v>
      </c>
      <c r="C314" s="42"/>
      <c r="D314" s="42"/>
      <c r="E314" s="43"/>
      <c r="F314" s="42"/>
      <c r="G314" s="42"/>
      <c r="H314" s="42"/>
      <c r="I314" s="42"/>
      <c r="J314" s="42"/>
      <c r="K314" s="76"/>
      <c r="L314" s="76"/>
      <c r="M314" s="76"/>
      <c r="N314" s="76"/>
      <c r="O314" s="76"/>
      <c r="P314" s="71">
        <v>0</v>
      </c>
      <c r="Q314" s="30">
        <v>0.33800000000000002</v>
      </c>
    </row>
    <row r="315" spans="1:17">
      <c r="A315" s="87">
        <v>41883</v>
      </c>
      <c r="B315" s="38">
        <v>3153</v>
      </c>
      <c r="C315" s="42"/>
      <c r="D315" s="42"/>
      <c r="E315" s="43"/>
      <c r="F315" s="42"/>
      <c r="G315" s="42"/>
      <c r="H315" s="42"/>
      <c r="I315" s="42"/>
      <c r="J315" s="42"/>
      <c r="K315" s="76"/>
      <c r="L315" s="76"/>
      <c r="M315" s="76"/>
      <c r="N315" s="76"/>
      <c r="O315" s="76"/>
      <c r="P315" s="71">
        <v>0</v>
      </c>
      <c r="Q315" s="30">
        <v>0.29599999999999999</v>
      </c>
    </row>
    <row r="316" spans="1:17">
      <c r="A316" s="87">
        <v>41884</v>
      </c>
      <c r="B316" s="38">
        <v>2541</v>
      </c>
      <c r="C316" s="42"/>
      <c r="D316" s="42"/>
      <c r="E316" s="43"/>
      <c r="F316" s="42"/>
      <c r="G316" s="42"/>
      <c r="H316" s="42"/>
      <c r="I316" s="42"/>
      <c r="J316" s="42"/>
      <c r="K316" s="76"/>
      <c r="L316" s="76"/>
      <c r="M316" s="76"/>
      <c r="N316" s="76"/>
      <c r="O316" s="76"/>
      <c r="P316" s="71">
        <v>0</v>
      </c>
      <c r="Q316" s="30">
        <v>0.252</v>
      </c>
    </row>
    <row r="317" spans="1:17">
      <c r="A317" s="87">
        <v>41885</v>
      </c>
      <c r="B317" s="38">
        <v>2778</v>
      </c>
      <c r="C317" s="42"/>
      <c r="D317" s="42"/>
      <c r="E317" s="43"/>
      <c r="F317" s="42"/>
      <c r="G317" s="42"/>
      <c r="H317" s="42"/>
      <c r="I317" s="42"/>
      <c r="J317" s="42"/>
      <c r="K317" s="76"/>
      <c r="L317" s="76"/>
      <c r="M317" s="76"/>
      <c r="N317" s="76"/>
      <c r="O317" s="76"/>
      <c r="P317" s="71">
        <v>0</v>
      </c>
      <c r="Q317" s="30">
        <v>0.184</v>
      </c>
    </row>
    <row r="318" spans="1:17">
      <c r="A318" s="87">
        <v>41886</v>
      </c>
      <c r="B318" s="38">
        <v>2803</v>
      </c>
      <c r="C318" s="42"/>
      <c r="D318" s="42"/>
      <c r="E318" s="43"/>
      <c r="F318" s="42"/>
      <c r="G318" s="42"/>
      <c r="H318" s="42"/>
      <c r="I318" s="42"/>
      <c r="J318" s="42"/>
      <c r="K318" s="76"/>
      <c r="L318" s="76"/>
      <c r="M318" s="76"/>
      <c r="N318" s="76"/>
      <c r="O318" s="76"/>
      <c r="P318" s="71">
        <v>0</v>
      </c>
      <c r="Q318" s="30">
        <v>0.156</v>
      </c>
    </row>
    <row r="319" spans="1:17">
      <c r="A319" s="87">
        <v>41887</v>
      </c>
      <c r="B319" s="38">
        <v>2574</v>
      </c>
      <c r="C319" s="31"/>
      <c r="D319" s="32"/>
      <c r="E319" s="32"/>
      <c r="F319" s="32"/>
      <c r="G319" s="33"/>
      <c r="H319" s="33"/>
      <c r="I319" s="34"/>
      <c r="J319" s="34"/>
      <c r="K319" s="76"/>
      <c r="L319" s="76"/>
      <c r="M319" s="76"/>
      <c r="N319" s="76"/>
      <c r="O319" s="76"/>
      <c r="P319" s="71">
        <v>0</v>
      </c>
      <c r="Q319" s="30">
        <v>0.14499999999999999</v>
      </c>
    </row>
    <row r="320" spans="1:17">
      <c r="A320" s="87">
        <v>41888</v>
      </c>
      <c r="B320" s="38">
        <v>2549</v>
      </c>
      <c r="C320" s="33"/>
      <c r="D320" s="33"/>
      <c r="E320" s="31"/>
      <c r="F320" s="31"/>
      <c r="G320" s="31"/>
      <c r="H320" s="31"/>
      <c r="I320" s="33"/>
      <c r="J320" s="33"/>
      <c r="K320" s="76"/>
      <c r="L320" s="76"/>
      <c r="M320" s="76"/>
      <c r="N320" s="76"/>
      <c r="O320" s="76"/>
      <c r="P320" s="71">
        <v>0</v>
      </c>
      <c r="Q320" s="30">
        <v>0.13800000000000001</v>
      </c>
    </row>
    <row r="321" spans="1:17">
      <c r="A321" s="87">
        <v>41889</v>
      </c>
      <c r="B321" s="38">
        <v>2409</v>
      </c>
      <c r="C321" s="33"/>
      <c r="D321" s="33"/>
      <c r="E321" s="31"/>
      <c r="F321" s="32"/>
      <c r="G321" s="32"/>
      <c r="H321" s="32"/>
      <c r="I321" s="33"/>
      <c r="J321" s="33"/>
      <c r="K321" s="76"/>
      <c r="L321" s="76"/>
      <c r="M321" s="76"/>
      <c r="N321" s="76"/>
      <c r="O321" s="76"/>
      <c r="P321" s="71">
        <v>1</v>
      </c>
      <c r="Q321" s="30">
        <v>0.128</v>
      </c>
    </row>
    <row r="322" spans="1:17">
      <c r="A322" s="87">
        <v>41890</v>
      </c>
      <c r="B322" s="38">
        <v>2404</v>
      </c>
      <c r="C322" s="42"/>
      <c r="D322" s="42"/>
      <c r="E322" s="43"/>
      <c r="F322" s="42"/>
      <c r="G322" s="42"/>
      <c r="H322" s="42"/>
      <c r="I322" s="42"/>
      <c r="J322" s="42"/>
      <c r="K322" s="76"/>
      <c r="L322" s="76"/>
      <c r="M322" s="76"/>
      <c r="N322" s="76"/>
      <c r="O322" s="76"/>
      <c r="P322" s="71">
        <v>3</v>
      </c>
      <c r="Q322" s="30">
        <v>0.13100000000000001</v>
      </c>
    </row>
    <row r="323" spans="1:17">
      <c r="A323" s="87">
        <v>41891</v>
      </c>
      <c r="B323" s="38">
        <v>2714</v>
      </c>
      <c r="C323" s="30">
        <v>2</v>
      </c>
      <c r="D323" s="30">
        <v>0.02</v>
      </c>
      <c r="E323" s="37">
        <v>7.4</v>
      </c>
      <c r="F323" s="30">
        <v>840</v>
      </c>
      <c r="G323" s="30">
        <v>1</v>
      </c>
      <c r="H323" s="30">
        <v>2</v>
      </c>
      <c r="I323" s="30">
        <v>1.7</v>
      </c>
      <c r="J323" s="30">
        <v>4.9000000000000004</v>
      </c>
      <c r="K323" s="34">
        <f>IF(B323&gt;0,H323*B323/1000,"")</f>
        <v>5.4279999999999999</v>
      </c>
      <c r="L323" s="34">
        <f>IF(B323&gt;0,I323*B323/1000,"")</f>
        <v>4.6138000000000003</v>
      </c>
      <c r="M323" s="34">
        <f>IF(B323&gt;0,C323*B323/1000,"")</f>
        <v>5.4279999999999999</v>
      </c>
      <c r="N323" s="34">
        <f>IF(B323&gt;0,J323*B323/1000,"")</f>
        <v>13.2986</v>
      </c>
      <c r="O323" s="34">
        <f>IF(B323&gt;0,G323*B323/1000,"")</f>
        <v>2.714</v>
      </c>
      <c r="P323" s="71">
        <v>4</v>
      </c>
      <c r="Q323" s="30">
        <v>0.14099999999999999</v>
      </c>
    </row>
    <row r="324" spans="1:17">
      <c r="A324" s="87">
        <v>41892</v>
      </c>
      <c r="B324" s="38">
        <v>2665</v>
      </c>
      <c r="C324" s="42"/>
      <c r="D324" s="42"/>
      <c r="E324" s="43"/>
      <c r="F324" s="42"/>
      <c r="G324" s="42"/>
      <c r="H324" s="42"/>
      <c r="I324" s="42"/>
      <c r="J324" s="42"/>
      <c r="K324" s="76"/>
      <c r="L324" s="76"/>
      <c r="M324" s="76"/>
      <c r="N324" s="76"/>
      <c r="O324" s="76"/>
      <c r="P324" s="71">
        <v>0</v>
      </c>
      <c r="Q324" s="30">
        <v>0.129</v>
      </c>
    </row>
    <row r="325" spans="1:17">
      <c r="A325" s="87">
        <v>41893</v>
      </c>
      <c r="B325" s="38">
        <v>2424</v>
      </c>
      <c r="C325" s="42"/>
      <c r="D325" s="42"/>
      <c r="E325" s="43"/>
      <c r="F325" s="42"/>
      <c r="G325" s="42"/>
      <c r="H325" s="42"/>
      <c r="I325" s="42"/>
      <c r="J325" s="42"/>
      <c r="K325" s="76"/>
      <c r="L325" s="76"/>
      <c r="M325" s="76"/>
      <c r="N325" s="76"/>
      <c r="O325" s="76"/>
      <c r="P325" s="71">
        <v>0</v>
      </c>
      <c r="Q325" s="30">
        <v>0.11799999999999999</v>
      </c>
    </row>
    <row r="326" spans="1:17">
      <c r="A326" s="87">
        <v>41894</v>
      </c>
      <c r="B326" s="38">
        <v>2475</v>
      </c>
      <c r="C326" s="42"/>
      <c r="D326" s="42"/>
      <c r="E326" s="43"/>
      <c r="F326" s="42"/>
      <c r="G326" s="42"/>
      <c r="H326" s="42"/>
      <c r="I326" s="42"/>
      <c r="J326" s="42"/>
      <c r="K326" s="76"/>
      <c r="L326" s="76"/>
      <c r="M326" s="76"/>
      <c r="N326" s="76"/>
      <c r="O326" s="76"/>
      <c r="P326" s="71">
        <v>0</v>
      </c>
      <c r="Q326" s="30">
        <v>9.5000000000000001E-2</v>
      </c>
    </row>
    <row r="327" spans="1:17">
      <c r="A327" s="87">
        <v>41895</v>
      </c>
      <c r="B327" s="38">
        <v>2394</v>
      </c>
      <c r="C327" s="42"/>
      <c r="D327" s="42"/>
      <c r="E327" s="43"/>
      <c r="F327" s="42"/>
      <c r="G327" s="42"/>
      <c r="H327" s="42"/>
      <c r="I327" s="42"/>
      <c r="J327" s="42"/>
      <c r="K327" s="76"/>
      <c r="L327" s="76"/>
      <c r="M327" s="76"/>
      <c r="N327" s="76"/>
      <c r="O327" s="76"/>
      <c r="P327" s="71">
        <v>0</v>
      </c>
      <c r="Q327" s="30">
        <v>5.8999999999999997E-2</v>
      </c>
    </row>
    <row r="328" spans="1:17">
      <c r="A328" s="87">
        <v>41896</v>
      </c>
      <c r="B328" s="38">
        <v>2268</v>
      </c>
      <c r="C328" s="42"/>
      <c r="D328" s="42"/>
      <c r="E328" s="43"/>
      <c r="F328" s="42"/>
      <c r="G328" s="42"/>
      <c r="H328" s="42"/>
      <c r="I328" s="42"/>
      <c r="J328" s="42"/>
      <c r="K328" s="76"/>
      <c r="L328" s="76"/>
      <c r="M328" s="76"/>
      <c r="N328" s="76"/>
      <c r="O328" s="76"/>
      <c r="P328" s="71">
        <v>1</v>
      </c>
      <c r="Q328" s="30">
        <v>3.6999999999999998E-2</v>
      </c>
    </row>
    <row r="329" spans="1:17">
      <c r="A329" s="87">
        <v>41897</v>
      </c>
      <c r="B329" s="38">
        <v>2402</v>
      </c>
      <c r="C329" s="42"/>
      <c r="D329" s="42"/>
      <c r="E329" s="43"/>
      <c r="F329" s="42"/>
      <c r="G329" s="42"/>
      <c r="H329" s="42"/>
      <c r="I329" s="42"/>
      <c r="J329" s="42"/>
      <c r="K329" s="76"/>
      <c r="L329" s="76"/>
      <c r="M329" s="76"/>
      <c r="N329" s="76"/>
      <c r="O329" s="76"/>
      <c r="P329" s="71">
        <v>0</v>
      </c>
      <c r="Q329" s="30">
        <v>2.7E-2</v>
      </c>
    </row>
    <row r="330" spans="1:17">
      <c r="A330" s="87">
        <v>41898</v>
      </c>
      <c r="B330" s="38">
        <v>2334</v>
      </c>
      <c r="C330" s="42"/>
      <c r="D330" s="42"/>
      <c r="E330" s="43"/>
      <c r="F330" s="42"/>
      <c r="G330" s="42"/>
      <c r="H330" s="42"/>
      <c r="I330" s="42"/>
      <c r="J330" s="42"/>
      <c r="K330" s="76"/>
      <c r="L330" s="76"/>
      <c r="M330" s="76"/>
      <c r="N330" s="76"/>
      <c r="O330" s="76"/>
      <c r="P330" s="71">
        <v>0</v>
      </c>
      <c r="Q330" s="30">
        <v>2.7E-2</v>
      </c>
    </row>
    <row r="331" spans="1:17">
      <c r="A331" s="87">
        <v>41899</v>
      </c>
      <c r="B331" s="38">
        <v>2408</v>
      </c>
      <c r="C331" s="42"/>
      <c r="D331" s="42"/>
      <c r="E331" s="43"/>
      <c r="F331" s="42"/>
      <c r="G331" s="42"/>
      <c r="H331" s="42"/>
      <c r="I331" s="42"/>
      <c r="J331" s="42"/>
      <c r="K331" s="76"/>
      <c r="L331" s="76"/>
      <c r="M331" s="76"/>
      <c r="N331" s="76"/>
      <c r="O331" s="76"/>
      <c r="P331" s="71">
        <v>0</v>
      </c>
      <c r="Q331" s="30">
        <v>2E-3</v>
      </c>
    </row>
    <row r="332" spans="1:17">
      <c r="A332" s="87">
        <v>41900</v>
      </c>
      <c r="B332" s="38">
        <v>2435</v>
      </c>
      <c r="C332" s="42"/>
      <c r="D332" s="42"/>
      <c r="E332" s="43"/>
      <c r="F332" s="42"/>
      <c r="G332" s="42"/>
      <c r="H332" s="42"/>
      <c r="I332" s="42"/>
      <c r="J332" s="42"/>
      <c r="K332" s="76"/>
      <c r="L332" s="76"/>
      <c r="M332" s="76"/>
      <c r="N332" s="76"/>
      <c r="O332" s="76"/>
      <c r="P332" s="71">
        <v>0</v>
      </c>
      <c r="Q332" s="30">
        <v>7.0000000000000001E-3</v>
      </c>
    </row>
    <row r="333" spans="1:17">
      <c r="A333" s="87">
        <v>41901</v>
      </c>
      <c r="B333" s="38">
        <v>2439</v>
      </c>
      <c r="C333" s="31"/>
      <c r="D333" s="32"/>
      <c r="E333" s="32"/>
      <c r="F333" s="32"/>
      <c r="G333" s="33"/>
      <c r="H333" s="33"/>
      <c r="I333" s="34"/>
      <c r="J333" s="34"/>
      <c r="K333" s="76"/>
      <c r="L333" s="76"/>
      <c r="M333" s="76"/>
      <c r="N333" s="76"/>
      <c r="O333" s="76"/>
      <c r="P333" s="71">
        <v>0</v>
      </c>
      <c r="Q333" s="30">
        <v>1.0999999999999999E-2</v>
      </c>
    </row>
    <row r="334" spans="1:17">
      <c r="A334" s="87">
        <v>41902</v>
      </c>
      <c r="B334" s="38">
        <v>2368</v>
      </c>
      <c r="C334" s="33"/>
      <c r="D334" s="33"/>
      <c r="E334" s="31"/>
      <c r="F334" s="31"/>
      <c r="G334" s="31"/>
      <c r="H334" s="31"/>
      <c r="I334" s="33"/>
      <c r="J334" s="33"/>
      <c r="K334" s="76"/>
      <c r="L334" s="76"/>
      <c r="M334" s="76"/>
      <c r="N334" s="76"/>
      <c r="O334" s="76"/>
      <c r="P334" s="71">
        <v>0</v>
      </c>
      <c r="Q334" s="30">
        <v>1E-3</v>
      </c>
    </row>
    <row r="335" spans="1:17">
      <c r="A335" s="87">
        <v>41903</v>
      </c>
      <c r="B335" s="38">
        <v>2140</v>
      </c>
      <c r="C335" s="33"/>
      <c r="D335" s="33"/>
      <c r="E335" s="31"/>
      <c r="F335" s="32"/>
      <c r="G335" s="32"/>
      <c r="H335" s="32"/>
      <c r="I335" s="33"/>
      <c r="J335" s="33"/>
      <c r="K335" s="76"/>
      <c r="L335" s="76"/>
      <c r="M335" s="76"/>
      <c r="N335" s="76"/>
      <c r="O335" s="76"/>
      <c r="P335" s="71">
        <v>0</v>
      </c>
      <c r="Q335" s="30">
        <v>2E-3</v>
      </c>
    </row>
    <row r="336" spans="1:17">
      <c r="A336" s="87">
        <v>41904</v>
      </c>
      <c r="B336" s="38">
        <v>2215</v>
      </c>
      <c r="C336" s="42"/>
      <c r="D336" s="42"/>
      <c r="E336" s="43"/>
      <c r="F336" s="42"/>
      <c r="G336" s="42"/>
      <c r="H336" s="42"/>
      <c r="I336" s="42"/>
      <c r="J336" s="42"/>
      <c r="K336" s="76"/>
      <c r="L336" s="76"/>
      <c r="M336" s="76"/>
      <c r="N336" s="76"/>
      <c r="O336" s="76"/>
      <c r="P336" s="71">
        <v>0.5</v>
      </c>
      <c r="Q336" s="30">
        <v>2E-3</v>
      </c>
    </row>
    <row r="337" spans="1:17">
      <c r="A337" s="87">
        <v>41905</v>
      </c>
      <c r="B337" s="38">
        <v>2356</v>
      </c>
      <c r="C337" s="30">
        <v>2</v>
      </c>
      <c r="D337" s="30">
        <v>0.03</v>
      </c>
      <c r="E337" s="37">
        <v>7.2</v>
      </c>
      <c r="F337" s="30">
        <v>200</v>
      </c>
      <c r="G337" s="30">
        <v>1</v>
      </c>
      <c r="H337" s="30">
        <v>2</v>
      </c>
      <c r="I337" s="30">
        <v>1.5</v>
      </c>
      <c r="J337" s="30">
        <v>7.1</v>
      </c>
      <c r="K337" s="34">
        <f>IF(B337&gt;0,H337*B337/1000,"")</f>
        <v>4.7119999999999997</v>
      </c>
      <c r="L337" s="34">
        <f>IF(B337&gt;0,I337*B337/1000,"")</f>
        <v>3.5339999999999998</v>
      </c>
      <c r="M337" s="34">
        <f>IF(B337&gt;0,C337*B337/1000,"")</f>
        <v>4.7119999999999997</v>
      </c>
      <c r="N337" s="34">
        <f>IF(B337&gt;0,J337*B337/1000,"")</f>
        <v>16.727599999999999</v>
      </c>
      <c r="O337" s="34">
        <f>IF(B337&gt;0,G337*B337/1000,"")</f>
        <v>2.3559999999999999</v>
      </c>
      <c r="P337" s="71">
        <v>0</v>
      </c>
      <c r="Q337" s="30">
        <v>1.153</v>
      </c>
    </row>
    <row r="338" spans="1:17">
      <c r="A338" s="87">
        <v>41906</v>
      </c>
      <c r="B338" s="38">
        <v>2302</v>
      </c>
      <c r="C338" s="42"/>
      <c r="D338" s="42"/>
      <c r="E338" s="43"/>
      <c r="F338" s="42"/>
      <c r="G338" s="42"/>
      <c r="H338" s="42"/>
      <c r="I338" s="42"/>
      <c r="J338" s="42"/>
      <c r="K338" s="76"/>
      <c r="L338" s="76"/>
      <c r="M338" s="76"/>
      <c r="N338" s="76"/>
      <c r="O338" s="76"/>
      <c r="P338" s="71">
        <v>0</v>
      </c>
      <c r="Q338" s="30">
        <v>1.496</v>
      </c>
    </row>
    <row r="339" spans="1:17">
      <c r="A339" s="87">
        <v>41907</v>
      </c>
      <c r="B339" s="38">
        <v>2356</v>
      </c>
      <c r="C339" s="42"/>
      <c r="D339" s="42"/>
      <c r="E339" s="43"/>
      <c r="F339" s="42"/>
      <c r="G339" s="42"/>
      <c r="H339" s="42"/>
      <c r="I339" s="42"/>
      <c r="J339" s="42"/>
      <c r="K339" s="76"/>
      <c r="L339" s="76"/>
      <c r="M339" s="76"/>
      <c r="N339" s="76"/>
      <c r="O339" s="76"/>
      <c r="P339" s="71">
        <v>0</v>
      </c>
      <c r="Q339" s="30">
        <v>1.52</v>
      </c>
    </row>
    <row r="340" spans="1:17">
      <c r="A340" s="87">
        <v>41908</v>
      </c>
      <c r="B340" s="38">
        <v>2246</v>
      </c>
      <c r="C340" s="42"/>
      <c r="D340" s="42"/>
      <c r="E340" s="43"/>
      <c r="F340" s="42"/>
      <c r="G340" s="42"/>
      <c r="H340" s="42"/>
      <c r="I340" s="42"/>
      <c r="J340" s="42"/>
      <c r="K340" s="76"/>
      <c r="L340" s="76"/>
      <c r="M340" s="76"/>
      <c r="N340" s="76"/>
      <c r="O340" s="76"/>
      <c r="P340" s="71">
        <v>0</v>
      </c>
      <c r="Q340" s="30">
        <v>1.3959999999999999</v>
      </c>
    </row>
    <row r="341" spans="1:17">
      <c r="A341" s="87">
        <v>41909</v>
      </c>
      <c r="B341" s="38">
        <v>2269</v>
      </c>
      <c r="C341" s="42"/>
      <c r="D341" s="42"/>
      <c r="E341" s="43"/>
      <c r="F341" s="42"/>
      <c r="G341" s="42"/>
      <c r="H341" s="42"/>
      <c r="I341" s="42"/>
      <c r="J341" s="42"/>
      <c r="K341" s="76"/>
      <c r="L341" s="76"/>
      <c r="M341" s="76"/>
      <c r="N341" s="76"/>
      <c r="O341" s="76"/>
      <c r="P341" s="71">
        <v>0</v>
      </c>
      <c r="Q341" s="30">
        <v>2.0609999999999999</v>
      </c>
    </row>
    <row r="342" spans="1:17">
      <c r="A342" s="87">
        <v>41910</v>
      </c>
      <c r="B342" s="38">
        <v>2253</v>
      </c>
      <c r="C342" s="42"/>
      <c r="D342" s="42"/>
      <c r="E342" s="43"/>
      <c r="F342" s="42"/>
      <c r="G342" s="42"/>
      <c r="H342" s="42"/>
      <c r="I342" s="42"/>
      <c r="J342" s="42"/>
      <c r="K342" s="76"/>
      <c r="L342" s="76"/>
      <c r="M342" s="76"/>
      <c r="N342" s="76"/>
      <c r="O342" s="76"/>
      <c r="P342" s="71">
        <v>1</v>
      </c>
      <c r="Q342" s="30">
        <v>2.1619999999999999</v>
      </c>
    </row>
    <row r="343" spans="1:17">
      <c r="A343" s="87">
        <v>41911</v>
      </c>
      <c r="B343" s="38">
        <v>2331</v>
      </c>
      <c r="C343" s="42"/>
      <c r="D343" s="42"/>
      <c r="E343" s="43"/>
      <c r="F343" s="42"/>
      <c r="G343" s="42"/>
      <c r="H343" s="42"/>
      <c r="I343" s="42"/>
      <c r="J343" s="42"/>
      <c r="K343" s="76"/>
      <c r="L343" s="76"/>
      <c r="M343" s="76"/>
      <c r="N343" s="76"/>
      <c r="O343" s="76"/>
      <c r="P343" s="71">
        <v>0</v>
      </c>
      <c r="Q343" s="30">
        <v>2.077</v>
      </c>
    </row>
    <row r="344" spans="1:17">
      <c r="A344" s="87">
        <v>41912</v>
      </c>
      <c r="B344" s="38">
        <v>2367</v>
      </c>
      <c r="C344" s="42"/>
      <c r="D344" s="42"/>
      <c r="E344" s="43"/>
      <c r="F344" s="42"/>
      <c r="G344" s="42"/>
      <c r="H344" s="42"/>
      <c r="I344" s="42"/>
      <c r="J344" s="42"/>
      <c r="K344" s="76"/>
      <c r="L344" s="76"/>
      <c r="M344" s="76"/>
      <c r="N344" s="76"/>
      <c r="O344" s="76"/>
      <c r="P344" s="71">
        <v>0</v>
      </c>
      <c r="Q344" s="30">
        <v>2.137</v>
      </c>
    </row>
    <row r="345" spans="1:17">
      <c r="A345" s="87">
        <v>41913</v>
      </c>
      <c r="B345" s="38">
        <v>2223</v>
      </c>
      <c r="C345" s="42"/>
      <c r="D345" s="42"/>
      <c r="E345" s="43"/>
      <c r="F345" s="42"/>
      <c r="G345" s="42"/>
      <c r="H345" s="42"/>
      <c r="I345" s="42"/>
      <c r="J345" s="42"/>
      <c r="K345" s="76"/>
      <c r="L345" s="76"/>
      <c r="M345" s="76"/>
      <c r="N345" s="76"/>
      <c r="O345" s="76"/>
      <c r="P345" s="71">
        <v>0</v>
      </c>
      <c r="Q345" s="30">
        <v>1.9690000000000001</v>
      </c>
    </row>
    <row r="346" spans="1:17">
      <c r="A346" s="87">
        <v>41914</v>
      </c>
      <c r="B346" s="38">
        <v>2232</v>
      </c>
      <c r="C346" s="42"/>
      <c r="D346" s="42"/>
      <c r="E346" s="43"/>
      <c r="F346" s="42"/>
      <c r="G346" s="42"/>
      <c r="H346" s="42"/>
      <c r="I346" s="42"/>
      <c r="J346" s="42"/>
      <c r="K346" s="76"/>
      <c r="L346" s="76"/>
      <c r="M346" s="76"/>
      <c r="N346" s="76"/>
      <c r="O346" s="76"/>
      <c r="P346" s="71">
        <v>0</v>
      </c>
      <c r="Q346" s="30">
        <v>1.946</v>
      </c>
    </row>
    <row r="347" spans="1:17">
      <c r="A347" s="87">
        <v>41915</v>
      </c>
      <c r="B347" s="38">
        <v>2210</v>
      </c>
      <c r="C347" s="31"/>
      <c r="D347" s="32"/>
      <c r="E347" s="32"/>
      <c r="F347" s="32"/>
      <c r="G347" s="33"/>
      <c r="H347" s="33"/>
      <c r="I347" s="34"/>
      <c r="J347" s="34"/>
      <c r="K347" s="76"/>
      <c r="L347" s="76"/>
      <c r="M347" s="76"/>
      <c r="N347" s="76"/>
      <c r="O347" s="76"/>
      <c r="P347" s="71">
        <v>0</v>
      </c>
      <c r="Q347" s="30">
        <v>1.9279999999999999</v>
      </c>
    </row>
    <row r="348" spans="1:17">
      <c r="A348" s="87">
        <v>41916</v>
      </c>
      <c r="B348" s="38">
        <v>2109</v>
      </c>
      <c r="C348" s="33"/>
      <c r="D348" s="33"/>
      <c r="E348" s="31"/>
      <c r="F348" s="32"/>
      <c r="G348" s="32"/>
      <c r="H348" s="32"/>
      <c r="I348" s="33"/>
      <c r="J348" s="33"/>
      <c r="K348" s="76"/>
      <c r="L348" s="76"/>
      <c r="M348" s="76"/>
      <c r="N348" s="76"/>
      <c r="O348" s="76"/>
      <c r="P348" s="71">
        <v>0</v>
      </c>
      <c r="Q348" s="30">
        <v>1.8959999999999999</v>
      </c>
    </row>
    <row r="349" spans="1:17">
      <c r="A349" s="87">
        <v>41917</v>
      </c>
      <c r="B349" s="38">
        <v>2093</v>
      </c>
      <c r="C349" s="42"/>
      <c r="D349" s="42"/>
      <c r="E349" s="43"/>
      <c r="F349" s="42"/>
      <c r="G349" s="42"/>
      <c r="H349" s="42"/>
      <c r="I349" s="42"/>
      <c r="J349" s="42"/>
      <c r="K349" s="76"/>
      <c r="L349" s="76"/>
      <c r="M349" s="76"/>
      <c r="N349" s="76"/>
      <c r="O349" s="76"/>
      <c r="P349" s="71">
        <v>0</v>
      </c>
      <c r="Q349" s="30">
        <v>1.8660000000000001</v>
      </c>
    </row>
    <row r="350" spans="1:17">
      <c r="A350" s="87">
        <v>41918</v>
      </c>
      <c r="B350" s="38">
        <v>2009.9999999999998</v>
      </c>
      <c r="C350" s="42"/>
      <c r="D350" s="42"/>
      <c r="E350" s="43"/>
      <c r="F350" s="42"/>
      <c r="G350" s="42"/>
      <c r="H350" s="42"/>
      <c r="I350" s="42"/>
      <c r="J350" s="42"/>
      <c r="K350" s="76"/>
      <c r="L350" s="76"/>
      <c r="M350" s="76"/>
      <c r="N350" s="76"/>
      <c r="O350" s="76"/>
      <c r="P350" s="71">
        <v>0</v>
      </c>
      <c r="Q350" s="30">
        <v>1.86</v>
      </c>
    </row>
    <row r="351" spans="1:17">
      <c r="A351" s="87">
        <v>41919</v>
      </c>
      <c r="B351" s="38">
        <v>2253</v>
      </c>
      <c r="C351" s="354" t="s">
        <v>33</v>
      </c>
      <c r="D351" s="355"/>
      <c r="E351" s="355"/>
      <c r="F351" s="355"/>
      <c r="G351" s="355"/>
      <c r="H351" s="355"/>
      <c r="I351" s="355"/>
      <c r="J351" s="356"/>
      <c r="K351" s="34"/>
      <c r="L351" s="34"/>
      <c r="M351" s="34"/>
      <c r="N351" s="34"/>
      <c r="O351" s="34"/>
      <c r="P351" s="71">
        <v>0</v>
      </c>
      <c r="Q351" s="30">
        <v>1.95</v>
      </c>
    </row>
    <row r="352" spans="1:17">
      <c r="A352" s="87">
        <v>41920</v>
      </c>
      <c r="B352" s="38">
        <v>2347</v>
      </c>
      <c r="C352" s="42"/>
      <c r="D352" s="42"/>
      <c r="E352" s="43"/>
      <c r="F352" s="42"/>
      <c r="G352" s="42"/>
      <c r="H352" s="42"/>
      <c r="I352" s="42"/>
      <c r="J352" s="42"/>
      <c r="K352" s="76"/>
      <c r="L352" s="76"/>
      <c r="M352" s="76"/>
      <c r="N352" s="76"/>
      <c r="O352" s="76"/>
      <c r="P352" s="71">
        <v>0</v>
      </c>
      <c r="Q352" s="30">
        <v>1.5109999999999999</v>
      </c>
    </row>
    <row r="353" spans="1:17">
      <c r="A353" s="87">
        <v>41921</v>
      </c>
      <c r="B353" s="38">
        <v>2279</v>
      </c>
      <c r="C353" s="42"/>
      <c r="D353" s="42"/>
      <c r="E353" s="43"/>
      <c r="F353" s="42"/>
      <c r="G353" s="42"/>
      <c r="H353" s="42"/>
      <c r="I353" s="42"/>
      <c r="J353" s="42"/>
      <c r="K353" s="76"/>
      <c r="L353" s="76"/>
      <c r="M353" s="76"/>
      <c r="N353" s="76"/>
      <c r="O353" s="76"/>
      <c r="P353" s="71">
        <v>1</v>
      </c>
      <c r="Q353" s="30">
        <v>1.577</v>
      </c>
    </row>
    <row r="354" spans="1:17">
      <c r="A354" s="87">
        <v>41922</v>
      </c>
      <c r="B354" s="38">
        <v>2198</v>
      </c>
      <c r="C354" s="42"/>
      <c r="D354" s="42"/>
      <c r="E354" s="43"/>
      <c r="F354" s="42"/>
      <c r="G354" s="42"/>
      <c r="H354" s="42"/>
      <c r="I354" s="42"/>
      <c r="J354" s="42"/>
      <c r="K354" s="76"/>
      <c r="L354" s="76"/>
      <c r="M354" s="76"/>
      <c r="N354" s="76"/>
      <c r="O354" s="76"/>
      <c r="P354" s="71">
        <v>0</v>
      </c>
      <c r="Q354" s="30">
        <v>1.903</v>
      </c>
    </row>
    <row r="355" spans="1:17">
      <c r="A355" s="87">
        <v>41923</v>
      </c>
      <c r="B355" s="38">
        <v>2209</v>
      </c>
      <c r="C355" s="42"/>
      <c r="D355" s="42"/>
      <c r="E355" s="43"/>
      <c r="F355" s="42"/>
      <c r="G355" s="42"/>
      <c r="H355" s="42"/>
      <c r="I355" s="42"/>
      <c r="J355" s="42"/>
      <c r="K355" s="76"/>
      <c r="L355" s="76"/>
      <c r="M355" s="76"/>
      <c r="N355" s="76"/>
      <c r="O355" s="76"/>
      <c r="P355" s="71">
        <v>0</v>
      </c>
      <c r="Q355" s="30">
        <v>1.8919999999999999</v>
      </c>
    </row>
    <row r="356" spans="1:17">
      <c r="A356" s="87">
        <v>41924</v>
      </c>
      <c r="B356" s="38">
        <v>2176</v>
      </c>
      <c r="C356" s="42"/>
      <c r="D356" s="42"/>
      <c r="E356" s="43"/>
      <c r="F356" s="42"/>
      <c r="G356" s="42"/>
      <c r="H356" s="42"/>
      <c r="I356" s="42"/>
      <c r="J356" s="42"/>
      <c r="K356" s="76"/>
      <c r="L356" s="76"/>
      <c r="M356" s="76"/>
      <c r="N356" s="76"/>
      <c r="O356" s="76"/>
      <c r="P356" s="71">
        <v>0</v>
      </c>
      <c r="Q356" s="30">
        <v>1.9370000000000001</v>
      </c>
    </row>
    <row r="357" spans="1:17">
      <c r="A357" s="87">
        <v>41925</v>
      </c>
      <c r="B357" s="38">
        <v>2202</v>
      </c>
      <c r="C357" s="42"/>
      <c r="D357" s="42"/>
      <c r="E357" s="43"/>
      <c r="F357" s="42"/>
      <c r="G357" s="42"/>
      <c r="H357" s="42"/>
      <c r="I357" s="42"/>
      <c r="J357" s="42"/>
      <c r="K357" s="76"/>
      <c r="L357" s="76"/>
      <c r="M357" s="76"/>
      <c r="N357" s="76"/>
      <c r="O357" s="76"/>
      <c r="P357" s="71">
        <v>0</v>
      </c>
      <c r="Q357" s="30">
        <v>1.8620000000000001</v>
      </c>
    </row>
    <row r="358" spans="1:17">
      <c r="A358" s="87">
        <v>41926</v>
      </c>
      <c r="B358" s="38">
        <v>2201</v>
      </c>
      <c r="C358" s="42"/>
      <c r="D358" s="42"/>
      <c r="E358" s="43"/>
      <c r="F358" s="42"/>
      <c r="G358" s="42"/>
      <c r="H358" s="42"/>
      <c r="I358" s="42"/>
      <c r="J358" s="42"/>
      <c r="K358" s="76"/>
      <c r="L358" s="76"/>
      <c r="M358" s="76"/>
      <c r="N358" s="76"/>
      <c r="O358" s="76"/>
      <c r="P358" s="71">
        <v>0</v>
      </c>
      <c r="Q358" s="30">
        <v>1.9430000000000001</v>
      </c>
    </row>
    <row r="359" spans="1:17">
      <c r="A359" s="87">
        <v>41927</v>
      </c>
      <c r="B359" s="38">
        <v>2364</v>
      </c>
      <c r="C359" s="42"/>
      <c r="D359" s="42"/>
      <c r="E359" s="43"/>
      <c r="F359" s="42"/>
      <c r="G359" s="42"/>
      <c r="H359" s="42"/>
      <c r="I359" s="42"/>
      <c r="J359" s="42"/>
      <c r="K359" s="76"/>
      <c r="L359" s="76"/>
      <c r="M359" s="76"/>
      <c r="N359" s="76"/>
      <c r="O359" s="76"/>
      <c r="P359" s="71">
        <v>0</v>
      </c>
      <c r="Q359" s="30">
        <v>1.8520000000000001</v>
      </c>
    </row>
    <row r="360" spans="1:17">
      <c r="A360" s="87">
        <v>41928</v>
      </c>
      <c r="B360" s="38">
        <v>2203</v>
      </c>
      <c r="C360" s="31"/>
      <c r="D360" s="32"/>
      <c r="E360" s="32"/>
      <c r="F360" s="32"/>
      <c r="G360" s="33"/>
      <c r="H360" s="33"/>
      <c r="I360" s="34"/>
      <c r="J360" s="34"/>
      <c r="K360" s="76"/>
      <c r="L360" s="76"/>
      <c r="M360" s="76"/>
      <c r="N360" s="76"/>
      <c r="O360" s="76"/>
      <c r="P360" s="71">
        <v>0</v>
      </c>
      <c r="Q360" s="30">
        <v>1.524</v>
      </c>
    </row>
    <row r="361" spans="1:17">
      <c r="A361" s="87">
        <v>41929</v>
      </c>
      <c r="B361" s="38">
        <v>2289</v>
      </c>
      <c r="C361" s="42"/>
      <c r="D361" s="42"/>
      <c r="E361" s="43"/>
      <c r="F361" s="42"/>
      <c r="G361" s="42"/>
      <c r="H361" s="42"/>
      <c r="I361" s="42"/>
      <c r="J361" s="42"/>
      <c r="K361" s="76"/>
      <c r="L361" s="76"/>
      <c r="M361" s="76"/>
      <c r="N361" s="76"/>
      <c r="O361" s="76"/>
      <c r="P361" s="71">
        <v>0</v>
      </c>
      <c r="Q361" s="30">
        <v>1.427</v>
      </c>
    </row>
    <row r="362" spans="1:17">
      <c r="A362" s="87">
        <v>41930</v>
      </c>
      <c r="B362" s="38">
        <v>2197</v>
      </c>
      <c r="C362" s="39"/>
      <c r="D362" s="39"/>
      <c r="E362" s="40"/>
      <c r="F362" s="39"/>
      <c r="G362" s="39"/>
      <c r="H362" s="39"/>
      <c r="I362" s="34"/>
      <c r="J362" s="39"/>
      <c r="K362" s="76"/>
      <c r="L362" s="76"/>
      <c r="M362" s="76"/>
      <c r="N362" s="76"/>
      <c r="O362" s="76"/>
      <c r="P362" s="71">
        <v>1</v>
      </c>
      <c r="Q362" s="30">
        <v>1.6779999999999999</v>
      </c>
    </row>
    <row r="363" spans="1:17">
      <c r="A363" s="87">
        <v>41931</v>
      </c>
      <c r="B363" s="38">
        <v>2085</v>
      </c>
      <c r="C363" s="42"/>
      <c r="D363" s="42"/>
      <c r="E363" s="43"/>
      <c r="F363" s="42"/>
      <c r="G363" s="42"/>
      <c r="H363" s="42"/>
      <c r="I363" s="42"/>
      <c r="J363" s="42"/>
      <c r="K363" s="44"/>
      <c r="L363" s="44"/>
      <c r="M363" s="44"/>
      <c r="N363" s="76"/>
      <c r="O363" s="76"/>
      <c r="P363" s="71">
        <v>0</v>
      </c>
      <c r="Q363" s="30">
        <v>1.85</v>
      </c>
    </row>
    <row r="364" spans="1:17">
      <c r="A364" s="87">
        <v>41932</v>
      </c>
      <c r="B364" s="38">
        <v>2097</v>
      </c>
      <c r="C364" s="42"/>
      <c r="D364" s="42"/>
      <c r="E364" s="43"/>
      <c r="F364" s="42"/>
      <c r="G364" s="42"/>
      <c r="H364" s="42"/>
      <c r="I364" s="42"/>
      <c r="J364" s="42"/>
      <c r="K364" s="44"/>
      <c r="L364" s="44"/>
      <c r="M364" s="44"/>
      <c r="N364" s="76"/>
      <c r="O364" s="76"/>
      <c r="P364" s="71">
        <v>0</v>
      </c>
      <c r="Q364" s="30">
        <v>1.8120000000000001</v>
      </c>
    </row>
    <row r="365" spans="1:17">
      <c r="A365" s="87">
        <v>41933</v>
      </c>
      <c r="B365" s="38">
        <v>2293</v>
      </c>
      <c r="C365" s="354" t="s">
        <v>33</v>
      </c>
      <c r="D365" s="355"/>
      <c r="E365" s="355"/>
      <c r="F365" s="355"/>
      <c r="G365" s="355"/>
      <c r="H365" s="355"/>
      <c r="I365" s="355"/>
      <c r="J365" s="356"/>
      <c r="K365" s="34"/>
      <c r="L365" s="34"/>
      <c r="M365" s="34"/>
      <c r="N365" s="34"/>
      <c r="O365" s="34"/>
      <c r="P365" s="71">
        <v>0</v>
      </c>
      <c r="Q365" s="30">
        <v>2.0499999999999998</v>
      </c>
    </row>
    <row r="366" spans="1:17">
      <c r="A366" s="87">
        <v>41934</v>
      </c>
      <c r="B366" s="38">
        <v>2186</v>
      </c>
      <c r="C366" s="42"/>
      <c r="D366" s="42"/>
      <c r="E366" s="43"/>
      <c r="F366" s="42"/>
      <c r="G366" s="42"/>
      <c r="H366" s="42"/>
      <c r="I366" s="42"/>
      <c r="J366" s="42"/>
      <c r="K366" s="44"/>
      <c r="L366" s="44"/>
      <c r="M366" s="44"/>
      <c r="N366" s="76"/>
      <c r="O366" s="76"/>
      <c r="P366" s="71">
        <v>0</v>
      </c>
      <c r="Q366" s="30">
        <v>1.9410000000000001</v>
      </c>
    </row>
    <row r="367" spans="1:17">
      <c r="A367" s="87">
        <v>41935</v>
      </c>
      <c r="B367" s="38">
        <v>2235</v>
      </c>
      <c r="C367" s="42"/>
      <c r="D367" s="42"/>
      <c r="E367" s="43"/>
      <c r="F367" s="42"/>
      <c r="G367" s="42"/>
      <c r="H367" s="42"/>
      <c r="I367" s="42"/>
      <c r="J367" s="42"/>
      <c r="K367" s="44"/>
      <c r="L367" s="44"/>
      <c r="M367" s="44"/>
      <c r="N367" s="76"/>
      <c r="O367" s="76"/>
      <c r="P367" s="71">
        <v>0</v>
      </c>
      <c r="Q367" s="30">
        <v>1.9950000000000001</v>
      </c>
    </row>
    <row r="368" spans="1:17">
      <c r="A368" s="87">
        <v>41936</v>
      </c>
      <c r="B368" s="38">
        <v>2208</v>
      </c>
      <c r="C368" s="42"/>
      <c r="D368" s="42"/>
      <c r="E368" s="43"/>
      <c r="F368" s="42"/>
      <c r="G368" s="42"/>
      <c r="H368" s="42"/>
      <c r="I368" s="42"/>
      <c r="J368" s="42"/>
      <c r="K368" s="44"/>
      <c r="L368" s="44"/>
      <c r="M368" s="44"/>
      <c r="N368" s="76"/>
      <c r="O368" s="76"/>
      <c r="P368" s="71">
        <v>0</v>
      </c>
      <c r="Q368" s="30">
        <v>2.0390000000000001</v>
      </c>
    </row>
    <row r="369" spans="1:17">
      <c r="A369" s="87">
        <v>41937</v>
      </c>
      <c r="B369" s="38">
        <v>2203</v>
      </c>
      <c r="C369" s="42"/>
      <c r="D369" s="42"/>
      <c r="E369" s="43"/>
      <c r="F369" s="42"/>
      <c r="G369" s="42"/>
      <c r="H369" s="42"/>
      <c r="I369" s="42"/>
      <c r="J369" s="42"/>
      <c r="K369" s="44"/>
      <c r="L369" s="44"/>
      <c r="M369" s="44"/>
      <c r="N369" s="76"/>
      <c r="O369" s="76"/>
      <c r="P369" s="71">
        <v>0</v>
      </c>
      <c r="Q369" s="30">
        <v>1.95</v>
      </c>
    </row>
    <row r="370" spans="1:17">
      <c r="A370" s="87">
        <v>41938</v>
      </c>
      <c r="B370" s="38">
        <v>3205</v>
      </c>
      <c r="C370" s="42"/>
      <c r="D370" s="42"/>
      <c r="E370" s="43"/>
      <c r="F370" s="42"/>
      <c r="G370" s="42"/>
      <c r="H370" s="42"/>
      <c r="I370" s="42"/>
      <c r="J370" s="42"/>
      <c r="K370" s="44"/>
      <c r="L370" s="44"/>
      <c r="M370" s="44"/>
      <c r="N370" s="76"/>
      <c r="O370" s="76"/>
      <c r="P370" s="71">
        <v>15</v>
      </c>
      <c r="Q370" s="30">
        <v>3.028</v>
      </c>
    </row>
    <row r="371" spans="1:17">
      <c r="A371" s="87">
        <v>41939</v>
      </c>
      <c r="B371" s="38">
        <v>2265</v>
      </c>
      <c r="C371" s="42"/>
      <c r="D371" s="42"/>
      <c r="E371" s="43"/>
      <c r="F371" s="42"/>
      <c r="G371" s="42"/>
      <c r="H371" s="42"/>
      <c r="I371" s="42"/>
      <c r="J371" s="42"/>
      <c r="K371" s="44"/>
      <c r="L371" s="44"/>
      <c r="M371" s="44"/>
      <c r="N371" s="76"/>
      <c r="O371" s="76"/>
      <c r="P371" s="71">
        <v>0</v>
      </c>
      <c r="Q371" s="30">
        <v>2.367</v>
      </c>
    </row>
    <row r="372" spans="1:17">
      <c r="A372" s="87">
        <v>41940</v>
      </c>
      <c r="B372" s="38">
        <v>2380</v>
      </c>
      <c r="C372" s="42"/>
      <c r="D372" s="42"/>
      <c r="E372" s="43"/>
      <c r="F372" s="42"/>
      <c r="G372" s="42"/>
      <c r="H372" s="42"/>
      <c r="I372" s="42"/>
      <c r="J372" s="42"/>
      <c r="K372" s="44"/>
      <c r="L372" s="44"/>
      <c r="M372" s="44"/>
      <c r="N372" s="76"/>
      <c r="O372" s="76"/>
      <c r="P372" s="71">
        <v>0</v>
      </c>
      <c r="Q372" s="30">
        <v>1.4450000000000001</v>
      </c>
    </row>
    <row r="373" spans="1:17">
      <c r="A373" s="87">
        <v>41941</v>
      </c>
      <c r="B373" s="38">
        <v>2222</v>
      </c>
      <c r="C373" s="42"/>
      <c r="D373" s="42"/>
      <c r="E373" s="43"/>
      <c r="F373" s="42"/>
      <c r="G373" s="42"/>
      <c r="H373" s="42"/>
      <c r="I373" s="42"/>
      <c r="J373" s="42"/>
      <c r="K373" s="44"/>
      <c r="L373" s="44"/>
      <c r="M373" s="44"/>
      <c r="N373" s="76"/>
      <c r="O373" s="76"/>
      <c r="P373" s="71">
        <v>0</v>
      </c>
      <c r="Q373" s="30">
        <v>1.2350000000000001</v>
      </c>
    </row>
    <row r="374" spans="1:17">
      <c r="A374" s="87">
        <v>41942</v>
      </c>
      <c r="B374" s="38">
        <v>2262</v>
      </c>
      <c r="C374" s="31"/>
      <c r="D374" s="32"/>
      <c r="E374" s="32"/>
      <c r="F374" s="32"/>
      <c r="G374" s="33"/>
      <c r="H374" s="33"/>
      <c r="I374" s="34"/>
      <c r="J374" s="34"/>
      <c r="K374" s="76"/>
      <c r="L374" s="76"/>
      <c r="M374" s="76"/>
      <c r="N374" s="76"/>
      <c r="O374" s="76"/>
      <c r="P374" s="71">
        <v>0</v>
      </c>
      <c r="Q374" s="30">
        <v>1.8069999999999999</v>
      </c>
    </row>
    <row r="375" spans="1:17">
      <c r="A375" s="87">
        <v>41943</v>
      </c>
      <c r="B375" s="38">
        <v>2209</v>
      </c>
      <c r="C375" s="42"/>
      <c r="D375" s="42"/>
      <c r="E375" s="43"/>
      <c r="F375" s="42"/>
      <c r="G375" s="42"/>
      <c r="H375" s="42"/>
      <c r="I375" s="42"/>
      <c r="J375" s="42"/>
      <c r="K375" s="44"/>
      <c r="L375" s="44"/>
      <c r="M375" s="44"/>
      <c r="N375" s="76"/>
      <c r="O375" s="76"/>
      <c r="P375" s="71">
        <v>0</v>
      </c>
      <c r="Q375" s="30">
        <v>1.909</v>
      </c>
    </row>
    <row r="376" spans="1:17">
      <c r="A376" s="87"/>
      <c r="B376" s="78"/>
      <c r="C376" s="39"/>
      <c r="D376" s="39"/>
      <c r="E376" s="40"/>
      <c r="F376" s="39"/>
      <c r="G376" s="39"/>
      <c r="H376" s="39"/>
      <c r="I376" s="34"/>
      <c r="J376" s="39"/>
      <c r="K376" s="79"/>
      <c r="L376" s="79"/>
      <c r="M376" s="79"/>
      <c r="N376" s="79"/>
      <c r="O376" s="79"/>
      <c r="P376" s="95"/>
      <c r="Q376" s="95"/>
    </row>
    <row r="377" spans="1:17" ht="15.75" thickBot="1">
      <c r="A377" s="88"/>
      <c r="B377" s="80"/>
      <c r="C377" s="334"/>
      <c r="D377" s="334"/>
      <c r="E377" s="334"/>
      <c r="F377" s="334"/>
      <c r="G377" s="334"/>
      <c r="H377" s="334"/>
      <c r="I377" s="47"/>
      <c r="J377" s="48"/>
      <c r="K377" s="81"/>
      <c r="L377" s="81"/>
      <c r="M377" s="81"/>
      <c r="N377" s="81"/>
      <c r="O377" s="81"/>
      <c r="P377" s="73"/>
      <c r="Q377" s="80"/>
    </row>
    <row r="378" spans="1:17">
      <c r="A378" s="89" t="s">
        <v>22</v>
      </c>
      <c r="B378" s="98">
        <f>MIN(B11:B377)</f>
        <v>1466</v>
      </c>
      <c r="C378" s="51">
        <f>MIN(C15:C337)</f>
        <v>2</v>
      </c>
      <c r="D378" s="51">
        <f>MIN(D15:D337)</f>
        <v>0.01</v>
      </c>
      <c r="E378" s="51">
        <f t="shared" ref="E378:J378" si="0">MIN(E15:E337)</f>
        <v>7</v>
      </c>
      <c r="F378" s="51">
        <f t="shared" si="0"/>
        <v>59</v>
      </c>
      <c r="G378" s="51">
        <f t="shared" si="0"/>
        <v>1</v>
      </c>
      <c r="H378" s="51">
        <f t="shared" si="0"/>
        <v>2</v>
      </c>
      <c r="I378" s="51">
        <f t="shared" si="0"/>
        <v>0.47</v>
      </c>
      <c r="J378" s="51">
        <f t="shared" si="0"/>
        <v>1.5</v>
      </c>
      <c r="K378" s="34">
        <f>MIN(K$13:K$376)</f>
        <v>2.9319999999999999</v>
      </c>
      <c r="L378" s="34">
        <f>MIN(L$13:L$376)</f>
        <v>1.17547</v>
      </c>
      <c r="M378" s="34">
        <f>MIN(M$13:M$376)</f>
        <v>2.9319999999999999</v>
      </c>
      <c r="N378" s="34">
        <f>MIN(N$13:N$376)</f>
        <v>2.1989999999999998</v>
      </c>
      <c r="O378" s="34">
        <f>MIN(O$13:O$376)</f>
        <v>2.2559999999999998</v>
      </c>
      <c r="P378" s="34">
        <f>MIN(P$11:P$376)</f>
        <v>0</v>
      </c>
      <c r="Q378" s="104">
        <f>MIN(Q11:Q375)</f>
        <v>1E-3</v>
      </c>
    </row>
    <row r="379" spans="1:17">
      <c r="A379" s="90" t="s">
        <v>23</v>
      </c>
      <c r="B379" s="99">
        <f>AVERAGE(B11:B375)</f>
        <v>2740.8394520547945</v>
      </c>
      <c r="C379" s="34">
        <f>AVERAGE(C15:C337)</f>
        <v>2</v>
      </c>
      <c r="D379" s="34">
        <f t="shared" ref="D379:J379" si="1">AVERAGE(D15:D337)</f>
        <v>6.6956521739130456E-2</v>
      </c>
      <c r="E379" s="34">
        <f t="shared" si="1"/>
        <v>7.4166666666666652</v>
      </c>
      <c r="F379" s="34">
        <f t="shared" si="1"/>
        <v>1732.0416666666667</v>
      </c>
      <c r="G379" s="34">
        <f t="shared" si="1"/>
        <v>6.583333333333333</v>
      </c>
      <c r="H379" s="34">
        <f t="shared" si="1"/>
        <v>2.2916666666666665</v>
      </c>
      <c r="I379" s="34">
        <f t="shared" si="1"/>
        <v>1.8550000000000002</v>
      </c>
      <c r="J379" s="34">
        <f t="shared" si="1"/>
        <v>5.2374999999999998</v>
      </c>
      <c r="K379" s="82">
        <f>AVERAGE(K$13:K$376)</f>
        <v>5.8624999999999998</v>
      </c>
      <c r="L379" s="82">
        <f>AVERAGE(L$13:L$376)</f>
        <v>4.6900695833333321</v>
      </c>
      <c r="M379" s="82">
        <f>AVERAGE(M$13:M$376)</f>
        <v>5.1356666666666664</v>
      </c>
      <c r="N379" s="82">
        <f>AVERAGE(N$13:N$376)</f>
        <v>13.700625000000002</v>
      </c>
      <c r="O379" s="82">
        <f>AVERAGE(O$13:O$376)</f>
        <v>17.390083333333333</v>
      </c>
      <c r="P379" s="82">
        <f>AVERAGE(P$11:P$376)</f>
        <v>1.5287671232876712</v>
      </c>
      <c r="Q379" s="74">
        <f>AVERAGE(Q11:Q375)</f>
        <v>1.2621534246575352</v>
      </c>
    </row>
    <row r="380" spans="1:17" ht="15.75" thickBot="1">
      <c r="A380" s="91" t="s">
        <v>24</v>
      </c>
      <c r="B380" s="100">
        <f>MAX(B11:B375)</f>
        <v>20023</v>
      </c>
      <c r="C380" s="55">
        <f>MAX(C15:C337)</f>
        <v>2</v>
      </c>
      <c r="D380" s="55">
        <f t="shared" ref="D380:O380" si="2">MAX(D15:D337)</f>
        <v>0.47</v>
      </c>
      <c r="E380" s="55">
        <f t="shared" si="2"/>
        <v>7.8</v>
      </c>
      <c r="F380" s="55">
        <f t="shared" si="2"/>
        <v>22500</v>
      </c>
      <c r="G380" s="55">
        <f t="shared" si="2"/>
        <v>43</v>
      </c>
      <c r="H380" s="55">
        <f t="shared" si="2"/>
        <v>6</v>
      </c>
      <c r="I380" s="55">
        <f t="shared" si="2"/>
        <v>5</v>
      </c>
      <c r="J380" s="55">
        <f t="shared" si="2"/>
        <v>7.9</v>
      </c>
      <c r="K380" s="55">
        <f t="shared" si="2"/>
        <v>15.438000000000001</v>
      </c>
      <c r="L380" s="55">
        <f t="shared" si="2"/>
        <v>11.91</v>
      </c>
      <c r="M380" s="55">
        <f t="shared" si="2"/>
        <v>9.1519999999999992</v>
      </c>
      <c r="N380" s="55">
        <f t="shared" si="2"/>
        <v>27.913599999999999</v>
      </c>
      <c r="O380" s="55">
        <f t="shared" si="2"/>
        <v>102.94199999999999</v>
      </c>
      <c r="P380" s="55">
        <f>MAX(P11:P375)</f>
        <v>77</v>
      </c>
      <c r="Q380" s="105">
        <f>MAX(Q11:Q375)</f>
        <v>5.3449999999999998</v>
      </c>
    </row>
    <row r="381" spans="1:17">
      <c r="A381" s="92"/>
      <c r="B381" s="83" t="s">
        <v>31</v>
      </c>
      <c r="C381" s="84">
        <f>COUNT(C11:C376)</f>
        <v>24</v>
      </c>
      <c r="D381" s="56"/>
      <c r="E381" s="57"/>
      <c r="F381" s="56"/>
      <c r="G381" s="56"/>
      <c r="H381" s="56"/>
      <c r="I381" s="58"/>
      <c r="J381" s="93" t="s">
        <v>27</v>
      </c>
      <c r="K381" s="94">
        <f>SUM(K$13:K$363)</f>
        <v>140.69999999999999</v>
      </c>
      <c r="L381" s="94">
        <f>SUM(L$13:L$363)</f>
        <v>112.56166999999998</v>
      </c>
      <c r="M381" s="94">
        <f>SUM(M$13:M$363)</f>
        <v>123.256</v>
      </c>
      <c r="N381" s="94">
        <f>SUM(N$13:N$363)</f>
        <v>328.81500000000005</v>
      </c>
      <c r="O381" s="94">
        <f>SUM(O$13:O$363)</f>
        <v>417.36199999999997</v>
      </c>
      <c r="P381" s="94">
        <f>SUM(P$11:P$375)</f>
        <v>558</v>
      </c>
      <c r="Q381" s="83"/>
    </row>
  </sheetData>
  <protectedRanges>
    <protectedRange sqref="P11:P375" name="Range1_3"/>
    <protectedRange sqref="B11:B375" name="Range1_4_2"/>
    <protectedRange sqref="C67:H67 C166:J178 C165:H165 C152:J164 C151:H151 C138:J150 C137:H137 C124:J136 C123:H123 C110:J122 C109:H109 C96:J108 C95:H95 C82:J94 C81:H81 C68:J80 C13:J25 C26:H26 C27:J38 C39:H39 C40:J52 C53:H53 C179:H179 C180:J192 K377:O377 K363:M364 C374:H374 C375:M375 K366:M373 C54:J66 C193:H193 C360:H360 C361:J361 C348:J359 C347:H347 C334:J346 C333:H333 C320:J332 C319:H319 C306:J318 C305:H305 C292:J304 C291:H291 C278:J290 C277:H277 C264:J276 C263:H263 C250:J262 C249:H249 C236:J248 C235:H235 C222:J234 C221:H221 C208:J220 C207:H207 C194:J206 B376 C363:J373" name="Range1_2"/>
    <protectedRange sqref="Q11:Q375" name="Range1_4_2_2"/>
  </protectedRanges>
  <mergeCells count="19">
    <mergeCell ref="C377:H377"/>
    <mergeCell ref="C351:J351"/>
    <mergeCell ref="C365:J365"/>
    <mergeCell ref="K9:K10"/>
    <mergeCell ref="L9:L10"/>
    <mergeCell ref="M9:M10"/>
    <mergeCell ref="N9:N10"/>
    <mergeCell ref="O9:O10"/>
    <mergeCell ref="P9:P10"/>
    <mergeCell ref="A1:Q1"/>
    <mergeCell ref="A2:Q2"/>
    <mergeCell ref="Q5:Q6"/>
    <mergeCell ref="A3:Q3"/>
    <mergeCell ref="A4:Q4"/>
    <mergeCell ref="A5:A7"/>
    <mergeCell ref="B5:B6"/>
    <mergeCell ref="C5:J5"/>
    <mergeCell ref="K5:O5"/>
    <mergeCell ref="E6:E7"/>
  </mergeCells>
  <hyperlinks>
    <hyperlink ref="A3" r:id="rId1" xr:uid="{00000000-0004-0000-0200-000000000000}"/>
  </hyperlinks>
  <pageMargins left="0.7" right="0.7" top="0.75" bottom="0.75" header="0.3" footer="0.3"/>
  <pageSetup paperSize="9" orientation="portrait" r:id="rId2"/>
  <ignoredErrors>
    <ignoredError sqref="P38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81"/>
  <sheetViews>
    <sheetView zoomScaleNormal="100" workbookViewId="0">
      <pane xSplit="13" ySplit="10" topLeftCell="N11" activePane="bottomRight" state="frozen"/>
      <selection pane="topRight" activeCell="N1" sqref="N1"/>
      <selection pane="bottomLeft" activeCell="V15" sqref="V15"/>
      <selection pane="bottomRight"/>
    </sheetView>
  </sheetViews>
  <sheetFormatPr defaultRowHeight="15"/>
  <cols>
    <col min="1" max="1" width="29" customWidth="1"/>
    <col min="2" max="2" width="14.140625" customWidth="1"/>
    <col min="4" max="4" width="10.5703125" customWidth="1"/>
    <col min="6" max="6" width="11.140625" customWidth="1"/>
    <col min="11" max="11" width="10.5703125" customWidth="1"/>
    <col min="12" max="12" width="10.85546875" customWidth="1"/>
    <col min="13" max="13" width="10.7109375" customWidth="1"/>
    <col min="14" max="14" width="11.5703125" customWidth="1"/>
    <col min="15" max="15" width="10.7109375" customWidth="1"/>
    <col min="17" max="17" width="13" customWidth="1"/>
  </cols>
  <sheetData>
    <row r="1" spans="1:32" ht="21">
      <c r="A1" s="332" t="s">
        <v>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1"/>
      <c r="S1" s="1"/>
    </row>
    <row r="2" spans="1:32" ht="18.7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109"/>
      <c r="S2" s="109"/>
    </row>
    <row r="3" spans="1:32" ht="18.7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111"/>
      <c r="S3" s="111"/>
    </row>
    <row r="4" spans="1:32" ht="22.5" customHeight="1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110"/>
      <c r="S4" s="110"/>
    </row>
    <row r="5" spans="1:32" ht="37.5" customHeight="1">
      <c r="A5" s="344" t="s">
        <v>2</v>
      </c>
      <c r="B5" s="340" t="s">
        <v>36</v>
      </c>
      <c r="C5" s="347" t="s">
        <v>35</v>
      </c>
      <c r="D5" s="347"/>
      <c r="E5" s="347"/>
      <c r="F5" s="347"/>
      <c r="G5" s="347"/>
      <c r="H5" s="347"/>
      <c r="I5" s="347"/>
      <c r="J5" s="348"/>
      <c r="K5" s="349" t="s">
        <v>3</v>
      </c>
      <c r="L5" s="350"/>
      <c r="M5" s="350"/>
      <c r="N5" s="350"/>
      <c r="O5" s="351"/>
      <c r="P5" s="70"/>
      <c r="Q5" s="340" t="s">
        <v>34</v>
      </c>
    </row>
    <row r="6" spans="1:32" ht="51">
      <c r="A6" s="345"/>
      <c r="B6" s="341"/>
      <c r="C6" s="10" t="s">
        <v>4</v>
      </c>
      <c r="D6" s="11" t="s">
        <v>5</v>
      </c>
      <c r="E6" s="352" t="s">
        <v>0</v>
      </c>
      <c r="F6" s="10" t="s">
        <v>6</v>
      </c>
      <c r="G6" s="12" t="s">
        <v>7</v>
      </c>
      <c r="H6" s="12" t="s">
        <v>8</v>
      </c>
      <c r="I6" s="12" t="s">
        <v>9</v>
      </c>
      <c r="J6" s="11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28</v>
      </c>
      <c r="Q6" s="341"/>
    </row>
    <row r="7" spans="1:32">
      <c r="A7" s="346"/>
      <c r="B7" s="14" t="s">
        <v>32</v>
      </c>
      <c r="C7" s="15" t="s">
        <v>16</v>
      </c>
      <c r="D7" s="12" t="s">
        <v>16</v>
      </c>
      <c r="E7" s="353"/>
      <c r="F7" s="15" t="s">
        <v>17</v>
      </c>
      <c r="G7" s="16" t="s">
        <v>16</v>
      </c>
      <c r="H7" s="16" t="s">
        <v>16</v>
      </c>
      <c r="I7" s="15" t="s">
        <v>16</v>
      </c>
      <c r="J7" s="15" t="s">
        <v>16</v>
      </c>
      <c r="K7" s="15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29</v>
      </c>
      <c r="Q7" s="14" t="s">
        <v>26</v>
      </c>
    </row>
    <row r="8" spans="1:32">
      <c r="A8" s="17" t="s">
        <v>19</v>
      </c>
      <c r="B8" s="97">
        <v>35500</v>
      </c>
      <c r="C8" s="19">
        <v>10</v>
      </c>
      <c r="D8" s="20" t="s">
        <v>1</v>
      </c>
      <c r="E8" s="21" t="s">
        <v>1</v>
      </c>
      <c r="F8" s="22" t="s">
        <v>1</v>
      </c>
      <c r="G8" s="22">
        <v>30</v>
      </c>
      <c r="H8" s="22">
        <v>20</v>
      </c>
      <c r="I8" s="19" t="s">
        <v>1</v>
      </c>
      <c r="J8" s="23" t="s">
        <v>1</v>
      </c>
      <c r="K8" s="25">
        <v>17500</v>
      </c>
      <c r="L8" s="25">
        <v>19983</v>
      </c>
      <c r="M8" s="25">
        <v>7837</v>
      </c>
      <c r="N8" s="25">
        <v>7850</v>
      </c>
      <c r="O8" s="25">
        <v>19983</v>
      </c>
      <c r="P8" s="25"/>
      <c r="Q8" s="97" t="s">
        <v>1</v>
      </c>
    </row>
    <row r="9" spans="1:32">
      <c r="A9" s="17" t="s">
        <v>20</v>
      </c>
      <c r="B9" s="97" t="s">
        <v>1</v>
      </c>
      <c r="C9" s="18" t="s">
        <v>1</v>
      </c>
      <c r="D9" s="18" t="s">
        <v>1</v>
      </c>
      <c r="E9" s="18" t="s">
        <v>1</v>
      </c>
      <c r="F9" s="18" t="s">
        <v>1</v>
      </c>
      <c r="G9" s="18" t="s">
        <v>1</v>
      </c>
      <c r="H9" s="18" t="s">
        <v>1</v>
      </c>
      <c r="I9" s="18" t="s">
        <v>1</v>
      </c>
      <c r="J9" s="18" t="s">
        <v>1</v>
      </c>
      <c r="K9" s="335" t="s">
        <v>1</v>
      </c>
      <c r="L9" s="335" t="s">
        <v>1</v>
      </c>
      <c r="M9" s="335" t="s">
        <v>1</v>
      </c>
      <c r="N9" s="335" t="s">
        <v>1</v>
      </c>
      <c r="O9" s="335" t="s">
        <v>1</v>
      </c>
      <c r="P9" s="335" t="s">
        <v>1</v>
      </c>
      <c r="Q9" s="97" t="s">
        <v>1</v>
      </c>
    </row>
    <row r="10" spans="1:32">
      <c r="A10" s="17" t="s">
        <v>21</v>
      </c>
      <c r="B10" s="97" t="s">
        <v>1</v>
      </c>
      <c r="C10" s="18" t="s">
        <v>1</v>
      </c>
      <c r="D10" s="18" t="s">
        <v>1</v>
      </c>
      <c r="E10" s="18" t="s">
        <v>1</v>
      </c>
      <c r="F10" s="18" t="s">
        <v>1</v>
      </c>
      <c r="G10" s="18" t="s">
        <v>1</v>
      </c>
      <c r="H10" s="18" t="s">
        <v>1</v>
      </c>
      <c r="I10" s="18" t="s">
        <v>1</v>
      </c>
      <c r="J10" s="18" t="s">
        <v>1</v>
      </c>
      <c r="K10" s="336"/>
      <c r="L10" s="336"/>
      <c r="M10" s="336"/>
      <c r="N10" s="336"/>
      <c r="O10" s="336"/>
      <c r="P10" s="336"/>
      <c r="Q10" s="97" t="s">
        <v>1</v>
      </c>
      <c r="S10" s="101"/>
      <c r="T10" s="101"/>
      <c r="U10" s="101"/>
      <c r="V10" s="101"/>
      <c r="W10" s="101"/>
      <c r="X10" s="101"/>
      <c r="Y10" s="101"/>
      <c r="Z10" s="101"/>
      <c r="AA10" s="101"/>
      <c r="AB10" s="101"/>
    </row>
    <row r="11" spans="1:32">
      <c r="A11" s="86">
        <v>41944</v>
      </c>
      <c r="B11" s="38">
        <v>2160</v>
      </c>
      <c r="C11" s="33"/>
      <c r="D11" s="42"/>
      <c r="E11" s="31"/>
      <c r="F11" s="31"/>
      <c r="G11" s="31"/>
      <c r="H11" s="31"/>
      <c r="I11" s="33"/>
      <c r="J11" s="75"/>
      <c r="K11" s="76"/>
      <c r="L11" s="76"/>
      <c r="M11" s="76"/>
      <c r="N11" s="76"/>
      <c r="O11" s="76"/>
      <c r="P11" s="71">
        <v>0</v>
      </c>
      <c r="Q11" s="30">
        <v>0</v>
      </c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</row>
    <row r="12" spans="1:32">
      <c r="A12" s="86">
        <v>41945</v>
      </c>
      <c r="B12" s="38">
        <v>2108</v>
      </c>
      <c r="C12" s="33"/>
      <c r="D12" s="42"/>
      <c r="E12" s="31"/>
      <c r="F12" s="31"/>
      <c r="G12" s="31"/>
      <c r="H12" s="31"/>
      <c r="I12" s="33"/>
      <c r="J12" s="75"/>
      <c r="K12" s="76"/>
      <c r="L12" s="76"/>
      <c r="M12" s="76"/>
      <c r="N12" s="76"/>
      <c r="O12" s="76"/>
      <c r="P12" s="71">
        <v>1</v>
      </c>
      <c r="Q12" s="30">
        <v>1.8120000000000001</v>
      </c>
    </row>
    <row r="13" spans="1:32">
      <c r="A13" s="86">
        <v>41946</v>
      </c>
      <c r="B13" s="38">
        <v>2175</v>
      </c>
      <c r="C13" s="33"/>
      <c r="D13" s="33"/>
      <c r="E13" s="31"/>
      <c r="F13" s="31"/>
      <c r="G13" s="31"/>
      <c r="H13" s="31"/>
      <c r="I13" s="33"/>
      <c r="J13" s="75"/>
      <c r="K13" s="76"/>
      <c r="L13" s="76"/>
      <c r="M13" s="76"/>
      <c r="N13" s="76"/>
      <c r="O13" s="76"/>
      <c r="P13" s="71">
        <v>0</v>
      </c>
      <c r="Q13" s="30">
        <v>1.8049999999999999</v>
      </c>
    </row>
    <row r="14" spans="1:32">
      <c r="A14" s="86">
        <v>41947</v>
      </c>
      <c r="B14" s="38">
        <v>2244</v>
      </c>
      <c r="C14" s="33"/>
      <c r="D14" s="33"/>
      <c r="E14" s="31"/>
      <c r="F14" s="32"/>
      <c r="G14" s="32"/>
      <c r="H14" s="32"/>
      <c r="I14" s="33"/>
      <c r="J14" s="33"/>
      <c r="K14" s="76"/>
      <c r="L14" s="76"/>
      <c r="M14" s="76"/>
      <c r="N14" s="76"/>
      <c r="O14" s="76"/>
      <c r="P14" s="71">
        <v>0</v>
      </c>
      <c r="Q14" s="30">
        <v>1.9319999999999999</v>
      </c>
    </row>
    <row r="15" spans="1:32">
      <c r="A15" s="86">
        <v>41948</v>
      </c>
      <c r="B15" s="38">
        <v>2170</v>
      </c>
      <c r="C15" s="354" t="s">
        <v>33</v>
      </c>
      <c r="D15" s="355"/>
      <c r="E15" s="355"/>
      <c r="F15" s="355"/>
      <c r="G15" s="355"/>
      <c r="H15" s="355"/>
      <c r="I15" s="355"/>
      <c r="J15" s="356"/>
      <c r="K15" s="30">
        <f>IF(B15&gt;0,H15*B15/1000,"")</f>
        <v>0</v>
      </c>
      <c r="L15" s="30">
        <f>IF(B15&gt;0,I15*B15/1000,"")</f>
        <v>0</v>
      </c>
      <c r="M15" s="30">
        <v>0</v>
      </c>
      <c r="N15" s="30">
        <f>IF(B15&gt;0,J15*B15/1000,"")</f>
        <v>0</v>
      </c>
      <c r="O15" s="30">
        <f>IF(B15&gt;0,G15*B15/1000,"")</f>
        <v>0</v>
      </c>
      <c r="P15" s="71">
        <v>0</v>
      </c>
      <c r="Q15" s="30">
        <v>1.8480000000000001</v>
      </c>
    </row>
    <row r="16" spans="1:32">
      <c r="A16" s="86">
        <v>41949</v>
      </c>
      <c r="B16" s="38">
        <v>2449</v>
      </c>
      <c r="C16" s="42"/>
      <c r="D16" s="42"/>
      <c r="E16" s="43"/>
      <c r="F16" s="42"/>
      <c r="G16" s="42"/>
      <c r="H16" s="42"/>
      <c r="I16" s="42"/>
      <c r="J16" s="42"/>
      <c r="K16" s="76"/>
      <c r="L16" s="76"/>
      <c r="M16" s="76"/>
      <c r="N16" s="76"/>
      <c r="O16" s="76"/>
      <c r="P16" s="71">
        <v>15</v>
      </c>
      <c r="Q16" s="30">
        <v>2.1840000000000002</v>
      </c>
    </row>
    <row r="17" spans="1:17">
      <c r="A17" s="86">
        <v>41950</v>
      </c>
      <c r="B17" s="38">
        <v>2356</v>
      </c>
      <c r="C17" s="42"/>
      <c r="D17" s="42"/>
      <c r="E17" s="43"/>
      <c r="F17" s="42"/>
      <c r="G17" s="42"/>
      <c r="H17" s="42"/>
      <c r="I17" s="42"/>
      <c r="J17" s="42"/>
      <c r="K17" s="76"/>
      <c r="L17" s="76"/>
      <c r="M17" s="76"/>
      <c r="N17" s="76"/>
      <c r="O17" s="76"/>
      <c r="P17" s="71">
        <v>2.5</v>
      </c>
      <c r="Q17" s="30">
        <v>2.7269999999999999</v>
      </c>
    </row>
    <row r="18" spans="1:17">
      <c r="A18" s="86">
        <v>41951</v>
      </c>
      <c r="B18" s="38">
        <v>2224</v>
      </c>
      <c r="C18" s="42"/>
      <c r="D18" s="42"/>
      <c r="E18" s="43"/>
      <c r="F18" s="42"/>
      <c r="G18" s="42"/>
      <c r="H18" s="42"/>
      <c r="I18" s="42"/>
      <c r="J18" s="42"/>
      <c r="K18" s="76"/>
      <c r="L18" s="76"/>
      <c r="M18" s="76"/>
      <c r="N18" s="76"/>
      <c r="O18" s="76"/>
      <c r="P18" s="71">
        <v>0</v>
      </c>
      <c r="Q18" s="30">
        <v>2.1389999999999998</v>
      </c>
    </row>
    <row r="19" spans="1:17">
      <c r="A19" s="86">
        <v>41952</v>
      </c>
      <c r="B19" s="38">
        <v>2252</v>
      </c>
      <c r="C19" s="42"/>
      <c r="D19" s="42"/>
      <c r="E19" s="43"/>
      <c r="F19" s="42"/>
      <c r="G19" s="42"/>
      <c r="H19" s="42"/>
      <c r="I19" s="42"/>
      <c r="J19" s="42"/>
      <c r="K19" s="76"/>
      <c r="L19" s="76"/>
      <c r="M19" s="76"/>
      <c r="N19" s="76"/>
      <c r="O19" s="76"/>
      <c r="P19" s="71">
        <v>0</v>
      </c>
      <c r="Q19" s="30">
        <v>2.0270000000000001</v>
      </c>
    </row>
    <row r="20" spans="1:17">
      <c r="A20" s="86">
        <v>41953</v>
      </c>
      <c r="B20" s="38">
        <v>2268</v>
      </c>
      <c r="C20" s="42"/>
      <c r="D20" s="42"/>
      <c r="E20" s="43"/>
      <c r="F20" s="42"/>
      <c r="G20" s="42"/>
      <c r="H20" s="42"/>
      <c r="I20" s="42"/>
      <c r="J20" s="42"/>
      <c r="K20" s="76"/>
      <c r="L20" s="76"/>
      <c r="M20" s="76"/>
      <c r="N20" s="76"/>
      <c r="O20" s="76"/>
      <c r="P20" s="72">
        <v>0</v>
      </c>
      <c r="Q20" s="30">
        <v>1.9179999999999999</v>
      </c>
    </row>
    <row r="21" spans="1:17">
      <c r="A21" s="86">
        <v>41954</v>
      </c>
      <c r="B21" s="38">
        <v>2308</v>
      </c>
      <c r="C21" s="42"/>
      <c r="D21" s="42"/>
      <c r="E21" s="43"/>
      <c r="F21" s="42"/>
      <c r="G21" s="42"/>
      <c r="H21" s="42"/>
      <c r="I21" s="42"/>
      <c r="J21" s="42"/>
      <c r="K21" s="76"/>
      <c r="L21" s="76"/>
      <c r="M21" s="76"/>
      <c r="N21" s="76"/>
      <c r="O21" s="76"/>
      <c r="P21" s="72">
        <v>0</v>
      </c>
      <c r="Q21" s="30">
        <v>2.008</v>
      </c>
    </row>
    <row r="22" spans="1:17">
      <c r="A22" s="86">
        <v>41955</v>
      </c>
      <c r="B22" s="38">
        <v>2198</v>
      </c>
      <c r="C22" s="42"/>
      <c r="D22" s="42"/>
      <c r="E22" s="43"/>
      <c r="F22" s="42"/>
      <c r="G22" s="42"/>
      <c r="H22" s="42"/>
      <c r="I22" s="42"/>
      <c r="J22" s="42"/>
      <c r="K22" s="76"/>
      <c r="L22" s="76"/>
      <c r="M22" s="76"/>
      <c r="N22" s="76"/>
      <c r="O22" s="76"/>
      <c r="P22" s="72">
        <v>3</v>
      </c>
      <c r="Q22" s="30">
        <v>1.966</v>
      </c>
    </row>
    <row r="23" spans="1:17">
      <c r="A23" s="86">
        <v>41956</v>
      </c>
      <c r="B23" s="38">
        <v>2295</v>
      </c>
      <c r="C23" s="42"/>
      <c r="D23" s="42"/>
      <c r="E23" s="43"/>
      <c r="F23" s="42"/>
      <c r="G23" s="42"/>
      <c r="H23" s="42"/>
      <c r="I23" s="42"/>
      <c r="J23" s="42"/>
      <c r="K23" s="76"/>
      <c r="L23" s="76"/>
      <c r="M23" s="76"/>
      <c r="N23" s="76"/>
      <c r="O23" s="76"/>
      <c r="P23" s="71">
        <v>1</v>
      </c>
      <c r="Q23" s="30">
        <v>2.1640000000000001</v>
      </c>
    </row>
    <row r="24" spans="1:17">
      <c r="A24" s="86">
        <v>41957</v>
      </c>
      <c r="B24" s="38">
        <v>2234</v>
      </c>
      <c r="C24" s="42"/>
      <c r="D24" s="42"/>
      <c r="E24" s="43"/>
      <c r="F24" s="42"/>
      <c r="G24" s="42"/>
      <c r="H24" s="42"/>
      <c r="I24" s="42"/>
      <c r="J24" s="42"/>
      <c r="K24" s="76"/>
      <c r="L24" s="76"/>
      <c r="M24" s="76"/>
      <c r="N24" s="76"/>
      <c r="O24" s="76"/>
      <c r="P24" s="71">
        <v>0</v>
      </c>
      <c r="Q24" s="30">
        <v>2.1320000000000001</v>
      </c>
    </row>
    <row r="25" spans="1:17">
      <c r="A25" s="86">
        <v>41958</v>
      </c>
      <c r="B25" s="38">
        <v>2286</v>
      </c>
      <c r="C25" s="42"/>
      <c r="D25" s="42"/>
      <c r="E25" s="43"/>
      <c r="F25" s="42"/>
      <c r="G25" s="42"/>
      <c r="H25" s="42"/>
      <c r="I25" s="42"/>
      <c r="J25" s="42"/>
      <c r="K25" s="76"/>
      <c r="L25" s="76"/>
      <c r="M25" s="76"/>
      <c r="N25" s="76"/>
      <c r="O25" s="76"/>
      <c r="P25" s="71">
        <v>0</v>
      </c>
      <c r="Q25" s="30">
        <v>2.048</v>
      </c>
    </row>
    <row r="26" spans="1:17">
      <c r="A26" s="86">
        <v>41959</v>
      </c>
      <c r="B26" s="38">
        <v>2111</v>
      </c>
      <c r="C26" s="31"/>
      <c r="D26" s="32"/>
      <c r="E26" s="32"/>
      <c r="F26" s="32"/>
      <c r="G26" s="33"/>
      <c r="H26" s="33"/>
      <c r="I26" s="34"/>
      <c r="J26" s="34"/>
      <c r="K26" s="76"/>
      <c r="L26" s="76"/>
      <c r="M26" s="76"/>
      <c r="N26" s="76"/>
      <c r="O26" s="76"/>
      <c r="P26" s="71">
        <v>0</v>
      </c>
      <c r="Q26" s="30">
        <v>1.8180000000000001</v>
      </c>
    </row>
    <row r="27" spans="1:17">
      <c r="A27" s="86">
        <v>41960</v>
      </c>
      <c r="B27" s="38">
        <v>2192</v>
      </c>
      <c r="C27" s="33"/>
      <c r="D27" s="33"/>
      <c r="E27" s="31"/>
      <c r="F27" s="32"/>
      <c r="G27" s="32"/>
      <c r="H27" s="32"/>
      <c r="I27" s="33"/>
      <c r="J27" s="33"/>
      <c r="K27" s="76"/>
      <c r="L27" s="76"/>
      <c r="M27" s="76"/>
      <c r="N27" s="76"/>
      <c r="O27" s="76"/>
      <c r="P27" s="72">
        <v>0</v>
      </c>
      <c r="Q27" s="30">
        <v>1.88</v>
      </c>
    </row>
    <row r="28" spans="1:17">
      <c r="A28" s="86">
        <v>41961</v>
      </c>
      <c r="B28" s="38">
        <v>2307</v>
      </c>
      <c r="C28" s="42"/>
      <c r="D28" s="42"/>
      <c r="E28" s="43"/>
      <c r="F28" s="42"/>
      <c r="G28" s="42"/>
      <c r="H28" s="42"/>
      <c r="I28" s="42"/>
      <c r="J28" s="42"/>
      <c r="K28" s="76"/>
      <c r="L28" s="76"/>
      <c r="M28" s="76"/>
      <c r="N28" s="76"/>
      <c r="O28" s="76"/>
      <c r="P28" s="72">
        <v>0</v>
      </c>
      <c r="Q28" s="30">
        <v>1.9159999999999999</v>
      </c>
    </row>
    <row r="29" spans="1:17">
      <c r="A29" s="86">
        <v>41962</v>
      </c>
      <c r="B29" s="38">
        <v>2254</v>
      </c>
      <c r="C29" s="354" t="s">
        <v>33</v>
      </c>
      <c r="D29" s="355"/>
      <c r="E29" s="355"/>
      <c r="F29" s="355"/>
      <c r="G29" s="355"/>
      <c r="H29" s="355"/>
      <c r="I29" s="355"/>
      <c r="J29" s="356"/>
      <c r="K29" s="30">
        <f>IF(B29&gt;0,H29*B29/1000,"")</f>
        <v>0</v>
      </c>
      <c r="L29" s="30">
        <f>IF(B29&gt;0,I29*B29/1000,"")</f>
        <v>0</v>
      </c>
      <c r="M29" s="30">
        <v>0</v>
      </c>
      <c r="N29" s="30">
        <f>IF(B29&gt;0,J29*B29/1000,"")</f>
        <v>0</v>
      </c>
      <c r="O29" s="30">
        <f>IF(B29&gt;0,G29*B29/1000,"")</f>
        <v>0</v>
      </c>
      <c r="P29" s="72">
        <v>3.5</v>
      </c>
      <c r="Q29" s="30">
        <v>1.8580000000000001</v>
      </c>
    </row>
    <row r="30" spans="1:17">
      <c r="A30" s="86">
        <v>41963</v>
      </c>
      <c r="B30" s="38">
        <v>2492</v>
      </c>
      <c r="C30" s="42"/>
      <c r="D30" s="42"/>
      <c r="E30" s="43"/>
      <c r="F30" s="42"/>
      <c r="G30" s="42"/>
      <c r="H30" s="42"/>
      <c r="I30" s="42"/>
      <c r="J30" s="42"/>
      <c r="K30" s="76"/>
      <c r="L30" s="76"/>
      <c r="M30" s="76"/>
      <c r="N30" s="76"/>
      <c r="O30" s="76"/>
      <c r="P30" s="71">
        <v>0</v>
      </c>
      <c r="Q30" s="30">
        <v>1.7430000000000001</v>
      </c>
    </row>
    <row r="31" spans="1:17">
      <c r="A31" s="86">
        <v>41964</v>
      </c>
      <c r="B31" s="38">
        <v>2274</v>
      </c>
      <c r="C31" s="42"/>
      <c r="D31" s="42"/>
      <c r="E31" s="43"/>
      <c r="F31" s="42"/>
      <c r="G31" s="42"/>
      <c r="H31" s="42"/>
      <c r="I31" s="42"/>
      <c r="J31" s="42"/>
      <c r="K31" s="76"/>
      <c r="L31" s="76"/>
      <c r="M31" s="76"/>
      <c r="N31" s="76"/>
      <c r="O31" s="76"/>
      <c r="P31" s="71">
        <v>0</v>
      </c>
      <c r="Q31" s="30">
        <v>1.5449999999999999</v>
      </c>
    </row>
    <row r="32" spans="1:17">
      <c r="A32" s="86">
        <v>41965</v>
      </c>
      <c r="B32" s="38">
        <v>2196</v>
      </c>
      <c r="C32" s="42"/>
      <c r="D32" s="42"/>
      <c r="E32" s="43"/>
      <c r="F32" s="42"/>
      <c r="G32" s="42"/>
      <c r="H32" s="42"/>
      <c r="I32" s="42"/>
      <c r="J32" s="42"/>
      <c r="K32" s="76"/>
      <c r="L32" s="76"/>
      <c r="M32" s="76"/>
      <c r="N32" s="76"/>
      <c r="O32" s="76"/>
      <c r="P32" s="71">
        <v>0</v>
      </c>
      <c r="Q32" s="30">
        <v>1.2749999999999999</v>
      </c>
    </row>
    <row r="33" spans="1:17">
      <c r="A33" s="86">
        <v>41966</v>
      </c>
      <c r="B33" s="38">
        <v>2081</v>
      </c>
      <c r="C33" s="42"/>
      <c r="D33" s="42"/>
      <c r="E33" s="43"/>
      <c r="F33" s="42"/>
      <c r="G33" s="42"/>
      <c r="H33" s="42"/>
      <c r="I33" s="42"/>
      <c r="J33" s="42"/>
      <c r="K33" s="76"/>
      <c r="L33" s="76"/>
      <c r="M33" s="76"/>
      <c r="N33" s="76"/>
      <c r="O33" s="76"/>
      <c r="P33" s="71">
        <v>0</v>
      </c>
      <c r="Q33" s="30">
        <v>1.7430000000000001</v>
      </c>
    </row>
    <row r="34" spans="1:17">
      <c r="A34" s="86">
        <v>41967</v>
      </c>
      <c r="B34" s="38">
        <v>2200</v>
      </c>
      <c r="C34" s="42"/>
      <c r="D34" s="42"/>
      <c r="E34" s="43"/>
      <c r="F34" s="42"/>
      <c r="G34" s="42"/>
      <c r="H34" s="42"/>
      <c r="I34" s="42"/>
      <c r="J34" s="42"/>
      <c r="K34" s="76"/>
      <c r="L34" s="76"/>
      <c r="M34" s="76"/>
      <c r="N34" s="76"/>
      <c r="O34" s="76"/>
      <c r="P34" s="71">
        <v>0</v>
      </c>
      <c r="Q34" s="30">
        <v>1.845</v>
      </c>
    </row>
    <row r="35" spans="1:17">
      <c r="A35" s="86">
        <v>41968</v>
      </c>
      <c r="B35" s="38">
        <v>2303</v>
      </c>
      <c r="C35" s="42"/>
      <c r="D35" s="42"/>
      <c r="E35" s="43"/>
      <c r="F35" s="42"/>
      <c r="G35" s="42"/>
      <c r="H35" s="42"/>
      <c r="I35" s="42"/>
      <c r="J35" s="42"/>
      <c r="K35" s="76"/>
      <c r="L35" s="76"/>
      <c r="M35" s="76"/>
      <c r="N35" s="76"/>
      <c r="O35" s="76"/>
      <c r="P35" s="71">
        <v>0</v>
      </c>
      <c r="Q35" s="30">
        <v>0.59799999999999998</v>
      </c>
    </row>
    <row r="36" spans="1:17">
      <c r="A36" s="86">
        <v>41969</v>
      </c>
      <c r="B36" s="38">
        <v>3359</v>
      </c>
      <c r="C36" s="42"/>
      <c r="D36" s="42"/>
      <c r="E36" s="43"/>
      <c r="F36" s="42"/>
      <c r="G36" s="42"/>
      <c r="H36" s="42"/>
      <c r="I36" s="42"/>
      <c r="J36" s="42"/>
      <c r="K36" s="76"/>
      <c r="L36" s="76"/>
      <c r="M36" s="76"/>
      <c r="N36" s="76"/>
      <c r="O36" s="76"/>
      <c r="P36" s="71">
        <v>27.5</v>
      </c>
      <c r="Q36" s="30">
        <v>2.238</v>
      </c>
    </row>
    <row r="37" spans="1:17">
      <c r="A37" s="86">
        <v>41970</v>
      </c>
      <c r="B37" s="38">
        <v>2380</v>
      </c>
      <c r="C37" s="42"/>
      <c r="D37" s="42"/>
      <c r="E37" s="43"/>
      <c r="F37" s="42"/>
      <c r="G37" s="42"/>
      <c r="H37" s="42"/>
      <c r="I37" s="42"/>
      <c r="J37" s="42"/>
      <c r="K37" s="76"/>
      <c r="L37" s="76"/>
      <c r="M37" s="76"/>
      <c r="N37" s="76"/>
      <c r="O37" s="76"/>
      <c r="P37" s="71">
        <v>4.5</v>
      </c>
      <c r="Q37" s="30">
        <v>3.0230000000000001</v>
      </c>
    </row>
    <row r="38" spans="1:17">
      <c r="A38" s="86">
        <v>41971</v>
      </c>
      <c r="B38" s="38">
        <v>2334</v>
      </c>
      <c r="C38" s="42"/>
      <c r="D38" s="42"/>
      <c r="E38" s="43"/>
      <c r="F38" s="42"/>
      <c r="G38" s="42"/>
      <c r="H38" s="42"/>
      <c r="I38" s="42"/>
      <c r="J38" s="42"/>
      <c r="K38" s="76"/>
      <c r="L38" s="76"/>
      <c r="M38" s="76"/>
      <c r="N38" s="76"/>
      <c r="O38" s="76"/>
      <c r="P38" s="71">
        <v>4</v>
      </c>
      <c r="Q38" s="30">
        <v>2.2320000000000002</v>
      </c>
    </row>
    <row r="39" spans="1:17">
      <c r="A39" s="86">
        <v>41972</v>
      </c>
      <c r="B39" s="38">
        <v>2370</v>
      </c>
      <c r="C39" s="31"/>
      <c r="D39" s="32"/>
      <c r="E39" s="32"/>
      <c r="F39" s="32"/>
      <c r="G39" s="33"/>
      <c r="H39" s="33"/>
      <c r="I39" s="34"/>
      <c r="J39" s="34"/>
      <c r="K39" s="76"/>
      <c r="L39" s="76"/>
      <c r="M39" s="76"/>
      <c r="N39" s="76"/>
      <c r="O39" s="76"/>
      <c r="P39" s="71">
        <v>1</v>
      </c>
      <c r="Q39" s="30">
        <v>2.2400000000000002</v>
      </c>
    </row>
    <row r="40" spans="1:17">
      <c r="A40" s="86">
        <v>41973</v>
      </c>
      <c r="B40" s="38">
        <v>2156</v>
      </c>
      <c r="C40" s="33"/>
      <c r="D40" s="33"/>
      <c r="E40" s="31"/>
      <c r="F40" s="31"/>
      <c r="G40" s="31"/>
      <c r="H40" s="31"/>
      <c r="I40" s="33"/>
      <c r="J40" s="33"/>
      <c r="K40" s="76"/>
      <c r="L40" s="76"/>
      <c r="M40" s="76"/>
      <c r="N40" s="76"/>
      <c r="O40" s="76"/>
      <c r="P40" s="71">
        <v>0</v>
      </c>
      <c r="Q40" s="30">
        <v>1.9510000000000001</v>
      </c>
    </row>
    <row r="41" spans="1:17">
      <c r="A41" s="86">
        <v>41974</v>
      </c>
      <c r="B41" s="38">
        <v>2056</v>
      </c>
      <c r="C41" s="33"/>
      <c r="D41" s="33"/>
      <c r="E41" s="31"/>
      <c r="F41" s="32"/>
      <c r="G41" s="32"/>
      <c r="H41" s="32"/>
      <c r="I41" s="33"/>
      <c r="J41" s="33"/>
      <c r="K41" s="76"/>
      <c r="L41" s="76"/>
      <c r="M41" s="76"/>
      <c r="N41" s="76"/>
      <c r="O41" s="76"/>
      <c r="P41" s="71">
        <v>0</v>
      </c>
      <c r="Q41" s="30">
        <v>1.734</v>
      </c>
    </row>
    <row r="42" spans="1:17">
      <c r="A42" s="86">
        <v>41975</v>
      </c>
      <c r="B42" s="38">
        <v>2290</v>
      </c>
      <c r="C42" s="42"/>
      <c r="D42" s="42"/>
      <c r="E42" s="43"/>
      <c r="F42" s="42"/>
      <c r="G42" s="42"/>
      <c r="H42" s="42"/>
      <c r="I42" s="42"/>
      <c r="J42" s="42"/>
      <c r="K42" s="76"/>
      <c r="L42" s="76"/>
      <c r="M42" s="76"/>
      <c r="N42" s="76"/>
      <c r="O42" s="76"/>
      <c r="P42" s="71">
        <v>2</v>
      </c>
      <c r="Q42" s="30">
        <v>1.8919999999999999</v>
      </c>
    </row>
    <row r="43" spans="1:17">
      <c r="A43" s="86">
        <v>41976</v>
      </c>
      <c r="B43" s="38">
        <v>2200</v>
      </c>
      <c r="C43" s="354" t="s">
        <v>33</v>
      </c>
      <c r="D43" s="355"/>
      <c r="E43" s="355"/>
      <c r="F43" s="355"/>
      <c r="G43" s="355"/>
      <c r="H43" s="355"/>
      <c r="I43" s="355"/>
      <c r="J43" s="356"/>
      <c r="K43" s="30">
        <f>IF(B43&gt;0,H43*B43/1000,"")</f>
        <v>0</v>
      </c>
      <c r="L43" s="30">
        <f>IF(B43&gt;0,I43*B43/1000,"")</f>
        <v>0</v>
      </c>
      <c r="M43" s="30">
        <v>0</v>
      </c>
      <c r="N43" s="30">
        <f>IF(B43&gt;0,J43*B43/1000,"")</f>
        <v>0</v>
      </c>
      <c r="O43" s="30">
        <f>IF(B43&gt;0,G43*B43/1000,"")</f>
        <v>0</v>
      </c>
      <c r="P43" s="71">
        <v>0</v>
      </c>
      <c r="Q43" s="30">
        <v>1.925</v>
      </c>
    </row>
    <row r="44" spans="1:17">
      <c r="A44" s="86">
        <v>41977</v>
      </c>
      <c r="B44" s="38">
        <v>2296</v>
      </c>
      <c r="C44" s="42"/>
      <c r="D44" s="42"/>
      <c r="E44" s="43"/>
      <c r="F44" s="42"/>
      <c r="G44" s="42"/>
      <c r="H44" s="42"/>
      <c r="I44" s="42"/>
      <c r="J44" s="42"/>
      <c r="K44" s="76"/>
      <c r="L44" s="76"/>
      <c r="M44" s="76"/>
      <c r="N44" s="76"/>
      <c r="O44" s="76"/>
      <c r="P44" s="72">
        <v>0</v>
      </c>
      <c r="Q44" s="30">
        <v>1.99</v>
      </c>
    </row>
    <row r="45" spans="1:17">
      <c r="A45" s="86">
        <v>41978</v>
      </c>
      <c r="B45" s="38">
        <v>3332</v>
      </c>
      <c r="C45" s="42"/>
      <c r="D45" s="42"/>
      <c r="E45" s="43"/>
      <c r="F45" s="42"/>
      <c r="G45" s="42"/>
      <c r="H45" s="42"/>
      <c r="I45" s="42"/>
      <c r="J45" s="42"/>
      <c r="K45" s="76"/>
      <c r="L45" s="76"/>
      <c r="M45" s="76"/>
      <c r="N45" s="76"/>
      <c r="O45" s="76"/>
      <c r="P45" s="71">
        <v>28</v>
      </c>
      <c r="Q45" s="30">
        <v>2.9009999999999998</v>
      </c>
    </row>
    <row r="46" spans="1:17">
      <c r="A46" s="86">
        <v>41979</v>
      </c>
      <c r="B46" s="38">
        <v>2482</v>
      </c>
      <c r="C46" s="42"/>
      <c r="D46" s="42"/>
      <c r="E46" s="43"/>
      <c r="F46" s="42"/>
      <c r="G46" s="42"/>
      <c r="H46" s="42"/>
      <c r="I46" s="42"/>
      <c r="J46" s="42"/>
      <c r="K46" s="76"/>
      <c r="L46" s="76"/>
      <c r="M46" s="76"/>
      <c r="N46" s="76"/>
      <c r="O46" s="76"/>
      <c r="P46" s="71">
        <v>3</v>
      </c>
      <c r="Q46" s="30">
        <v>3.1269999999999998</v>
      </c>
    </row>
    <row r="47" spans="1:17">
      <c r="A47" s="86">
        <v>41980</v>
      </c>
      <c r="B47" s="38">
        <v>2092</v>
      </c>
      <c r="C47" s="42"/>
      <c r="D47" s="42"/>
      <c r="E47" s="43"/>
      <c r="F47" s="42"/>
      <c r="G47" s="42"/>
      <c r="H47" s="42"/>
      <c r="I47" s="42"/>
      <c r="J47" s="42"/>
      <c r="K47" s="76"/>
      <c r="L47" s="76"/>
      <c r="M47" s="76"/>
      <c r="N47" s="76"/>
      <c r="O47" s="76"/>
      <c r="P47" s="71">
        <v>0</v>
      </c>
      <c r="Q47" s="30">
        <v>2.16</v>
      </c>
    </row>
    <row r="48" spans="1:17">
      <c r="A48" s="86">
        <v>41981</v>
      </c>
      <c r="B48" s="38">
        <v>2392</v>
      </c>
      <c r="C48" s="42"/>
      <c r="D48" s="42"/>
      <c r="E48" s="43"/>
      <c r="F48" s="42"/>
      <c r="G48" s="42"/>
      <c r="H48" s="42"/>
      <c r="I48" s="42"/>
      <c r="J48" s="42"/>
      <c r="K48" s="76"/>
      <c r="L48" s="76"/>
      <c r="M48" s="76"/>
      <c r="N48" s="76"/>
      <c r="O48" s="76"/>
      <c r="P48" s="71">
        <v>1</v>
      </c>
      <c r="Q48" s="30">
        <v>2.1019999999999999</v>
      </c>
    </row>
    <row r="49" spans="1:17">
      <c r="A49" s="86">
        <v>41982</v>
      </c>
      <c r="B49" s="38">
        <v>3209</v>
      </c>
      <c r="C49" s="42"/>
      <c r="D49" s="42"/>
      <c r="E49" s="43"/>
      <c r="F49" s="42"/>
      <c r="G49" s="42"/>
      <c r="H49" s="42"/>
      <c r="I49" s="42"/>
      <c r="J49" s="42"/>
      <c r="K49" s="76"/>
      <c r="L49" s="76"/>
      <c r="M49" s="76"/>
      <c r="N49" s="76"/>
      <c r="O49" s="76"/>
      <c r="P49" s="71">
        <v>9</v>
      </c>
      <c r="Q49" s="30">
        <v>2.9409999999999998</v>
      </c>
    </row>
    <row r="50" spans="1:17">
      <c r="A50" s="86">
        <v>41983</v>
      </c>
      <c r="B50" s="38">
        <v>2459</v>
      </c>
      <c r="C50" s="42"/>
      <c r="D50" s="42"/>
      <c r="E50" s="43"/>
      <c r="F50" s="42"/>
      <c r="G50" s="42"/>
      <c r="H50" s="42"/>
      <c r="I50" s="42"/>
      <c r="J50" s="42"/>
      <c r="K50" s="76"/>
      <c r="L50" s="76"/>
      <c r="M50" s="76"/>
      <c r="N50" s="76"/>
      <c r="O50" s="76"/>
      <c r="P50" s="72">
        <v>1</v>
      </c>
      <c r="Q50" s="30">
        <v>2.6360000000000001</v>
      </c>
    </row>
    <row r="51" spans="1:17">
      <c r="A51" s="86">
        <v>41984</v>
      </c>
      <c r="B51" s="38">
        <v>2338</v>
      </c>
      <c r="C51" s="42"/>
      <c r="D51" s="42"/>
      <c r="E51" s="43"/>
      <c r="F51" s="42"/>
      <c r="G51" s="42"/>
      <c r="H51" s="42"/>
      <c r="I51" s="42"/>
      <c r="J51" s="42"/>
      <c r="K51" s="76"/>
      <c r="L51" s="76"/>
      <c r="M51" s="76"/>
      <c r="N51" s="76"/>
      <c r="O51" s="76"/>
      <c r="P51" s="72">
        <v>0</v>
      </c>
      <c r="Q51" s="30">
        <v>2.206</v>
      </c>
    </row>
    <row r="52" spans="1:17">
      <c r="A52" s="86">
        <v>41985</v>
      </c>
      <c r="B52" s="38">
        <v>3329</v>
      </c>
      <c r="C52" s="42"/>
      <c r="D52" s="42"/>
      <c r="E52" s="43"/>
      <c r="F52" s="42"/>
      <c r="G52" s="42"/>
      <c r="H52" s="42"/>
      <c r="I52" s="42"/>
      <c r="J52" s="42"/>
      <c r="K52" s="76"/>
      <c r="L52" s="76"/>
      <c r="M52" s="76"/>
      <c r="N52" s="76"/>
      <c r="O52" s="76"/>
      <c r="P52" s="72">
        <v>14</v>
      </c>
      <c r="Q52" s="30">
        <v>3.008</v>
      </c>
    </row>
    <row r="53" spans="1:17">
      <c r="A53" s="86">
        <v>41986</v>
      </c>
      <c r="B53" s="38">
        <v>2466</v>
      </c>
      <c r="C53" s="31"/>
      <c r="D53" s="32"/>
      <c r="E53" s="32"/>
      <c r="F53" s="32"/>
      <c r="G53" s="33"/>
      <c r="H53" s="33"/>
      <c r="I53" s="34"/>
      <c r="J53" s="34"/>
      <c r="K53" s="76"/>
      <c r="L53" s="76"/>
      <c r="M53" s="76"/>
      <c r="N53" s="76"/>
      <c r="O53" s="76"/>
      <c r="P53" s="72">
        <v>1</v>
      </c>
      <c r="Q53" s="30">
        <v>2.734</v>
      </c>
    </row>
    <row r="54" spans="1:17">
      <c r="A54" s="86">
        <v>41987</v>
      </c>
      <c r="B54" s="38">
        <v>2278</v>
      </c>
      <c r="C54" s="33"/>
      <c r="D54" s="33"/>
      <c r="E54" s="31"/>
      <c r="F54" s="31"/>
      <c r="G54" s="31"/>
      <c r="H54" s="31"/>
      <c r="I54" s="33"/>
      <c r="J54" s="33"/>
      <c r="K54" s="76"/>
      <c r="L54" s="76"/>
      <c r="M54" s="76"/>
      <c r="N54" s="76"/>
      <c r="O54" s="76"/>
      <c r="P54" s="72">
        <v>3</v>
      </c>
      <c r="Q54" s="30">
        <v>2.2679999999999998</v>
      </c>
    </row>
    <row r="55" spans="1:17">
      <c r="A55" s="86">
        <v>41988</v>
      </c>
      <c r="B55" s="38">
        <v>2254</v>
      </c>
      <c r="C55" s="33"/>
      <c r="D55" s="33"/>
      <c r="E55" s="31"/>
      <c r="F55" s="32"/>
      <c r="G55" s="32"/>
      <c r="H55" s="32"/>
      <c r="I55" s="33"/>
      <c r="J55" s="33"/>
      <c r="K55" s="76"/>
      <c r="L55" s="76"/>
      <c r="M55" s="76"/>
      <c r="N55" s="76"/>
      <c r="O55" s="76"/>
      <c r="P55" s="71">
        <v>1</v>
      </c>
      <c r="Q55" s="30">
        <v>2.0859999999999999</v>
      </c>
    </row>
    <row r="56" spans="1:17">
      <c r="A56" s="86">
        <v>41989</v>
      </c>
      <c r="B56" s="38">
        <v>2500</v>
      </c>
      <c r="C56" s="42"/>
      <c r="D56" s="42"/>
      <c r="E56" s="43"/>
      <c r="F56" s="42"/>
      <c r="G56" s="42"/>
      <c r="H56" s="42"/>
      <c r="I56" s="42"/>
      <c r="J56" s="42"/>
      <c r="K56" s="76"/>
      <c r="L56" s="76"/>
      <c r="M56" s="76"/>
      <c r="N56" s="76"/>
      <c r="O56" s="76"/>
      <c r="P56" s="71">
        <v>0</v>
      </c>
      <c r="Q56" s="30">
        <v>2.2280000000000002</v>
      </c>
    </row>
    <row r="57" spans="1:17">
      <c r="A57" s="86">
        <v>41990</v>
      </c>
      <c r="B57" s="38">
        <v>2433</v>
      </c>
      <c r="C57" s="354" t="s">
        <v>33</v>
      </c>
      <c r="D57" s="355"/>
      <c r="E57" s="355"/>
      <c r="F57" s="355"/>
      <c r="G57" s="355"/>
      <c r="H57" s="355"/>
      <c r="I57" s="355"/>
      <c r="J57" s="356"/>
      <c r="K57" s="30">
        <f>IF(B57&gt;0,H57*B57/1000,"")</f>
        <v>0</v>
      </c>
      <c r="L57" s="30">
        <f>IF(B57&gt;0,I57*B57/1000,"")</f>
        <v>0</v>
      </c>
      <c r="M57" s="30">
        <v>0</v>
      </c>
      <c r="N57" s="30">
        <f>IF(B57&gt;0,J57*B57/1000,"")</f>
        <v>0</v>
      </c>
      <c r="O57" s="30">
        <f>IF(B57&gt;0,G57*B57/1000,"")</f>
        <v>0</v>
      </c>
      <c r="P57" s="71">
        <v>5</v>
      </c>
      <c r="Q57" s="30">
        <v>2.1779999999999999</v>
      </c>
    </row>
    <row r="58" spans="1:17">
      <c r="A58" s="86">
        <v>41991</v>
      </c>
      <c r="B58" s="38">
        <v>2462</v>
      </c>
      <c r="C58" s="42"/>
      <c r="D58" s="42"/>
      <c r="E58" s="43"/>
      <c r="F58" s="42"/>
      <c r="G58" s="42"/>
      <c r="H58" s="42"/>
      <c r="I58" s="42"/>
      <c r="J58" s="42"/>
      <c r="K58" s="76"/>
      <c r="L58" s="76"/>
      <c r="M58" s="76"/>
      <c r="N58" s="76"/>
      <c r="O58" s="76"/>
      <c r="P58" s="71">
        <v>3</v>
      </c>
      <c r="Q58" s="30">
        <v>2.3769999999999998</v>
      </c>
    </row>
    <row r="59" spans="1:17">
      <c r="A59" s="86">
        <v>41992</v>
      </c>
      <c r="B59" s="38">
        <v>2925</v>
      </c>
      <c r="C59" s="42"/>
      <c r="D59" s="42"/>
      <c r="E59" s="43"/>
      <c r="F59" s="42"/>
      <c r="G59" s="42"/>
      <c r="H59" s="42"/>
      <c r="I59" s="42"/>
      <c r="J59" s="42"/>
      <c r="K59" s="76"/>
      <c r="L59" s="76"/>
      <c r="M59" s="76"/>
      <c r="N59" s="76"/>
      <c r="O59" s="76"/>
      <c r="P59" s="72">
        <v>10</v>
      </c>
      <c r="Q59" s="30">
        <v>2.8740000000000001</v>
      </c>
    </row>
    <row r="60" spans="1:17">
      <c r="A60" s="86">
        <v>41993</v>
      </c>
      <c r="B60" s="38">
        <v>2540</v>
      </c>
      <c r="C60" s="42"/>
      <c r="D60" s="42"/>
      <c r="E60" s="43"/>
      <c r="F60" s="42"/>
      <c r="G60" s="42"/>
      <c r="H60" s="42"/>
      <c r="I60" s="42"/>
      <c r="J60" s="42"/>
      <c r="K60" s="76"/>
      <c r="L60" s="76"/>
      <c r="M60" s="76"/>
      <c r="N60" s="76"/>
      <c r="O60" s="76"/>
      <c r="P60" s="71">
        <v>0</v>
      </c>
      <c r="Q60" s="30">
        <v>2.6040000000000001</v>
      </c>
    </row>
    <row r="61" spans="1:17">
      <c r="A61" s="86">
        <v>41994</v>
      </c>
      <c r="B61" s="38">
        <v>2290</v>
      </c>
      <c r="C61" s="42"/>
      <c r="D61" s="42"/>
      <c r="E61" s="43"/>
      <c r="F61" s="42"/>
      <c r="G61" s="42"/>
      <c r="H61" s="42"/>
      <c r="I61" s="42"/>
      <c r="J61" s="42"/>
      <c r="K61" s="76"/>
      <c r="L61" s="76"/>
      <c r="M61" s="76"/>
      <c r="N61" s="76"/>
      <c r="O61" s="76"/>
      <c r="P61" s="72">
        <v>0</v>
      </c>
      <c r="Q61" s="30">
        <v>2.101</v>
      </c>
    </row>
    <row r="62" spans="1:17">
      <c r="A62" s="86">
        <v>41995</v>
      </c>
      <c r="B62" s="38">
        <v>2286</v>
      </c>
      <c r="C62" s="42"/>
      <c r="D62" s="42"/>
      <c r="E62" s="43"/>
      <c r="F62" s="42"/>
      <c r="G62" s="42"/>
      <c r="H62" s="42"/>
      <c r="I62" s="42"/>
      <c r="J62" s="42"/>
      <c r="K62" s="76"/>
      <c r="L62" s="76"/>
      <c r="M62" s="76"/>
      <c r="N62" s="76"/>
      <c r="O62" s="76"/>
      <c r="P62" s="72">
        <v>0</v>
      </c>
      <c r="Q62" s="30">
        <v>1.9259999999999999</v>
      </c>
    </row>
    <row r="63" spans="1:17">
      <c r="A63" s="86">
        <v>41996</v>
      </c>
      <c r="B63" s="38">
        <v>2298</v>
      </c>
      <c r="C63" s="42"/>
      <c r="D63" s="42"/>
      <c r="E63" s="43"/>
      <c r="F63" s="42"/>
      <c r="G63" s="42"/>
      <c r="H63" s="42"/>
      <c r="I63" s="42"/>
      <c r="J63" s="42"/>
      <c r="K63" s="76"/>
      <c r="L63" s="76"/>
      <c r="M63" s="76"/>
      <c r="N63" s="76"/>
      <c r="O63" s="76"/>
      <c r="P63" s="71">
        <v>0</v>
      </c>
      <c r="Q63" s="30">
        <v>1.968</v>
      </c>
    </row>
    <row r="64" spans="1:17">
      <c r="A64" s="86">
        <v>41997</v>
      </c>
      <c r="B64" s="38">
        <v>2307</v>
      </c>
      <c r="C64" s="42"/>
      <c r="D64" s="42"/>
      <c r="E64" s="43"/>
      <c r="F64" s="42"/>
      <c r="G64" s="42"/>
      <c r="H64" s="42"/>
      <c r="I64" s="42"/>
      <c r="J64" s="42"/>
      <c r="K64" s="76"/>
      <c r="L64" s="76"/>
      <c r="M64" s="76"/>
      <c r="N64" s="76"/>
      <c r="O64" s="76"/>
      <c r="P64" s="71">
        <v>0</v>
      </c>
      <c r="Q64" s="30">
        <v>2.0049999999999999</v>
      </c>
    </row>
    <row r="65" spans="1:17">
      <c r="A65" s="86">
        <v>41998</v>
      </c>
      <c r="B65" s="38">
        <v>2270</v>
      </c>
      <c r="C65" s="42"/>
      <c r="D65" s="42"/>
      <c r="E65" s="43"/>
      <c r="F65" s="42"/>
      <c r="G65" s="42"/>
      <c r="H65" s="42"/>
      <c r="I65" s="42"/>
      <c r="J65" s="42"/>
      <c r="K65" s="76"/>
      <c r="L65" s="76"/>
      <c r="M65" s="76"/>
      <c r="N65" s="76"/>
      <c r="O65" s="76"/>
      <c r="P65" s="71">
        <v>0</v>
      </c>
      <c r="Q65" s="30">
        <v>1.96</v>
      </c>
    </row>
    <row r="66" spans="1:17">
      <c r="A66" s="86">
        <v>41999</v>
      </c>
      <c r="B66" s="38">
        <v>1904</v>
      </c>
      <c r="C66" s="42"/>
      <c r="D66" s="42"/>
      <c r="E66" s="43"/>
      <c r="F66" s="42"/>
      <c r="G66" s="42"/>
      <c r="H66" s="42"/>
      <c r="I66" s="42"/>
      <c r="J66" s="42"/>
      <c r="K66" s="76"/>
      <c r="L66" s="76"/>
      <c r="M66" s="76"/>
      <c r="N66" s="76"/>
      <c r="O66" s="76"/>
      <c r="P66" s="72">
        <v>0</v>
      </c>
      <c r="Q66" s="30">
        <v>1.798</v>
      </c>
    </row>
    <row r="67" spans="1:17">
      <c r="A67" s="86">
        <v>42000</v>
      </c>
      <c r="B67" s="38">
        <v>2466</v>
      </c>
      <c r="C67" s="31"/>
      <c r="D67" s="32"/>
      <c r="E67" s="32"/>
      <c r="F67" s="32"/>
      <c r="G67" s="33"/>
      <c r="H67" s="33"/>
      <c r="I67" s="34"/>
      <c r="J67" s="34"/>
      <c r="K67" s="76"/>
      <c r="L67" s="76"/>
      <c r="M67" s="76"/>
      <c r="N67" s="76"/>
      <c r="O67" s="76"/>
      <c r="P67" s="72">
        <v>28</v>
      </c>
      <c r="Q67" s="30">
        <v>2.4929999999999999</v>
      </c>
    </row>
    <row r="68" spans="1:17">
      <c r="A68" s="86">
        <v>42001</v>
      </c>
      <c r="B68" s="38">
        <v>9278</v>
      </c>
      <c r="C68" s="33"/>
      <c r="D68" s="33"/>
      <c r="E68" s="31"/>
      <c r="F68" s="31"/>
      <c r="G68" s="31"/>
      <c r="H68" s="35"/>
      <c r="I68" s="33"/>
      <c r="J68" s="33"/>
      <c r="K68" s="76"/>
      <c r="L68" s="76"/>
      <c r="M68" s="76"/>
      <c r="N68" s="76"/>
      <c r="O68" s="76"/>
      <c r="P68" s="71">
        <v>59</v>
      </c>
      <c r="Q68" s="30">
        <v>4.2220000000000004</v>
      </c>
    </row>
    <row r="69" spans="1:17">
      <c r="A69" s="86">
        <v>42002</v>
      </c>
      <c r="B69" s="38">
        <v>9305</v>
      </c>
      <c r="C69" s="33"/>
      <c r="D69" s="33"/>
      <c r="E69" s="31"/>
      <c r="F69" s="32"/>
      <c r="G69" s="32"/>
      <c r="H69" s="32"/>
      <c r="I69" s="33"/>
      <c r="J69" s="33"/>
      <c r="K69" s="76"/>
      <c r="L69" s="76"/>
      <c r="M69" s="76"/>
      <c r="N69" s="76"/>
      <c r="O69" s="76"/>
      <c r="P69" s="72">
        <v>16</v>
      </c>
      <c r="Q69" s="30">
        <v>5.1029999999999998</v>
      </c>
    </row>
    <row r="70" spans="1:17">
      <c r="A70" s="86">
        <v>42003</v>
      </c>
      <c r="B70" s="38">
        <v>3402</v>
      </c>
      <c r="C70" s="42"/>
      <c r="D70" s="42"/>
      <c r="E70" s="43"/>
      <c r="F70" s="42"/>
      <c r="G70" s="42"/>
      <c r="H70" s="42"/>
      <c r="I70" s="42"/>
      <c r="J70" s="42"/>
      <c r="K70" s="76"/>
      <c r="L70" s="76"/>
      <c r="M70" s="76"/>
      <c r="N70" s="76"/>
      <c r="O70" s="76"/>
      <c r="P70" s="71">
        <v>0</v>
      </c>
      <c r="Q70" s="30">
        <v>4.665</v>
      </c>
    </row>
    <row r="71" spans="1:17">
      <c r="A71" s="86">
        <v>42004</v>
      </c>
      <c r="B71" s="38">
        <v>2662</v>
      </c>
      <c r="C71" s="354" t="s">
        <v>33</v>
      </c>
      <c r="D71" s="355"/>
      <c r="E71" s="355"/>
      <c r="F71" s="355"/>
      <c r="G71" s="355"/>
      <c r="H71" s="355"/>
      <c r="I71" s="355"/>
      <c r="J71" s="356"/>
      <c r="K71" s="30">
        <f>IF(B71&gt;0,H71*B71/1000,"")</f>
        <v>0</v>
      </c>
      <c r="L71" s="30">
        <f>IF(B71&gt;0,I71*B71/1000,"")</f>
        <v>0</v>
      </c>
      <c r="M71" s="30">
        <v>0</v>
      </c>
      <c r="N71" s="30">
        <f>IF(B71&gt;0,J71*B71/1000,"")</f>
        <v>0</v>
      </c>
      <c r="O71" s="30">
        <f>IF(B71&gt;0,G71*B71/1000,"")</f>
        <v>0</v>
      </c>
      <c r="P71" s="71">
        <v>0</v>
      </c>
      <c r="Q71" s="30">
        <v>4.38</v>
      </c>
    </row>
    <row r="72" spans="1:17">
      <c r="A72" s="86">
        <v>42005</v>
      </c>
      <c r="B72" s="38">
        <v>2277</v>
      </c>
      <c r="C72" s="42"/>
      <c r="D72" s="42"/>
      <c r="E72" s="43"/>
      <c r="F72" s="42"/>
      <c r="G72" s="42"/>
      <c r="H72" s="42"/>
      <c r="I72" s="42"/>
      <c r="J72" s="42"/>
      <c r="K72" s="76"/>
      <c r="L72" s="76"/>
      <c r="M72" s="76"/>
      <c r="N72" s="76"/>
      <c r="O72" s="76"/>
      <c r="P72" s="71">
        <v>0</v>
      </c>
      <c r="Q72" s="30">
        <v>3.6269999999999998</v>
      </c>
    </row>
    <row r="73" spans="1:17">
      <c r="A73" s="86">
        <v>42006</v>
      </c>
      <c r="B73" s="38">
        <v>2163</v>
      </c>
      <c r="C73" s="42"/>
      <c r="D73" s="42"/>
      <c r="E73" s="43"/>
      <c r="F73" s="42"/>
      <c r="G73" s="42"/>
      <c r="H73" s="42"/>
      <c r="I73" s="42"/>
      <c r="J73" s="42"/>
      <c r="K73" s="76"/>
      <c r="L73" s="76"/>
      <c r="M73" s="76"/>
      <c r="N73" s="76"/>
      <c r="O73" s="76"/>
      <c r="P73" s="71">
        <v>0</v>
      </c>
      <c r="Q73" s="30">
        <v>2.782</v>
      </c>
    </row>
    <row r="74" spans="1:17">
      <c r="A74" s="86">
        <v>42007</v>
      </c>
      <c r="B74" s="38">
        <v>2123</v>
      </c>
      <c r="C74" s="42"/>
      <c r="D74" s="42"/>
      <c r="E74" s="43"/>
      <c r="F74" s="42"/>
      <c r="G74" s="42"/>
      <c r="H74" s="42"/>
      <c r="I74" s="42"/>
      <c r="J74" s="42"/>
      <c r="K74" s="76"/>
      <c r="L74" s="76"/>
      <c r="M74" s="76"/>
      <c r="N74" s="76"/>
      <c r="O74" s="76"/>
      <c r="P74" s="71">
        <v>1</v>
      </c>
      <c r="Q74" s="30">
        <v>2.0019999999999998</v>
      </c>
    </row>
    <row r="75" spans="1:17">
      <c r="A75" s="86">
        <v>42008</v>
      </c>
      <c r="B75" s="38">
        <v>2276</v>
      </c>
      <c r="C75" s="42"/>
      <c r="D75" s="42"/>
      <c r="E75" s="43"/>
      <c r="F75" s="42"/>
      <c r="G75" s="42"/>
      <c r="H75" s="42"/>
      <c r="I75" s="42"/>
      <c r="J75" s="42"/>
      <c r="K75" s="76"/>
      <c r="L75" s="76"/>
      <c r="M75" s="76"/>
      <c r="N75" s="76"/>
      <c r="O75" s="76"/>
      <c r="P75" s="71">
        <v>1</v>
      </c>
      <c r="Q75" s="30">
        <v>2.0539999999999998</v>
      </c>
    </row>
    <row r="76" spans="1:17">
      <c r="A76" s="86">
        <v>42009</v>
      </c>
      <c r="B76" s="38">
        <v>2221</v>
      </c>
      <c r="C76" s="42"/>
      <c r="D76" s="42"/>
      <c r="E76" s="43"/>
      <c r="F76" s="42"/>
      <c r="G76" s="42"/>
      <c r="H76" s="42"/>
      <c r="I76" s="42"/>
      <c r="J76" s="42"/>
      <c r="K76" s="76"/>
      <c r="L76" s="76"/>
      <c r="M76" s="76"/>
      <c r="N76" s="76"/>
      <c r="O76" s="76"/>
      <c r="P76" s="71">
        <v>0</v>
      </c>
      <c r="Q76" s="30">
        <v>1.9430000000000001</v>
      </c>
    </row>
    <row r="77" spans="1:17">
      <c r="A77" s="86">
        <v>42010</v>
      </c>
      <c r="B77" s="38">
        <v>2212</v>
      </c>
      <c r="C77" s="42"/>
      <c r="D77" s="42"/>
      <c r="E77" s="43"/>
      <c r="F77" s="42"/>
      <c r="G77" s="42"/>
      <c r="H77" s="42"/>
      <c r="I77" s="42"/>
      <c r="J77" s="42"/>
      <c r="K77" s="76"/>
      <c r="L77" s="76"/>
      <c r="M77" s="76"/>
      <c r="N77" s="76"/>
      <c r="O77" s="76"/>
      <c r="P77" s="71">
        <v>1</v>
      </c>
      <c r="Q77" s="30">
        <v>2.0030000000000001</v>
      </c>
    </row>
    <row r="78" spans="1:17">
      <c r="A78" s="86">
        <v>42011</v>
      </c>
      <c r="B78" s="38">
        <v>2182</v>
      </c>
      <c r="C78" s="42"/>
      <c r="D78" s="42"/>
      <c r="E78" s="43"/>
      <c r="F78" s="42"/>
      <c r="G78" s="42"/>
      <c r="H78" s="42"/>
      <c r="I78" s="42"/>
      <c r="J78" s="42"/>
      <c r="K78" s="76"/>
      <c r="L78" s="76"/>
      <c r="M78" s="76"/>
      <c r="N78" s="76"/>
      <c r="O78" s="76"/>
      <c r="P78" s="71">
        <v>0</v>
      </c>
      <c r="Q78" s="30">
        <v>2.0110000000000001</v>
      </c>
    </row>
    <row r="79" spans="1:17">
      <c r="A79" s="86">
        <v>42012</v>
      </c>
      <c r="B79" s="38">
        <v>2241</v>
      </c>
      <c r="C79" s="42"/>
      <c r="D79" s="42"/>
      <c r="E79" s="43"/>
      <c r="F79" s="42"/>
      <c r="G79" s="42"/>
      <c r="H79" s="42"/>
      <c r="I79" s="42"/>
      <c r="J79" s="42"/>
      <c r="K79" s="76"/>
      <c r="L79" s="76"/>
      <c r="M79" s="76"/>
      <c r="N79" s="76"/>
      <c r="O79" s="76"/>
      <c r="P79" s="71">
        <v>0</v>
      </c>
      <c r="Q79" s="30">
        <v>1.9470000000000001</v>
      </c>
    </row>
    <row r="80" spans="1:17">
      <c r="A80" s="86">
        <v>42013</v>
      </c>
      <c r="B80" s="38">
        <v>2092</v>
      </c>
      <c r="C80" s="42"/>
      <c r="D80" s="42"/>
      <c r="E80" s="43"/>
      <c r="F80" s="42"/>
      <c r="G80" s="42"/>
      <c r="H80" s="42"/>
      <c r="I80" s="42"/>
      <c r="J80" s="42"/>
      <c r="K80" s="76"/>
      <c r="L80" s="76"/>
      <c r="M80" s="76"/>
      <c r="N80" s="76"/>
      <c r="O80" s="76"/>
      <c r="P80" s="71">
        <v>0</v>
      </c>
      <c r="Q80" s="30">
        <v>1.893</v>
      </c>
    </row>
    <row r="81" spans="1:17">
      <c r="A81" s="86">
        <v>42014</v>
      </c>
      <c r="B81" s="38">
        <v>2141</v>
      </c>
      <c r="C81" s="31"/>
      <c r="D81" s="32"/>
      <c r="E81" s="32"/>
      <c r="F81" s="32"/>
      <c r="G81" s="33"/>
      <c r="H81" s="33"/>
      <c r="I81" s="34"/>
      <c r="J81" s="34"/>
      <c r="K81" s="76"/>
      <c r="L81" s="76"/>
      <c r="M81" s="76"/>
      <c r="N81" s="76"/>
      <c r="O81" s="76"/>
      <c r="P81" s="71">
        <v>0</v>
      </c>
      <c r="Q81" s="30">
        <v>1.83</v>
      </c>
    </row>
    <row r="82" spans="1:17">
      <c r="A82" s="86">
        <v>42015</v>
      </c>
      <c r="B82" s="38">
        <v>2181</v>
      </c>
      <c r="C82" s="33"/>
      <c r="D82" s="33"/>
      <c r="E82" s="31"/>
      <c r="F82" s="31"/>
      <c r="G82" s="31"/>
      <c r="H82" s="31"/>
      <c r="I82" s="33"/>
      <c r="J82" s="33"/>
      <c r="K82" s="76"/>
      <c r="L82" s="76"/>
      <c r="M82" s="76"/>
      <c r="N82" s="76"/>
      <c r="O82" s="76"/>
      <c r="P82" s="71">
        <v>0</v>
      </c>
      <c r="Q82" s="30">
        <v>1.909</v>
      </c>
    </row>
    <row r="83" spans="1:17">
      <c r="A83" s="86">
        <v>42016</v>
      </c>
      <c r="B83" s="38">
        <v>2052</v>
      </c>
      <c r="C83" s="33"/>
      <c r="D83" s="33"/>
      <c r="E83" s="31"/>
      <c r="F83" s="32"/>
      <c r="G83" s="32"/>
      <c r="H83" s="32"/>
      <c r="I83" s="33"/>
      <c r="J83" s="33"/>
      <c r="K83" s="76"/>
      <c r="L83" s="76"/>
      <c r="M83" s="76"/>
      <c r="N83" s="76"/>
      <c r="O83" s="76"/>
      <c r="P83" s="71">
        <v>1</v>
      </c>
      <c r="Q83" s="30">
        <v>1.909</v>
      </c>
    </row>
    <row r="84" spans="1:17">
      <c r="A84" s="86">
        <v>42017</v>
      </c>
      <c r="B84" s="38">
        <v>2343</v>
      </c>
      <c r="C84" s="42"/>
      <c r="D84" s="42"/>
      <c r="E84" s="43"/>
      <c r="F84" s="42"/>
      <c r="G84" s="42"/>
      <c r="H84" s="42"/>
      <c r="I84" s="42"/>
      <c r="J84" s="42"/>
      <c r="K84" s="76"/>
      <c r="L84" s="76"/>
      <c r="M84" s="76"/>
      <c r="N84" s="76"/>
      <c r="O84" s="76"/>
      <c r="P84" s="71">
        <v>0</v>
      </c>
      <c r="Q84" s="30">
        <v>2.0569999999999999</v>
      </c>
    </row>
    <row r="85" spans="1:17">
      <c r="A85" s="86">
        <v>42018</v>
      </c>
      <c r="B85" s="38">
        <v>2364</v>
      </c>
      <c r="C85" s="354" t="s">
        <v>33</v>
      </c>
      <c r="D85" s="355"/>
      <c r="E85" s="355"/>
      <c r="F85" s="355"/>
      <c r="G85" s="355"/>
      <c r="H85" s="355"/>
      <c r="I85" s="355"/>
      <c r="J85" s="356"/>
      <c r="K85" s="30">
        <f>IF(B85&gt;0,H85*B85/1000,"")</f>
        <v>0</v>
      </c>
      <c r="L85" s="30">
        <f>IF(B85&gt;0,I85*B85/1000,"")</f>
        <v>0</v>
      </c>
      <c r="M85" s="30">
        <v>0</v>
      </c>
      <c r="N85" s="30">
        <f>IF(B85&gt;0,J85*B85/1000,"")</f>
        <v>0</v>
      </c>
      <c r="O85" s="30">
        <f>IF(B85&gt;0,G85*B85/1000,"")</f>
        <v>0</v>
      </c>
      <c r="P85" s="71">
        <v>0</v>
      </c>
      <c r="Q85" s="30">
        <v>2.1749999999999998</v>
      </c>
    </row>
    <row r="86" spans="1:17">
      <c r="A86" s="86">
        <v>42019</v>
      </c>
      <c r="B86" s="38">
        <v>2327</v>
      </c>
      <c r="C86" s="42"/>
      <c r="D86" s="42"/>
      <c r="E86" s="43"/>
      <c r="F86" s="42"/>
      <c r="G86" s="42"/>
      <c r="H86" s="42"/>
      <c r="I86" s="42"/>
      <c r="J86" s="42"/>
      <c r="K86" s="76"/>
      <c r="L86" s="76"/>
      <c r="M86" s="76"/>
      <c r="N86" s="76"/>
      <c r="O86" s="76"/>
      <c r="P86" s="71">
        <v>0</v>
      </c>
      <c r="Q86" s="30">
        <v>2.137</v>
      </c>
    </row>
    <row r="87" spans="1:17">
      <c r="A87" s="86">
        <v>42020</v>
      </c>
      <c r="B87" s="38">
        <v>2211</v>
      </c>
      <c r="C87" s="42"/>
      <c r="D87" s="42"/>
      <c r="E87" s="43"/>
      <c r="F87" s="42"/>
      <c r="G87" s="42"/>
      <c r="H87" s="42"/>
      <c r="I87" s="42"/>
      <c r="J87" s="42"/>
      <c r="K87" s="76"/>
      <c r="L87" s="76"/>
      <c r="M87" s="76"/>
      <c r="N87" s="76"/>
      <c r="O87" s="76"/>
      <c r="P87" s="71">
        <v>0</v>
      </c>
      <c r="Q87" s="30">
        <v>2.0019999999999998</v>
      </c>
    </row>
    <row r="88" spans="1:17">
      <c r="A88" s="86">
        <v>42021</v>
      </c>
      <c r="B88" s="38">
        <v>2165</v>
      </c>
      <c r="C88" s="42"/>
      <c r="D88" s="42"/>
      <c r="E88" s="43"/>
      <c r="F88" s="42"/>
      <c r="G88" s="42"/>
      <c r="H88" s="42"/>
      <c r="I88" s="42"/>
      <c r="J88" s="42"/>
      <c r="K88" s="76"/>
      <c r="L88" s="76"/>
      <c r="M88" s="76"/>
      <c r="N88" s="76"/>
      <c r="O88" s="76"/>
      <c r="P88" s="71">
        <v>0</v>
      </c>
      <c r="Q88" s="30">
        <v>1.879</v>
      </c>
    </row>
    <row r="89" spans="1:17">
      <c r="A89" s="86">
        <v>42022</v>
      </c>
      <c r="B89" s="38">
        <v>2016</v>
      </c>
      <c r="C89" s="42"/>
      <c r="D89" s="42"/>
      <c r="E89" s="43"/>
      <c r="F89" s="42"/>
      <c r="G89" s="42"/>
      <c r="H89" s="42"/>
      <c r="I89" s="42"/>
      <c r="J89" s="42"/>
      <c r="K89" s="76"/>
      <c r="L89" s="76"/>
      <c r="M89" s="76"/>
      <c r="N89" s="76"/>
      <c r="O89" s="76"/>
      <c r="P89" s="71">
        <v>0</v>
      </c>
      <c r="Q89" s="30">
        <v>1.788</v>
      </c>
    </row>
    <row r="90" spans="1:17">
      <c r="A90" s="86">
        <v>42023</v>
      </c>
      <c r="B90" s="38">
        <v>2159</v>
      </c>
      <c r="C90" s="42"/>
      <c r="D90" s="42"/>
      <c r="E90" s="43"/>
      <c r="F90" s="42"/>
      <c r="G90" s="42"/>
      <c r="H90" s="42"/>
      <c r="I90" s="42"/>
      <c r="J90" s="42"/>
      <c r="K90" s="76"/>
      <c r="L90" s="76"/>
      <c r="M90" s="76"/>
      <c r="N90" s="76"/>
      <c r="O90" s="76"/>
      <c r="P90" s="71">
        <v>0</v>
      </c>
      <c r="Q90" s="30">
        <v>1.81</v>
      </c>
    </row>
    <row r="91" spans="1:17">
      <c r="A91" s="86">
        <v>42024</v>
      </c>
      <c r="B91" s="38">
        <v>2181</v>
      </c>
      <c r="C91" s="42"/>
      <c r="D91" s="42"/>
      <c r="E91" s="43"/>
      <c r="F91" s="42"/>
      <c r="G91" s="42"/>
      <c r="H91" s="42"/>
      <c r="I91" s="42"/>
      <c r="J91" s="42"/>
      <c r="K91" s="76"/>
      <c r="L91" s="76"/>
      <c r="M91" s="76"/>
      <c r="N91" s="76"/>
      <c r="O91" s="76"/>
      <c r="P91" s="71">
        <v>7</v>
      </c>
      <c r="Q91" s="30">
        <v>1.895</v>
      </c>
    </row>
    <row r="92" spans="1:17">
      <c r="A92" s="86">
        <v>42025</v>
      </c>
      <c r="B92" s="38">
        <v>2120</v>
      </c>
      <c r="C92" s="42"/>
      <c r="D92" s="42"/>
      <c r="E92" s="43"/>
      <c r="F92" s="42"/>
      <c r="G92" s="42"/>
      <c r="H92" s="42"/>
      <c r="I92" s="42"/>
      <c r="J92" s="42"/>
      <c r="K92" s="76"/>
      <c r="L92" s="76"/>
      <c r="M92" s="76"/>
      <c r="N92" s="76"/>
      <c r="O92" s="76"/>
      <c r="P92" s="71">
        <v>0</v>
      </c>
      <c r="Q92" s="30">
        <v>1.909</v>
      </c>
    </row>
    <row r="93" spans="1:17">
      <c r="A93" s="86">
        <v>42026</v>
      </c>
      <c r="B93" s="38">
        <v>2296</v>
      </c>
      <c r="C93" s="42"/>
      <c r="D93" s="42"/>
      <c r="E93" s="43"/>
      <c r="F93" s="42"/>
      <c r="G93" s="42"/>
      <c r="H93" s="42"/>
      <c r="I93" s="42"/>
      <c r="J93" s="42"/>
      <c r="K93" s="76"/>
      <c r="L93" s="76"/>
      <c r="M93" s="76"/>
      <c r="N93" s="76"/>
      <c r="O93" s="76"/>
      <c r="P93" s="71">
        <v>0</v>
      </c>
      <c r="Q93" s="30">
        <v>1.5669999999999999</v>
      </c>
    </row>
    <row r="94" spans="1:17">
      <c r="A94" s="86">
        <v>42027</v>
      </c>
      <c r="B94" s="38">
        <v>2635</v>
      </c>
      <c r="C94" s="42"/>
      <c r="D94" s="42"/>
      <c r="E94" s="43"/>
      <c r="F94" s="42"/>
      <c r="G94" s="42"/>
      <c r="H94" s="42"/>
      <c r="I94" s="42"/>
      <c r="J94" s="42"/>
      <c r="K94" s="76"/>
      <c r="L94" s="76"/>
      <c r="M94" s="76"/>
      <c r="N94" s="76"/>
      <c r="O94" s="76"/>
      <c r="P94" s="71">
        <v>15.5</v>
      </c>
      <c r="Q94" s="30">
        <v>1.1619999999999999</v>
      </c>
    </row>
    <row r="95" spans="1:17">
      <c r="A95" s="86">
        <v>42028</v>
      </c>
      <c r="B95" s="38">
        <v>3268</v>
      </c>
      <c r="C95" s="31"/>
      <c r="D95" s="32"/>
      <c r="E95" s="32"/>
      <c r="F95" s="32"/>
      <c r="G95" s="33"/>
      <c r="H95" s="33"/>
      <c r="I95" s="34"/>
      <c r="J95" s="34"/>
      <c r="K95" s="76"/>
      <c r="L95" s="76"/>
      <c r="M95" s="76"/>
      <c r="N95" s="76"/>
      <c r="O95" s="76"/>
      <c r="P95" s="71">
        <v>11</v>
      </c>
      <c r="Q95" s="30">
        <v>3.2269999999999999</v>
      </c>
    </row>
    <row r="96" spans="1:17">
      <c r="A96" s="86">
        <v>42029</v>
      </c>
      <c r="B96" s="38">
        <v>2795</v>
      </c>
      <c r="C96" s="33"/>
      <c r="D96" s="33"/>
      <c r="E96" s="31"/>
      <c r="F96" s="31"/>
      <c r="G96" s="31"/>
      <c r="H96" s="31"/>
      <c r="I96" s="33"/>
      <c r="J96" s="33"/>
      <c r="K96" s="76"/>
      <c r="L96" s="76"/>
      <c r="M96" s="76"/>
      <c r="N96" s="76"/>
      <c r="O96" s="76"/>
      <c r="P96" s="72">
        <v>25</v>
      </c>
      <c r="Q96" s="30">
        <v>3.77</v>
      </c>
    </row>
    <row r="97" spans="1:17">
      <c r="A97" s="86">
        <v>42030</v>
      </c>
      <c r="B97" s="38">
        <v>7959</v>
      </c>
      <c r="C97" s="33"/>
      <c r="D97" s="33"/>
      <c r="E97" s="31"/>
      <c r="F97" s="32"/>
      <c r="G97" s="32"/>
      <c r="H97" s="32"/>
      <c r="I97" s="33"/>
      <c r="J97" s="33"/>
      <c r="K97" s="76"/>
      <c r="L97" s="76"/>
      <c r="M97" s="76"/>
      <c r="N97" s="76"/>
      <c r="O97" s="76"/>
      <c r="P97" s="72">
        <v>57</v>
      </c>
      <c r="Q97" s="30">
        <v>4.391</v>
      </c>
    </row>
    <row r="98" spans="1:17">
      <c r="A98" s="86">
        <v>42031</v>
      </c>
      <c r="B98" s="38">
        <v>3414</v>
      </c>
      <c r="C98" s="42"/>
      <c r="D98" s="42"/>
      <c r="E98" s="43"/>
      <c r="F98" s="42"/>
      <c r="G98" s="42"/>
      <c r="H98" s="42"/>
      <c r="I98" s="42"/>
      <c r="J98" s="42"/>
      <c r="K98" s="76"/>
      <c r="L98" s="76"/>
      <c r="M98" s="76"/>
      <c r="N98" s="76"/>
      <c r="O98" s="76"/>
      <c r="P98" s="72">
        <v>1</v>
      </c>
      <c r="Q98" s="30">
        <v>5.7670000000000003</v>
      </c>
    </row>
    <row r="99" spans="1:17">
      <c r="A99" s="86">
        <v>42032</v>
      </c>
      <c r="B99" s="38">
        <v>4541</v>
      </c>
      <c r="C99" s="354" t="s">
        <v>33</v>
      </c>
      <c r="D99" s="355"/>
      <c r="E99" s="355"/>
      <c r="F99" s="355"/>
      <c r="G99" s="355"/>
      <c r="H99" s="355"/>
      <c r="I99" s="355"/>
      <c r="J99" s="356"/>
      <c r="K99" s="30">
        <f>IF(B99&gt;0,H99*B99/1000,"")</f>
        <v>0</v>
      </c>
      <c r="L99" s="30">
        <f>IF(B99&gt;0,I99*B99/1000,"")</f>
        <v>0</v>
      </c>
      <c r="M99" s="30">
        <v>0</v>
      </c>
      <c r="N99" s="30">
        <f>IF(B99&gt;0,J99*B99/1000,"")</f>
        <v>0</v>
      </c>
      <c r="O99" s="30">
        <f>IF(B99&gt;0,G99*B99/1000,"")</f>
        <v>0</v>
      </c>
      <c r="P99" s="72">
        <v>32</v>
      </c>
      <c r="Q99" s="30">
        <v>5.101</v>
      </c>
    </row>
    <row r="100" spans="1:17">
      <c r="A100" s="86">
        <v>42033</v>
      </c>
      <c r="B100" s="38">
        <v>7311</v>
      </c>
      <c r="C100" s="42"/>
      <c r="D100" s="42"/>
      <c r="E100" s="43"/>
      <c r="F100" s="42"/>
      <c r="G100" s="42"/>
      <c r="H100" s="42"/>
      <c r="I100" s="42"/>
      <c r="J100" s="42"/>
      <c r="K100" s="76"/>
      <c r="L100" s="76"/>
      <c r="M100" s="76"/>
      <c r="N100" s="76"/>
      <c r="O100" s="76"/>
      <c r="P100" s="72">
        <v>5</v>
      </c>
      <c r="Q100" s="30">
        <v>5.91</v>
      </c>
    </row>
    <row r="101" spans="1:17">
      <c r="A101" s="86">
        <v>42034</v>
      </c>
      <c r="B101" s="38">
        <v>3510</v>
      </c>
      <c r="C101" s="42"/>
      <c r="D101" s="42"/>
      <c r="E101" s="43"/>
      <c r="F101" s="42"/>
      <c r="G101" s="42"/>
      <c r="H101" s="42"/>
      <c r="I101" s="42"/>
      <c r="J101" s="42"/>
      <c r="K101" s="76"/>
      <c r="L101" s="76"/>
      <c r="M101" s="76"/>
      <c r="N101" s="76"/>
      <c r="O101" s="76"/>
      <c r="P101" s="71">
        <v>0</v>
      </c>
      <c r="Q101" s="30">
        <v>5.0890000000000004</v>
      </c>
    </row>
    <row r="102" spans="1:17">
      <c r="A102" s="86">
        <v>42035</v>
      </c>
      <c r="B102" s="38">
        <v>2706</v>
      </c>
      <c r="C102" s="42"/>
      <c r="D102" s="42"/>
      <c r="E102" s="43"/>
      <c r="F102" s="42"/>
      <c r="G102" s="42"/>
      <c r="H102" s="42"/>
      <c r="I102" s="42"/>
      <c r="J102" s="42"/>
      <c r="K102" s="76"/>
      <c r="L102" s="76"/>
      <c r="M102" s="76"/>
      <c r="N102" s="76"/>
      <c r="O102" s="76"/>
      <c r="P102" s="71">
        <v>0</v>
      </c>
      <c r="Q102" s="30">
        <v>3.8570000000000002</v>
      </c>
    </row>
    <row r="103" spans="1:17">
      <c r="A103" s="86">
        <v>42036</v>
      </c>
      <c r="B103" s="38">
        <v>2519</v>
      </c>
      <c r="C103" s="42"/>
      <c r="D103" s="42"/>
      <c r="E103" s="43"/>
      <c r="F103" s="42"/>
      <c r="G103" s="42"/>
      <c r="H103" s="42"/>
      <c r="I103" s="42"/>
      <c r="J103" s="42"/>
      <c r="K103" s="76"/>
      <c r="L103" s="76"/>
      <c r="M103" s="76"/>
      <c r="N103" s="76"/>
      <c r="O103" s="76"/>
      <c r="P103" s="71">
        <v>1.5</v>
      </c>
      <c r="Q103" s="30">
        <v>2.661</v>
      </c>
    </row>
    <row r="104" spans="1:17">
      <c r="A104" s="86">
        <v>42037</v>
      </c>
      <c r="B104" s="38">
        <v>2417</v>
      </c>
      <c r="C104" s="42"/>
      <c r="D104" s="42"/>
      <c r="E104" s="43"/>
      <c r="F104" s="42"/>
      <c r="G104" s="42"/>
      <c r="H104" s="42"/>
      <c r="I104" s="42"/>
      <c r="J104" s="42"/>
      <c r="K104" s="76"/>
      <c r="L104" s="76"/>
      <c r="M104" s="76"/>
      <c r="N104" s="76"/>
      <c r="O104" s="76"/>
      <c r="P104" s="71">
        <v>0</v>
      </c>
      <c r="Q104" s="30">
        <v>2.2389999999999999</v>
      </c>
    </row>
    <row r="105" spans="1:17">
      <c r="A105" s="86">
        <v>42038</v>
      </c>
      <c r="B105" s="38">
        <v>2975</v>
      </c>
      <c r="C105" s="42"/>
      <c r="D105" s="42"/>
      <c r="E105" s="43"/>
      <c r="F105" s="42"/>
      <c r="G105" s="42"/>
      <c r="H105" s="42"/>
      <c r="I105" s="42"/>
      <c r="J105" s="42"/>
      <c r="K105" s="76"/>
      <c r="L105" s="76"/>
      <c r="M105" s="76"/>
      <c r="N105" s="76"/>
      <c r="O105" s="76"/>
      <c r="P105" s="71">
        <v>9</v>
      </c>
      <c r="Q105" s="30">
        <v>2.5049999999999999</v>
      </c>
    </row>
    <row r="106" spans="1:17">
      <c r="A106" s="86">
        <v>42039</v>
      </c>
      <c r="B106" s="38">
        <v>3277</v>
      </c>
      <c r="C106" s="42"/>
      <c r="D106" s="42"/>
      <c r="E106" s="43"/>
      <c r="F106" s="42"/>
      <c r="G106" s="42"/>
      <c r="H106" s="42"/>
      <c r="I106" s="42"/>
      <c r="J106" s="42"/>
      <c r="K106" s="76"/>
      <c r="L106" s="76"/>
      <c r="M106" s="76"/>
      <c r="N106" s="76"/>
      <c r="O106" s="76"/>
      <c r="P106" s="71">
        <v>9</v>
      </c>
      <c r="Q106" s="30">
        <v>3.5249999999999999</v>
      </c>
    </row>
    <row r="107" spans="1:17">
      <c r="A107" s="86">
        <v>42040</v>
      </c>
      <c r="B107" s="38">
        <v>2672</v>
      </c>
      <c r="C107" s="42"/>
      <c r="D107" s="42"/>
      <c r="E107" s="43"/>
      <c r="F107" s="42"/>
      <c r="G107" s="42"/>
      <c r="H107" s="42"/>
      <c r="I107" s="42"/>
      <c r="J107" s="42"/>
      <c r="K107" s="76"/>
      <c r="L107" s="76"/>
      <c r="M107" s="76"/>
      <c r="N107" s="76"/>
      <c r="O107" s="76"/>
      <c r="P107" s="71">
        <v>0</v>
      </c>
      <c r="Q107" s="30">
        <v>2.7170000000000001</v>
      </c>
    </row>
    <row r="108" spans="1:17">
      <c r="A108" s="86">
        <v>42041</v>
      </c>
      <c r="B108" s="38">
        <v>2469</v>
      </c>
      <c r="C108" s="42"/>
      <c r="D108" s="42"/>
      <c r="E108" s="43"/>
      <c r="F108" s="42"/>
      <c r="G108" s="42"/>
      <c r="H108" s="42"/>
      <c r="I108" s="42"/>
      <c r="J108" s="42"/>
      <c r="K108" s="76"/>
      <c r="L108" s="76"/>
      <c r="M108" s="76"/>
      <c r="N108" s="76"/>
      <c r="O108" s="76"/>
      <c r="P108" s="72">
        <v>1</v>
      </c>
      <c r="Q108" s="30">
        <v>2.2719999999999998</v>
      </c>
    </row>
    <row r="109" spans="1:17">
      <c r="A109" s="86">
        <v>42042</v>
      </c>
      <c r="B109" s="38">
        <v>2283</v>
      </c>
      <c r="C109" s="31"/>
      <c r="D109" s="32"/>
      <c r="E109" s="32"/>
      <c r="F109" s="32"/>
      <c r="G109" s="33"/>
      <c r="H109" s="33"/>
      <c r="I109" s="34"/>
      <c r="J109" s="34"/>
      <c r="K109" s="76"/>
      <c r="L109" s="76"/>
      <c r="M109" s="76"/>
      <c r="N109" s="76"/>
      <c r="O109" s="76"/>
      <c r="P109" s="71">
        <v>0</v>
      </c>
      <c r="Q109" s="30">
        <v>2.0529999999999999</v>
      </c>
    </row>
    <row r="110" spans="1:17">
      <c r="A110" s="86">
        <v>42043</v>
      </c>
      <c r="B110" s="38">
        <v>2321</v>
      </c>
      <c r="C110" s="33"/>
      <c r="D110" s="33"/>
      <c r="E110" s="31"/>
      <c r="F110" s="31"/>
      <c r="G110" s="31"/>
      <c r="H110" s="31"/>
      <c r="I110" s="33"/>
      <c r="J110" s="33"/>
      <c r="K110" s="76"/>
      <c r="L110" s="76"/>
      <c r="M110" s="76"/>
      <c r="N110" s="76"/>
      <c r="O110" s="76"/>
      <c r="P110" s="71">
        <v>0</v>
      </c>
      <c r="Q110" s="30">
        <v>2.1549999999999998</v>
      </c>
    </row>
    <row r="111" spans="1:17">
      <c r="A111" s="86">
        <v>42044</v>
      </c>
      <c r="B111" s="38">
        <v>2360</v>
      </c>
      <c r="C111" s="33"/>
      <c r="D111" s="33"/>
      <c r="E111" s="31"/>
      <c r="F111" s="32"/>
      <c r="G111" s="32"/>
      <c r="H111" s="32"/>
      <c r="I111" s="33"/>
      <c r="J111" s="33"/>
      <c r="K111" s="76"/>
      <c r="L111" s="76"/>
      <c r="M111" s="76"/>
      <c r="N111" s="76"/>
      <c r="O111" s="76"/>
      <c r="P111" s="71">
        <v>0</v>
      </c>
      <c r="Q111" s="30">
        <v>2.145</v>
      </c>
    </row>
    <row r="112" spans="1:17">
      <c r="A112" s="86">
        <v>42045</v>
      </c>
      <c r="B112" s="38">
        <v>2693</v>
      </c>
      <c r="C112" s="42"/>
      <c r="D112" s="42"/>
      <c r="E112" s="43"/>
      <c r="F112" s="42"/>
      <c r="G112" s="42"/>
      <c r="H112" s="42"/>
      <c r="I112" s="42"/>
      <c r="J112" s="42"/>
      <c r="K112" s="76"/>
      <c r="L112" s="76"/>
      <c r="M112" s="76"/>
      <c r="N112" s="76"/>
      <c r="O112" s="76"/>
      <c r="P112" s="72">
        <v>8</v>
      </c>
      <c r="Q112" s="30">
        <v>2.4729999999999999</v>
      </c>
    </row>
    <row r="113" spans="1:17">
      <c r="A113" s="86">
        <v>42046</v>
      </c>
      <c r="B113" s="38">
        <v>2447</v>
      </c>
      <c r="C113" s="354" t="s">
        <v>33</v>
      </c>
      <c r="D113" s="355"/>
      <c r="E113" s="355"/>
      <c r="F113" s="355"/>
      <c r="G113" s="355"/>
      <c r="H113" s="355"/>
      <c r="I113" s="355"/>
      <c r="J113" s="356"/>
      <c r="K113" s="30">
        <f>IF(B113&gt;0,H113*B113/1000,"")</f>
        <v>0</v>
      </c>
      <c r="L113" s="30">
        <f>IF(B113&gt;0,I113*B113/1000,"")</f>
        <v>0</v>
      </c>
      <c r="M113" s="30">
        <v>0</v>
      </c>
      <c r="N113" s="30">
        <f>IF(B113&gt;0,J113*B113/1000,"")</f>
        <v>0</v>
      </c>
      <c r="O113" s="30">
        <f>IF(B113&gt;0,G113*B113/1000,"")</f>
        <v>0</v>
      </c>
      <c r="P113" s="71">
        <v>3</v>
      </c>
      <c r="Q113" s="30">
        <v>2.4980000000000002</v>
      </c>
    </row>
    <row r="114" spans="1:17">
      <c r="A114" s="86">
        <v>42047</v>
      </c>
      <c r="B114" s="38">
        <v>2312</v>
      </c>
      <c r="C114" s="42"/>
      <c r="D114" s="42"/>
      <c r="E114" s="43"/>
      <c r="F114" s="42"/>
      <c r="G114" s="42"/>
      <c r="H114" s="42"/>
      <c r="I114" s="42"/>
      <c r="J114" s="42"/>
      <c r="K114" s="76"/>
      <c r="L114" s="76"/>
      <c r="M114" s="76"/>
      <c r="N114" s="76"/>
      <c r="O114" s="76"/>
      <c r="P114" s="71">
        <v>1</v>
      </c>
      <c r="Q114" s="30">
        <v>2.1179999999999999</v>
      </c>
    </row>
    <row r="115" spans="1:17">
      <c r="A115" s="86">
        <v>42048</v>
      </c>
      <c r="B115" s="38">
        <v>2458</v>
      </c>
      <c r="C115" s="42"/>
      <c r="D115" s="42"/>
      <c r="E115" s="43"/>
      <c r="F115" s="42"/>
      <c r="G115" s="42"/>
      <c r="H115" s="42"/>
      <c r="I115" s="42"/>
      <c r="J115" s="42"/>
      <c r="K115" s="76"/>
      <c r="L115" s="76"/>
      <c r="M115" s="76"/>
      <c r="N115" s="76"/>
      <c r="O115" s="76"/>
      <c r="P115" s="72">
        <v>5</v>
      </c>
      <c r="Q115" s="30">
        <v>2.3460000000000001</v>
      </c>
    </row>
    <row r="116" spans="1:17">
      <c r="A116" s="86">
        <v>42049</v>
      </c>
      <c r="B116" s="38">
        <v>2308</v>
      </c>
      <c r="C116" s="42"/>
      <c r="D116" s="42"/>
      <c r="E116" s="43"/>
      <c r="F116" s="42"/>
      <c r="G116" s="42"/>
      <c r="H116" s="42"/>
      <c r="I116" s="42"/>
      <c r="J116" s="42"/>
      <c r="K116" s="76"/>
      <c r="L116" s="76"/>
      <c r="M116" s="76"/>
      <c r="N116" s="76"/>
      <c r="O116" s="76"/>
      <c r="P116" s="71">
        <v>1.5</v>
      </c>
      <c r="Q116" s="30">
        <v>2.2149999999999999</v>
      </c>
    </row>
    <row r="117" spans="1:17">
      <c r="A117" s="86">
        <v>42050</v>
      </c>
      <c r="B117" s="38">
        <v>2221</v>
      </c>
      <c r="C117" s="42"/>
      <c r="D117" s="42"/>
      <c r="E117" s="43"/>
      <c r="F117" s="42"/>
      <c r="G117" s="42"/>
      <c r="H117" s="42"/>
      <c r="I117" s="42"/>
      <c r="J117" s="42"/>
      <c r="K117" s="76"/>
      <c r="L117" s="76"/>
      <c r="M117" s="76"/>
      <c r="N117" s="76"/>
      <c r="O117" s="76"/>
      <c r="P117" s="72">
        <v>1</v>
      </c>
      <c r="Q117" s="30">
        <v>2.048</v>
      </c>
    </row>
    <row r="118" spans="1:17">
      <c r="A118" s="86">
        <v>42051</v>
      </c>
      <c r="B118" s="38">
        <v>2299</v>
      </c>
      <c r="C118" s="42"/>
      <c r="D118" s="42"/>
      <c r="E118" s="43"/>
      <c r="F118" s="42"/>
      <c r="G118" s="42"/>
      <c r="H118" s="42"/>
      <c r="I118" s="42"/>
      <c r="J118" s="42"/>
      <c r="K118" s="76"/>
      <c r="L118" s="76"/>
      <c r="M118" s="76"/>
      <c r="N118" s="76"/>
      <c r="O118" s="76"/>
      <c r="P118" s="72">
        <v>0</v>
      </c>
      <c r="Q118" s="30">
        <v>2.0049999999999999</v>
      </c>
    </row>
    <row r="119" spans="1:17">
      <c r="A119" s="86">
        <v>42052</v>
      </c>
      <c r="B119" s="38">
        <v>2327</v>
      </c>
      <c r="C119" s="42"/>
      <c r="D119" s="42"/>
      <c r="E119" s="43"/>
      <c r="F119" s="42"/>
      <c r="G119" s="42"/>
      <c r="H119" s="42"/>
      <c r="I119" s="42"/>
      <c r="J119" s="42"/>
      <c r="K119" s="76"/>
      <c r="L119" s="76"/>
      <c r="M119" s="76"/>
      <c r="N119" s="76"/>
      <c r="O119" s="76"/>
      <c r="P119" s="72">
        <v>0</v>
      </c>
      <c r="Q119" s="30">
        <v>2.0630000000000002</v>
      </c>
    </row>
    <row r="120" spans="1:17">
      <c r="A120" s="86">
        <v>42053</v>
      </c>
      <c r="B120" s="38">
        <v>2441</v>
      </c>
      <c r="C120" s="42"/>
      <c r="D120" s="42"/>
      <c r="E120" s="43"/>
      <c r="F120" s="42"/>
      <c r="G120" s="42"/>
      <c r="H120" s="42"/>
      <c r="I120" s="42"/>
      <c r="J120" s="42"/>
      <c r="K120" s="76"/>
      <c r="L120" s="76"/>
      <c r="M120" s="76"/>
      <c r="N120" s="76"/>
      <c r="O120" s="76"/>
      <c r="P120" s="72">
        <v>4</v>
      </c>
      <c r="Q120" s="30">
        <v>2.129</v>
      </c>
    </row>
    <row r="121" spans="1:17">
      <c r="A121" s="86">
        <v>42054</v>
      </c>
      <c r="B121" s="38">
        <v>2356</v>
      </c>
      <c r="C121" s="42"/>
      <c r="D121" s="42"/>
      <c r="E121" s="43"/>
      <c r="F121" s="42"/>
      <c r="G121" s="42"/>
      <c r="H121" s="42"/>
      <c r="I121" s="42"/>
      <c r="J121" s="42"/>
      <c r="K121" s="76"/>
      <c r="L121" s="76"/>
      <c r="M121" s="76"/>
      <c r="N121" s="76"/>
      <c r="O121" s="76"/>
      <c r="P121" s="72">
        <v>5</v>
      </c>
      <c r="Q121" s="30">
        <v>2.2799999999999998</v>
      </c>
    </row>
    <row r="122" spans="1:17">
      <c r="A122" s="86">
        <v>42055</v>
      </c>
      <c r="B122" s="38">
        <v>5175</v>
      </c>
      <c r="C122" s="42"/>
      <c r="D122" s="42"/>
      <c r="E122" s="43"/>
      <c r="F122" s="42"/>
      <c r="G122" s="42"/>
      <c r="H122" s="42"/>
      <c r="I122" s="42"/>
      <c r="J122" s="42"/>
      <c r="K122" s="76"/>
      <c r="L122" s="76"/>
      <c r="M122" s="76"/>
      <c r="N122" s="76"/>
      <c r="O122" s="76"/>
      <c r="P122" s="72">
        <v>41</v>
      </c>
      <c r="Q122" s="30">
        <v>3.8239999999999998</v>
      </c>
    </row>
    <row r="123" spans="1:17">
      <c r="A123" s="86">
        <v>42056</v>
      </c>
      <c r="B123" s="38">
        <v>30005</v>
      </c>
      <c r="C123" s="31"/>
      <c r="D123" s="32"/>
      <c r="E123" s="32"/>
      <c r="F123" s="32"/>
      <c r="G123" s="33"/>
      <c r="H123" s="33"/>
      <c r="I123" s="34"/>
      <c r="J123" s="34"/>
      <c r="K123" s="76"/>
      <c r="L123" s="76"/>
      <c r="M123" s="76"/>
      <c r="N123" s="76"/>
      <c r="O123" s="76"/>
      <c r="P123" s="72">
        <v>90</v>
      </c>
      <c r="Q123" s="30">
        <v>6.1680000000000001</v>
      </c>
    </row>
    <row r="124" spans="1:17">
      <c r="A124" s="86">
        <v>42057</v>
      </c>
      <c r="B124" s="38">
        <v>19792</v>
      </c>
      <c r="C124" s="33"/>
      <c r="D124" s="33"/>
      <c r="E124" s="31"/>
      <c r="F124" s="31"/>
      <c r="G124" s="31"/>
      <c r="H124" s="31"/>
      <c r="I124" s="33"/>
      <c r="J124" s="33"/>
      <c r="K124" s="76"/>
      <c r="L124" s="76"/>
      <c r="M124" s="76"/>
      <c r="N124" s="76"/>
      <c r="O124" s="76"/>
      <c r="P124" s="72">
        <v>31</v>
      </c>
      <c r="Q124" s="30">
        <v>6.4450000000000003</v>
      </c>
    </row>
    <row r="125" spans="1:17">
      <c r="A125" s="86">
        <v>42058</v>
      </c>
      <c r="B125" s="38">
        <v>17337</v>
      </c>
      <c r="C125" s="33"/>
      <c r="D125" s="33"/>
      <c r="E125" s="31"/>
      <c r="F125" s="32"/>
      <c r="G125" s="32"/>
      <c r="H125" s="32"/>
      <c r="I125" s="33"/>
      <c r="J125" s="33"/>
      <c r="K125" s="76"/>
      <c r="L125" s="76"/>
      <c r="M125" s="76"/>
      <c r="N125" s="76"/>
      <c r="O125" s="76"/>
      <c r="P125" s="72">
        <v>23</v>
      </c>
      <c r="Q125" s="30">
        <v>1.2070000000000001</v>
      </c>
    </row>
    <row r="126" spans="1:17">
      <c r="A126" s="86">
        <v>42059</v>
      </c>
      <c r="B126" s="38">
        <v>9072</v>
      </c>
      <c r="C126" s="42"/>
      <c r="D126" s="42"/>
      <c r="E126" s="43"/>
      <c r="F126" s="42"/>
      <c r="G126" s="42"/>
      <c r="H126" s="42"/>
      <c r="I126" s="42"/>
      <c r="J126" s="42"/>
      <c r="K126" s="76"/>
      <c r="L126" s="76"/>
      <c r="M126" s="76"/>
      <c r="N126" s="76"/>
      <c r="O126" s="76"/>
      <c r="P126" s="71">
        <v>4</v>
      </c>
      <c r="Q126" s="30">
        <v>0.29399999999999998</v>
      </c>
    </row>
    <row r="127" spans="1:17">
      <c r="A127" s="86">
        <v>42060</v>
      </c>
      <c r="B127" s="38">
        <v>5510</v>
      </c>
      <c r="C127" s="30">
        <v>2</v>
      </c>
      <c r="D127" s="30">
        <v>0.83</v>
      </c>
      <c r="E127" s="37">
        <v>7.2</v>
      </c>
      <c r="F127" s="30">
        <v>128</v>
      </c>
      <c r="G127" s="30">
        <v>1</v>
      </c>
      <c r="H127" s="30">
        <v>2</v>
      </c>
      <c r="I127" s="30">
        <v>2.4</v>
      </c>
      <c r="J127" s="30">
        <v>4.9000000000000004</v>
      </c>
      <c r="K127" s="30">
        <f>IF(B127&gt;0,H127*B127/1000,"")</f>
        <v>11.02</v>
      </c>
      <c r="L127" s="30">
        <f>IF(B127&gt;0,I127*B127/1000,"")</f>
        <v>13.224</v>
      </c>
      <c r="M127" s="30">
        <f>IF(B127&gt;0,C127*B127/1000,"")</f>
        <v>11.02</v>
      </c>
      <c r="N127" s="30">
        <f>IF(B127&gt;0,J127*B127/1000,"")</f>
        <v>26.999000000000002</v>
      </c>
      <c r="O127" s="30">
        <f>IF(B127&gt;0,G127*B127/1000,"")</f>
        <v>5.51</v>
      </c>
      <c r="P127" s="72">
        <v>2</v>
      </c>
      <c r="Q127" s="30">
        <v>0.29699999999999999</v>
      </c>
    </row>
    <row r="128" spans="1:17">
      <c r="A128" s="86">
        <v>42061</v>
      </c>
      <c r="B128" s="38">
        <v>4148</v>
      </c>
      <c r="C128" s="42"/>
      <c r="D128" s="42"/>
      <c r="E128" s="43"/>
      <c r="F128" s="42"/>
      <c r="G128" s="42"/>
      <c r="H128" s="42"/>
      <c r="I128" s="42"/>
      <c r="J128" s="42"/>
      <c r="K128" s="76"/>
      <c r="L128" s="76"/>
      <c r="M128" s="76"/>
      <c r="N128" s="76"/>
      <c r="O128" s="76"/>
      <c r="P128" s="71">
        <v>0</v>
      </c>
      <c r="Q128" s="30">
        <v>0.27</v>
      </c>
    </row>
    <row r="129" spans="1:17">
      <c r="A129" s="86">
        <v>42062</v>
      </c>
      <c r="B129" s="38">
        <v>3534</v>
      </c>
      <c r="C129" s="42"/>
      <c r="D129" s="42"/>
      <c r="E129" s="43"/>
      <c r="F129" s="42"/>
      <c r="G129" s="42"/>
      <c r="H129" s="42"/>
      <c r="I129" s="42"/>
      <c r="J129" s="42"/>
      <c r="K129" s="76"/>
      <c r="L129" s="76"/>
      <c r="M129" s="76"/>
      <c r="N129" s="76"/>
      <c r="O129" s="76"/>
      <c r="P129" s="72">
        <v>2</v>
      </c>
      <c r="Q129" s="30">
        <v>0.27300000000000002</v>
      </c>
    </row>
    <row r="130" spans="1:17">
      <c r="A130" s="86">
        <v>42063</v>
      </c>
      <c r="B130" s="38">
        <v>3451</v>
      </c>
      <c r="C130" s="42"/>
      <c r="D130" s="42"/>
      <c r="E130" s="43"/>
      <c r="F130" s="42"/>
      <c r="G130" s="42"/>
      <c r="H130" s="42"/>
      <c r="I130" s="42"/>
      <c r="J130" s="42"/>
      <c r="K130" s="76"/>
      <c r="L130" s="76"/>
      <c r="M130" s="76"/>
      <c r="N130" s="76"/>
      <c r="O130" s="76"/>
      <c r="P130" s="71">
        <v>0</v>
      </c>
      <c r="Q130" s="30">
        <v>0.217</v>
      </c>
    </row>
    <row r="131" spans="1:17">
      <c r="A131" s="86">
        <v>42064</v>
      </c>
      <c r="B131" s="38">
        <v>3104</v>
      </c>
      <c r="C131" s="42"/>
      <c r="D131" s="42"/>
      <c r="E131" s="43"/>
      <c r="F131" s="42"/>
      <c r="G131" s="42"/>
      <c r="H131" s="42"/>
      <c r="I131" s="42"/>
      <c r="J131" s="42"/>
      <c r="K131" s="76"/>
      <c r="L131" s="76"/>
      <c r="M131" s="76"/>
      <c r="N131" s="76"/>
      <c r="O131" s="76"/>
      <c r="P131" s="71">
        <v>0</v>
      </c>
      <c r="Q131" s="30">
        <v>0.19400000000000001</v>
      </c>
    </row>
    <row r="132" spans="1:17">
      <c r="A132" s="86">
        <v>42065</v>
      </c>
      <c r="B132" s="38">
        <v>6733</v>
      </c>
      <c r="C132" s="42"/>
      <c r="D132" s="42"/>
      <c r="E132" s="43"/>
      <c r="F132" s="42"/>
      <c r="G132" s="42"/>
      <c r="H132" s="42"/>
      <c r="I132" s="42"/>
      <c r="J132" s="42"/>
      <c r="K132" s="76"/>
      <c r="L132" s="76"/>
      <c r="M132" s="76"/>
      <c r="N132" s="76"/>
      <c r="O132" s="76"/>
      <c r="P132" s="72">
        <v>13</v>
      </c>
      <c r="Q132" s="30">
        <v>0.19</v>
      </c>
    </row>
    <row r="133" spans="1:17">
      <c r="A133" s="86">
        <v>42066</v>
      </c>
      <c r="B133" s="38">
        <v>4394</v>
      </c>
      <c r="C133" s="42"/>
      <c r="D133" s="42"/>
      <c r="E133" s="43"/>
      <c r="F133" s="42"/>
      <c r="G133" s="42"/>
      <c r="H133" s="42"/>
      <c r="I133" s="42"/>
      <c r="J133" s="42"/>
      <c r="K133" s="76"/>
      <c r="L133" s="76"/>
      <c r="M133" s="76"/>
      <c r="N133" s="76"/>
      <c r="O133" s="76"/>
      <c r="P133" s="72">
        <v>3</v>
      </c>
      <c r="Q133" s="30">
        <v>0.20100000000000001</v>
      </c>
    </row>
    <row r="134" spans="1:17">
      <c r="A134" s="86">
        <v>42067</v>
      </c>
      <c r="B134" s="38">
        <v>3553</v>
      </c>
      <c r="C134" s="42"/>
      <c r="D134" s="42"/>
      <c r="E134" s="43"/>
      <c r="F134" s="42"/>
      <c r="G134" s="42"/>
      <c r="H134" s="42"/>
      <c r="I134" s="42"/>
      <c r="J134" s="42"/>
      <c r="K134" s="76"/>
      <c r="L134" s="76"/>
      <c r="M134" s="76"/>
      <c r="N134" s="76"/>
      <c r="O134" s="76"/>
      <c r="P134" s="71">
        <v>0</v>
      </c>
      <c r="Q134" s="30">
        <v>0.20100000000000001</v>
      </c>
    </row>
    <row r="135" spans="1:17">
      <c r="A135" s="86">
        <v>42068</v>
      </c>
      <c r="B135" s="38">
        <v>3048</v>
      </c>
      <c r="C135" s="42"/>
      <c r="D135" s="42"/>
      <c r="E135" s="43"/>
      <c r="F135" s="42"/>
      <c r="G135" s="42"/>
      <c r="H135" s="42"/>
      <c r="I135" s="42"/>
      <c r="J135" s="42"/>
      <c r="K135" s="76"/>
      <c r="L135" s="76"/>
      <c r="M135" s="76"/>
      <c r="N135" s="76"/>
      <c r="O135" s="76"/>
      <c r="P135" s="71">
        <v>0</v>
      </c>
      <c r="Q135" s="30">
        <v>0.16</v>
      </c>
    </row>
    <row r="136" spans="1:17">
      <c r="A136" s="86">
        <v>42069</v>
      </c>
      <c r="B136" s="38">
        <v>2857</v>
      </c>
      <c r="C136" s="42"/>
      <c r="D136" s="42"/>
      <c r="E136" s="43"/>
      <c r="F136" s="42"/>
      <c r="G136" s="42"/>
      <c r="H136" s="42"/>
      <c r="I136" s="42"/>
      <c r="J136" s="42"/>
      <c r="K136" s="76"/>
      <c r="L136" s="76"/>
      <c r="M136" s="76"/>
      <c r="N136" s="76"/>
      <c r="O136" s="76"/>
      <c r="P136" s="71">
        <v>0</v>
      </c>
      <c r="Q136" s="30">
        <v>0.14899999999999999</v>
      </c>
    </row>
    <row r="137" spans="1:17">
      <c r="A137" s="86">
        <v>42070</v>
      </c>
      <c r="B137" s="38">
        <v>2702</v>
      </c>
      <c r="C137" s="31"/>
      <c r="D137" s="32"/>
      <c r="E137" s="32"/>
      <c r="F137" s="32"/>
      <c r="G137" s="33"/>
      <c r="H137" s="33"/>
      <c r="I137" s="34"/>
      <c r="J137" s="34"/>
      <c r="K137" s="76"/>
      <c r="L137" s="76"/>
      <c r="M137" s="76"/>
      <c r="N137" s="76"/>
      <c r="O137" s="76"/>
      <c r="P137" s="71">
        <v>0</v>
      </c>
      <c r="Q137" s="30">
        <v>0.13200000000000001</v>
      </c>
    </row>
    <row r="138" spans="1:17">
      <c r="A138" s="86">
        <v>42071</v>
      </c>
      <c r="B138" s="38">
        <v>2620</v>
      </c>
      <c r="C138" s="33"/>
      <c r="D138" s="33"/>
      <c r="E138" s="31"/>
      <c r="F138" s="31"/>
      <c r="G138" s="31"/>
      <c r="H138" s="31"/>
      <c r="I138" s="33"/>
      <c r="J138" s="33"/>
      <c r="K138" s="76"/>
      <c r="L138" s="76"/>
      <c r="M138" s="76"/>
      <c r="N138" s="76"/>
      <c r="O138" s="76"/>
      <c r="P138" s="71">
        <v>0</v>
      </c>
      <c r="Q138" s="30">
        <v>0.13700000000000001</v>
      </c>
    </row>
    <row r="139" spans="1:17">
      <c r="A139" s="86">
        <v>42072</v>
      </c>
      <c r="B139" s="38">
        <v>2614</v>
      </c>
      <c r="C139" s="33"/>
      <c r="D139" s="33"/>
      <c r="E139" s="31"/>
      <c r="F139" s="32"/>
      <c r="G139" s="32"/>
      <c r="H139" s="32"/>
      <c r="I139" s="33"/>
      <c r="J139" s="33"/>
      <c r="K139" s="76"/>
      <c r="L139" s="76"/>
      <c r="M139" s="76"/>
      <c r="N139" s="76"/>
      <c r="O139" s="76"/>
      <c r="P139" s="71">
        <v>0</v>
      </c>
      <c r="Q139" s="30">
        <v>0.126</v>
      </c>
    </row>
    <row r="140" spans="1:17">
      <c r="A140" s="86">
        <v>42073</v>
      </c>
      <c r="B140" s="38">
        <v>2826</v>
      </c>
      <c r="C140" s="42"/>
      <c r="D140" s="42"/>
      <c r="E140" s="43"/>
      <c r="F140" s="42"/>
      <c r="G140" s="42"/>
      <c r="H140" s="42"/>
      <c r="I140" s="42"/>
      <c r="J140" s="42"/>
      <c r="K140" s="76"/>
      <c r="L140" s="76"/>
      <c r="M140" s="76"/>
      <c r="N140" s="76"/>
      <c r="O140" s="76"/>
      <c r="P140" s="71">
        <v>0</v>
      </c>
      <c r="Q140" s="30">
        <v>0.12</v>
      </c>
    </row>
    <row r="141" spans="1:17">
      <c r="A141" s="86">
        <v>42074</v>
      </c>
      <c r="B141" s="38">
        <v>2571</v>
      </c>
      <c r="C141" s="30">
        <v>2</v>
      </c>
      <c r="D141" s="30">
        <v>2.8</v>
      </c>
      <c r="E141" s="37">
        <v>7.3</v>
      </c>
      <c r="F141" s="30">
        <v>198</v>
      </c>
      <c r="G141" s="30">
        <v>3</v>
      </c>
      <c r="H141" s="30">
        <v>3</v>
      </c>
      <c r="I141" s="30">
        <v>4.3</v>
      </c>
      <c r="J141" s="30">
        <v>8.4</v>
      </c>
      <c r="K141" s="30">
        <f>IF(B141&gt;0,H141*B141/1000,"")</f>
        <v>7.7130000000000001</v>
      </c>
      <c r="L141" s="30">
        <f>IF(B141&gt;0,I141*B141/1000,"")</f>
        <v>11.055299999999999</v>
      </c>
      <c r="M141" s="30">
        <f>IF(B141&gt;0,C141*B141/1000,"")</f>
        <v>5.1420000000000003</v>
      </c>
      <c r="N141" s="30">
        <f>IF(B141&gt;0,J141*B141/1000,"")</f>
        <v>21.596400000000003</v>
      </c>
      <c r="O141" s="30">
        <f>IF(B141&gt;0,G141*B141/1000,"")</f>
        <v>7.7130000000000001</v>
      </c>
      <c r="P141" s="71">
        <v>0</v>
      </c>
      <c r="Q141" s="30">
        <v>8.6999999999999994E-2</v>
      </c>
    </row>
    <row r="142" spans="1:17">
      <c r="A142" s="86">
        <v>42075</v>
      </c>
      <c r="B142" s="38">
        <v>2514</v>
      </c>
      <c r="C142" s="42"/>
      <c r="D142" s="42"/>
      <c r="E142" s="43"/>
      <c r="F142" s="42"/>
      <c r="G142" s="42"/>
      <c r="H142" s="42"/>
      <c r="I142" s="42"/>
      <c r="J142" s="42"/>
      <c r="K142" s="76"/>
      <c r="L142" s="76"/>
      <c r="M142" s="76"/>
      <c r="N142" s="76"/>
      <c r="O142" s="76"/>
      <c r="P142" s="71">
        <v>0</v>
      </c>
      <c r="Q142" s="30">
        <v>7.4999999999999997E-2</v>
      </c>
    </row>
    <row r="143" spans="1:17">
      <c r="A143" s="86">
        <v>42076</v>
      </c>
      <c r="B143" s="38">
        <v>2488</v>
      </c>
      <c r="C143" s="42"/>
      <c r="D143" s="42"/>
      <c r="E143" s="43"/>
      <c r="F143" s="42"/>
      <c r="G143" s="77"/>
      <c r="H143" s="42"/>
      <c r="I143" s="42"/>
      <c r="J143" s="42"/>
      <c r="K143" s="76"/>
      <c r="L143" s="76"/>
      <c r="M143" s="76"/>
      <c r="N143" s="76"/>
      <c r="O143" s="76"/>
      <c r="P143" s="71">
        <v>0</v>
      </c>
      <c r="Q143" s="30">
        <v>6.7000000000000004E-2</v>
      </c>
    </row>
    <row r="144" spans="1:17">
      <c r="A144" s="86">
        <v>42077</v>
      </c>
      <c r="B144" s="38">
        <v>2508</v>
      </c>
      <c r="C144" s="42"/>
      <c r="D144" s="42"/>
      <c r="E144" s="43"/>
      <c r="F144" s="42"/>
      <c r="G144" s="42"/>
      <c r="H144" s="42"/>
      <c r="I144" s="42"/>
      <c r="J144" s="42"/>
      <c r="K144" s="76"/>
      <c r="L144" s="76"/>
      <c r="M144" s="76"/>
      <c r="N144" s="76"/>
      <c r="O144" s="76"/>
      <c r="P144" s="71">
        <v>2</v>
      </c>
      <c r="Q144" s="30">
        <v>6.9000000000000006E-2</v>
      </c>
    </row>
    <row r="145" spans="1:17">
      <c r="A145" s="86">
        <v>42078</v>
      </c>
      <c r="B145" s="38">
        <v>2421</v>
      </c>
      <c r="C145" s="42"/>
      <c r="D145" s="42"/>
      <c r="E145" s="43"/>
      <c r="F145" s="42"/>
      <c r="G145" s="42"/>
      <c r="H145" s="42"/>
      <c r="I145" s="42"/>
      <c r="J145" s="42"/>
      <c r="K145" s="76"/>
      <c r="L145" s="76"/>
      <c r="M145" s="76"/>
      <c r="N145" s="76"/>
      <c r="O145" s="76"/>
      <c r="P145" s="71">
        <v>0</v>
      </c>
      <c r="Q145" s="30">
        <v>6.6000000000000003E-2</v>
      </c>
    </row>
    <row r="146" spans="1:17">
      <c r="A146" s="86">
        <v>42079</v>
      </c>
      <c r="B146" s="38">
        <v>2494</v>
      </c>
      <c r="C146" s="42"/>
      <c r="D146" s="42"/>
      <c r="E146" s="43"/>
      <c r="F146" s="42"/>
      <c r="G146" s="42"/>
      <c r="H146" s="42"/>
      <c r="I146" s="42"/>
      <c r="J146" s="42"/>
      <c r="K146" s="76"/>
      <c r="L146" s="76"/>
      <c r="M146" s="76"/>
      <c r="N146" s="76"/>
      <c r="O146" s="76"/>
      <c r="P146" s="71">
        <v>2.5</v>
      </c>
      <c r="Q146" s="30">
        <v>8.5999999999999993E-2</v>
      </c>
    </row>
    <row r="147" spans="1:17">
      <c r="A147" s="86">
        <v>42080</v>
      </c>
      <c r="B147" s="38">
        <v>2438</v>
      </c>
      <c r="C147" s="42"/>
      <c r="D147" s="42"/>
      <c r="E147" s="43"/>
      <c r="F147" s="42"/>
      <c r="G147" s="42"/>
      <c r="H147" s="42"/>
      <c r="I147" s="42"/>
      <c r="J147" s="42"/>
      <c r="K147" s="76"/>
      <c r="L147" s="76"/>
      <c r="M147" s="76"/>
      <c r="N147" s="76"/>
      <c r="O147" s="76"/>
      <c r="P147" s="71">
        <v>0</v>
      </c>
      <c r="Q147" s="30">
        <v>0.10199999999999999</v>
      </c>
    </row>
    <row r="148" spans="1:17">
      <c r="A148" s="86">
        <v>42081</v>
      </c>
      <c r="B148" s="38">
        <v>2477</v>
      </c>
      <c r="C148" s="42"/>
      <c r="D148" s="42"/>
      <c r="E148" s="43"/>
      <c r="F148" s="42"/>
      <c r="G148" s="42"/>
      <c r="H148" s="42"/>
      <c r="I148" s="42"/>
      <c r="J148" s="42"/>
      <c r="K148" s="76"/>
      <c r="L148" s="76"/>
      <c r="M148" s="76"/>
      <c r="N148" s="76"/>
      <c r="O148" s="76"/>
      <c r="P148" s="71">
        <v>1</v>
      </c>
      <c r="Q148" s="30">
        <v>5.8999999999999997E-2</v>
      </c>
    </row>
    <row r="149" spans="1:17">
      <c r="A149" s="86">
        <v>42082</v>
      </c>
      <c r="B149" s="38">
        <v>3141</v>
      </c>
      <c r="C149" s="42"/>
      <c r="D149" s="42"/>
      <c r="E149" s="43"/>
      <c r="F149" s="42"/>
      <c r="G149" s="42"/>
      <c r="H149" s="42"/>
      <c r="I149" s="42"/>
      <c r="J149" s="42"/>
      <c r="K149" s="76"/>
      <c r="L149" s="76"/>
      <c r="M149" s="76"/>
      <c r="N149" s="76"/>
      <c r="O149" s="76"/>
      <c r="P149" s="72">
        <v>11</v>
      </c>
      <c r="Q149" s="30">
        <v>0.126</v>
      </c>
    </row>
    <row r="150" spans="1:17">
      <c r="A150" s="86">
        <v>42083</v>
      </c>
      <c r="B150" s="38">
        <v>2583</v>
      </c>
      <c r="C150" s="42"/>
      <c r="D150" s="42"/>
      <c r="E150" s="43"/>
      <c r="F150" s="42"/>
      <c r="G150" s="42"/>
      <c r="H150" s="42"/>
      <c r="I150" s="42"/>
      <c r="J150" s="42"/>
      <c r="K150" s="76"/>
      <c r="L150" s="76"/>
      <c r="M150" s="76"/>
      <c r="N150" s="76"/>
      <c r="O150" s="76"/>
      <c r="P150" s="71">
        <v>0</v>
      </c>
      <c r="Q150" s="30">
        <v>0.11600000000000001</v>
      </c>
    </row>
    <row r="151" spans="1:17">
      <c r="A151" s="86">
        <v>42084</v>
      </c>
      <c r="B151" s="38">
        <v>2367</v>
      </c>
      <c r="C151" s="31"/>
      <c r="D151" s="32"/>
      <c r="E151" s="32"/>
      <c r="F151" s="32"/>
      <c r="G151" s="33"/>
      <c r="H151" s="33"/>
      <c r="I151" s="34"/>
      <c r="J151" s="34"/>
      <c r="K151" s="76"/>
      <c r="L151" s="76"/>
      <c r="M151" s="76"/>
      <c r="N151" s="76"/>
      <c r="O151" s="76"/>
      <c r="P151" s="71">
        <v>0</v>
      </c>
      <c r="Q151" s="30">
        <v>0.10100000000000001</v>
      </c>
    </row>
    <row r="152" spans="1:17">
      <c r="A152" s="86">
        <v>42085</v>
      </c>
      <c r="B152" s="38">
        <v>2966</v>
      </c>
      <c r="C152" s="33"/>
      <c r="D152" s="33"/>
      <c r="E152" s="31"/>
      <c r="F152" s="31"/>
      <c r="G152" s="31"/>
      <c r="H152" s="31"/>
      <c r="I152" s="33"/>
      <c r="J152" s="33"/>
      <c r="K152" s="76"/>
      <c r="L152" s="76"/>
      <c r="M152" s="76"/>
      <c r="N152" s="76"/>
      <c r="O152" s="76"/>
      <c r="P152" s="71">
        <v>14</v>
      </c>
      <c r="Q152" s="30">
        <v>0.121</v>
      </c>
    </row>
    <row r="153" spans="1:17">
      <c r="A153" s="86">
        <v>42086</v>
      </c>
      <c r="B153" s="38">
        <v>4676</v>
      </c>
      <c r="C153" s="33"/>
      <c r="D153" s="33"/>
      <c r="E153" s="31"/>
      <c r="F153" s="32"/>
      <c r="G153" s="32"/>
      <c r="H153" s="32"/>
      <c r="I153" s="33"/>
      <c r="J153" s="33"/>
      <c r="K153" s="76"/>
      <c r="L153" s="76"/>
      <c r="M153" s="76"/>
      <c r="N153" s="76"/>
      <c r="O153" s="76"/>
      <c r="P153" s="71">
        <v>15</v>
      </c>
      <c r="Q153" s="30">
        <v>0.14199999999999999</v>
      </c>
    </row>
    <row r="154" spans="1:17">
      <c r="A154" s="86">
        <v>42087</v>
      </c>
      <c r="B154" s="38">
        <v>3608</v>
      </c>
      <c r="C154" s="42"/>
      <c r="D154" s="42"/>
      <c r="E154" s="43"/>
      <c r="F154" s="42"/>
      <c r="G154" s="42"/>
      <c r="H154" s="42"/>
      <c r="I154" s="42"/>
      <c r="J154" s="42"/>
      <c r="K154" s="76"/>
      <c r="L154" s="76"/>
      <c r="M154" s="76"/>
      <c r="N154" s="76"/>
      <c r="O154" s="76"/>
      <c r="P154" s="71">
        <v>1</v>
      </c>
      <c r="Q154" s="30">
        <v>0.16</v>
      </c>
    </row>
    <row r="155" spans="1:17">
      <c r="A155" s="86">
        <v>42088</v>
      </c>
      <c r="B155" s="38">
        <v>2803</v>
      </c>
      <c r="C155" s="30">
        <v>2</v>
      </c>
      <c r="D155" s="30">
        <v>1.8</v>
      </c>
      <c r="E155" s="37">
        <v>7.4</v>
      </c>
      <c r="F155" s="30">
        <v>94</v>
      </c>
      <c r="G155" s="30">
        <v>9</v>
      </c>
      <c r="H155" s="30">
        <v>4</v>
      </c>
      <c r="I155" s="30">
        <v>2.2999999999999998</v>
      </c>
      <c r="J155" s="30">
        <v>4.5</v>
      </c>
      <c r="K155" s="30">
        <f>IF(B155&gt;0,H155*B155/1000,"")</f>
        <v>11.212</v>
      </c>
      <c r="L155" s="30">
        <f>IF(B155&gt;0,I155*B155/1000,"")</f>
        <v>6.4468999999999994</v>
      </c>
      <c r="M155" s="30">
        <f>IF(B155&gt;0,C155*B155/1000,"")</f>
        <v>5.6059999999999999</v>
      </c>
      <c r="N155" s="30">
        <f>IF(B155&gt;0,J155*B155/1000,"")</f>
        <v>12.6135</v>
      </c>
      <c r="O155" s="30">
        <f>IF(B155&gt;0,G155*B155/1000,"")</f>
        <v>25.227</v>
      </c>
      <c r="P155" s="71">
        <v>0</v>
      </c>
      <c r="Q155" s="30">
        <v>0.13200000000000001</v>
      </c>
    </row>
    <row r="156" spans="1:17">
      <c r="A156" s="86">
        <v>42089</v>
      </c>
      <c r="B156" s="38">
        <v>2725</v>
      </c>
      <c r="C156" s="42"/>
      <c r="D156" s="42"/>
      <c r="E156" s="43"/>
      <c r="F156" s="42"/>
      <c r="G156" s="42"/>
      <c r="H156" s="42"/>
      <c r="I156" s="42"/>
      <c r="J156" s="42"/>
      <c r="K156" s="76"/>
      <c r="L156" s="76"/>
      <c r="M156" s="76"/>
      <c r="N156" s="76"/>
      <c r="O156" s="76"/>
      <c r="P156" s="71">
        <v>0</v>
      </c>
      <c r="Q156" s="30">
        <v>0.105</v>
      </c>
    </row>
    <row r="157" spans="1:17">
      <c r="A157" s="86">
        <v>42090</v>
      </c>
      <c r="B157" s="38">
        <v>5670</v>
      </c>
      <c r="C157" s="42"/>
      <c r="D157" s="42"/>
      <c r="E157" s="43"/>
      <c r="F157" s="42"/>
      <c r="G157" s="42"/>
      <c r="H157" s="42"/>
      <c r="I157" s="42"/>
      <c r="J157" s="42"/>
      <c r="K157" s="76"/>
      <c r="L157" s="76"/>
      <c r="M157" s="76"/>
      <c r="N157" s="76"/>
      <c r="O157" s="76"/>
      <c r="P157" s="71">
        <v>20</v>
      </c>
      <c r="Q157" s="30">
        <v>0.122</v>
      </c>
    </row>
    <row r="158" spans="1:17">
      <c r="A158" s="86">
        <v>42091</v>
      </c>
      <c r="B158" s="38">
        <v>3410</v>
      </c>
      <c r="C158" s="42"/>
      <c r="D158" s="42"/>
      <c r="E158" s="43"/>
      <c r="F158" s="42"/>
      <c r="G158" s="42"/>
      <c r="H158" s="42"/>
      <c r="I158" s="42"/>
      <c r="J158" s="42"/>
      <c r="K158" s="76"/>
      <c r="L158" s="76"/>
      <c r="M158" s="76"/>
      <c r="N158" s="76"/>
      <c r="O158" s="76"/>
      <c r="P158" s="71">
        <v>0</v>
      </c>
      <c r="Q158" s="30">
        <v>0.13800000000000001</v>
      </c>
    </row>
    <row r="159" spans="1:17">
      <c r="A159" s="86">
        <v>42092</v>
      </c>
      <c r="B159" s="38">
        <v>2680</v>
      </c>
      <c r="C159" s="42"/>
      <c r="D159" s="42"/>
      <c r="E159" s="43"/>
      <c r="F159" s="42"/>
      <c r="G159" s="42"/>
      <c r="H159" s="42"/>
      <c r="I159" s="42"/>
      <c r="J159" s="42"/>
      <c r="K159" s="76"/>
      <c r="L159" s="76"/>
      <c r="M159" s="76"/>
      <c r="N159" s="76"/>
      <c r="O159" s="76"/>
      <c r="P159" s="71">
        <v>0</v>
      </c>
      <c r="Q159" s="30">
        <v>0.122</v>
      </c>
    </row>
    <row r="160" spans="1:17">
      <c r="A160" s="86">
        <v>42093</v>
      </c>
      <c r="B160" s="38">
        <v>2742</v>
      </c>
      <c r="C160" s="42"/>
      <c r="D160" s="42"/>
      <c r="E160" s="43"/>
      <c r="F160" s="42"/>
      <c r="G160" s="42"/>
      <c r="H160" s="42"/>
      <c r="I160" s="42"/>
      <c r="J160" s="42"/>
      <c r="K160" s="76"/>
      <c r="L160" s="76"/>
      <c r="M160" s="76"/>
      <c r="N160" s="76"/>
      <c r="O160" s="76"/>
      <c r="P160" s="71">
        <v>0</v>
      </c>
      <c r="Q160" s="30">
        <v>9.5000000000000001E-2</v>
      </c>
    </row>
    <row r="161" spans="1:17">
      <c r="A161" s="86">
        <v>42094</v>
      </c>
      <c r="B161" s="38">
        <v>2706</v>
      </c>
      <c r="C161" s="42"/>
      <c r="D161" s="42"/>
      <c r="E161" s="43"/>
      <c r="F161" s="42"/>
      <c r="G161" s="42"/>
      <c r="H161" s="42"/>
      <c r="I161" s="42"/>
      <c r="J161" s="42"/>
      <c r="K161" s="76"/>
      <c r="L161" s="76"/>
      <c r="M161" s="76"/>
      <c r="N161" s="76"/>
      <c r="O161" s="76"/>
      <c r="P161" s="71">
        <v>0</v>
      </c>
      <c r="Q161" s="30">
        <v>8.4000000000000005E-2</v>
      </c>
    </row>
    <row r="162" spans="1:17">
      <c r="A162" s="86">
        <v>42095</v>
      </c>
      <c r="B162" s="38">
        <v>2539</v>
      </c>
      <c r="C162" s="42"/>
      <c r="D162" s="42"/>
      <c r="E162" s="43"/>
      <c r="F162" s="42"/>
      <c r="G162" s="42"/>
      <c r="H162" s="42"/>
      <c r="I162" s="42"/>
      <c r="J162" s="42"/>
      <c r="K162" s="76"/>
      <c r="L162" s="76"/>
      <c r="M162" s="76"/>
      <c r="N162" s="76"/>
      <c r="O162" s="76"/>
      <c r="P162" s="72">
        <v>2</v>
      </c>
      <c r="Q162" s="30">
        <v>7.2999999999999995E-2</v>
      </c>
    </row>
    <row r="163" spans="1:17">
      <c r="A163" s="86">
        <v>42096</v>
      </c>
      <c r="B163" s="38">
        <v>2766</v>
      </c>
      <c r="C163" s="42"/>
      <c r="D163" s="42"/>
      <c r="E163" s="43"/>
      <c r="F163" s="42"/>
      <c r="G163" s="42"/>
      <c r="H163" s="42"/>
      <c r="I163" s="42"/>
      <c r="J163" s="42"/>
      <c r="K163" s="76"/>
      <c r="L163" s="76"/>
      <c r="M163" s="76"/>
      <c r="N163" s="76"/>
      <c r="O163" s="76"/>
      <c r="P163" s="71">
        <v>6</v>
      </c>
      <c r="Q163" s="30">
        <v>8.5000000000000006E-2</v>
      </c>
    </row>
    <row r="164" spans="1:17">
      <c r="A164" s="86">
        <v>42097</v>
      </c>
      <c r="B164" s="38">
        <v>2648</v>
      </c>
      <c r="C164" s="42"/>
      <c r="D164" s="42"/>
      <c r="E164" s="43"/>
      <c r="F164" s="42"/>
      <c r="G164" s="42"/>
      <c r="H164" s="42"/>
      <c r="I164" s="42"/>
      <c r="J164" s="42"/>
      <c r="K164" s="76"/>
      <c r="L164" s="76"/>
      <c r="M164" s="76"/>
      <c r="N164" s="76"/>
      <c r="O164" s="76"/>
      <c r="P164" s="71">
        <v>2</v>
      </c>
      <c r="Q164" s="30">
        <v>8.7999999999999995E-2</v>
      </c>
    </row>
    <row r="165" spans="1:17">
      <c r="A165" s="86">
        <v>42098</v>
      </c>
      <c r="B165" s="38">
        <v>3664</v>
      </c>
      <c r="C165" s="31"/>
      <c r="D165" s="32"/>
      <c r="E165" s="32"/>
      <c r="F165" s="32"/>
      <c r="G165" s="33"/>
      <c r="H165" s="33"/>
      <c r="I165" s="34"/>
      <c r="J165" s="34"/>
      <c r="K165" s="76"/>
      <c r="L165" s="76"/>
      <c r="M165" s="76"/>
      <c r="N165" s="76"/>
      <c r="O165" s="76"/>
      <c r="P165" s="72">
        <v>12</v>
      </c>
      <c r="Q165" s="30">
        <v>0.107</v>
      </c>
    </row>
    <row r="166" spans="1:17">
      <c r="A166" s="86">
        <v>42099</v>
      </c>
      <c r="B166" s="38">
        <v>12567</v>
      </c>
      <c r="C166" s="33"/>
      <c r="D166" s="33"/>
      <c r="E166" s="31"/>
      <c r="F166" s="31"/>
      <c r="G166" s="31"/>
      <c r="H166" s="31"/>
      <c r="I166" s="33"/>
      <c r="J166" s="33"/>
      <c r="K166" s="76"/>
      <c r="L166" s="76"/>
      <c r="M166" s="76"/>
      <c r="N166" s="76"/>
      <c r="O166" s="76"/>
      <c r="P166" s="72">
        <v>32</v>
      </c>
      <c r="Q166" s="30">
        <v>0.125</v>
      </c>
    </row>
    <row r="167" spans="1:17">
      <c r="A167" s="86">
        <v>42100</v>
      </c>
      <c r="B167" s="38">
        <v>6818</v>
      </c>
      <c r="C167" s="33"/>
      <c r="D167" s="33"/>
      <c r="E167" s="31"/>
      <c r="F167" s="32"/>
      <c r="G167" s="32"/>
      <c r="H167" s="32"/>
      <c r="I167" s="33"/>
      <c r="J167" s="33"/>
      <c r="K167" s="76"/>
      <c r="L167" s="76"/>
      <c r="M167" s="76"/>
      <c r="N167" s="76"/>
      <c r="O167" s="76"/>
      <c r="P167" s="71">
        <v>0</v>
      </c>
      <c r="Q167" s="30">
        <v>0.121</v>
      </c>
    </row>
    <row r="168" spans="1:17">
      <c r="A168" s="86">
        <v>42101</v>
      </c>
      <c r="B168" s="38">
        <v>4131</v>
      </c>
      <c r="C168" s="42"/>
      <c r="D168" s="42"/>
      <c r="E168" s="43"/>
      <c r="F168" s="42"/>
      <c r="G168" s="42"/>
      <c r="H168" s="42"/>
      <c r="I168" s="42"/>
      <c r="J168" s="42"/>
      <c r="K168" s="76"/>
      <c r="L168" s="76"/>
      <c r="M168" s="76"/>
      <c r="N168" s="76"/>
      <c r="O168" s="76"/>
      <c r="P168" s="72">
        <v>3</v>
      </c>
      <c r="Q168" s="30">
        <v>0.113</v>
      </c>
    </row>
    <row r="169" spans="1:17">
      <c r="A169" s="86">
        <v>42102</v>
      </c>
      <c r="B169" s="38">
        <v>3539</v>
      </c>
      <c r="C169" s="30">
        <v>2</v>
      </c>
      <c r="D169" s="30">
        <v>1.2</v>
      </c>
      <c r="E169" s="37">
        <v>7.4</v>
      </c>
      <c r="F169" s="30">
        <v>60</v>
      </c>
      <c r="G169" s="30">
        <v>9</v>
      </c>
      <c r="H169" s="30">
        <v>3</v>
      </c>
      <c r="I169" s="30">
        <v>3.8</v>
      </c>
      <c r="J169" s="30">
        <v>6.2</v>
      </c>
      <c r="K169" s="30">
        <f>IF(B169&gt;0,H169*B169/1000,"")</f>
        <v>10.617000000000001</v>
      </c>
      <c r="L169" s="30">
        <f>IF(B169&gt;0,I169*B169/1000,"")</f>
        <v>13.448199999999998</v>
      </c>
      <c r="M169" s="30">
        <f>IF(B169&gt;0,C169*B169/1000,"")</f>
        <v>7.0780000000000003</v>
      </c>
      <c r="N169" s="30">
        <f>IF(B169&gt;0,J169*B169/1000,"")</f>
        <v>21.941800000000001</v>
      </c>
      <c r="O169" s="30">
        <f>IF(B169&gt;0,G169*B169/1000,"")</f>
        <v>31.850999999999999</v>
      </c>
      <c r="P169" s="71">
        <v>0</v>
      </c>
      <c r="Q169" s="30">
        <v>0.12</v>
      </c>
    </row>
    <row r="170" spans="1:17">
      <c r="A170" s="86">
        <v>42103</v>
      </c>
      <c r="B170" s="38">
        <v>3045</v>
      </c>
      <c r="C170" s="42"/>
      <c r="D170" s="42"/>
      <c r="E170" s="43"/>
      <c r="F170" s="42"/>
      <c r="G170" s="42"/>
      <c r="H170" s="42"/>
      <c r="I170" s="42"/>
      <c r="J170" s="42"/>
      <c r="K170" s="76"/>
      <c r="L170" s="76"/>
      <c r="M170" s="76"/>
      <c r="N170" s="76"/>
      <c r="O170" s="76"/>
      <c r="P170" s="71">
        <v>0</v>
      </c>
      <c r="Q170" s="30">
        <v>9.4E-2</v>
      </c>
    </row>
    <row r="171" spans="1:17">
      <c r="A171" s="86">
        <v>42104</v>
      </c>
      <c r="B171" s="38">
        <v>2869</v>
      </c>
      <c r="C171" s="42"/>
      <c r="D171" s="42"/>
      <c r="E171" s="43"/>
      <c r="F171" s="42"/>
      <c r="G171" s="42"/>
      <c r="H171" s="42"/>
      <c r="I171" s="42"/>
      <c r="J171" s="42"/>
      <c r="K171" s="76"/>
      <c r="L171" s="76"/>
      <c r="M171" s="76"/>
      <c r="N171" s="76"/>
      <c r="O171" s="76"/>
      <c r="P171" s="71">
        <v>0</v>
      </c>
      <c r="Q171" s="30">
        <v>7.3999999999999996E-2</v>
      </c>
    </row>
    <row r="172" spans="1:17">
      <c r="A172" s="86">
        <v>42105</v>
      </c>
      <c r="B172" s="38">
        <v>2637</v>
      </c>
      <c r="C172" s="42"/>
      <c r="D172" s="42"/>
      <c r="E172" s="43"/>
      <c r="F172" s="42"/>
      <c r="G172" s="42"/>
      <c r="H172" s="42"/>
      <c r="I172" s="42"/>
      <c r="J172" s="42"/>
      <c r="K172" s="76"/>
      <c r="L172" s="76"/>
      <c r="M172" s="76"/>
      <c r="N172" s="76"/>
      <c r="O172" s="76"/>
      <c r="P172" s="71">
        <v>0</v>
      </c>
      <c r="Q172" s="30">
        <v>4.8000000000000001E-2</v>
      </c>
    </row>
    <row r="173" spans="1:17">
      <c r="A173" s="86">
        <v>42106</v>
      </c>
      <c r="B173" s="38">
        <v>2552</v>
      </c>
      <c r="C173" s="42"/>
      <c r="D173" s="42"/>
      <c r="E173" s="43"/>
      <c r="F173" s="42"/>
      <c r="G173" s="42"/>
      <c r="H173" s="42"/>
      <c r="I173" s="42"/>
      <c r="J173" s="42"/>
      <c r="K173" s="76"/>
      <c r="L173" s="76"/>
      <c r="M173" s="76"/>
      <c r="N173" s="76"/>
      <c r="O173" s="76"/>
      <c r="P173" s="71">
        <v>0</v>
      </c>
      <c r="Q173" s="30">
        <v>3.7999999999999999E-2</v>
      </c>
    </row>
    <row r="174" spans="1:17">
      <c r="A174" s="86">
        <v>42107</v>
      </c>
      <c r="B174" s="38">
        <v>2694</v>
      </c>
      <c r="C174" s="42"/>
      <c r="D174" s="42"/>
      <c r="E174" s="43"/>
      <c r="F174" s="42"/>
      <c r="G174" s="42"/>
      <c r="H174" s="42"/>
      <c r="I174" s="42"/>
      <c r="J174" s="42"/>
      <c r="K174" s="76"/>
      <c r="L174" s="76"/>
      <c r="M174" s="76"/>
      <c r="N174" s="76"/>
      <c r="O174" s="76"/>
      <c r="P174" s="71">
        <v>0</v>
      </c>
      <c r="Q174" s="30">
        <v>0.04</v>
      </c>
    </row>
    <row r="175" spans="1:17">
      <c r="A175" s="86">
        <v>42108</v>
      </c>
      <c r="B175" s="38">
        <v>2659</v>
      </c>
      <c r="C175" s="42"/>
      <c r="D175" s="42"/>
      <c r="E175" s="43"/>
      <c r="F175" s="42"/>
      <c r="G175" s="42"/>
      <c r="H175" s="42"/>
      <c r="I175" s="42"/>
      <c r="J175" s="42"/>
      <c r="K175" s="76"/>
      <c r="L175" s="76"/>
      <c r="M175" s="76"/>
      <c r="N175" s="76"/>
      <c r="O175" s="76"/>
      <c r="P175" s="71">
        <v>0</v>
      </c>
      <c r="Q175" s="30">
        <v>3.9E-2</v>
      </c>
    </row>
    <row r="176" spans="1:17">
      <c r="A176" s="86">
        <v>42109</v>
      </c>
      <c r="B176" s="38">
        <v>2581</v>
      </c>
      <c r="C176" s="42"/>
      <c r="D176" s="42"/>
      <c r="E176" s="43"/>
      <c r="F176" s="42"/>
      <c r="G176" s="42"/>
      <c r="H176" s="42"/>
      <c r="I176" s="42"/>
      <c r="J176" s="42"/>
      <c r="K176" s="76"/>
      <c r="L176" s="76"/>
      <c r="M176" s="76"/>
      <c r="N176" s="76"/>
      <c r="O176" s="76"/>
      <c r="P176" s="71">
        <v>0</v>
      </c>
      <c r="Q176" s="30">
        <v>3.5999999999999997E-2</v>
      </c>
    </row>
    <row r="177" spans="1:17">
      <c r="A177" s="86">
        <v>42110</v>
      </c>
      <c r="B177" s="38">
        <v>2581</v>
      </c>
      <c r="C177" s="42"/>
      <c r="D177" s="42"/>
      <c r="E177" s="43"/>
      <c r="F177" s="42"/>
      <c r="G177" s="42"/>
      <c r="H177" s="42"/>
      <c r="I177" s="42"/>
      <c r="J177" s="42"/>
      <c r="K177" s="76"/>
      <c r="L177" s="76"/>
      <c r="M177" s="76"/>
      <c r="N177" s="76"/>
      <c r="O177" s="76"/>
      <c r="P177" s="71">
        <v>0</v>
      </c>
      <c r="Q177" s="30">
        <v>3.5000000000000003E-2</v>
      </c>
    </row>
    <row r="178" spans="1:17">
      <c r="A178" s="86">
        <v>42111</v>
      </c>
      <c r="B178" s="38">
        <v>2524</v>
      </c>
      <c r="C178" s="42"/>
      <c r="D178" s="42"/>
      <c r="E178" s="43"/>
      <c r="F178" s="42"/>
      <c r="G178" s="42"/>
      <c r="H178" s="42"/>
      <c r="I178" s="42"/>
      <c r="J178" s="42"/>
      <c r="K178" s="76"/>
      <c r="L178" s="76"/>
      <c r="M178" s="76"/>
      <c r="N178" s="76"/>
      <c r="O178" s="76"/>
      <c r="P178" s="71">
        <v>0</v>
      </c>
      <c r="Q178" s="30">
        <v>3.9E-2</v>
      </c>
    </row>
    <row r="179" spans="1:17">
      <c r="A179" s="86">
        <v>42112</v>
      </c>
      <c r="B179" s="38">
        <v>2403</v>
      </c>
      <c r="C179" s="31"/>
      <c r="D179" s="32"/>
      <c r="E179" s="32"/>
      <c r="F179" s="32"/>
      <c r="G179" s="33"/>
      <c r="H179" s="33"/>
      <c r="I179" s="34"/>
      <c r="J179" s="34"/>
      <c r="K179" s="76"/>
      <c r="L179" s="76"/>
      <c r="M179" s="76"/>
      <c r="N179" s="76"/>
      <c r="O179" s="76"/>
      <c r="P179" s="71">
        <v>0</v>
      </c>
      <c r="Q179" s="30">
        <v>3.4000000000000002E-2</v>
      </c>
    </row>
    <row r="180" spans="1:17">
      <c r="A180" s="86">
        <v>42113</v>
      </c>
      <c r="B180" s="38">
        <v>2382</v>
      </c>
      <c r="C180" s="33"/>
      <c r="D180" s="33"/>
      <c r="E180" s="31"/>
      <c r="F180" s="31"/>
      <c r="G180" s="31"/>
      <c r="H180" s="31"/>
      <c r="I180" s="33"/>
      <c r="J180" s="33"/>
      <c r="K180" s="76"/>
      <c r="L180" s="76"/>
      <c r="M180" s="76"/>
      <c r="N180" s="76"/>
      <c r="O180" s="76"/>
      <c r="P180" s="71">
        <v>0</v>
      </c>
      <c r="Q180" s="30">
        <v>3.5999999999999997E-2</v>
      </c>
    </row>
    <row r="181" spans="1:17">
      <c r="A181" s="86">
        <v>42114</v>
      </c>
      <c r="B181" s="38">
        <v>2423</v>
      </c>
      <c r="C181" s="33"/>
      <c r="D181" s="33"/>
      <c r="E181" s="31"/>
      <c r="F181" s="32"/>
      <c r="G181" s="32"/>
      <c r="H181" s="32"/>
      <c r="I181" s="33"/>
      <c r="J181" s="33"/>
      <c r="K181" s="76"/>
      <c r="L181" s="76"/>
      <c r="M181" s="76"/>
      <c r="N181" s="76"/>
      <c r="O181" s="76"/>
      <c r="P181" s="71">
        <v>6</v>
      </c>
      <c r="Q181" s="30">
        <v>3.5000000000000003E-2</v>
      </c>
    </row>
    <row r="182" spans="1:17">
      <c r="A182" s="86">
        <v>42115</v>
      </c>
      <c r="B182" s="38">
        <v>2750</v>
      </c>
      <c r="C182" s="42"/>
      <c r="D182" s="42"/>
      <c r="E182" s="43"/>
      <c r="F182" s="42"/>
      <c r="G182" s="42"/>
      <c r="H182" s="42"/>
      <c r="I182" s="42"/>
      <c r="J182" s="42"/>
      <c r="K182" s="76"/>
      <c r="L182" s="76"/>
      <c r="M182" s="76"/>
      <c r="N182" s="76"/>
      <c r="O182" s="76"/>
      <c r="P182" s="71">
        <v>2</v>
      </c>
      <c r="Q182" s="30">
        <v>4.9000000000000002E-2</v>
      </c>
    </row>
    <row r="183" spans="1:17">
      <c r="A183" s="86">
        <v>42116</v>
      </c>
      <c r="B183" s="38">
        <v>2653</v>
      </c>
      <c r="C183" s="30">
        <v>2</v>
      </c>
      <c r="D183" s="30">
        <v>0.42</v>
      </c>
      <c r="E183" s="37">
        <v>7.2</v>
      </c>
      <c r="F183" s="30">
        <v>22</v>
      </c>
      <c r="G183" s="30">
        <v>1</v>
      </c>
      <c r="H183" s="30">
        <v>2</v>
      </c>
      <c r="I183" s="30">
        <v>2.1</v>
      </c>
      <c r="J183" s="30">
        <v>6.2</v>
      </c>
      <c r="K183" s="30">
        <f>IF(B183&gt;0,H183*B183/1000,"")</f>
        <v>5.306</v>
      </c>
      <c r="L183" s="30">
        <f>IF(B183&gt;0,I183*B183/1000,"")</f>
        <v>5.5712999999999999</v>
      </c>
      <c r="M183" s="30">
        <f>IF(B183&gt;0,C183*B183/1000,"")</f>
        <v>5.306</v>
      </c>
      <c r="N183" s="30">
        <f>IF(B183&gt;0,J183*B183/1000,"")</f>
        <v>16.448600000000003</v>
      </c>
      <c r="O183" s="30">
        <f>IF(B183&gt;0,G183*B183/1000,"")</f>
        <v>2.653</v>
      </c>
      <c r="P183" s="71">
        <v>0</v>
      </c>
      <c r="Q183" s="30">
        <v>3.3000000000000002E-2</v>
      </c>
    </row>
    <row r="184" spans="1:17">
      <c r="A184" s="86">
        <v>42117</v>
      </c>
      <c r="B184" s="38">
        <v>2587</v>
      </c>
      <c r="C184" s="42"/>
      <c r="D184" s="42"/>
      <c r="E184" s="43"/>
      <c r="F184" s="42"/>
      <c r="G184" s="42"/>
      <c r="H184" s="42"/>
      <c r="I184" s="42"/>
      <c r="J184" s="42"/>
      <c r="K184" s="76"/>
      <c r="L184" s="76"/>
      <c r="M184" s="76"/>
      <c r="N184" s="76"/>
      <c r="O184" s="76"/>
      <c r="P184" s="71">
        <v>0</v>
      </c>
      <c r="Q184" s="30">
        <v>3.4000000000000002E-2</v>
      </c>
    </row>
    <row r="185" spans="1:17">
      <c r="A185" s="86">
        <v>42118</v>
      </c>
      <c r="B185" s="38">
        <v>2540</v>
      </c>
      <c r="C185" s="42"/>
      <c r="D185" s="42"/>
      <c r="E185" s="43"/>
      <c r="F185" s="42"/>
      <c r="G185" s="42"/>
      <c r="H185" s="42"/>
      <c r="I185" s="42"/>
      <c r="J185" s="42"/>
      <c r="K185" s="76"/>
      <c r="L185" s="76"/>
      <c r="M185" s="76"/>
      <c r="N185" s="76"/>
      <c r="O185" s="76"/>
      <c r="P185" s="71">
        <v>0</v>
      </c>
      <c r="Q185" s="30">
        <v>3.9E-2</v>
      </c>
    </row>
    <row r="186" spans="1:17">
      <c r="A186" s="86">
        <v>42119</v>
      </c>
      <c r="B186" s="38">
        <v>2422</v>
      </c>
      <c r="C186" s="42"/>
      <c r="D186" s="42"/>
      <c r="E186" s="43"/>
      <c r="F186" s="42"/>
      <c r="G186" s="42"/>
      <c r="H186" s="42"/>
      <c r="I186" s="42"/>
      <c r="J186" s="42"/>
      <c r="K186" s="76"/>
      <c r="L186" s="76"/>
      <c r="M186" s="76"/>
      <c r="N186" s="76"/>
      <c r="O186" s="76"/>
      <c r="P186" s="71">
        <v>0</v>
      </c>
      <c r="Q186" s="30">
        <v>3.5999999999999997E-2</v>
      </c>
    </row>
    <row r="187" spans="1:17">
      <c r="A187" s="86">
        <v>42120</v>
      </c>
      <c r="B187" s="38">
        <v>2340</v>
      </c>
      <c r="C187" s="42"/>
      <c r="D187" s="42"/>
      <c r="E187" s="43"/>
      <c r="F187" s="42"/>
      <c r="G187" s="42"/>
      <c r="H187" s="42"/>
      <c r="I187" s="42"/>
      <c r="J187" s="42"/>
      <c r="K187" s="76"/>
      <c r="L187" s="76"/>
      <c r="M187" s="76"/>
      <c r="N187" s="76"/>
      <c r="O187" s="76"/>
      <c r="P187" s="71">
        <v>0</v>
      </c>
      <c r="Q187" s="30">
        <v>3.9E-2</v>
      </c>
    </row>
    <row r="188" spans="1:17">
      <c r="A188" s="86">
        <v>42121</v>
      </c>
      <c r="B188" s="38">
        <v>2453</v>
      </c>
      <c r="C188" s="42"/>
      <c r="D188" s="42"/>
      <c r="E188" s="43"/>
      <c r="F188" s="42"/>
      <c r="G188" s="42"/>
      <c r="H188" s="42"/>
      <c r="I188" s="42"/>
      <c r="J188" s="42"/>
      <c r="K188" s="76"/>
      <c r="L188" s="76"/>
      <c r="M188" s="76"/>
      <c r="N188" s="76"/>
      <c r="O188" s="76"/>
      <c r="P188" s="71">
        <v>0</v>
      </c>
      <c r="Q188" s="30">
        <v>3.5999999999999997E-2</v>
      </c>
    </row>
    <row r="189" spans="1:17">
      <c r="A189" s="86">
        <v>42122</v>
      </c>
      <c r="B189" s="38">
        <v>2507</v>
      </c>
      <c r="C189" s="42"/>
      <c r="D189" s="42"/>
      <c r="E189" s="43"/>
      <c r="F189" s="42"/>
      <c r="G189" s="42"/>
      <c r="H189" s="42"/>
      <c r="I189" s="42"/>
      <c r="J189" s="42"/>
      <c r="K189" s="76"/>
      <c r="L189" s="76"/>
      <c r="M189" s="76"/>
      <c r="N189" s="76"/>
      <c r="O189" s="76"/>
      <c r="P189" s="71">
        <v>0</v>
      </c>
      <c r="Q189" s="30">
        <v>3.7999999999999999E-2</v>
      </c>
    </row>
    <row r="190" spans="1:17">
      <c r="A190" s="86">
        <v>42123</v>
      </c>
      <c r="B190" s="38">
        <v>2426</v>
      </c>
      <c r="C190" s="42"/>
      <c r="D190" s="42"/>
      <c r="E190" s="43"/>
      <c r="F190" s="42"/>
      <c r="G190" s="42"/>
      <c r="H190" s="42"/>
      <c r="I190" s="42"/>
      <c r="J190" s="42"/>
      <c r="K190" s="76"/>
      <c r="L190" s="76"/>
      <c r="M190" s="76"/>
      <c r="N190" s="76"/>
      <c r="O190" s="76"/>
      <c r="P190" s="71">
        <v>0</v>
      </c>
      <c r="Q190" s="30">
        <v>0.05</v>
      </c>
    </row>
    <row r="191" spans="1:17">
      <c r="A191" s="86">
        <v>42124</v>
      </c>
      <c r="B191" s="38">
        <v>2424</v>
      </c>
      <c r="C191" s="42"/>
      <c r="D191" s="42"/>
      <c r="E191" s="43"/>
      <c r="F191" s="42"/>
      <c r="G191" s="42"/>
      <c r="H191" s="42"/>
      <c r="I191" s="42"/>
      <c r="J191" s="42"/>
      <c r="K191" s="76"/>
      <c r="L191" s="76"/>
      <c r="M191" s="76"/>
      <c r="N191" s="76"/>
      <c r="O191" s="76"/>
      <c r="P191" s="71">
        <v>6</v>
      </c>
      <c r="Q191" s="30">
        <v>0.04</v>
      </c>
    </row>
    <row r="192" spans="1:17">
      <c r="A192" s="86">
        <v>42125</v>
      </c>
      <c r="B192" s="38">
        <v>5156</v>
      </c>
      <c r="C192" s="42"/>
      <c r="D192" s="42"/>
      <c r="E192" s="43"/>
      <c r="F192" s="42"/>
      <c r="G192" s="42"/>
      <c r="H192" s="42"/>
      <c r="I192" s="42"/>
      <c r="J192" s="42"/>
      <c r="K192" s="76"/>
      <c r="L192" s="76"/>
      <c r="M192" s="76"/>
      <c r="N192" s="76"/>
      <c r="O192" s="76"/>
      <c r="P192" s="71">
        <v>31</v>
      </c>
      <c r="Q192" s="30">
        <v>2.8000000000000001E-2</v>
      </c>
    </row>
    <row r="193" spans="1:17">
      <c r="A193" s="86">
        <v>42126</v>
      </c>
      <c r="B193" s="38">
        <v>26428</v>
      </c>
      <c r="C193" s="31"/>
      <c r="D193" s="32"/>
      <c r="E193" s="32"/>
      <c r="F193" s="32"/>
      <c r="G193" s="33"/>
      <c r="H193" s="33"/>
      <c r="I193" s="34"/>
      <c r="J193" s="34"/>
      <c r="K193" s="76"/>
      <c r="L193" s="76"/>
      <c r="M193" s="76"/>
      <c r="N193" s="76"/>
      <c r="O193" s="76"/>
      <c r="P193" s="71">
        <v>155</v>
      </c>
      <c r="Q193" s="30">
        <v>5.5E-2</v>
      </c>
    </row>
    <row r="194" spans="1:17">
      <c r="A194" s="86">
        <v>42127</v>
      </c>
      <c r="B194" s="38">
        <v>13492</v>
      </c>
      <c r="C194" s="33"/>
      <c r="D194" s="33"/>
      <c r="E194" s="31"/>
      <c r="F194" s="31"/>
      <c r="G194" s="31"/>
      <c r="H194" s="31"/>
      <c r="I194" s="33"/>
      <c r="J194" s="33"/>
      <c r="K194" s="76"/>
      <c r="L194" s="76"/>
      <c r="M194" s="76"/>
      <c r="N194" s="76"/>
      <c r="O194" s="76"/>
      <c r="P194" s="71">
        <v>11</v>
      </c>
      <c r="Q194" s="30">
        <v>4.8000000000000001E-2</v>
      </c>
    </row>
    <row r="195" spans="1:17">
      <c r="A195" s="86">
        <v>42128</v>
      </c>
      <c r="B195" s="38">
        <v>5817</v>
      </c>
      <c r="C195" s="33"/>
      <c r="D195" s="33"/>
      <c r="E195" s="31"/>
      <c r="F195" s="32"/>
      <c r="G195" s="32"/>
      <c r="H195" s="32"/>
      <c r="I195" s="33"/>
      <c r="J195" s="33"/>
      <c r="K195" s="76"/>
      <c r="L195" s="76"/>
      <c r="M195" s="76"/>
      <c r="N195" s="76"/>
      <c r="O195" s="76"/>
      <c r="P195" s="71">
        <v>2</v>
      </c>
      <c r="Q195" s="30">
        <v>4.7E-2</v>
      </c>
    </row>
    <row r="196" spans="1:17">
      <c r="A196" s="86">
        <v>42129</v>
      </c>
      <c r="B196" s="38">
        <v>4530</v>
      </c>
      <c r="C196" s="42"/>
      <c r="D196" s="42"/>
      <c r="E196" s="43"/>
      <c r="F196" s="42"/>
      <c r="G196" s="42"/>
      <c r="H196" s="42"/>
      <c r="I196" s="42"/>
      <c r="J196" s="42"/>
      <c r="K196" s="76"/>
      <c r="L196" s="76"/>
      <c r="M196" s="76"/>
      <c r="N196" s="76"/>
      <c r="O196" s="76"/>
      <c r="P196" s="71">
        <v>0</v>
      </c>
      <c r="Q196" s="30">
        <v>5.6000000000000001E-2</v>
      </c>
    </row>
    <row r="197" spans="1:17">
      <c r="A197" s="86">
        <v>42130</v>
      </c>
      <c r="B197" s="38">
        <v>3735</v>
      </c>
      <c r="C197" s="30">
        <v>2</v>
      </c>
      <c r="D197" s="30">
        <v>0.4</v>
      </c>
      <c r="E197" s="37">
        <v>7.2</v>
      </c>
      <c r="F197" s="30">
        <v>40</v>
      </c>
      <c r="G197" s="30">
        <v>8</v>
      </c>
      <c r="H197" s="30">
        <v>2</v>
      </c>
      <c r="I197" s="30">
        <v>1.6</v>
      </c>
      <c r="J197" s="30">
        <v>5.2</v>
      </c>
      <c r="K197" s="30">
        <f>IF(B197&gt;0,H197*B197/1000,"")</f>
        <v>7.47</v>
      </c>
      <c r="L197" s="30">
        <f>IF(B197&gt;0,I197*B197/1000,"")</f>
        <v>5.976</v>
      </c>
      <c r="M197" s="30">
        <f>IF(B197&gt;0,C197*B197/1000,"")</f>
        <v>7.47</v>
      </c>
      <c r="N197" s="30">
        <f>IF(B197&gt;0,J197*B197/1000,"")</f>
        <v>19.422000000000001</v>
      </c>
      <c r="O197" s="30">
        <f>IF(B197&gt;0,G197*B197/1000,"")</f>
        <v>29.88</v>
      </c>
      <c r="P197" s="71">
        <v>0</v>
      </c>
      <c r="Q197" s="30">
        <v>7.3999999999999996E-2</v>
      </c>
    </row>
    <row r="198" spans="1:17">
      <c r="A198" s="86">
        <v>42131</v>
      </c>
      <c r="B198" s="38">
        <v>3439</v>
      </c>
      <c r="C198" s="42"/>
      <c r="D198" s="42"/>
      <c r="E198" s="43"/>
      <c r="F198" s="42"/>
      <c r="G198" s="42"/>
      <c r="H198" s="42"/>
      <c r="I198" s="42"/>
      <c r="J198" s="42"/>
      <c r="K198" s="76"/>
      <c r="L198" s="76"/>
      <c r="M198" s="76"/>
      <c r="N198" s="76"/>
      <c r="O198" s="76"/>
      <c r="P198" s="71">
        <v>0</v>
      </c>
      <c r="Q198" s="30">
        <v>0.125</v>
      </c>
    </row>
    <row r="199" spans="1:17">
      <c r="A199" s="86">
        <v>42132</v>
      </c>
      <c r="B199" s="38">
        <v>3141</v>
      </c>
      <c r="C199" s="42"/>
      <c r="D199" s="42"/>
      <c r="E199" s="43"/>
      <c r="F199" s="42"/>
      <c r="G199" s="42"/>
      <c r="H199" s="42"/>
      <c r="I199" s="42"/>
      <c r="J199" s="42"/>
      <c r="K199" s="76"/>
      <c r="L199" s="76"/>
      <c r="M199" s="76"/>
      <c r="N199" s="76"/>
      <c r="O199" s="76"/>
      <c r="P199" s="71">
        <v>0</v>
      </c>
      <c r="Q199" s="30">
        <v>0.112</v>
      </c>
    </row>
    <row r="200" spans="1:17">
      <c r="A200" s="86">
        <v>42133</v>
      </c>
      <c r="B200" s="38">
        <v>3060</v>
      </c>
      <c r="C200" s="42"/>
      <c r="D200" s="42"/>
      <c r="E200" s="43"/>
      <c r="F200" s="42"/>
      <c r="G200" s="42"/>
      <c r="H200" s="42"/>
      <c r="I200" s="42"/>
      <c r="J200" s="42"/>
      <c r="K200" s="76"/>
      <c r="L200" s="76"/>
      <c r="M200" s="76"/>
      <c r="N200" s="76"/>
      <c r="O200" s="76"/>
      <c r="P200" s="71">
        <v>0</v>
      </c>
      <c r="Q200" s="30">
        <v>9.2999999999999999E-2</v>
      </c>
    </row>
    <row r="201" spans="1:17">
      <c r="A201" s="86">
        <v>42134</v>
      </c>
      <c r="B201" s="38">
        <v>2966</v>
      </c>
      <c r="C201" s="42"/>
      <c r="D201" s="42"/>
      <c r="E201" s="43"/>
      <c r="F201" s="42"/>
      <c r="G201" s="42"/>
      <c r="H201" s="42"/>
      <c r="I201" s="42"/>
      <c r="J201" s="42"/>
      <c r="K201" s="76"/>
      <c r="L201" s="76"/>
      <c r="M201" s="76"/>
      <c r="N201" s="76"/>
      <c r="O201" s="76"/>
      <c r="P201" s="71">
        <v>0</v>
      </c>
      <c r="Q201" s="30">
        <v>8.6999999999999994E-2</v>
      </c>
    </row>
    <row r="202" spans="1:17">
      <c r="A202" s="86">
        <v>42135</v>
      </c>
      <c r="B202" s="38">
        <v>2862</v>
      </c>
      <c r="C202" s="42"/>
      <c r="D202" s="42"/>
      <c r="E202" s="43"/>
      <c r="F202" s="42"/>
      <c r="G202" s="42"/>
      <c r="H202" s="42"/>
      <c r="I202" s="42"/>
      <c r="J202" s="42"/>
      <c r="K202" s="76"/>
      <c r="L202" s="76"/>
      <c r="M202" s="76"/>
      <c r="N202" s="76"/>
      <c r="O202" s="76"/>
      <c r="P202" s="71">
        <v>0</v>
      </c>
      <c r="Q202" s="30">
        <v>9.0999999999999998E-2</v>
      </c>
    </row>
    <row r="203" spans="1:17">
      <c r="A203" s="86">
        <v>42136</v>
      </c>
      <c r="B203" s="38">
        <v>2876</v>
      </c>
      <c r="C203" s="42"/>
      <c r="D203" s="42"/>
      <c r="E203" s="43"/>
      <c r="F203" s="42"/>
      <c r="G203" s="42"/>
      <c r="H203" s="42"/>
      <c r="I203" s="42"/>
      <c r="J203" s="42"/>
      <c r="K203" s="76"/>
      <c r="L203" s="76"/>
      <c r="M203" s="76"/>
      <c r="N203" s="76"/>
      <c r="O203" s="76"/>
      <c r="P203" s="71">
        <v>0</v>
      </c>
      <c r="Q203" s="30">
        <v>8.1000000000000003E-2</v>
      </c>
    </row>
    <row r="204" spans="1:17">
      <c r="A204" s="86">
        <v>42137</v>
      </c>
      <c r="B204" s="38">
        <v>2698</v>
      </c>
      <c r="C204" s="42"/>
      <c r="D204" s="42"/>
      <c r="E204" s="43"/>
      <c r="F204" s="42"/>
      <c r="G204" s="42"/>
      <c r="H204" s="42"/>
      <c r="I204" s="42"/>
      <c r="J204" s="42"/>
      <c r="K204" s="76"/>
      <c r="L204" s="76"/>
      <c r="M204" s="76"/>
      <c r="N204" s="76"/>
      <c r="O204" s="76"/>
      <c r="P204" s="71">
        <v>0</v>
      </c>
      <c r="Q204" s="30">
        <v>4.4999999999999998E-2</v>
      </c>
    </row>
    <row r="205" spans="1:17">
      <c r="A205" s="86">
        <v>42138</v>
      </c>
      <c r="B205" s="38">
        <v>2954</v>
      </c>
      <c r="C205" s="42"/>
      <c r="D205" s="42"/>
      <c r="E205" s="43"/>
      <c r="F205" s="42"/>
      <c r="G205" s="42"/>
      <c r="H205" s="42"/>
      <c r="I205" s="42"/>
      <c r="J205" s="42"/>
      <c r="K205" s="76"/>
      <c r="L205" s="76"/>
      <c r="M205" s="76"/>
      <c r="N205" s="76"/>
      <c r="O205" s="76"/>
      <c r="P205" s="71">
        <v>0</v>
      </c>
      <c r="Q205" s="30">
        <v>2.9000000000000001E-2</v>
      </c>
    </row>
    <row r="206" spans="1:17">
      <c r="A206" s="86">
        <v>42139</v>
      </c>
      <c r="B206" s="38">
        <v>2620</v>
      </c>
      <c r="C206" s="42"/>
      <c r="D206" s="42"/>
      <c r="E206" s="43"/>
      <c r="F206" s="42"/>
      <c r="G206" s="42"/>
      <c r="H206" s="42"/>
      <c r="I206" s="42"/>
      <c r="J206" s="42"/>
      <c r="K206" s="76"/>
      <c r="L206" s="76"/>
      <c r="M206" s="76"/>
      <c r="N206" s="76"/>
      <c r="O206" s="76"/>
      <c r="P206" s="71">
        <v>0</v>
      </c>
      <c r="Q206" s="30">
        <v>3.6999999999999998E-2</v>
      </c>
    </row>
    <row r="207" spans="1:17">
      <c r="A207" s="86">
        <v>42140</v>
      </c>
      <c r="B207" s="38">
        <v>2591</v>
      </c>
      <c r="C207" s="31"/>
      <c r="D207" s="32"/>
      <c r="E207" s="32"/>
      <c r="F207" s="32"/>
      <c r="G207" s="33"/>
      <c r="H207" s="33"/>
      <c r="I207" s="34"/>
      <c r="J207" s="34"/>
      <c r="K207" s="76"/>
      <c r="L207" s="76"/>
      <c r="M207" s="76"/>
      <c r="N207" s="76"/>
      <c r="O207" s="76"/>
      <c r="P207" s="71">
        <v>0</v>
      </c>
      <c r="Q207" s="30">
        <v>4.1000000000000002E-2</v>
      </c>
    </row>
    <row r="208" spans="1:17">
      <c r="A208" s="86">
        <v>42141</v>
      </c>
      <c r="B208" s="38">
        <v>2830</v>
      </c>
      <c r="C208" s="33"/>
      <c r="D208" s="33"/>
      <c r="E208" s="31"/>
      <c r="F208" s="31"/>
      <c r="G208" s="31"/>
      <c r="H208" s="31"/>
      <c r="I208" s="33"/>
      <c r="J208" s="33"/>
      <c r="K208" s="76"/>
      <c r="L208" s="76"/>
      <c r="M208" s="76"/>
      <c r="N208" s="76"/>
      <c r="O208" s="76"/>
      <c r="P208" s="71">
        <v>7</v>
      </c>
      <c r="Q208" s="30">
        <v>3.9E-2</v>
      </c>
    </row>
    <row r="209" spans="1:17">
      <c r="A209" s="86">
        <v>42142</v>
      </c>
      <c r="B209" s="38">
        <v>2922</v>
      </c>
      <c r="C209" s="33"/>
      <c r="D209" s="33"/>
      <c r="E209" s="31"/>
      <c r="F209" s="32"/>
      <c r="G209" s="32"/>
      <c r="H209" s="32"/>
      <c r="I209" s="33"/>
      <c r="J209" s="33"/>
      <c r="K209" s="76"/>
      <c r="L209" s="76"/>
      <c r="M209" s="76"/>
      <c r="N209" s="76"/>
      <c r="O209" s="76"/>
      <c r="P209" s="71">
        <v>3</v>
      </c>
      <c r="Q209" s="30">
        <v>5.5E-2</v>
      </c>
    </row>
    <row r="210" spans="1:17">
      <c r="A210" s="86">
        <v>42143</v>
      </c>
      <c r="B210" s="38">
        <v>2812</v>
      </c>
      <c r="C210" s="42"/>
      <c r="D210" s="42"/>
      <c r="E210" s="43"/>
      <c r="F210" s="42"/>
      <c r="G210" s="42"/>
      <c r="H210" s="42"/>
      <c r="I210" s="42"/>
      <c r="J210" s="42"/>
      <c r="K210" s="76"/>
      <c r="L210" s="76"/>
      <c r="M210" s="76"/>
      <c r="N210" s="76"/>
      <c r="O210" s="76"/>
      <c r="P210" s="71">
        <v>0</v>
      </c>
      <c r="Q210" s="30">
        <v>4.4999999999999998E-2</v>
      </c>
    </row>
    <row r="211" spans="1:17">
      <c r="A211" s="86">
        <v>42144</v>
      </c>
      <c r="B211" s="38">
        <v>2680</v>
      </c>
      <c r="C211" s="30">
        <v>2</v>
      </c>
      <c r="D211" s="30">
        <v>1.5</v>
      </c>
      <c r="E211" s="37">
        <v>7.4</v>
      </c>
      <c r="F211" s="30">
        <v>68</v>
      </c>
      <c r="G211" s="30">
        <v>6</v>
      </c>
      <c r="H211" s="30">
        <v>3</v>
      </c>
      <c r="I211" s="30">
        <v>4.0999999999999996</v>
      </c>
      <c r="J211" s="30">
        <v>5.4</v>
      </c>
      <c r="K211" s="30">
        <f>IF(B211&gt;0,H211*B211/1000,"")</f>
        <v>8.0399999999999991</v>
      </c>
      <c r="L211" s="30">
        <f>IF(B211&gt;0,I211*B211/1000,"")</f>
        <v>10.987999999999998</v>
      </c>
      <c r="M211" s="30">
        <f>IF(B211&gt;0,C211*B211/1000,"")</f>
        <v>5.36</v>
      </c>
      <c r="N211" s="30">
        <f>IF(B211&gt;0,J211*B211/1000,"")</f>
        <v>14.472000000000001</v>
      </c>
      <c r="O211" s="30">
        <f>IF(B211&gt;0,G211*B211/1000,"")</f>
        <v>16.079999999999998</v>
      </c>
      <c r="P211" s="71">
        <v>0</v>
      </c>
      <c r="Q211" s="30">
        <v>8.0000000000000002E-3</v>
      </c>
    </row>
    <row r="212" spans="1:17">
      <c r="A212" s="86">
        <v>42145</v>
      </c>
      <c r="B212" s="38">
        <v>2779</v>
      </c>
      <c r="C212" s="42"/>
      <c r="D212" s="42"/>
      <c r="E212" s="43"/>
      <c r="F212" s="42"/>
      <c r="G212" s="42"/>
      <c r="H212" s="42"/>
      <c r="I212" s="42"/>
      <c r="J212" s="42"/>
      <c r="K212" s="76"/>
      <c r="L212" s="76"/>
      <c r="M212" s="76"/>
      <c r="N212" s="76"/>
      <c r="O212" s="76"/>
      <c r="P212" s="71">
        <v>0</v>
      </c>
      <c r="Q212" s="30">
        <v>3.0000000000000001E-3</v>
      </c>
    </row>
    <row r="213" spans="1:17">
      <c r="A213" s="86">
        <v>42146</v>
      </c>
      <c r="B213" s="38">
        <v>3338</v>
      </c>
      <c r="C213" s="42"/>
      <c r="D213" s="42"/>
      <c r="E213" s="43"/>
      <c r="F213" s="42"/>
      <c r="G213" s="42"/>
      <c r="H213" s="42"/>
      <c r="I213" s="42"/>
      <c r="J213" s="42"/>
      <c r="K213" s="76"/>
      <c r="L213" s="76"/>
      <c r="M213" s="76"/>
      <c r="N213" s="76"/>
      <c r="O213" s="76"/>
      <c r="P213" s="71">
        <v>10</v>
      </c>
      <c r="Q213" s="30">
        <v>1E-3</v>
      </c>
    </row>
    <row r="214" spans="1:17">
      <c r="A214" s="86">
        <v>42147</v>
      </c>
      <c r="B214" s="38">
        <v>2856</v>
      </c>
      <c r="C214" s="42"/>
      <c r="D214" s="42"/>
      <c r="E214" s="43"/>
      <c r="F214" s="42"/>
      <c r="G214" s="42"/>
      <c r="H214" s="42"/>
      <c r="I214" s="42"/>
      <c r="J214" s="42"/>
      <c r="K214" s="76"/>
      <c r="L214" s="76"/>
      <c r="M214" s="76"/>
      <c r="N214" s="76"/>
      <c r="O214" s="76"/>
      <c r="P214" s="71">
        <v>0</v>
      </c>
      <c r="Q214" s="30">
        <v>0</v>
      </c>
    </row>
    <row r="215" spans="1:17">
      <c r="A215" s="86">
        <v>42148</v>
      </c>
      <c r="B215" s="38">
        <v>2625</v>
      </c>
      <c r="C215" s="42"/>
      <c r="D215" s="42"/>
      <c r="E215" s="43"/>
      <c r="F215" s="42"/>
      <c r="G215" s="42"/>
      <c r="H215" s="42"/>
      <c r="I215" s="42"/>
      <c r="J215" s="42"/>
      <c r="K215" s="76"/>
      <c r="L215" s="76"/>
      <c r="M215" s="76"/>
      <c r="N215" s="76"/>
      <c r="O215" s="76"/>
      <c r="P215" s="71">
        <v>0</v>
      </c>
      <c r="Q215" s="30">
        <v>0</v>
      </c>
    </row>
    <row r="216" spans="1:17">
      <c r="A216" s="86">
        <v>42149</v>
      </c>
      <c r="B216" s="38">
        <v>2674</v>
      </c>
      <c r="C216" s="42"/>
      <c r="D216" s="42"/>
      <c r="E216" s="43"/>
      <c r="F216" s="42"/>
      <c r="G216" s="42"/>
      <c r="H216" s="42"/>
      <c r="I216" s="42"/>
      <c r="J216" s="42"/>
      <c r="K216" s="76"/>
      <c r="L216" s="76"/>
      <c r="M216" s="76"/>
      <c r="N216" s="76"/>
      <c r="O216" s="76"/>
      <c r="P216" s="71">
        <v>0</v>
      </c>
      <c r="Q216" s="30">
        <v>0</v>
      </c>
    </row>
    <row r="217" spans="1:17">
      <c r="A217" s="86">
        <v>42150</v>
      </c>
      <c r="B217" s="38">
        <v>2599</v>
      </c>
      <c r="C217" s="42"/>
      <c r="D217" s="42"/>
      <c r="E217" s="43"/>
      <c r="F217" s="42"/>
      <c r="G217" s="42"/>
      <c r="H217" s="42"/>
      <c r="I217" s="42"/>
      <c r="J217" s="42"/>
      <c r="K217" s="76"/>
      <c r="L217" s="76"/>
      <c r="M217" s="76"/>
      <c r="N217" s="76"/>
      <c r="O217" s="76"/>
      <c r="P217" s="71">
        <v>0</v>
      </c>
      <c r="Q217" s="30">
        <v>0</v>
      </c>
    </row>
    <row r="218" spans="1:17">
      <c r="A218" s="86">
        <v>42151</v>
      </c>
      <c r="B218" s="38">
        <v>2700</v>
      </c>
      <c r="C218" s="42"/>
      <c r="D218" s="42"/>
      <c r="E218" s="43"/>
      <c r="F218" s="42"/>
      <c r="G218" s="42"/>
      <c r="H218" s="42"/>
      <c r="I218" s="42"/>
      <c r="J218" s="42"/>
      <c r="K218" s="76"/>
      <c r="L218" s="76"/>
      <c r="M218" s="76"/>
      <c r="N218" s="76"/>
      <c r="O218" s="76"/>
      <c r="P218" s="71">
        <v>0</v>
      </c>
      <c r="Q218" s="30">
        <v>0</v>
      </c>
    </row>
    <row r="219" spans="1:17">
      <c r="A219" s="86">
        <v>42152</v>
      </c>
      <c r="B219" s="38">
        <v>2746</v>
      </c>
      <c r="C219" s="42"/>
      <c r="D219" s="42"/>
      <c r="E219" s="43"/>
      <c r="F219" s="42"/>
      <c r="G219" s="42"/>
      <c r="H219" s="42"/>
      <c r="I219" s="42"/>
      <c r="J219" s="42"/>
      <c r="K219" s="76"/>
      <c r="L219" s="76"/>
      <c r="M219" s="76"/>
      <c r="N219" s="76"/>
      <c r="O219" s="76"/>
      <c r="P219" s="71">
        <v>0</v>
      </c>
      <c r="Q219" s="30">
        <v>0</v>
      </c>
    </row>
    <row r="220" spans="1:17">
      <c r="A220" s="86">
        <v>42153</v>
      </c>
      <c r="B220" s="38">
        <v>2585</v>
      </c>
      <c r="C220" s="42"/>
      <c r="D220" s="42"/>
      <c r="E220" s="43"/>
      <c r="F220" s="42"/>
      <c r="G220" s="42"/>
      <c r="H220" s="42"/>
      <c r="I220" s="42"/>
      <c r="J220" s="42"/>
      <c r="K220" s="76"/>
      <c r="L220" s="76"/>
      <c r="M220" s="76"/>
      <c r="N220" s="76"/>
      <c r="O220" s="76"/>
      <c r="P220" s="71">
        <v>0</v>
      </c>
      <c r="Q220" s="30">
        <v>0</v>
      </c>
    </row>
    <row r="221" spans="1:17">
      <c r="A221" s="86">
        <v>42154</v>
      </c>
      <c r="B221" s="38">
        <v>2501</v>
      </c>
      <c r="C221" s="31"/>
      <c r="D221" s="32"/>
      <c r="E221" s="32"/>
      <c r="F221" s="32"/>
      <c r="G221" s="33"/>
      <c r="H221" s="33"/>
      <c r="I221" s="34"/>
      <c r="J221" s="34"/>
      <c r="K221" s="76"/>
      <c r="L221" s="76"/>
      <c r="M221" s="76"/>
      <c r="N221" s="76"/>
      <c r="O221" s="76"/>
      <c r="P221" s="71">
        <v>0</v>
      </c>
      <c r="Q221" s="30">
        <v>0</v>
      </c>
    </row>
    <row r="222" spans="1:17">
      <c r="A222" s="86">
        <v>42155</v>
      </c>
      <c r="B222" s="38">
        <v>2403</v>
      </c>
      <c r="C222" s="33"/>
      <c r="D222" s="33"/>
      <c r="E222" s="31"/>
      <c r="F222" s="31"/>
      <c r="G222" s="31"/>
      <c r="H222" s="31"/>
      <c r="I222" s="33"/>
      <c r="J222" s="33"/>
      <c r="K222" s="76"/>
      <c r="L222" s="76"/>
      <c r="M222" s="76"/>
      <c r="N222" s="76"/>
      <c r="O222" s="76"/>
      <c r="P222" s="71">
        <v>0</v>
      </c>
      <c r="Q222" s="30">
        <v>0</v>
      </c>
    </row>
    <row r="223" spans="1:17">
      <c r="A223" s="86">
        <v>42156</v>
      </c>
      <c r="B223" s="38">
        <v>2627</v>
      </c>
      <c r="C223" s="33"/>
      <c r="D223" s="33"/>
      <c r="E223" s="31"/>
      <c r="F223" s="32"/>
      <c r="G223" s="32"/>
      <c r="H223" s="32"/>
      <c r="I223" s="33"/>
      <c r="J223" s="33"/>
      <c r="K223" s="76"/>
      <c r="L223" s="76"/>
      <c r="M223" s="76"/>
      <c r="N223" s="76"/>
      <c r="O223" s="76"/>
      <c r="P223" s="71">
        <v>0</v>
      </c>
      <c r="Q223" s="30">
        <v>0</v>
      </c>
    </row>
    <row r="224" spans="1:17">
      <c r="A224" s="86">
        <v>42157</v>
      </c>
      <c r="B224" s="38">
        <v>2595</v>
      </c>
      <c r="C224" s="42"/>
      <c r="D224" s="42"/>
      <c r="E224" s="43"/>
      <c r="F224" s="42"/>
      <c r="G224" s="42"/>
      <c r="H224" s="42"/>
      <c r="I224" s="42"/>
      <c r="J224" s="42"/>
      <c r="K224" s="76"/>
      <c r="L224" s="76"/>
      <c r="M224" s="76"/>
      <c r="N224" s="76"/>
      <c r="O224" s="76"/>
      <c r="P224" s="71">
        <v>0</v>
      </c>
      <c r="Q224" s="30">
        <v>0</v>
      </c>
    </row>
    <row r="225" spans="1:17">
      <c r="A225" s="86">
        <v>42158</v>
      </c>
      <c r="B225" s="38">
        <v>2530</v>
      </c>
      <c r="C225" s="30">
        <v>2</v>
      </c>
      <c r="D225" s="30">
        <v>0.01</v>
      </c>
      <c r="E225" s="37">
        <v>7.4</v>
      </c>
      <c r="F225" s="30">
        <v>62</v>
      </c>
      <c r="G225" s="30">
        <v>1</v>
      </c>
      <c r="H225" s="30">
        <v>2</v>
      </c>
      <c r="I225" s="30">
        <v>1.8</v>
      </c>
      <c r="J225" s="30">
        <v>5.0999999999999996</v>
      </c>
      <c r="K225" s="30">
        <f>IF(B225&gt;0,H225*B225/1000,"")</f>
        <v>5.0599999999999996</v>
      </c>
      <c r="L225" s="30">
        <f>IF(B225&gt;0,I225*B225/1000,"")</f>
        <v>4.5540000000000003</v>
      </c>
      <c r="M225" s="30">
        <f>IF(B225&gt;0,C225*B225/1000,"")</f>
        <v>5.0599999999999996</v>
      </c>
      <c r="N225" s="30">
        <f>IF(B225&gt;0,J225*B225/1000,"")</f>
        <v>12.903</v>
      </c>
      <c r="O225" s="30">
        <f>IF(B225&gt;0,G225*B225/1000,"")</f>
        <v>2.5299999999999998</v>
      </c>
      <c r="P225" s="71">
        <v>0</v>
      </c>
      <c r="Q225" s="30">
        <v>0</v>
      </c>
    </row>
    <row r="226" spans="1:17">
      <c r="A226" s="86">
        <v>42159</v>
      </c>
      <c r="B226" s="38">
        <v>2547</v>
      </c>
      <c r="C226" s="42"/>
      <c r="D226" s="42"/>
      <c r="E226" s="43"/>
      <c r="F226" s="42"/>
      <c r="G226" s="42"/>
      <c r="H226" s="42"/>
      <c r="I226" s="42"/>
      <c r="J226" s="42"/>
      <c r="K226" s="76"/>
      <c r="L226" s="76"/>
      <c r="M226" s="76"/>
      <c r="N226" s="76"/>
      <c r="O226" s="76"/>
      <c r="P226" s="71">
        <v>0</v>
      </c>
      <c r="Q226" s="30">
        <v>0</v>
      </c>
    </row>
    <row r="227" spans="1:17">
      <c r="A227" s="86">
        <v>42160</v>
      </c>
      <c r="B227" s="38">
        <v>2441</v>
      </c>
      <c r="C227" s="42"/>
      <c r="D227" s="42"/>
      <c r="E227" s="43"/>
      <c r="F227" s="42"/>
      <c r="G227" s="42"/>
      <c r="H227" s="42"/>
      <c r="I227" s="42"/>
      <c r="J227" s="42"/>
      <c r="K227" s="76"/>
      <c r="L227" s="76"/>
      <c r="M227" s="76"/>
      <c r="N227" s="76"/>
      <c r="O227" s="76"/>
      <c r="P227" s="71">
        <v>0</v>
      </c>
      <c r="Q227" s="30">
        <v>0</v>
      </c>
    </row>
    <row r="228" spans="1:17">
      <c r="A228" s="86">
        <v>42161</v>
      </c>
      <c r="B228" s="38">
        <v>2360</v>
      </c>
      <c r="C228" s="42"/>
      <c r="D228" s="42"/>
      <c r="E228" s="43"/>
      <c r="F228" s="42"/>
      <c r="G228" s="42"/>
      <c r="H228" s="42"/>
      <c r="I228" s="42"/>
      <c r="J228" s="42"/>
      <c r="K228" s="76"/>
      <c r="L228" s="76"/>
      <c r="M228" s="76"/>
      <c r="N228" s="76"/>
      <c r="O228" s="76"/>
      <c r="P228" s="71">
        <v>0</v>
      </c>
      <c r="Q228" s="30">
        <v>0</v>
      </c>
    </row>
    <row r="229" spans="1:17">
      <c r="A229" s="86">
        <v>42162</v>
      </c>
      <c r="B229" s="38">
        <v>2203</v>
      </c>
      <c r="C229" s="42"/>
      <c r="D229" s="42"/>
      <c r="E229" s="43"/>
      <c r="F229" s="42"/>
      <c r="G229" s="42"/>
      <c r="H229" s="42"/>
      <c r="I229" s="42"/>
      <c r="J229" s="42"/>
      <c r="K229" s="76"/>
      <c r="L229" s="76"/>
      <c r="M229" s="76"/>
      <c r="N229" s="76"/>
      <c r="O229" s="76"/>
      <c r="P229" s="71">
        <v>1.5</v>
      </c>
      <c r="Q229" s="30">
        <v>0</v>
      </c>
    </row>
    <row r="230" spans="1:17">
      <c r="A230" s="86">
        <v>42163</v>
      </c>
      <c r="B230" s="38">
        <v>2203</v>
      </c>
      <c r="C230" s="42"/>
      <c r="D230" s="42"/>
      <c r="E230" s="43"/>
      <c r="F230" s="42"/>
      <c r="G230" s="42"/>
      <c r="H230" s="42"/>
      <c r="I230" s="42"/>
      <c r="J230" s="42"/>
      <c r="K230" s="76"/>
      <c r="L230" s="76"/>
      <c r="M230" s="76"/>
      <c r="N230" s="76"/>
      <c r="O230" s="76"/>
      <c r="P230" s="71">
        <v>0</v>
      </c>
      <c r="Q230" s="30">
        <v>0</v>
      </c>
    </row>
    <row r="231" spans="1:17">
      <c r="A231" s="86">
        <v>42164</v>
      </c>
      <c r="B231" s="38">
        <v>2540</v>
      </c>
      <c r="C231" s="42"/>
      <c r="D231" s="42"/>
      <c r="E231" s="43"/>
      <c r="F231" s="42"/>
      <c r="G231" s="42"/>
      <c r="H231" s="42"/>
      <c r="I231" s="42"/>
      <c r="J231" s="42"/>
      <c r="K231" s="76"/>
      <c r="L231" s="76"/>
      <c r="M231" s="76"/>
      <c r="N231" s="76"/>
      <c r="O231" s="76"/>
      <c r="P231" s="71">
        <v>0</v>
      </c>
      <c r="Q231" s="30">
        <v>0</v>
      </c>
    </row>
    <row r="232" spans="1:17">
      <c r="A232" s="86">
        <v>42165</v>
      </c>
      <c r="B232" s="38">
        <v>2430</v>
      </c>
      <c r="C232" s="42"/>
      <c r="D232" s="42"/>
      <c r="E232" s="43"/>
      <c r="F232" s="42"/>
      <c r="G232" s="42"/>
      <c r="H232" s="42"/>
      <c r="I232" s="42"/>
      <c r="J232" s="42"/>
      <c r="K232" s="76"/>
      <c r="L232" s="76"/>
      <c r="M232" s="76"/>
      <c r="N232" s="76"/>
      <c r="O232" s="76"/>
      <c r="P232" s="71">
        <v>0</v>
      </c>
      <c r="Q232" s="30">
        <v>0</v>
      </c>
    </row>
    <row r="233" spans="1:17">
      <c r="A233" s="86">
        <v>42166</v>
      </c>
      <c r="B233" s="38">
        <v>2455</v>
      </c>
      <c r="C233" s="42"/>
      <c r="D233" s="42"/>
      <c r="E233" s="43"/>
      <c r="F233" s="42"/>
      <c r="G233" s="42"/>
      <c r="H233" s="42"/>
      <c r="I233" s="42"/>
      <c r="J233" s="42"/>
      <c r="K233" s="76"/>
      <c r="L233" s="76"/>
      <c r="M233" s="76"/>
      <c r="N233" s="76"/>
      <c r="O233" s="76"/>
      <c r="P233" s="72">
        <v>1</v>
      </c>
      <c r="Q233" s="30">
        <v>0</v>
      </c>
    </row>
    <row r="234" spans="1:17">
      <c r="A234" s="86">
        <v>42167</v>
      </c>
      <c r="B234" s="38">
        <v>2318</v>
      </c>
      <c r="C234" s="42"/>
      <c r="D234" s="42"/>
      <c r="E234" s="43"/>
      <c r="F234" s="42"/>
      <c r="G234" s="42"/>
      <c r="H234" s="42"/>
      <c r="I234" s="42"/>
      <c r="J234" s="42"/>
      <c r="K234" s="76"/>
      <c r="L234" s="76"/>
      <c r="M234" s="76"/>
      <c r="N234" s="76"/>
      <c r="O234" s="76"/>
      <c r="P234" s="72">
        <v>1</v>
      </c>
      <c r="Q234" s="30">
        <v>0</v>
      </c>
    </row>
    <row r="235" spans="1:17">
      <c r="A235" s="86">
        <v>42168</v>
      </c>
      <c r="B235" s="38">
        <v>2586</v>
      </c>
      <c r="C235" s="31"/>
      <c r="D235" s="32"/>
      <c r="E235" s="32"/>
      <c r="F235" s="32"/>
      <c r="G235" s="33"/>
      <c r="H235" s="33"/>
      <c r="I235" s="34"/>
      <c r="J235" s="34"/>
      <c r="K235" s="76"/>
      <c r="L235" s="76"/>
      <c r="M235" s="76"/>
      <c r="N235" s="76"/>
      <c r="O235" s="76"/>
      <c r="P235" s="72">
        <v>7</v>
      </c>
      <c r="Q235" s="30">
        <v>0</v>
      </c>
    </row>
    <row r="236" spans="1:17">
      <c r="A236" s="86">
        <v>42169</v>
      </c>
      <c r="B236" s="38">
        <v>2433</v>
      </c>
      <c r="C236" s="33"/>
      <c r="D236" s="33"/>
      <c r="E236" s="31"/>
      <c r="F236" s="31"/>
      <c r="G236" s="31"/>
      <c r="H236" s="31"/>
      <c r="I236" s="33"/>
      <c r="J236" s="33"/>
      <c r="K236" s="76"/>
      <c r="L236" s="76"/>
      <c r="M236" s="76"/>
      <c r="N236" s="76"/>
      <c r="O236" s="76"/>
      <c r="P236" s="71">
        <v>2</v>
      </c>
      <c r="Q236" s="30">
        <v>0</v>
      </c>
    </row>
    <row r="237" spans="1:17">
      <c r="A237" s="86">
        <v>42170</v>
      </c>
      <c r="B237" s="38">
        <v>2442</v>
      </c>
      <c r="C237" s="33"/>
      <c r="D237" s="33"/>
      <c r="E237" s="31"/>
      <c r="F237" s="32"/>
      <c r="G237" s="32"/>
      <c r="H237" s="32"/>
      <c r="I237" s="33"/>
      <c r="J237" s="33"/>
      <c r="K237" s="76"/>
      <c r="L237" s="76"/>
      <c r="M237" s="76"/>
      <c r="N237" s="76"/>
      <c r="O237" s="76"/>
      <c r="P237" s="71">
        <v>2</v>
      </c>
      <c r="Q237" s="30">
        <v>0</v>
      </c>
    </row>
    <row r="238" spans="1:17">
      <c r="A238" s="86">
        <v>42171</v>
      </c>
      <c r="B238" s="38">
        <v>2642</v>
      </c>
      <c r="C238" s="42"/>
      <c r="D238" s="42"/>
      <c r="E238" s="43"/>
      <c r="F238" s="42"/>
      <c r="G238" s="42"/>
      <c r="H238" s="42"/>
      <c r="I238" s="42"/>
      <c r="J238" s="42"/>
      <c r="K238" s="76"/>
      <c r="L238" s="76"/>
      <c r="M238" s="76"/>
      <c r="N238" s="76"/>
      <c r="O238" s="76"/>
      <c r="P238" s="71">
        <v>1</v>
      </c>
      <c r="Q238" s="30">
        <v>0</v>
      </c>
    </row>
    <row r="239" spans="1:17">
      <c r="A239" s="86">
        <v>42172</v>
      </c>
      <c r="B239" s="38">
        <v>2548</v>
      </c>
      <c r="C239" s="30">
        <v>2</v>
      </c>
      <c r="D239" s="30">
        <v>0.16</v>
      </c>
      <c r="E239" s="37">
        <v>7.5</v>
      </c>
      <c r="F239" s="30">
        <v>150</v>
      </c>
      <c r="G239" s="30">
        <v>3</v>
      </c>
      <c r="H239" s="30">
        <v>2</v>
      </c>
      <c r="I239" s="30">
        <v>3.4</v>
      </c>
      <c r="J239" s="30">
        <v>4.2</v>
      </c>
      <c r="K239" s="30">
        <f>IF(B239&gt;0,H239*B239/1000,"")</f>
        <v>5.0960000000000001</v>
      </c>
      <c r="L239" s="30">
        <f>IF(B239&gt;0,I239*B239/1000,"")</f>
        <v>8.6631999999999998</v>
      </c>
      <c r="M239" s="30">
        <f>IF(B239&gt;0,C239*B239/1000,"")</f>
        <v>5.0960000000000001</v>
      </c>
      <c r="N239" s="30">
        <f>IF(B239&gt;0,J239*B239/1000,"")</f>
        <v>10.701600000000001</v>
      </c>
      <c r="O239" s="30">
        <f>IF(B239&gt;0,G239*B239/1000,"")</f>
        <v>7.6440000000000001</v>
      </c>
      <c r="P239" s="71">
        <v>3</v>
      </c>
      <c r="Q239" s="30">
        <v>0</v>
      </c>
    </row>
    <row r="240" spans="1:17">
      <c r="A240" s="86">
        <v>42173</v>
      </c>
      <c r="B240" s="38">
        <v>2735</v>
      </c>
      <c r="C240" s="42"/>
      <c r="D240" s="42"/>
      <c r="E240" s="43"/>
      <c r="F240" s="42"/>
      <c r="G240" s="42"/>
      <c r="H240" s="42"/>
      <c r="I240" s="42"/>
      <c r="J240" s="42"/>
      <c r="K240" s="76"/>
      <c r="L240" s="76"/>
      <c r="M240" s="76"/>
      <c r="N240" s="76"/>
      <c r="O240" s="76"/>
      <c r="P240" s="71">
        <v>0</v>
      </c>
      <c r="Q240" s="30">
        <v>0</v>
      </c>
    </row>
    <row r="241" spans="1:17">
      <c r="A241" s="86">
        <v>42174</v>
      </c>
      <c r="B241" s="38">
        <v>2573</v>
      </c>
      <c r="C241" s="42"/>
      <c r="D241" s="42"/>
      <c r="E241" s="43"/>
      <c r="F241" s="42"/>
      <c r="G241" s="42"/>
      <c r="H241" s="42"/>
      <c r="I241" s="42"/>
      <c r="J241" s="42"/>
      <c r="K241" s="76"/>
      <c r="L241" s="76"/>
      <c r="M241" s="76"/>
      <c r="N241" s="76"/>
      <c r="O241" s="76"/>
      <c r="P241" s="71">
        <v>0</v>
      </c>
      <c r="Q241" s="30">
        <v>0</v>
      </c>
    </row>
    <row r="242" spans="1:17">
      <c r="A242" s="86">
        <v>42175</v>
      </c>
      <c r="B242" s="38">
        <v>2474</v>
      </c>
      <c r="C242" s="42"/>
      <c r="D242" s="42"/>
      <c r="E242" s="43"/>
      <c r="F242" s="42"/>
      <c r="G242" s="42"/>
      <c r="H242" s="42"/>
      <c r="I242" s="42"/>
      <c r="J242" s="42"/>
      <c r="K242" s="76"/>
      <c r="L242" s="76"/>
      <c r="M242" s="76"/>
      <c r="N242" s="76"/>
      <c r="O242" s="76"/>
      <c r="P242" s="71">
        <v>0</v>
      </c>
      <c r="Q242" s="30">
        <v>3.3000000000000002E-2</v>
      </c>
    </row>
    <row r="243" spans="1:17">
      <c r="A243" s="86">
        <v>42176</v>
      </c>
      <c r="B243" s="38">
        <v>2457</v>
      </c>
      <c r="C243" s="42"/>
      <c r="D243" s="42"/>
      <c r="E243" s="43"/>
      <c r="F243" s="42"/>
      <c r="G243" s="42"/>
      <c r="H243" s="42"/>
      <c r="I243" s="42"/>
      <c r="J243" s="42"/>
      <c r="K243" s="76"/>
      <c r="L243" s="76"/>
      <c r="M243" s="76"/>
      <c r="N243" s="76"/>
      <c r="O243" s="76"/>
      <c r="P243" s="71">
        <v>0</v>
      </c>
      <c r="Q243" s="30">
        <v>8.9999999999999993E-3</v>
      </c>
    </row>
    <row r="244" spans="1:17">
      <c r="A244" s="86">
        <v>42177</v>
      </c>
      <c r="B244" s="38">
        <v>2230</v>
      </c>
      <c r="C244" s="42"/>
      <c r="D244" s="42"/>
      <c r="E244" s="43"/>
      <c r="F244" s="42"/>
      <c r="G244" s="42"/>
      <c r="H244" s="42"/>
      <c r="I244" s="42"/>
      <c r="J244" s="42"/>
      <c r="K244" s="76"/>
      <c r="L244" s="76"/>
      <c r="M244" s="76"/>
      <c r="N244" s="76"/>
      <c r="O244" s="76"/>
      <c r="P244" s="71">
        <v>3</v>
      </c>
      <c r="Q244" s="30">
        <v>6.0000000000000001E-3</v>
      </c>
    </row>
    <row r="245" spans="1:17">
      <c r="A245" s="86">
        <v>42178</v>
      </c>
      <c r="B245" s="38">
        <v>2386</v>
      </c>
      <c r="C245" s="42"/>
      <c r="D245" s="42"/>
      <c r="E245" s="43"/>
      <c r="F245" s="42"/>
      <c r="G245" s="42"/>
      <c r="H245" s="42"/>
      <c r="I245" s="42"/>
      <c r="J245" s="42"/>
      <c r="K245" s="76"/>
      <c r="L245" s="76"/>
      <c r="M245" s="76"/>
      <c r="N245" s="76"/>
      <c r="O245" s="76"/>
      <c r="P245" s="71">
        <v>0</v>
      </c>
      <c r="Q245" s="30">
        <v>8.0000000000000002E-3</v>
      </c>
    </row>
    <row r="246" spans="1:17">
      <c r="A246" s="86">
        <v>42179</v>
      </c>
      <c r="B246" s="38">
        <v>2363</v>
      </c>
      <c r="C246" s="42"/>
      <c r="D246" s="42"/>
      <c r="E246" s="43"/>
      <c r="F246" s="42"/>
      <c r="G246" s="42"/>
      <c r="H246" s="42"/>
      <c r="I246" s="42"/>
      <c r="J246" s="42"/>
      <c r="K246" s="76"/>
      <c r="L246" s="76"/>
      <c r="M246" s="76"/>
      <c r="N246" s="76"/>
      <c r="O246" s="76"/>
      <c r="P246" s="71">
        <v>0</v>
      </c>
      <c r="Q246" s="30">
        <v>7.0000000000000001E-3</v>
      </c>
    </row>
    <row r="247" spans="1:17">
      <c r="A247" s="86">
        <v>42180</v>
      </c>
      <c r="B247" s="38">
        <v>2357</v>
      </c>
      <c r="C247" s="42"/>
      <c r="D247" s="42"/>
      <c r="E247" s="43"/>
      <c r="F247" s="42"/>
      <c r="G247" s="42"/>
      <c r="H247" s="42"/>
      <c r="I247" s="42"/>
      <c r="J247" s="42"/>
      <c r="K247" s="76"/>
      <c r="L247" s="76"/>
      <c r="M247" s="76"/>
      <c r="N247" s="76"/>
      <c r="O247" s="76"/>
      <c r="P247" s="71">
        <v>0</v>
      </c>
      <c r="Q247" s="30">
        <v>6.0000000000000001E-3</v>
      </c>
    </row>
    <row r="248" spans="1:17">
      <c r="A248" s="86">
        <v>42181</v>
      </c>
      <c r="B248" s="38">
        <v>2418</v>
      </c>
      <c r="C248" s="42"/>
      <c r="D248" s="42"/>
      <c r="E248" s="43"/>
      <c r="F248" s="42"/>
      <c r="G248" s="42"/>
      <c r="H248" s="42"/>
      <c r="I248" s="42"/>
      <c r="J248" s="42"/>
      <c r="K248" s="76"/>
      <c r="L248" s="76"/>
      <c r="M248" s="76"/>
      <c r="N248" s="76"/>
      <c r="O248" s="76"/>
      <c r="P248" s="71">
        <v>1</v>
      </c>
      <c r="Q248" s="30">
        <v>8.0000000000000002E-3</v>
      </c>
    </row>
    <row r="249" spans="1:17">
      <c r="A249" s="86">
        <v>42182</v>
      </c>
      <c r="B249" s="38">
        <v>2220</v>
      </c>
      <c r="C249" s="31"/>
      <c r="D249" s="32"/>
      <c r="E249" s="32"/>
      <c r="F249" s="32"/>
      <c r="G249" s="33"/>
      <c r="H249" s="33"/>
      <c r="I249" s="34"/>
      <c r="J249" s="34"/>
      <c r="K249" s="76"/>
      <c r="L249" s="76"/>
      <c r="M249" s="76"/>
      <c r="N249" s="76"/>
      <c r="O249" s="76"/>
      <c r="P249" s="71">
        <v>1</v>
      </c>
      <c r="Q249" s="30">
        <v>6.0000000000000001E-3</v>
      </c>
    </row>
    <row r="250" spans="1:17">
      <c r="A250" s="86">
        <v>42183</v>
      </c>
      <c r="B250" s="38">
        <v>2229</v>
      </c>
      <c r="C250" s="33"/>
      <c r="D250" s="33"/>
      <c r="E250" s="31"/>
      <c r="F250" s="31"/>
      <c r="G250" s="31"/>
      <c r="H250" s="31"/>
      <c r="I250" s="33"/>
      <c r="J250" s="33"/>
      <c r="K250" s="76"/>
      <c r="L250" s="76"/>
      <c r="M250" s="76"/>
      <c r="N250" s="76"/>
      <c r="O250" s="76"/>
      <c r="P250" s="71">
        <v>1</v>
      </c>
      <c r="Q250" s="30">
        <v>6.0000000000000001E-3</v>
      </c>
    </row>
    <row r="251" spans="1:17">
      <c r="A251" s="86">
        <v>42184</v>
      </c>
      <c r="B251" s="38">
        <v>2195</v>
      </c>
      <c r="C251" s="33"/>
      <c r="D251" s="33"/>
      <c r="E251" s="31"/>
      <c r="F251" s="32"/>
      <c r="G251" s="32"/>
      <c r="H251" s="32"/>
      <c r="I251" s="33"/>
      <c r="J251" s="33"/>
      <c r="K251" s="76"/>
      <c r="L251" s="76"/>
      <c r="M251" s="76"/>
      <c r="N251" s="76"/>
      <c r="O251" s="76"/>
      <c r="P251" s="71">
        <v>0</v>
      </c>
      <c r="Q251" s="30">
        <v>6.0000000000000001E-3</v>
      </c>
    </row>
    <row r="252" spans="1:17">
      <c r="A252" s="86">
        <v>42185</v>
      </c>
      <c r="B252" s="38">
        <v>2332</v>
      </c>
      <c r="C252" s="42"/>
      <c r="D252" s="42"/>
      <c r="E252" s="43"/>
      <c r="F252" s="42"/>
      <c r="G252" s="42"/>
      <c r="H252" s="42"/>
      <c r="I252" s="42"/>
      <c r="J252" s="42"/>
      <c r="K252" s="76"/>
      <c r="L252" s="76"/>
      <c r="M252" s="76"/>
      <c r="N252" s="76"/>
      <c r="O252" s="76"/>
      <c r="P252" s="71">
        <v>0</v>
      </c>
      <c r="Q252" s="30">
        <v>6.0000000000000001E-3</v>
      </c>
    </row>
    <row r="253" spans="1:17">
      <c r="A253" s="86">
        <v>42186</v>
      </c>
      <c r="B253" s="38">
        <v>2371</v>
      </c>
      <c r="C253" s="30">
        <v>2</v>
      </c>
      <c r="D253" s="30">
        <v>4.5999999999999996</v>
      </c>
      <c r="E253" s="37">
        <v>7.4</v>
      </c>
      <c r="F253" s="30">
        <v>70</v>
      </c>
      <c r="G253" s="30">
        <v>3</v>
      </c>
      <c r="H253" s="30">
        <v>2</v>
      </c>
      <c r="I253" s="30">
        <v>7.9</v>
      </c>
      <c r="J253" s="30">
        <v>7</v>
      </c>
      <c r="K253" s="30">
        <f>IF(B253&gt;0,H253*B253/1000,"")</f>
        <v>4.742</v>
      </c>
      <c r="L253" s="30">
        <f>IF(B253&gt;0,I253*B253/1000,"")</f>
        <v>18.730900000000002</v>
      </c>
      <c r="M253" s="30">
        <f>IF(B253&gt;0,C253*B253/1000,"")</f>
        <v>4.742</v>
      </c>
      <c r="N253" s="30">
        <f>IF(B253&gt;0,J253*B253/1000,"")</f>
        <v>16.597000000000001</v>
      </c>
      <c r="O253" s="30">
        <f>IF(B253&gt;0,G253*B253/1000,"")</f>
        <v>7.1130000000000004</v>
      </c>
      <c r="P253" s="71">
        <v>0</v>
      </c>
      <c r="Q253" s="30">
        <v>2E-3</v>
      </c>
    </row>
    <row r="254" spans="1:17">
      <c r="A254" s="86">
        <v>42187</v>
      </c>
      <c r="B254" s="38">
        <v>2667</v>
      </c>
      <c r="C254" s="42"/>
      <c r="D254" s="42"/>
      <c r="E254" s="43"/>
      <c r="F254" s="42"/>
      <c r="G254" s="42"/>
      <c r="H254" s="42"/>
      <c r="I254" s="42"/>
      <c r="J254" s="42"/>
      <c r="K254" s="76"/>
      <c r="L254" s="76"/>
      <c r="M254" s="76"/>
      <c r="N254" s="76"/>
      <c r="O254" s="76"/>
      <c r="P254" s="71">
        <v>4</v>
      </c>
      <c r="Q254" s="30">
        <v>0</v>
      </c>
    </row>
    <row r="255" spans="1:17">
      <c r="A255" s="86">
        <v>42188</v>
      </c>
      <c r="B255" s="38">
        <v>2375</v>
      </c>
      <c r="C255" s="42"/>
      <c r="D255" s="42"/>
      <c r="E255" s="43"/>
      <c r="F255" s="42"/>
      <c r="G255" s="42"/>
      <c r="H255" s="42"/>
      <c r="I255" s="42"/>
      <c r="J255" s="42"/>
      <c r="K255" s="76"/>
      <c r="L255" s="76"/>
      <c r="M255" s="76"/>
      <c r="N255" s="76"/>
      <c r="O255" s="76"/>
      <c r="P255" s="71">
        <v>0</v>
      </c>
      <c r="Q255" s="30">
        <v>0</v>
      </c>
    </row>
    <row r="256" spans="1:17">
      <c r="A256" s="86">
        <v>42189</v>
      </c>
      <c r="B256" s="38">
        <v>2328</v>
      </c>
      <c r="C256" s="42"/>
      <c r="D256" s="42"/>
      <c r="E256" s="43"/>
      <c r="F256" s="42"/>
      <c r="G256" s="42"/>
      <c r="H256" s="42"/>
      <c r="I256" s="42"/>
      <c r="J256" s="42"/>
      <c r="K256" s="76"/>
      <c r="L256" s="76"/>
      <c r="M256" s="76"/>
      <c r="N256" s="76"/>
      <c r="O256" s="76"/>
      <c r="P256" s="71">
        <v>0</v>
      </c>
      <c r="Q256" s="30">
        <v>0</v>
      </c>
    </row>
    <row r="257" spans="1:17">
      <c r="A257" s="86">
        <v>42190</v>
      </c>
      <c r="B257" s="38">
        <v>2278</v>
      </c>
      <c r="C257" s="42"/>
      <c r="D257" s="42"/>
      <c r="E257" s="43"/>
      <c r="F257" s="42"/>
      <c r="G257" s="42"/>
      <c r="H257" s="42"/>
      <c r="I257" s="42"/>
      <c r="J257" s="42"/>
      <c r="K257" s="76"/>
      <c r="L257" s="76"/>
      <c r="M257" s="76"/>
      <c r="N257" s="76"/>
      <c r="O257" s="76"/>
      <c r="P257" s="71">
        <v>0</v>
      </c>
      <c r="Q257" s="30">
        <v>0</v>
      </c>
    </row>
    <row r="258" spans="1:17">
      <c r="A258" s="86">
        <v>42191</v>
      </c>
      <c r="B258" s="38">
        <v>2211</v>
      </c>
      <c r="C258" s="42"/>
      <c r="D258" s="42"/>
      <c r="E258" s="43"/>
      <c r="F258" s="42"/>
      <c r="G258" s="42"/>
      <c r="H258" s="42"/>
      <c r="I258" s="42"/>
      <c r="J258" s="42"/>
      <c r="K258" s="76"/>
      <c r="L258" s="76"/>
      <c r="M258" s="76"/>
      <c r="N258" s="76"/>
      <c r="O258" s="76"/>
      <c r="P258" s="71">
        <v>0</v>
      </c>
      <c r="Q258" s="30">
        <v>0</v>
      </c>
    </row>
    <row r="259" spans="1:17">
      <c r="A259" s="86">
        <v>42192</v>
      </c>
      <c r="B259" s="38">
        <v>2338</v>
      </c>
      <c r="C259" s="42"/>
      <c r="D259" s="42"/>
      <c r="E259" s="43"/>
      <c r="F259" s="42"/>
      <c r="G259" s="42"/>
      <c r="H259" s="42"/>
      <c r="I259" s="42"/>
      <c r="J259" s="42"/>
      <c r="K259" s="76"/>
      <c r="L259" s="76"/>
      <c r="M259" s="76"/>
      <c r="N259" s="76"/>
      <c r="O259" s="76"/>
      <c r="P259" s="71">
        <v>0</v>
      </c>
      <c r="Q259" s="30">
        <v>0</v>
      </c>
    </row>
    <row r="260" spans="1:17">
      <c r="A260" s="86">
        <v>42193</v>
      </c>
      <c r="B260" s="38">
        <v>2291</v>
      </c>
      <c r="C260" s="42"/>
      <c r="D260" s="42"/>
      <c r="E260" s="43"/>
      <c r="F260" s="42"/>
      <c r="G260" s="42"/>
      <c r="H260" s="42"/>
      <c r="I260" s="42"/>
      <c r="J260" s="42"/>
      <c r="K260" s="76"/>
      <c r="L260" s="76"/>
      <c r="M260" s="76"/>
      <c r="N260" s="76"/>
      <c r="O260" s="76"/>
      <c r="P260" s="71">
        <v>0</v>
      </c>
      <c r="Q260" s="30">
        <v>0</v>
      </c>
    </row>
    <row r="261" spans="1:17">
      <c r="A261" s="86">
        <v>42194</v>
      </c>
      <c r="B261" s="38">
        <v>2203</v>
      </c>
      <c r="C261" s="42"/>
      <c r="D261" s="42"/>
      <c r="E261" s="43"/>
      <c r="F261" s="42"/>
      <c r="G261" s="42"/>
      <c r="H261" s="42"/>
      <c r="I261" s="42"/>
      <c r="J261" s="42"/>
      <c r="K261" s="76"/>
      <c r="L261" s="76"/>
      <c r="M261" s="76"/>
      <c r="N261" s="76"/>
      <c r="O261" s="76"/>
      <c r="P261" s="71">
        <v>1</v>
      </c>
      <c r="Q261" s="30">
        <v>0</v>
      </c>
    </row>
    <row r="262" spans="1:17">
      <c r="A262" s="86">
        <v>42195</v>
      </c>
      <c r="B262" s="38">
        <v>2193</v>
      </c>
      <c r="C262" s="42"/>
      <c r="D262" s="42"/>
      <c r="E262" s="43"/>
      <c r="F262" s="42"/>
      <c r="G262" s="42"/>
      <c r="H262" s="42"/>
      <c r="I262" s="42"/>
      <c r="J262" s="42"/>
      <c r="K262" s="76"/>
      <c r="L262" s="76"/>
      <c r="M262" s="76"/>
      <c r="N262" s="76"/>
      <c r="O262" s="76"/>
      <c r="P262" s="71">
        <v>5</v>
      </c>
      <c r="Q262" s="30">
        <v>0</v>
      </c>
    </row>
    <row r="263" spans="1:17">
      <c r="A263" s="86">
        <v>42196</v>
      </c>
      <c r="B263" s="38">
        <v>2291</v>
      </c>
      <c r="C263" s="31"/>
      <c r="D263" s="32"/>
      <c r="E263" s="32"/>
      <c r="F263" s="32"/>
      <c r="G263" s="33"/>
      <c r="H263" s="33"/>
      <c r="I263" s="34"/>
      <c r="J263" s="34"/>
      <c r="K263" s="76"/>
      <c r="L263" s="76"/>
      <c r="M263" s="76"/>
      <c r="N263" s="76"/>
      <c r="O263" s="76"/>
      <c r="P263" s="71">
        <v>0</v>
      </c>
      <c r="Q263" s="30">
        <v>0</v>
      </c>
    </row>
    <row r="264" spans="1:17">
      <c r="A264" s="86">
        <v>42197</v>
      </c>
      <c r="B264" s="38">
        <v>2345</v>
      </c>
      <c r="C264" s="33"/>
      <c r="D264" s="33"/>
      <c r="E264" s="31"/>
      <c r="F264" s="31"/>
      <c r="G264" s="31"/>
      <c r="H264" s="31"/>
      <c r="I264" s="33"/>
      <c r="J264" s="33"/>
      <c r="K264" s="76"/>
      <c r="L264" s="76"/>
      <c r="M264" s="76"/>
      <c r="N264" s="76"/>
      <c r="O264" s="76"/>
      <c r="P264" s="71">
        <v>1</v>
      </c>
      <c r="Q264" s="30">
        <v>0</v>
      </c>
    </row>
    <row r="265" spans="1:17">
      <c r="A265" s="86">
        <v>42198</v>
      </c>
      <c r="B265" s="38">
        <v>2264</v>
      </c>
      <c r="C265" s="33"/>
      <c r="D265" s="33"/>
      <c r="E265" s="31"/>
      <c r="F265" s="32"/>
      <c r="G265" s="32"/>
      <c r="H265" s="32"/>
      <c r="I265" s="33"/>
      <c r="J265" s="33"/>
      <c r="K265" s="76"/>
      <c r="L265" s="76"/>
      <c r="M265" s="76"/>
      <c r="N265" s="76"/>
      <c r="O265" s="76"/>
      <c r="P265" s="71">
        <v>0</v>
      </c>
      <c r="Q265" s="30">
        <v>0</v>
      </c>
    </row>
    <row r="266" spans="1:17">
      <c r="A266" s="86">
        <v>42199</v>
      </c>
      <c r="B266" s="38">
        <v>2448</v>
      </c>
      <c r="C266" s="42"/>
      <c r="D266" s="42"/>
      <c r="E266" s="43"/>
      <c r="F266" s="42"/>
      <c r="G266" s="42"/>
      <c r="H266" s="42"/>
      <c r="I266" s="42"/>
      <c r="J266" s="42"/>
      <c r="K266" s="76"/>
      <c r="L266" s="76"/>
      <c r="M266" s="76"/>
      <c r="N266" s="76"/>
      <c r="O266" s="76"/>
      <c r="P266" s="71">
        <v>0</v>
      </c>
      <c r="Q266" s="30">
        <v>0</v>
      </c>
    </row>
    <row r="267" spans="1:17">
      <c r="A267" s="86">
        <v>42200</v>
      </c>
      <c r="B267" s="38">
        <v>2383</v>
      </c>
      <c r="C267" s="30">
        <v>2</v>
      </c>
      <c r="D267" s="30">
        <v>4</v>
      </c>
      <c r="E267" s="37">
        <v>7.4</v>
      </c>
      <c r="F267" s="30">
        <v>42</v>
      </c>
      <c r="G267" s="30">
        <v>1</v>
      </c>
      <c r="H267" s="30">
        <v>2</v>
      </c>
      <c r="I267" s="30">
        <v>5.5</v>
      </c>
      <c r="J267" s="30">
        <v>7.3</v>
      </c>
      <c r="K267" s="30">
        <f>IF(B267&gt;0,H267*B267/1000,"")</f>
        <v>4.766</v>
      </c>
      <c r="L267" s="30">
        <f>IF(B267&gt;0,I267*B267/1000,"")</f>
        <v>13.1065</v>
      </c>
      <c r="M267" s="30">
        <f>IF(B267&gt;0,C267*B267/1000,"")</f>
        <v>4.766</v>
      </c>
      <c r="N267" s="30">
        <f>IF(B267&gt;0,J267*B267/1000,"")</f>
        <v>17.395899999999997</v>
      </c>
      <c r="O267" s="30">
        <f>IF(B267&gt;0,G267*B267/1000,"")</f>
        <v>2.383</v>
      </c>
      <c r="P267" s="71">
        <v>0</v>
      </c>
      <c r="Q267" s="30">
        <v>0</v>
      </c>
    </row>
    <row r="268" spans="1:17">
      <c r="A268" s="86">
        <v>42201</v>
      </c>
      <c r="B268" s="38">
        <v>2356</v>
      </c>
      <c r="C268" s="42"/>
      <c r="D268" s="42"/>
      <c r="E268" s="43"/>
      <c r="F268" s="42"/>
      <c r="G268" s="42"/>
      <c r="H268" s="42"/>
      <c r="I268" s="42"/>
      <c r="J268" s="42"/>
      <c r="K268" s="76"/>
      <c r="L268" s="76"/>
      <c r="M268" s="76"/>
      <c r="N268" s="76"/>
      <c r="O268" s="76"/>
      <c r="P268" s="71">
        <v>0</v>
      </c>
      <c r="Q268" s="30">
        <v>0</v>
      </c>
    </row>
    <row r="269" spans="1:17">
      <c r="A269" s="86">
        <v>42202</v>
      </c>
      <c r="B269" s="38">
        <v>2320</v>
      </c>
      <c r="C269" s="42"/>
      <c r="D269" s="42"/>
      <c r="E269" s="43"/>
      <c r="F269" s="42"/>
      <c r="G269" s="42"/>
      <c r="H269" s="42"/>
      <c r="I269" s="42"/>
      <c r="J269" s="42"/>
      <c r="K269" s="76"/>
      <c r="L269" s="76"/>
      <c r="M269" s="76"/>
      <c r="N269" s="76"/>
      <c r="O269" s="76"/>
      <c r="P269" s="71">
        <v>0</v>
      </c>
      <c r="Q269" s="30">
        <v>0</v>
      </c>
    </row>
    <row r="270" spans="1:17">
      <c r="A270" s="86">
        <v>42203</v>
      </c>
      <c r="B270" s="38">
        <v>2274</v>
      </c>
      <c r="C270" s="42"/>
      <c r="D270" s="42"/>
      <c r="E270" s="43"/>
      <c r="F270" s="42"/>
      <c r="G270" s="42"/>
      <c r="H270" s="42"/>
      <c r="I270" s="42"/>
      <c r="J270" s="42"/>
      <c r="K270" s="76"/>
      <c r="L270" s="76"/>
      <c r="M270" s="76"/>
      <c r="N270" s="76"/>
      <c r="O270" s="76"/>
      <c r="P270" s="71">
        <v>0</v>
      </c>
      <c r="Q270" s="30">
        <v>0</v>
      </c>
    </row>
    <row r="271" spans="1:17">
      <c r="A271" s="86">
        <v>42204</v>
      </c>
      <c r="B271" s="38">
        <v>2305</v>
      </c>
      <c r="C271" s="42"/>
      <c r="D271" s="42"/>
      <c r="E271" s="43"/>
      <c r="F271" s="42"/>
      <c r="G271" s="42"/>
      <c r="H271" s="42"/>
      <c r="I271" s="42"/>
      <c r="J271" s="42"/>
      <c r="K271" s="76"/>
      <c r="L271" s="76"/>
      <c r="M271" s="76"/>
      <c r="N271" s="76"/>
      <c r="O271" s="76"/>
      <c r="P271" s="71">
        <v>0</v>
      </c>
      <c r="Q271" s="30">
        <v>0</v>
      </c>
    </row>
    <row r="272" spans="1:17">
      <c r="A272" s="86">
        <v>42205</v>
      </c>
      <c r="B272" s="38">
        <v>2145</v>
      </c>
      <c r="C272" s="42"/>
      <c r="D272" s="42"/>
      <c r="E272" s="43"/>
      <c r="F272" s="42"/>
      <c r="G272" s="42"/>
      <c r="H272" s="42"/>
      <c r="I272" s="42"/>
      <c r="J272" s="42"/>
      <c r="K272" s="76"/>
      <c r="L272" s="76"/>
      <c r="M272" s="76"/>
      <c r="N272" s="76"/>
      <c r="O272" s="76"/>
      <c r="P272" s="71">
        <v>0</v>
      </c>
      <c r="Q272" s="30">
        <v>0</v>
      </c>
    </row>
    <row r="273" spans="1:17">
      <c r="A273" s="86">
        <v>42206</v>
      </c>
      <c r="B273" s="38">
        <v>2161</v>
      </c>
      <c r="C273" s="42"/>
      <c r="D273" s="42"/>
      <c r="E273" s="43"/>
      <c r="F273" s="42"/>
      <c r="G273" s="42"/>
      <c r="H273" s="42"/>
      <c r="I273" s="42"/>
      <c r="J273" s="42"/>
      <c r="K273" s="76"/>
      <c r="L273" s="76"/>
      <c r="M273" s="76"/>
      <c r="N273" s="76"/>
      <c r="O273" s="76"/>
      <c r="P273" s="71">
        <v>1</v>
      </c>
      <c r="Q273" s="30">
        <v>0</v>
      </c>
    </row>
    <row r="274" spans="1:17">
      <c r="A274" s="86">
        <v>42207</v>
      </c>
      <c r="B274" s="38">
        <v>2302</v>
      </c>
      <c r="C274" s="42"/>
      <c r="D274" s="42"/>
      <c r="E274" s="43"/>
      <c r="F274" s="42"/>
      <c r="G274" s="42"/>
      <c r="H274" s="42"/>
      <c r="I274" s="42"/>
      <c r="J274" s="42"/>
      <c r="K274" s="76"/>
      <c r="L274" s="76"/>
      <c r="M274" s="76"/>
      <c r="N274" s="76"/>
      <c r="O274" s="76"/>
      <c r="P274" s="71">
        <v>1</v>
      </c>
      <c r="Q274" s="30">
        <v>0</v>
      </c>
    </row>
    <row r="275" spans="1:17">
      <c r="A275" s="86">
        <v>42208</v>
      </c>
      <c r="B275" s="38">
        <v>2335</v>
      </c>
      <c r="C275" s="42"/>
      <c r="D275" s="42"/>
      <c r="E275" s="43"/>
      <c r="F275" s="42"/>
      <c r="G275" s="42"/>
      <c r="H275" s="42"/>
      <c r="I275" s="42"/>
      <c r="J275" s="42"/>
      <c r="K275" s="76"/>
      <c r="L275" s="76"/>
      <c r="M275" s="76"/>
      <c r="N275" s="76"/>
      <c r="O275" s="76"/>
      <c r="P275" s="71">
        <v>0</v>
      </c>
      <c r="Q275" s="30">
        <v>0</v>
      </c>
    </row>
    <row r="276" spans="1:17">
      <c r="A276" s="86">
        <v>42209</v>
      </c>
      <c r="B276" s="38">
        <v>2226</v>
      </c>
      <c r="C276" s="42"/>
      <c r="D276" s="42"/>
      <c r="E276" s="43"/>
      <c r="F276" s="42"/>
      <c r="G276" s="42"/>
      <c r="H276" s="42"/>
      <c r="I276" s="42"/>
      <c r="J276" s="42"/>
      <c r="K276" s="76"/>
      <c r="L276" s="76"/>
      <c r="M276" s="76"/>
      <c r="N276" s="76"/>
      <c r="O276" s="76"/>
      <c r="P276" s="71">
        <v>0</v>
      </c>
      <c r="Q276" s="30">
        <v>0</v>
      </c>
    </row>
    <row r="277" spans="1:17">
      <c r="A277" s="86">
        <v>42210</v>
      </c>
      <c r="B277" s="38">
        <v>2829</v>
      </c>
      <c r="C277" s="31"/>
      <c r="D277" s="32"/>
      <c r="E277" s="32"/>
      <c r="F277" s="32"/>
      <c r="G277" s="33"/>
      <c r="H277" s="33"/>
      <c r="I277" s="34"/>
      <c r="J277" s="34"/>
      <c r="K277" s="76"/>
      <c r="L277" s="76"/>
      <c r="M277" s="76"/>
      <c r="N277" s="76"/>
      <c r="O277" s="76"/>
      <c r="P277" s="71">
        <v>9.5</v>
      </c>
      <c r="Q277" s="30">
        <v>0</v>
      </c>
    </row>
    <row r="278" spans="1:17">
      <c r="A278" s="86">
        <v>42211</v>
      </c>
      <c r="B278" s="38">
        <v>2368</v>
      </c>
      <c r="C278" s="33"/>
      <c r="D278" s="33"/>
      <c r="E278" s="31"/>
      <c r="F278" s="31"/>
      <c r="G278" s="31"/>
      <c r="H278" s="31"/>
      <c r="I278" s="33"/>
      <c r="J278" s="33"/>
      <c r="K278" s="76"/>
      <c r="L278" s="76"/>
      <c r="M278" s="76"/>
      <c r="N278" s="76"/>
      <c r="O278" s="76"/>
      <c r="P278" s="71">
        <v>0</v>
      </c>
      <c r="Q278" s="30">
        <v>0</v>
      </c>
    </row>
    <row r="279" spans="1:17">
      <c r="A279" s="86">
        <v>42212</v>
      </c>
      <c r="B279" s="38">
        <v>2208</v>
      </c>
      <c r="C279" s="33"/>
      <c r="D279" s="33"/>
      <c r="E279" s="31"/>
      <c r="F279" s="32"/>
      <c r="G279" s="32"/>
      <c r="H279" s="32"/>
      <c r="I279" s="33"/>
      <c r="J279" s="33"/>
      <c r="K279" s="76"/>
      <c r="L279" s="76"/>
      <c r="M279" s="76"/>
      <c r="N279" s="76"/>
      <c r="O279" s="76"/>
      <c r="P279" s="71">
        <v>0</v>
      </c>
      <c r="Q279" s="30">
        <v>0</v>
      </c>
    </row>
    <row r="280" spans="1:17">
      <c r="A280" s="86">
        <v>42213</v>
      </c>
      <c r="B280" s="38">
        <v>2483</v>
      </c>
      <c r="C280" s="42"/>
      <c r="D280" s="42"/>
      <c r="E280" s="43"/>
      <c r="F280" s="42"/>
      <c r="G280" s="42"/>
      <c r="H280" s="42"/>
      <c r="I280" s="42"/>
      <c r="J280" s="42"/>
      <c r="K280" s="76"/>
      <c r="L280" s="76"/>
      <c r="M280" s="76"/>
      <c r="N280" s="76"/>
      <c r="O280" s="76"/>
      <c r="P280" s="71">
        <v>0</v>
      </c>
      <c r="Q280" s="30">
        <v>0</v>
      </c>
    </row>
    <row r="281" spans="1:17">
      <c r="A281" s="86">
        <v>42214</v>
      </c>
      <c r="B281" s="38">
        <v>2327</v>
      </c>
      <c r="C281" s="30">
        <v>2</v>
      </c>
      <c r="D281" s="30">
        <v>5.3</v>
      </c>
      <c r="E281" s="37">
        <v>7.5</v>
      </c>
      <c r="F281" s="30">
        <v>118</v>
      </c>
      <c r="G281" s="30">
        <v>2</v>
      </c>
      <c r="H281" s="30">
        <v>2</v>
      </c>
      <c r="I281" s="30">
        <v>9.3000000000000007</v>
      </c>
      <c r="J281" s="30">
        <v>8.1999999999999993</v>
      </c>
      <c r="K281" s="30">
        <f>IF(B281&gt;0,H281*B281/1000,"")</f>
        <v>4.6539999999999999</v>
      </c>
      <c r="L281" s="30">
        <f>IF(B281&gt;0,I281*B281/1000,"")</f>
        <v>21.641100000000002</v>
      </c>
      <c r="M281" s="30">
        <f>IF(B281&gt;0,C281*B281/1000,"")</f>
        <v>4.6539999999999999</v>
      </c>
      <c r="N281" s="30">
        <f>IF(B281&gt;0,J281*B281/1000,"")</f>
        <v>19.081399999999999</v>
      </c>
      <c r="O281" s="30">
        <f>IF(B281&gt;0,G281*B281/1000,"")</f>
        <v>4.6539999999999999</v>
      </c>
      <c r="P281" s="71">
        <v>0</v>
      </c>
      <c r="Q281" s="30">
        <v>0</v>
      </c>
    </row>
    <row r="282" spans="1:17">
      <c r="A282" s="86">
        <v>42215</v>
      </c>
      <c r="B282" s="38">
        <v>2295</v>
      </c>
      <c r="C282" s="42"/>
      <c r="D282" s="42"/>
      <c r="E282" s="43"/>
      <c r="F282" s="42"/>
      <c r="G282" s="42"/>
      <c r="H282" s="42"/>
      <c r="I282" s="42"/>
      <c r="J282" s="42"/>
      <c r="K282" s="76"/>
      <c r="L282" s="76"/>
      <c r="M282" s="76"/>
      <c r="N282" s="76"/>
      <c r="O282" s="76"/>
      <c r="P282" s="71">
        <v>0</v>
      </c>
      <c r="Q282" s="30">
        <v>0</v>
      </c>
    </row>
    <row r="283" spans="1:17">
      <c r="A283" s="86">
        <v>42216</v>
      </c>
      <c r="B283" s="38">
        <v>2265</v>
      </c>
      <c r="C283" s="42"/>
      <c r="D283" s="42"/>
      <c r="E283" s="43"/>
      <c r="F283" s="42"/>
      <c r="G283" s="42"/>
      <c r="H283" s="42"/>
      <c r="I283" s="42"/>
      <c r="J283" s="42"/>
      <c r="K283" s="76"/>
      <c r="L283" s="76"/>
      <c r="M283" s="76"/>
      <c r="N283" s="76"/>
      <c r="O283" s="76"/>
      <c r="P283" s="71">
        <v>0</v>
      </c>
      <c r="Q283" s="30">
        <v>0</v>
      </c>
    </row>
    <row r="284" spans="1:17">
      <c r="A284" s="86">
        <v>42217</v>
      </c>
      <c r="B284" s="38">
        <v>2375</v>
      </c>
      <c r="C284" s="42"/>
      <c r="D284" s="42"/>
      <c r="E284" s="43"/>
      <c r="F284" s="42"/>
      <c r="G284" s="42"/>
      <c r="H284" s="42"/>
      <c r="I284" s="42"/>
      <c r="J284" s="42"/>
      <c r="K284" s="76"/>
      <c r="L284" s="76"/>
      <c r="M284" s="76"/>
      <c r="N284" s="76"/>
      <c r="O284" s="76"/>
      <c r="P284" s="71">
        <v>0</v>
      </c>
      <c r="Q284" s="30">
        <v>0</v>
      </c>
    </row>
    <row r="285" spans="1:17">
      <c r="A285" s="86">
        <v>42218</v>
      </c>
      <c r="B285" s="38">
        <v>2331</v>
      </c>
      <c r="C285" s="42"/>
      <c r="D285" s="42"/>
      <c r="E285" s="43"/>
      <c r="F285" s="42"/>
      <c r="G285" s="42"/>
      <c r="H285" s="42"/>
      <c r="I285" s="42"/>
      <c r="J285" s="42"/>
      <c r="K285" s="76"/>
      <c r="L285" s="76"/>
      <c r="M285" s="76"/>
      <c r="N285" s="76"/>
      <c r="O285" s="76"/>
      <c r="P285" s="71">
        <v>0</v>
      </c>
      <c r="Q285" s="30">
        <v>0</v>
      </c>
    </row>
    <row r="286" spans="1:17">
      <c r="A286" s="86">
        <v>42219</v>
      </c>
      <c r="B286" s="38">
        <v>2194</v>
      </c>
      <c r="C286" s="42"/>
      <c r="D286" s="42"/>
      <c r="E286" s="43"/>
      <c r="F286" s="42"/>
      <c r="G286" s="42"/>
      <c r="H286" s="42"/>
      <c r="I286" s="42"/>
      <c r="J286" s="42"/>
      <c r="K286" s="76"/>
      <c r="L286" s="76"/>
      <c r="M286" s="76"/>
      <c r="N286" s="76"/>
      <c r="O286" s="76"/>
      <c r="P286" s="71">
        <v>0</v>
      </c>
      <c r="Q286" s="30">
        <v>0</v>
      </c>
    </row>
    <row r="287" spans="1:17">
      <c r="A287" s="86">
        <v>42220</v>
      </c>
      <c r="B287" s="38">
        <v>2350</v>
      </c>
      <c r="C287" s="42"/>
      <c r="D287" s="42"/>
      <c r="E287" s="43"/>
      <c r="F287" s="42"/>
      <c r="G287" s="42"/>
      <c r="H287" s="42"/>
      <c r="I287" s="42"/>
      <c r="J287" s="42"/>
      <c r="K287" s="76"/>
      <c r="L287" s="76"/>
      <c r="M287" s="76"/>
      <c r="N287" s="76"/>
      <c r="O287" s="76"/>
      <c r="P287" s="71">
        <v>0</v>
      </c>
      <c r="Q287" s="30">
        <v>0</v>
      </c>
    </row>
    <row r="288" spans="1:17">
      <c r="A288" s="86">
        <v>42221</v>
      </c>
      <c r="B288" s="38">
        <v>2398</v>
      </c>
      <c r="C288" s="42"/>
      <c r="D288" s="42"/>
      <c r="E288" s="43"/>
      <c r="F288" s="42"/>
      <c r="G288" s="42"/>
      <c r="H288" s="42"/>
      <c r="I288" s="42"/>
      <c r="J288" s="42"/>
      <c r="K288" s="76"/>
      <c r="L288" s="76"/>
      <c r="M288" s="76"/>
      <c r="N288" s="76"/>
      <c r="O288" s="76"/>
      <c r="P288" s="71">
        <v>0</v>
      </c>
      <c r="Q288" s="30">
        <v>0</v>
      </c>
    </row>
    <row r="289" spans="1:17">
      <c r="A289" s="86">
        <v>42222</v>
      </c>
      <c r="B289" s="38">
        <v>2186</v>
      </c>
      <c r="C289" s="42"/>
      <c r="D289" s="42"/>
      <c r="E289" s="43"/>
      <c r="F289" s="42"/>
      <c r="G289" s="42"/>
      <c r="H289" s="42"/>
      <c r="I289" s="42"/>
      <c r="J289" s="42"/>
      <c r="K289" s="76"/>
      <c r="L289" s="76"/>
      <c r="M289" s="76"/>
      <c r="N289" s="76"/>
      <c r="O289" s="76"/>
      <c r="P289" s="71">
        <v>0</v>
      </c>
      <c r="Q289" s="30">
        <v>0</v>
      </c>
    </row>
    <row r="290" spans="1:17">
      <c r="A290" s="86">
        <v>42223</v>
      </c>
      <c r="B290" s="38">
        <v>2382</v>
      </c>
      <c r="C290" s="42"/>
      <c r="D290" s="42"/>
      <c r="E290" s="43"/>
      <c r="F290" s="42"/>
      <c r="G290" s="42"/>
      <c r="H290" s="42"/>
      <c r="I290" s="42"/>
      <c r="J290" s="42"/>
      <c r="K290" s="76"/>
      <c r="L290" s="76"/>
      <c r="M290" s="76"/>
      <c r="N290" s="76"/>
      <c r="O290" s="76"/>
      <c r="P290" s="71">
        <v>0</v>
      </c>
      <c r="Q290" s="30">
        <v>0</v>
      </c>
    </row>
    <row r="291" spans="1:17">
      <c r="A291" s="86">
        <v>42224</v>
      </c>
      <c r="B291" s="38">
        <v>2245</v>
      </c>
      <c r="C291" s="31"/>
      <c r="D291" s="32"/>
      <c r="E291" s="32"/>
      <c r="F291" s="32"/>
      <c r="G291" s="33"/>
      <c r="H291" s="33"/>
      <c r="I291" s="34"/>
      <c r="J291" s="34"/>
      <c r="K291" s="76"/>
      <c r="L291" s="76"/>
      <c r="M291" s="76"/>
      <c r="N291" s="76"/>
      <c r="O291" s="76"/>
      <c r="P291" s="71">
        <v>0</v>
      </c>
      <c r="Q291" s="30">
        <v>0</v>
      </c>
    </row>
    <row r="292" spans="1:17">
      <c r="A292" s="86">
        <v>42225</v>
      </c>
      <c r="B292" s="38">
        <v>2096</v>
      </c>
      <c r="C292" s="33"/>
      <c r="D292" s="33"/>
      <c r="E292" s="31"/>
      <c r="F292" s="31"/>
      <c r="G292" s="31"/>
      <c r="H292" s="31"/>
      <c r="I292" s="33"/>
      <c r="J292" s="33"/>
      <c r="K292" s="76"/>
      <c r="L292" s="76"/>
      <c r="M292" s="76"/>
      <c r="N292" s="76"/>
      <c r="O292" s="76"/>
      <c r="P292" s="71">
        <v>0</v>
      </c>
      <c r="Q292" s="30">
        <v>0</v>
      </c>
    </row>
    <row r="293" spans="1:17">
      <c r="A293" s="86">
        <v>42226</v>
      </c>
      <c r="B293" s="38">
        <v>2114</v>
      </c>
      <c r="C293" s="33"/>
      <c r="D293" s="33"/>
      <c r="E293" s="31"/>
      <c r="F293" s="32"/>
      <c r="G293" s="32"/>
      <c r="H293" s="32"/>
      <c r="I293" s="33"/>
      <c r="J293" s="33"/>
      <c r="K293" s="76"/>
      <c r="L293" s="76"/>
      <c r="M293" s="76"/>
      <c r="N293" s="76"/>
      <c r="O293" s="76"/>
      <c r="P293" s="71">
        <v>0</v>
      </c>
      <c r="Q293" s="30">
        <v>0</v>
      </c>
    </row>
    <row r="294" spans="1:17">
      <c r="A294" s="86">
        <v>42227</v>
      </c>
      <c r="B294" s="38">
        <v>2386</v>
      </c>
      <c r="C294" s="42"/>
      <c r="D294" s="42"/>
      <c r="E294" s="43"/>
      <c r="F294" s="42"/>
      <c r="G294" s="42"/>
      <c r="H294" s="42"/>
      <c r="I294" s="42"/>
      <c r="J294" s="42"/>
      <c r="K294" s="76"/>
      <c r="L294" s="76"/>
      <c r="M294" s="76"/>
      <c r="N294" s="76"/>
      <c r="O294" s="76"/>
      <c r="P294" s="71">
        <v>0</v>
      </c>
      <c r="Q294" s="30">
        <v>0</v>
      </c>
    </row>
    <row r="295" spans="1:17">
      <c r="A295" s="86">
        <v>42228</v>
      </c>
      <c r="B295" s="38">
        <v>2251</v>
      </c>
      <c r="C295" s="30">
        <v>2</v>
      </c>
      <c r="D295" s="30">
        <v>2.2999999999999998</v>
      </c>
      <c r="E295" s="37">
        <v>7.4</v>
      </c>
      <c r="F295" s="30">
        <v>97</v>
      </c>
      <c r="G295" s="30">
        <v>1</v>
      </c>
      <c r="H295" s="30">
        <v>2</v>
      </c>
      <c r="I295" s="30">
        <v>6.2</v>
      </c>
      <c r="J295" s="30">
        <v>6.9</v>
      </c>
      <c r="K295" s="30">
        <f>IF(B295&gt;0,H295*B295/1000,"")</f>
        <v>4.5019999999999998</v>
      </c>
      <c r="L295" s="30">
        <f>IF(B295&gt;0,I295*B295/1000,"")</f>
        <v>13.956200000000001</v>
      </c>
      <c r="M295" s="30">
        <f>IF(B295&gt;0,C295*B295/1000,"")</f>
        <v>4.5019999999999998</v>
      </c>
      <c r="N295" s="30">
        <f>IF(B295&gt;0,J295*B295/1000,"")</f>
        <v>15.531900000000002</v>
      </c>
      <c r="O295" s="30">
        <f>IF(B295&gt;0,G295*B295/1000,"")</f>
        <v>2.2509999999999999</v>
      </c>
      <c r="P295" s="71">
        <v>0</v>
      </c>
      <c r="Q295" s="30">
        <v>0</v>
      </c>
    </row>
    <row r="296" spans="1:17">
      <c r="A296" s="86">
        <v>42229</v>
      </c>
      <c r="B296" s="38">
        <v>2272</v>
      </c>
      <c r="C296" s="42"/>
      <c r="D296" s="42"/>
      <c r="E296" s="43"/>
      <c r="F296" s="42"/>
      <c r="G296" s="42"/>
      <c r="H296" s="42"/>
      <c r="I296" s="42"/>
      <c r="J296" s="42"/>
      <c r="K296" s="76"/>
      <c r="L296" s="76"/>
      <c r="M296" s="76"/>
      <c r="N296" s="76"/>
      <c r="O296" s="76"/>
      <c r="P296" s="71">
        <v>0</v>
      </c>
      <c r="Q296" s="30">
        <v>3.4390000000000001</v>
      </c>
    </row>
    <row r="297" spans="1:17">
      <c r="A297" s="86">
        <v>42230</v>
      </c>
      <c r="B297" s="38">
        <v>2300</v>
      </c>
      <c r="C297" s="42"/>
      <c r="D297" s="42"/>
      <c r="E297" s="43"/>
      <c r="F297" s="42"/>
      <c r="G297" s="42"/>
      <c r="H297" s="42"/>
      <c r="I297" s="42"/>
      <c r="J297" s="42"/>
      <c r="K297" s="76"/>
      <c r="L297" s="76"/>
      <c r="M297" s="76"/>
      <c r="N297" s="76"/>
      <c r="O297" s="76"/>
      <c r="P297" s="71">
        <v>0</v>
      </c>
      <c r="Q297" s="30">
        <v>1.1919999999999999</v>
      </c>
    </row>
    <row r="298" spans="1:17">
      <c r="A298" s="86">
        <v>42231</v>
      </c>
      <c r="B298" s="38">
        <v>2220</v>
      </c>
      <c r="C298" s="42"/>
      <c r="D298" s="42"/>
      <c r="E298" s="43"/>
      <c r="F298" s="42"/>
      <c r="G298" s="42"/>
      <c r="H298" s="42"/>
      <c r="I298" s="42"/>
      <c r="J298" s="42"/>
      <c r="K298" s="76"/>
      <c r="L298" s="76"/>
      <c r="M298" s="76"/>
      <c r="N298" s="76"/>
      <c r="O298" s="76"/>
      <c r="P298" s="71">
        <v>0</v>
      </c>
      <c r="Q298" s="30">
        <v>1.1919999999999999</v>
      </c>
    </row>
    <row r="299" spans="1:17">
      <c r="A299" s="86">
        <v>42232</v>
      </c>
      <c r="B299" s="38">
        <v>2220</v>
      </c>
      <c r="C299" s="42"/>
      <c r="D299" s="42"/>
      <c r="E299" s="43"/>
      <c r="F299" s="42"/>
      <c r="G299" s="42"/>
      <c r="H299" s="42"/>
      <c r="I299" s="42"/>
      <c r="J299" s="42"/>
      <c r="K299" s="76"/>
      <c r="L299" s="76"/>
      <c r="M299" s="76"/>
      <c r="N299" s="76"/>
      <c r="O299" s="76"/>
      <c r="P299" s="71">
        <v>0.5</v>
      </c>
      <c r="Q299" s="30">
        <v>1.256</v>
      </c>
    </row>
    <row r="300" spans="1:17">
      <c r="A300" s="86">
        <v>42233</v>
      </c>
      <c r="B300" s="38">
        <v>2037</v>
      </c>
      <c r="C300" s="42"/>
      <c r="D300" s="42"/>
      <c r="E300" s="43"/>
      <c r="F300" s="42"/>
      <c r="G300" s="42"/>
      <c r="H300" s="42"/>
      <c r="I300" s="42"/>
      <c r="J300" s="42"/>
      <c r="K300" s="76"/>
      <c r="L300" s="76"/>
      <c r="M300" s="76"/>
      <c r="N300" s="76"/>
      <c r="O300" s="76"/>
      <c r="P300" s="71">
        <v>1</v>
      </c>
      <c r="Q300" s="30">
        <v>1.246</v>
      </c>
    </row>
    <row r="301" spans="1:17">
      <c r="A301" s="86">
        <v>42234</v>
      </c>
      <c r="B301" s="38">
        <v>2353</v>
      </c>
      <c r="C301" s="42"/>
      <c r="D301" s="42"/>
      <c r="E301" s="43"/>
      <c r="F301" s="42"/>
      <c r="G301" s="42"/>
      <c r="H301" s="42"/>
      <c r="I301" s="42"/>
      <c r="J301" s="42"/>
      <c r="K301" s="76"/>
      <c r="L301" s="76"/>
      <c r="M301" s="76"/>
      <c r="N301" s="76"/>
      <c r="O301" s="76"/>
      <c r="P301" s="71">
        <v>0</v>
      </c>
      <c r="Q301" s="30">
        <v>1.3360000000000001</v>
      </c>
    </row>
    <row r="302" spans="1:17">
      <c r="A302" s="86">
        <v>42235</v>
      </c>
      <c r="B302" s="38">
        <v>2285</v>
      </c>
      <c r="C302" s="42"/>
      <c r="D302" s="42"/>
      <c r="E302" s="43"/>
      <c r="F302" s="42"/>
      <c r="G302" s="42"/>
      <c r="H302" s="42"/>
      <c r="I302" s="42"/>
      <c r="J302" s="42"/>
      <c r="K302" s="76"/>
      <c r="L302" s="76"/>
      <c r="M302" s="76"/>
      <c r="N302" s="76"/>
      <c r="O302" s="76"/>
      <c r="P302" s="71">
        <v>0</v>
      </c>
      <c r="Q302" s="30">
        <v>1.319</v>
      </c>
    </row>
    <row r="303" spans="1:17">
      <c r="A303" s="86">
        <v>42236</v>
      </c>
      <c r="B303" s="38">
        <v>2265</v>
      </c>
      <c r="C303" s="42"/>
      <c r="D303" s="42"/>
      <c r="E303" s="43"/>
      <c r="F303" s="42"/>
      <c r="G303" s="42"/>
      <c r="H303" s="42"/>
      <c r="I303" s="42"/>
      <c r="J303" s="42"/>
      <c r="K303" s="76"/>
      <c r="L303" s="76"/>
      <c r="M303" s="76"/>
      <c r="N303" s="76"/>
      <c r="O303" s="76"/>
      <c r="P303" s="71">
        <v>1</v>
      </c>
      <c r="Q303" s="30">
        <v>1.3879999999999999</v>
      </c>
    </row>
    <row r="304" spans="1:17">
      <c r="A304" s="86">
        <v>42237</v>
      </c>
      <c r="B304" s="38">
        <v>2113</v>
      </c>
      <c r="C304" s="42"/>
      <c r="D304" s="42"/>
      <c r="E304" s="43"/>
      <c r="F304" s="42"/>
      <c r="G304" s="42"/>
      <c r="H304" s="42"/>
      <c r="I304" s="42"/>
      <c r="J304" s="42"/>
      <c r="K304" s="76"/>
      <c r="L304" s="76"/>
      <c r="M304" s="76"/>
      <c r="N304" s="76"/>
      <c r="O304" s="76"/>
      <c r="P304" s="71">
        <v>1</v>
      </c>
      <c r="Q304" s="30">
        <v>1.4370000000000001</v>
      </c>
    </row>
    <row r="305" spans="1:17">
      <c r="A305" s="86">
        <v>42238</v>
      </c>
      <c r="B305" s="38">
        <v>2098</v>
      </c>
      <c r="C305" s="31"/>
      <c r="D305" s="32"/>
      <c r="E305" s="32"/>
      <c r="F305" s="32"/>
      <c r="G305" s="33"/>
      <c r="H305" s="33"/>
      <c r="I305" s="34"/>
      <c r="J305" s="34"/>
      <c r="K305" s="76"/>
      <c r="L305" s="76"/>
      <c r="M305" s="76"/>
      <c r="N305" s="76"/>
      <c r="O305" s="76"/>
      <c r="P305" s="71">
        <v>0</v>
      </c>
      <c r="Q305" s="30">
        <v>1.41</v>
      </c>
    </row>
    <row r="306" spans="1:17">
      <c r="A306" s="86">
        <v>42239</v>
      </c>
      <c r="B306" s="38">
        <v>2103</v>
      </c>
      <c r="C306" s="33"/>
      <c r="D306" s="33"/>
      <c r="E306" s="31"/>
      <c r="F306" s="31"/>
      <c r="G306" s="31"/>
      <c r="H306" s="31"/>
      <c r="I306" s="33"/>
      <c r="J306" s="33"/>
      <c r="K306" s="76"/>
      <c r="L306" s="76"/>
      <c r="M306" s="76"/>
      <c r="N306" s="76"/>
      <c r="O306" s="76"/>
      <c r="P306" s="71">
        <v>0</v>
      </c>
      <c r="Q306" s="30">
        <v>1.3859999999999999</v>
      </c>
    </row>
    <row r="307" spans="1:17">
      <c r="A307" s="86">
        <v>42240</v>
      </c>
      <c r="B307" s="38">
        <v>2166</v>
      </c>
      <c r="C307" s="33"/>
      <c r="D307" s="33"/>
      <c r="E307" s="31"/>
      <c r="F307" s="32"/>
      <c r="G307" s="32"/>
      <c r="H307" s="32"/>
      <c r="I307" s="33"/>
      <c r="J307" s="33"/>
      <c r="K307" s="76"/>
      <c r="L307" s="76"/>
      <c r="M307" s="76"/>
      <c r="N307" s="76"/>
      <c r="O307" s="76"/>
      <c r="P307" s="71">
        <v>0</v>
      </c>
      <c r="Q307" s="30">
        <v>1.4359999999999999</v>
      </c>
    </row>
    <row r="308" spans="1:17">
      <c r="A308" s="86">
        <v>42241</v>
      </c>
      <c r="B308" s="38">
        <v>4589</v>
      </c>
      <c r="C308" s="42"/>
      <c r="D308" s="42"/>
      <c r="E308" s="43"/>
      <c r="F308" s="42"/>
      <c r="G308" s="42"/>
      <c r="H308" s="42"/>
      <c r="I308" s="42"/>
      <c r="J308" s="42"/>
      <c r="K308" s="76"/>
      <c r="L308" s="76"/>
      <c r="M308" s="76"/>
      <c r="N308" s="76"/>
      <c r="O308" s="76"/>
      <c r="P308" s="71">
        <v>28</v>
      </c>
      <c r="Q308" s="30">
        <v>2.629</v>
      </c>
    </row>
    <row r="309" spans="1:17">
      <c r="A309" s="86">
        <v>42242</v>
      </c>
      <c r="B309" s="38">
        <v>2625</v>
      </c>
      <c r="C309" s="30">
        <v>2</v>
      </c>
      <c r="D309" s="30">
        <v>0.78</v>
      </c>
      <c r="E309" s="37">
        <v>7.5</v>
      </c>
      <c r="F309" s="30">
        <v>157</v>
      </c>
      <c r="G309" s="30">
        <v>1</v>
      </c>
      <c r="H309" s="30">
        <v>2</v>
      </c>
      <c r="I309" s="30">
        <v>2.7</v>
      </c>
      <c r="J309" s="30">
        <v>7.5</v>
      </c>
      <c r="K309" s="30">
        <f>IF(B309&gt;0,H309*B309/1000,"")</f>
        <v>5.25</v>
      </c>
      <c r="L309" s="30">
        <f>IF(B309&gt;0,I309*B309/1000,"")</f>
        <v>7.0875000000000012</v>
      </c>
      <c r="M309" s="30">
        <f>IF(B309&gt;0,C309*B309/1000,"")</f>
        <v>5.25</v>
      </c>
      <c r="N309" s="30">
        <f>IF(B309&gt;0,J309*B309/1000,"")</f>
        <v>19.6875</v>
      </c>
      <c r="O309" s="30">
        <f>IF(B309&gt;0,G309*B309/1000,"")</f>
        <v>2.625</v>
      </c>
      <c r="P309" s="71">
        <v>0</v>
      </c>
      <c r="Q309" s="30">
        <v>1.29</v>
      </c>
    </row>
    <row r="310" spans="1:17">
      <c r="A310" s="86">
        <v>42243</v>
      </c>
      <c r="B310" s="38">
        <v>2434</v>
      </c>
      <c r="C310" s="42"/>
      <c r="D310" s="42"/>
      <c r="E310" s="43"/>
      <c r="F310" s="42"/>
      <c r="G310" s="42"/>
      <c r="H310" s="42"/>
      <c r="I310" s="42"/>
      <c r="J310" s="42"/>
      <c r="K310" s="76"/>
      <c r="L310" s="76"/>
      <c r="M310" s="76"/>
      <c r="N310" s="76"/>
      <c r="O310" s="76"/>
      <c r="P310" s="71">
        <v>0</v>
      </c>
      <c r="Q310" s="30">
        <v>0.13500000000000001</v>
      </c>
    </row>
    <row r="311" spans="1:17">
      <c r="A311" s="86">
        <v>42244</v>
      </c>
      <c r="B311" s="38">
        <v>2421</v>
      </c>
      <c r="C311" s="42"/>
      <c r="D311" s="42"/>
      <c r="E311" s="43"/>
      <c r="F311" s="42"/>
      <c r="G311" s="42"/>
      <c r="H311" s="42"/>
      <c r="I311" s="42"/>
      <c r="J311" s="42"/>
      <c r="K311" s="76"/>
      <c r="L311" s="76"/>
      <c r="M311" s="76"/>
      <c r="N311" s="76"/>
      <c r="O311" s="76"/>
      <c r="P311" s="71">
        <v>4</v>
      </c>
      <c r="Q311" s="30">
        <v>8.5000000000000006E-2</v>
      </c>
    </row>
    <row r="312" spans="1:17">
      <c r="A312" s="86">
        <v>42245</v>
      </c>
      <c r="B312" s="38">
        <v>2391</v>
      </c>
      <c r="C312" s="42"/>
      <c r="D312" s="42"/>
      <c r="E312" s="43"/>
      <c r="F312" s="42"/>
      <c r="G312" s="42"/>
      <c r="H312" s="42"/>
      <c r="I312" s="42"/>
      <c r="J312" s="42"/>
      <c r="K312" s="76"/>
      <c r="L312" s="76"/>
      <c r="M312" s="76"/>
      <c r="N312" s="76"/>
      <c r="O312" s="76"/>
      <c r="P312" s="71">
        <v>0</v>
      </c>
      <c r="Q312" s="30">
        <v>6.7000000000000004E-2</v>
      </c>
    </row>
    <row r="313" spans="1:17">
      <c r="A313" s="86">
        <v>42246</v>
      </c>
      <c r="B313" s="38">
        <v>2220</v>
      </c>
      <c r="C313" s="42"/>
      <c r="D313" s="42"/>
      <c r="E313" s="43"/>
      <c r="F313" s="42"/>
      <c r="G313" s="42"/>
      <c r="H313" s="42"/>
      <c r="I313" s="42"/>
      <c r="J313" s="42"/>
      <c r="K313" s="76"/>
      <c r="L313" s="76"/>
      <c r="M313" s="76"/>
      <c r="N313" s="76"/>
      <c r="O313" s="76"/>
      <c r="P313" s="71">
        <v>0</v>
      </c>
      <c r="Q313" s="30">
        <v>5.6000000000000001E-2</v>
      </c>
    </row>
    <row r="314" spans="1:17">
      <c r="A314" s="86">
        <v>42247</v>
      </c>
      <c r="B314" s="38">
        <v>2162</v>
      </c>
      <c r="C314" s="42"/>
      <c r="D314" s="42"/>
      <c r="E314" s="43"/>
      <c r="F314" s="42"/>
      <c r="G314" s="42"/>
      <c r="H314" s="42"/>
      <c r="I314" s="42"/>
      <c r="J314" s="42"/>
      <c r="K314" s="76"/>
      <c r="L314" s="76"/>
      <c r="M314" s="76"/>
      <c r="N314" s="76"/>
      <c r="O314" s="76"/>
      <c r="P314" s="71">
        <v>0</v>
      </c>
      <c r="Q314" s="30">
        <v>4.9000000000000002E-2</v>
      </c>
    </row>
    <row r="315" spans="1:17">
      <c r="A315" s="86">
        <v>42248</v>
      </c>
      <c r="B315" s="38">
        <v>2441</v>
      </c>
      <c r="C315" s="42"/>
      <c r="D315" s="42"/>
      <c r="E315" s="43"/>
      <c r="F315" s="42"/>
      <c r="G315" s="42"/>
      <c r="H315" s="42"/>
      <c r="I315" s="42"/>
      <c r="J315" s="42"/>
      <c r="K315" s="76"/>
      <c r="L315" s="76"/>
      <c r="M315" s="76"/>
      <c r="N315" s="76"/>
      <c r="O315" s="76"/>
      <c r="P315" s="71">
        <v>0</v>
      </c>
      <c r="Q315" s="30">
        <v>4.8000000000000001E-2</v>
      </c>
    </row>
    <row r="316" spans="1:17">
      <c r="A316" s="86">
        <v>42249</v>
      </c>
      <c r="B316" s="38">
        <v>2274</v>
      </c>
      <c r="C316" s="42"/>
      <c r="D316" s="42"/>
      <c r="E316" s="43"/>
      <c r="F316" s="42"/>
      <c r="G316" s="42"/>
      <c r="H316" s="42"/>
      <c r="I316" s="42"/>
      <c r="J316" s="42"/>
      <c r="K316" s="76"/>
      <c r="L316" s="76"/>
      <c r="M316" s="76"/>
      <c r="N316" s="76"/>
      <c r="O316" s="76"/>
      <c r="P316" s="71">
        <v>0</v>
      </c>
      <c r="Q316" s="30">
        <v>4.5999999999999999E-2</v>
      </c>
    </row>
    <row r="317" spans="1:17">
      <c r="A317" s="86">
        <v>42250</v>
      </c>
      <c r="B317" s="38">
        <v>2503</v>
      </c>
      <c r="C317" s="42"/>
      <c r="D317" s="42"/>
      <c r="E317" s="43"/>
      <c r="F317" s="42"/>
      <c r="G317" s="42"/>
      <c r="H317" s="42"/>
      <c r="I317" s="42"/>
      <c r="J317" s="42"/>
      <c r="K317" s="76"/>
      <c r="L317" s="76"/>
      <c r="M317" s="76"/>
      <c r="N317" s="76"/>
      <c r="O317" s="76"/>
      <c r="P317" s="71">
        <v>6</v>
      </c>
      <c r="Q317" s="30">
        <v>4.2999999999999997E-2</v>
      </c>
    </row>
    <row r="318" spans="1:17">
      <c r="A318" s="86">
        <v>42251</v>
      </c>
      <c r="B318" s="38">
        <v>2432</v>
      </c>
      <c r="C318" s="42"/>
      <c r="D318" s="42"/>
      <c r="E318" s="43"/>
      <c r="F318" s="42"/>
      <c r="G318" s="42"/>
      <c r="H318" s="42"/>
      <c r="I318" s="42"/>
      <c r="J318" s="42"/>
      <c r="K318" s="76"/>
      <c r="L318" s="76"/>
      <c r="M318" s="76"/>
      <c r="N318" s="76"/>
      <c r="O318" s="76"/>
      <c r="P318" s="71">
        <v>1</v>
      </c>
      <c r="Q318" s="30">
        <v>5.2999999999999999E-2</v>
      </c>
    </row>
    <row r="319" spans="1:17">
      <c r="A319" s="86">
        <v>42252</v>
      </c>
      <c r="B319" s="38">
        <v>2223</v>
      </c>
      <c r="C319" s="31"/>
      <c r="D319" s="32"/>
      <c r="E319" s="32"/>
      <c r="F319" s="32"/>
      <c r="G319" s="33"/>
      <c r="H319" s="33"/>
      <c r="I319" s="34"/>
      <c r="J319" s="34"/>
      <c r="K319" s="76"/>
      <c r="L319" s="76"/>
      <c r="M319" s="76"/>
      <c r="N319" s="76"/>
      <c r="O319" s="76"/>
      <c r="P319" s="71">
        <v>0</v>
      </c>
      <c r="Q319" s="30">
        <v>4.1000000000000002E-2</v>
      </c>
    </row>
    <row r="320" spans="1:17">
      <c r="A320" s="86">
        <v>42253</v>
      </c>
      <c r="B320" s="38">
        <v>2153</v>
      </c>
      <c r="C320" s="33"/>
      <c r="D320" s="33"/>
      <c r="E320" s="31"/>
      <c r="F320" s="31"/>
      <c r="G320" s="31"/>
      <c r="H320" s="31"/>
      <c r="I320" s="33"/>
      <c r="J320" s="33"/>
      <c r="K320" s="76"/>
      <c r="L320" s="76"/>
      <c r="M320" s="76"/>
      <c r="N320" s="76"/>
      <c r="O320" s="76"/>
      <c r="P320" s="71">
        <v>0</v>
      </c>
      <c r="Q320" s="30">
        <v>3.7999999999999999E-2</v>
      </c>
    </row>
    <row r="321" spans="1:17">
      <c r="A321" s="86">
        <v>42254</v>
      </c>
      <c r="B321" s="38">
        <v>2099</v>
      </c>
      <c r="C321" s="33"/>
      <c r="D321" s="33"/>
      <c r="E321" s="31"/>
      <c r="F321" s="32"/>
      <c r="G321" s="32"/>
      <c r="H321" s="32"/>
      <c r="I321" s="33"/>
      <c r="J321" s="33"/>
      <c r="K321" s="76"/>
      <c r="L321" s="76"/>
      <c r="M321" s="76"/>
      <c r="N321" s="76"/>
      <c r="O321" s="76"/>
      <c r="P321" s="71">
        <v>0</v>
      </c>
      <c r="Q321" s="30">
        <v>0.04</v>
      </c>
    </row>
    <row r="322" spans="1:17">
      <c r="A322" s="86">
        <v>42255</v>
      </c>
      <c r="B322" s="38">
        <v>2303</v>
      </c>
      <c r="C322" s="42"/>
      <c r="D322" s="42"/>
      <c r="E322" s="43"/>
      <c r="F322" s="42"/>
      <c r="G322" s="42"/>
      <c r="H322" s="42"/>
      <c r="I322" s="42"/>
      <c r="J322" s="42"/>
      <c r="K322" s="76"/>
      <c r="L322" s="76"/>
      <c r="M322" s="76"/>
      <c r="N322" s="76"/>
      <c r="O322" s="76"/>
      <c r="P322" s="71">
        <v>2</v>
      </c>
      <c r="Q322" s="30">
        <v>4.3999999999999997E-2</v>
      </c>
    </row>
    <row r="323" spans="1:17">
      <c r="A323" s="86">
        <v>42256</v>
      </c>
      <c r="B323" s="38">
        <v>2354</v>
      </c>
      <c r="C323" s="30">
        <v>2</v>
      </c>
      <c r="D323" s="30">
        <v>2.7</v>
      </c>
      <c r="E323" s="37">
        <v>7.4</v>
      </c>
      <c r="F323" s="30">
        <v>320</v>
      </c>
      <c r="G323" s="30">
        <v>1</v>
      </c>
      <c r="H323" s="30">
        <v>2</v>
      </c>
      <c r="I323" s="30">
        <v>4.8</v>
      </c>
      <c r="J323" s="30">
        <v>8</v>
      </c>
      <c r="K323" s="30">
        <f>IF(B323&gt;0,H323*B323/1000,"")</f>
        <v>4.7080000000000002</v>
      </c>
      <c r="L323" s="30">
        <f>IF(B323&gt;0,I323*B323/1000,"")</f>
        <v>11.299199999999999</v>
      </c>
      <c r="M323" s="30">
        <f>IF(B323&gt;0,C323*B323/1000,"")</f>
        <v>4.7080000000000002</v>
      </c>
      <c r="N323" s="30">
        <f>IF(B323&gt;0,J323*B323/1000,"")</f>
        <v>18.832000000000001</v>
      </c>
      <c r="O323" s="30">
        <f>IF(B323&gt;0,G323*B323/1000,"")</f>
        <v>2.3540000000000001</v>
      </c>
      <c r="P323" s="71">
        <v>0</v>
      </c>
      <c r="Q323" s="30">
        <v>3.4000000000000002E-2</v>
      </c>
    </row>
    <row r="324" spans="1:17">
      <c r="A324" s="86">
        <v>42257</v>
      </c>
      <c r="B324" s="38">
        <v>2328</v>
      </c>
      <c r="C324" s="42"/>
      <c r="D324" s="42"/>
      <c r="E324" s="43"/>
      <c r="F324" s="42"/>
      <c r="G324" s="42"/>
      <c r="H324" s="42"/>
      <c r="I324" s="42"/>
      <c r="J324" s="42"/>
      <c r="K324" s="76"/>
      <c r="L324" s="76"/>
      <c r="M324" s="76"/>
      <c r="N324" s="76"/>
      <c r="O324" s="76"/>
      <c r="P324" s="71">
        <v>0</v>
      </c>
      <c r="Q324" s="30">
        <v>3.2000000000000001E-2</v>
      </c>
    </row>
    <row r="325" spans="1:17">
      <c r="A325" s="86">
        <v>42258</v>
      </c>
      <c r="B325" s="38">
        <v>2426</v>
      </c>
      <c r="C325" s="42"/>
      <c r="D325" s="42"/>
      <c r="E325" s="43"/>
      <c r="F325" s="42"/>
      <c r="G325" s="42"/>
      <c r="H325" s="42"/>
      <c r="I325" s="42"/>
      <c r="J325" s="42"/>
      <c r="K325" s="76"/>
      <c r="L325" s="76"/>
      <c r="M325" s="76"/>
      <c r="N325" s="76"/>
      <c r="O325" s="76"/>
      <c r="P325" s="71">
        <v>0</v>
      </c>
      <c r="Q325" s="30">
        <v>3.3000000000000002E-2</v>
      </c>
    </row>
    <row r="326" spans="1:17">
      <c r="A326" s="86">
        <v>42259</v>
      </c>
      <c r="B326" s="38">
        <v>2148</v>
      </c>
      <c r="C326" s="42"/>
      <c r="D326" s="42"/>
      <c r="E326" s="43"/>
      <c r="F326" s="42"/>
      <c r="G326" s="42"/>
      <c r="H326" s="42"/>
      <c r="I326" s="42"/>
      <c r="J326" s="42"/>
      <c r="K326" s="76"/>
      <c r="L326" s="76"/>
      <c r="M326" s="76"/>
      <c r="N326" s="76"/>
      <c r="O326" s="76"/>
      <c r="P326" s="71">
        <v>0</v>
      </c>
      <c r="Q326" s="30">
        <v>2.1000000000000001E-2</v>
      </c>
    </row>
    <row r="327" spans="1:17">
      <c r="A327" s="86">
        <v>42260</v>
      </c>
      <c r="B327" s="38">
        <v>2217</v>
      </c>
      <c r="C327" s="42"/>
      <c r="D327" s="42"/>
      <c r="E327" s="43"/>
      <c r="F327" s="42"/>
      <c r="G327" s="42"/>
      <c r="H327" s="42"/>
      <c r="I327" s="42"/>
      <c r="J327" s="42"/>
      <c r="K327" s="76"/>
      <c r="L327" s="76"/>
      <c r="M327" s="76"/>
      <c r="N327" s="76"/>
      <c r="O327" s="76"/>
      <c r="P327" s="71">
        <v>0</v>
      </c>
      <c r="Q327" s="30">
        <v>4.2000000000000003E-2</v>
      </c>
    </row>
    <row r="328" spans="1:17">
      <c r="A328" s="86">
        <v>42261</v>
      </c>
      <c r="B328" s="38">
        <v>2101</v>
      </c>
      <c r="C328" s="42"/>
      <c r="D328" s="42"/>
      <c r="E328" s="43"/>
      <c r="F328" s="42"/>
      <c r="G328" s="42"/>
      <c r="H328" s="42"/>
      <c r="I328" s="42"/>
      <c r="J328" s="42"/>
      <c r="K328" s="76"/>
      <c r="L328" s="76"/>
      <c r="M328" s="76"/>
      <c r="N328" s="76"/>
      <c r="O328" s="76"/>
      <c r="P328" s="71">
        <v>0</v>
      </c>
      <c r="Q328" s="30">
        <v>2.5000000000000001E-2</v>
      </c>
    </row>
    <row r="329" spans="1:17">
      <c r="A329" s="86">
        <v>42262</v>
      </c>
      <c r="B329" s="38">
        <v>2310</v>
      </c>
      <c r="C329" s="42"/>
      <c r="D329" s="42"/>
      <c r="E329" s="43"/>
      <c r="F329" s="42"/>
      <c r="G329" s="42"/>
      <c r="H329" s="42"/>
      <c r="I329" s="42"/>
      <c r="J329" s="42"/>
      <c r="K329" s="76"/>
      <c r="L329" s="76"/>
      <c r="M329" s="76"/>
      <c r="N329" s="76"/>
      <c r="O329" s="76"/>
      <c r="P329" s="71">
        <v>0</v>
      </c>
      <c r="Q329" s="30">
        <v>2.5999999999999999E-2</v>
      </c>
    </row>
    <row r="330" spans="1:17">
      <c r="A330" s="86">
        <v>42263</v>
      </c>
      <c r="B330" s="38">
        <v>2310</v>
      </c>
      <c r="C330" s="42"/>
      <c r="D330" s="42"/>
      <c r="E330" s="43"/>
      <c r="F330" s="42"/>
      <c r="G330" s="42"/>
      <c r="H330" s="42"/>
      <c r="I330" s="42"/>
      <c r="J330" s="42"/>
      <c r="K330" s="76"/>
      <c r="L330" s="76"/>
      <c r="M330" s="76"/>
      <c r="N330" s="76"/>
      <c r="O330" s="76"/>
      <c r="P330" s="71">
        <v>0</v>
      </c>
      <c r="Q330" s="30">
        <v>3.5000000000000003E-2</v>
      </c>
    </row>
    <row r="331" spans="1:17">
      <c r="A331" s="86">
        <v>42264</v>
      </c>
      <c r="B331" s="38">
        <v>2629</v>
      </c>
      <c r="C331" s="42"/>
      <c r="D331" s="42"/>
      <c r="E331" s="43"/>
      <c r="F331" s="42"/>
      <c r="G331" s="42"/>
      <c r="H331" s="42"/>
      <c r="I331" s="42"/>
      <c r="J331" s="42"/>
      <c r="K331" s="76"/>
      <c r="L331" s="76"/>
      <c r="M331" s="76"/>
      <c r="N331" s="76"/>
      <c r="O331" s="76"/>
      <c r="P331" s="71">
        <v>13</v>
      </c>
      <c r="Q331" s="30">
        <v>1.915</v>
      </c>
    </row>
    <row r="332" spans="1:17">
      <c r="A332" s="86">
        <v>42265</v>
      </c>
      <c r="B332" s="38">
        <v>2557</v>
      </c>
      <c r="C332" s="42"/>
      <c r="D332" s="42"/>
      <c r="E332" s="43"/>
      <c r="F332" s="42"/>
      <c r="G332" s="42"/>
      <c r="H332" s="42"/>
      <c r="I332" s="42"/>
      <c r="J332" s="42"/>
      <c r="K332" s="76"/>
      <c r="L332" s="76"/>
      <c r="M332" s="76"/>
      <c r="N332" s="76"/>
      <c r="O332" s="76"/>
      <c r="P332" s="71">
        <v>13</v>
      </c>
      <c r="Q332" s="30">
        <v>1.8280000000000001</v>
      </c>
    </row>
    <row r="333" spans="1:17">
      <c r="A333" s="86">
        <v>42266</v>
      </c>
      <c r="B333" s="38">
        <v>2921</v>
      </c>
      <c r="C333" s="31"/>
      <c r="D333" s="32"/>
      <c r="E333" s="32"/>
      <c r="F333" s="32"/>
      <c r="G333" s="33"/>
      <c r="H333" s="33"/>
      <c r="I333" s="34"/>
      <c r="J333" s="34"/>
      <c r="K333" s="76"/>
      <c r="L333" s="76"/>
      <c r="M333" s="76"/>
      <c r="N333" s="76"/>
      <c r="O333" s="76"/>
      <c r="P333" s="71">
        <v>5</v>
      </c>
      <c r="Q333" s="30">
        <v>2.577</v>
      </c>
    </row>
    <row r="334" spans="1:17">
      <c r="A334" s="86">
        <v>42267</v>
      </c>
      <c r="B334" s="38">
        <v>2363</v>
      </c>
      <c r="C334" s="33"/>
      <c r="D334" s="33"/>
      <c r="E334" s="31"/>
      <c r="F334" s="31"/>
      <c r="G334" s="31"/>
      <c r="H334" s="31"/>
      <c r="I334" s="33"/>
      <c r="J334" s="33"/>
      <c r="K334" s="76"/>
      <c r="L334" s="76"/>
      <c r="M334" s="76"/>
      <c r="N334" s="76"/>
      <c r="O334" s="76"/>
      <c r="P334" s="71">
        <v>1</v>
      </c>
      <c r="Q334" s="30">
        <v>2.0979999999999999</v>
      </c>
    </row>
    <row r="335" spans="1:17">
      <c r="A335" s="86">
        <v>42268</v>
      </c>
      <c r="B335" s="38">
        <v>2603</v>
      </c>
      <c r="C335" s="33"/>
      <c r="D335" s="33"/>
      <c r="E335" s="31"/>
      <c r="F335" s="32"/>
      <c r="G335" s="32"/>
      <c r="H335" s="32"/>
      <c r="I335" s="33"/>
      <c r="J335" s="33"/>
      <c r="K335" s="76"/>
      <c r="L335" s="76"/>
      <c r="M335" s="76"/>
      <c r="N335" s="76"/>
      <c r="O335" s="76"/>
      <c r="P335" s="71">
        <v>5</v>
      </c>
      <c r="Q335" s="30">
        <v>1.974</v>
      </c>
    </row>
    <row r="336" spans="1:17">
      <c r="A336" s="86">
        <v>42269</v>
      </c>
      <c r="B336" s="38">
        <v>2563</v>
      </c>
      <c r="C336" s="42"/>
      <c r="D336" s="42"/>
      <c r="E336" s="43"/>
      <c r="F336" s="42"/>
      <c r="G336" s="42"/>
      <c r="H336" s="42"/>
      <c r="I336" s="42"/>
      <c r="J336" s="42"/>
      <c r="K336" s="76"/>
      <c r="L336" s="76"/>
      <c r="M336" s="76"/>
      <c r="N336" s="76"/>
      <c r="O336" s="76"/>
      <c r="P336" s="71">
        <v>0</v>
      </c>
      <c r="Q336" s="30">
        <v>1.8859999999999999</v>
      </c>
    </row>
    <row r="337" spans="1:17">
      <c r="A337" s="86">
        <v>42270</v>
      </c>
      <c r="B337" s="38">
        <v>2411</v>
      </c>
      <c r="C337" s="30">
        <v>2</v>
      </c>
      <c r="D337" s="30">
        <v>0.01</v>
      </c>
      <c r="E337" s="37">
        <v>7.4</v>
      </c>
      <c r="F337" s="30">
        <v>120</v>
      </c>
      <c r="G337" s="30">
        <v>1</v>
      </c>
      <c r="H337" s="30">
        <v>2</v>
      </c>
      <c r="I337" s="30">
        <v>1.2</v>
      </c>
      <c r="J337" s="30">
        <v>4.5999999999999996</v>
      </c>
      <c r="K337" s="30">
        <f>IF(B337&gt;0,H337*B337/1000,"")</f>
        <v>4.8220000000000001</v>
      </c>
      <c r="L337" s="30">
        <f>IF(B337&gt;0,I337*B337/1000,"")</f>
        <v>2.8931999999999998</v>
      </c>
      <c r="M337" s="30">
        <f>IF(B337&gt;0,C337*B337/1000,"")</f>
        <v>4.8220000000000001</v>
      </c>
      <c r="N337" s="30">
        <f>IF(B337&gt;0,J337*B337/1000,"")</f>
        <v>11.090599999999998</v>
      </c>
      <c r="O337" s="30">
        <f>IF(B337&gt;0,G337*B337/1000,"")</f>
        <v>2.411</v>
      </c>
      <c r="P337" s="71">
        <v>0</v>
      </c>
      <c r="Q337" s="30">
        <v>1.617</v>
      </c>
    </row>
    <row r="338" spans="1:17">
      <c r="A338" s="86">
        <v>42271</v>
      </c>
      <c r="B338" s="38">
        <v>2292</v>
      </c>
      <c r="C338" s="42"/>
      <c r="D338" s="42"/>
      <c r="E338" s="43"/>
      <c r="F338" s="42"/>
      <c r="G338" s="42"/>
      <c r="H338" s="42"/>
      <c r="I338" s="42"/>
      <c r="J338" s="42"/>
      <c r="K338" s="76"/>
      <c r="L338" s="76"/>
      <c r="M338" s="76"/>
      <c r="N338" s="76"/>
      <c r="O338" s="76"/>
      <c r="P338" s="71">
        <v>1</v>
      </c>
      <c r="Q338" s="30">
        <v>1.5880000000000001</v>
      </c>
    </row>
    <row r="339" spans="1:17">
      <c r="A339" s="86">
        <v>42272</v>
      </c>
      <c r="B339" s="38">
        <v>2356</v>
      </c>
      <c r="C339" s="42"/>
      <c r="D339" s="42"/>
      <c r="E339" s="43"/>
      <c r="F339" s="42"/>
      <c r="G339" s="42"/>
      <c r="H339" s="42"/>
      <c r="I339" s="42"/>
      <c r="J339" s="42"/>
      <c r="K339" s="76"/>
      <c r="L339" s="76"/>
      <c r="M339" s="76"/>
      <c r="N339" s="76"/>
      <c r="O339" s="76"/>
      <c r="P339" s="71">
        <v>0</v>
      </c>
      <c r="Q339" s="30">
        <v>1.5</v>
      </c>
    </row>
    <row r="340" spans="1:17">
      <c r="A340" s="86">
        <v>42273</v>
      </c>
      <c r="B340" s="38">
        <v>2205</v>
      </c>
      <c r="C340" s="42"/>
      <c r="D340" s="42"/>
      <c r="E340" s="43"/>
      <c r="F340" s="42"/>
      <c r="G340" s="42"/>
      <c r="H340" s="42"/>
      <c r="I340" s="42"/>
      <c r="J340" s="42"/>
      <c r="K340" s="76"/>
      <c r="L340" s="76"/>
      <c r="M340" s="76"/>
      <c r="N340" s="76"/>
      <c r="O340" s="76"/>
      <c r="P340" s="71">
        <v>0</v>
      </c>
      <c r="Q340" s="30">
        <v>1.391</v>
      </c>
    </row>
    <row r="341" spans="1:17">
      <c r="A341" s="86">
        <v>42274</v>
      </c>
      <c r="B341" s="38">
        <v>2142</v>
      </c>
      <c r="C341" s="42"/>
      <c r="D341" s="42"/>
      <c r="E341" s="43"/>
      <c r="F341" s="42"/>
      <c r="G341" s="42"/>
      <c r="H341" s="42"/>
      <c r="I341" s="42"/>
      <c r="J341" s="42"/>
      <c r="K341" s="76"/>
      <c r="L341" s="76"/>
      <c r="M341" s="76"/>
      <c r="N341" s="76"/>
      <c r="O341" s="76"/>
      <c r="P341" s="71">
        <v>1</v>
      </c>
      <c r="Q341" s="30">
        <v>1.3979999999999999</v>
      </c>
    </row>
    <row r="342" spans="1:17">
      <c r="A342" s="86">
        <v>42275</v>
      </c>
      <c r="B342" s="38">
        <v>2293</v>
      </c>
      <c r="C342" s="42"/>
      <c r="D342" s="42"/>
      <c r="E342" s="43"/>
      <c r="F342" s="42"/>
      <c r="G342" s="42"/>
      <c r="H342" s="42"/>
      <c r="I342" s="42"/>
      <c r="J342" s="42"/>
      <c r="K342" s="76"/>
      <c r="L342" s="76"/>
      <c r="M342" s="76"/>
      <c r="N342" s="76"/>
      <c r="O342" s="76"/>
      <c r="P342" s="71">
        <v>0</v>
      </c>
      <c r="Q342" s="30">
        <v>1.454</v>
      </c>
    </row>
    <row r="343" spans="1:17">
      <c r="A343" s="86">
        <v>42276</v>
      </c>
      <c r="B343" s="38">
        <v>2319</v>
      </c>
      <c r="C343" s="42"/>
      <c r="D343" s="42"/>
      <c r="E343" s="43"/>
      <c r="F343" s="42"/>
      <c r="G343" s="42"/>
      <c r="H343" s="42"/>
      <c r="I343" s="42"/>
      <c r="J343" s="42"/>
      <c r="K343" s="76"/>
      <c r="L343" s="76"/>
      <c r="M343" s="76"/>
      <c r="N343" s="76"/>
      <c r="O343" s="76"/>
      <c r="P343" s="71">
        <v>0</v>
      </c>
      <c r="Q343" s="30">
        <v>1.417</v>
      </c>
    </row>
    <row r="344" spans="1:17">
      <c r="A344" s="86">
        <v>42277</v>
      </c>
      <c r="B344" s="38">
        <v>2476</v>
      </c>
      <c r="C344" s="42"/>
      <c r="D344" s="42"/>
      <c r="E344" s="43"/>
      <c r="F344" s="42"/>
      <c r="G344" s="42"/>
      <c r="H344" s="42"/>
      <c r="I344" s="42"/>
      <c r="J344" s="42"/>
      <c r="K344" s="76"/>
      <c r="L344" s="76"/>
      <c r="M344" s="76"/>
      <c r="N344" s="76"/>
      <c r="O344" s="76"/>
      <c r="P344" s="71">
        <v>6</v>
      </c>
      <c r="Q344" s="30">
        <v>1.599</v>
      </c>
    </row>
    <row r="345" spans="1:17">
      <c r="A345" s="86">
        <v>42278</v>
      </c>
      <c r="B345" s="38">
        <v>2297</v>
      </c>
      <c r="C345" s="42"/>
      <c r="D345" s="42"/>
      <c r="E345" s="43"/>
      <c r="F345" s="42"/>
      <c r="G345" s="42"/>
      <c r="H345" s="42"/>
      <c r="I345" s="42"/>
      <c r="J345" s="42"/>
      <c r="K345" s="76"/>
      <c r="L345" s="76"/>
      <c r="M345" s="76"/>
      <c r="N345" s="76"/>
      <c r="O345" s="76"/>
      <c r="P345" s="71">
        <v>0</v>
      </c>
      <c r="Q345" s="30">
        <v>1.494</v>
      </c>
    </row>
    <row r="346" spans="1:17">
      <c r="A346" s="86">
        <v>42279</v>
      </c>
      <c r="B346" s="38">
        <v>2238</v>
      </c>
      <c r="C346" s="42"/>
      <c r="D346" s="42"/>
      <c r="E346" s="43"/>
      <c r="F346" s="42"/>
      <c r="G346" s="42"/>
      <c r="H346" s="42"/>
      <c r="I346" s="42"/>
      <c r="J346" s="42"/>
      <c r="K346" s="76"/>
      <c r="L346" s="76"/>
      <c r="M346" s="76"/>
      <c r="N346" s="76"/>
      <c r="O346" s="76"/>
      <c r="P346" s="71">
        <v>0</v>
      </c>
      <c r="Q346" s="30">
        <v>1.417</v>
      </c>
    </row>
    <row r="347" spans="1:17">
      <c r="A347" s="86">
        <v>42280</v>
      </c>
      <c r="B347" s="38">
        <v>2211</v>
      </c>
      <c r="C347" s="31"/>
      <c r="D347" s="32"/>
      <c r="E347" s="32"/>
      <c r="F347" s="32"/>
      <c r="G347" s="33"/>
      <c r="H347" s="33"/>
      <c r="I347" s="34"/>
      <c r="J347" s="34"/>
      <c r="K347" s="76"/>
      <c r="L347" s="76"/>
      <c r="M347" s="76"/>
      <c r="N347" s="76"/>
      <c r="O347" s="76"/>
      <c r="P347" s="71">
        <v>0</v>
      </c>
      <c r="Q347" s="30">
        <v>1.34</v>
      </c>
    </row>
    <row r="348" spans="1:17">
      <c r="A348" s="86">
        <v>42281</v>
      </c>
      <c r="B348" s="38">
        <v>2115</v>
      </c>
      <c r="C348" s="33"/>
      <c r="D348" s="33"/>
      <c r="E348" s="31"/>
      <c r="F348" s="32"/>
      <c r="G348" s="32"/>
      <c r="H348" s="32"/>
      <c r="I348" s="33"/>
      <c r="J348" s="33"/>
      <c r="K348" s="76"/>
      <c r="L348" s="76"/>
      <c r="M348" s="76"/>
      <c r="N348" s="76"/>
      <c r="O348" s="76"/>
      <c r="P348" s="71">
        <v>0</v>
      </c>
      <c r="Q348" s="30">
        <v>1.5369999999999999</v>
      </c>
    </row>
    <row r="349" spans="1:17">
      <c r="A349" s="86">
        <v>42282</v>
      </c>
      <c r="B349" s="38">
        <v>1992</v>
      </c>
      <c r="C349" s="42"/>
      <c r="D349" s="42"/>
      <c r="E349" s="43"/>
      <c r="F349" s="42"/>
      <c r="G349" s="42"/>
      <c r="H349" s="42"/>
      <c r="I349" s="42"/>
      <c r="J349" s="42"/>
      <c r="K349" s="76"/>
      <c r="L349" s="76"/>
      <c r="M349" s="76"/>
      <c r="N349" s="76"/>
      <c r="O349" s="76"/>
      <c r="P349" s="71">
        <v>0</v>
      </c>
      <c r="Q349" s="30">
        <v>1.288</v>
      </c>
    </row>
    <row r="350" spans="1:17">
      <c r="A350" s="86">
        <v>42283</v>
      </c>
      <c r="B350" s="38">
        <v>2200</v>
      </c>
      <c r="C350" s="42"/>
      <c r="D350" s="42"/>
      <c r="E350" s="43"/>
      <c r="F350" s="42"/>
      <c r="G350" s="42"/>
      <c r="H350" s="42"/>
      <c r="I350" s="42"/>
      <c r="J350" s="42"/>
      <c r="K350" s="76"/>
      <c r="L350" s="76"/>
      <c r="M350" s="76"/>
      <c r="N350" s="76"/>
      <c r="O350" s="76"/>
      <c r="P350" s="71">
        <v>0</v>
      </c>
      <c r="Q350" s="30">
        <v>1.256</v>
      </c>
    </row>
    <row r="351" spans="1:17">
      <c r="A351" s="86">
        <v>42284</v>
      </c>
      <c r="B351" s="38">
        <v>2256</v>
      </c>
      <c r="C351" s="30">
        <v>2</v>
      </c>
      <c r="D351" s="30">
        <v>0.01</v>
      </c>
      <c r="E351" s="37">
        <v>7.5</v>
      </c>
      <c r="F351" s="30">
        <v>64</v>
      </c>
      <c r="G351" s="30">
        <v>1</v>
      </c>
      <c r="H351" s="30">
        <v>2</v>
      </c>
      <c r="I351" s="30">
        <v>0.95</v>
      </c>
      <c r="J351" s="30">
        <v>6</v>
      </c>
      <c r="K351" s="30">
        <f>IF(B351&gt;0,H351*B351/1000,"")</f>
        <v>4.5119999999999996</v>
      </c>
      <c r="L351" s="30">
        <f>IF(B351&gt;0,I351*B351/1000,"")</f>
        <v>2.1431999999999998</v>
      </c>
      <c r="M351" s="30">
        <f>IF(B351&gt;0,C351*B351/1000,"")</f>
        <v>4.5119999999999996</v>
      </c>
      <c r="N351" s="30">
        <f>IF(B351&gt;0,J351*B351/1000,"")</f>
        <v>13.536</v>
      </c>
      <c r="O351" s="30">
        <f>IF(B351&gt;0,G351*B351/1000,"")</f>
        <v>2.2559999999999998</v>
      </c>
      <c r="P351" s="71">
        <v>0</v>
      </c>
      <c r="Q351" s="30">
        <v>1.3759999999999999</v>
      </c>
    </row>
    <row r="352" spans="1:17">
      <c r="A352" s="86">
        <v>42285</v>
      </c>
      <c r="B352" s="38">
        <v>2299</v>
      </c>
      <c r="C352" s="42"/>
      <c r="D352" s="42"/>
      <c r="E352" s="43"/>
      <c r="F352" s="42"/>
      <c r="G352" s="42"/>
      <c r="H352" s="42"/>
      <c r="I352" s="42"/>
      <c r="J352" s="42"/>
      <c r="K352" s="76"/>
      <c r="L352" s="76"/>
      <c r="M352" s="76"/>
      <c r="N352" s="76"/>
      <c r="O352" s="76"/>
      <c r="P352" s="71">
        <v>0</v>
      </c>
      <c r="Q352" s="30">
        <v>1.345</v>
      </c>
    </row>
    <row r="353" spans="1:17">
      <c r="A353" s="86">
        <v>42286</v>
      </c>
      <c r="B353" s="38">
        <v>2202</v>
      </c>
      <c r="C353" s="42"/>
      <c r="D353" s="42"/>
      <c r="E353" s="43"/>
      <c r="F353" s="42"/>
      <c r="G353" s="42"/>
      <c r="H353" s="42"/>
      <c r="I353" s="42"/>
      <c r="J353" s="42"/>
      <c r="K353" s="76"/>
      <c r="L353" s="76"/>
      <c r="M353" s="76"/>
      <c r="N353" s="76"/>
      <c r="O353" s="76"/>
      <c r="P353" s="71">
        <v>2</v>
      </c>
      <c r="Q353" s="30">
        <v>1.302</v>
      </c>
    </row>
    <row r="354" spans="1:17">
      <c r="A354" s="86">
        <v>42287</v>
      </c>
      <c r="B354" s="38">
        <v>2132</v>
      </c>
      <c r="C354" s="42"/>
      <c r="D354" s="42"/>
      <c r="E354" s="43"/>
      <c r="F354" s="42"/>
      <c r="G354" s="42"/>
      <c r="H354" s="42"/>
      <c r="I354" s="42"/>
      <c r="J354" s="42"/>
      <c r="K354" s="76"/>
      <c r="L354" s="76"/>
      <c r="M354" s="76"/>
      <c r="N354" s="76"/>
      <c r="O354" s="76"/>
      <c r="P354" s="71">
        <v>0</v>
      </c>
      <c r="Q354" s="30">
        <v>1.284</v>
      </c>
    </row>
    <row r="355" spans="1:17">
      <c r="A355" s="86">
        <v>42288</v>
      </c>
      <c r="B355" s="38">
        <v>2203</v>
      </c>
      <c r="C355" s="42"/>
      <c r="D355" s="42"/>
      <c r="E355" s="43"/>
      <c r="F355" s="42"/>
      <c r="G355" s="42"/>
      <c r="H355" s="42"/>
      <c r="I355" s="42"/>
      <c r="J355" s="42"/>
      <c r="K355" s="76"/>
      <c r="L355" s="76"/>
      <c r="M355" s="76"/>
      <c r="N355" s="76"/>
      <c r="O355" s="76"/>
      <c r="P355" s="71">
        <v>0</v>
      </c>
      <c r="Q355" s="30">
        <v>1.3640000000000001</v>
      </c>
    </row>
    <row r="356" spans="1:17">
      <c r="A356" s="86">
        <v>42289</v>
      </c>
      <c r="B356" s="38">
        <v>2953</v>
      </c>
      <c r="C356" s="42"/>
      <c r="D356" s="42"/>
      <c r="E356" s="43"/>
      <c r="F356" s="42"/>
      <c r="G356" s="42"/>
      <c r="H356" s="42"/>
      <c r="I356" s="42"/>
      <c r="J356" s="42"/>
      <c r="K356" s="76"/>
      <c r="L356" s="76"/>
      <c r="M356" s="76"/>
      <c r="N356" s="76"/>
      <c r="O356" s="76"/>
      <c r="P356" s="71">
        <v>0</v>
      </c>
      <c r="Q356" s="30">
        <v>1.6819999999999999</v>
      </c>
    </row>
    <row r="357" spans="1:17">
      <c r="A357" s="86">
        <v>42290</v>
      </c>
      <c r="B357" s="38">
        <v>1582</v>
      </c>
      <c r="C357" s="42"/>
      <c r="D357" s="42"/>
      <c r="E357" s="43"/>
      <c r="F357" s="42"/>
      <c r="G357" s="42"/>
      <c r="H357" s="42"/>
      <c r="I357" s="42"/>
      <c r="J357" s="42"/>
      <c r="K357" s="76"/>
      <c r="L357" s="76"/>
      <c r="M357" s="76"/>
      <c r="N357" s="76"/>
      <c r="O357" s="76"/>
      <c r="P357" s="71">
        <v>2</v>
      </c>
      <c r="Q357" s="30">
        <v>1.179</v>
      </c>
    </row>
    <row r="358" spans="1:17">
      <c r="A358" s="86">
        <v>42291</v>
      </c>
      <c r="B358" s="38">
        <v>2410</v>
      </c>
      <c r="C358" s="42"/>
      <c r="D358" s="42"/>
      <c r="E358" s="43"/>
      <c r="F358" s="42"/>
      <c r="G358" s="42"/>
      <c r="H358" s="42"/>
      <c r="I358" s="42"/>
      <c r="J358" s="42"/>
      <c r="K358" s="76"/>
      <c r="L358" s="76"/>
      <c r="M358" s="76"/>
      <c r="N358" s="76"/>
      <c r="O358" s="76"/>
      <c r="P358" s="71">
        <v>3</v>
      </c>
      <c r="Q358" s="30">
        <v>1.59</v>
      </c>
    </row>
    <row r="359" spans="1:17">
      <c r="A359" s="86">
        <v>42292</v>
      </c>
      <c r="B359" s="38">
        <v>2468</v>
      </c>
      <c r="C359" s="42"/>
      <c r="D359" s="42"/>
      <c r="E359" s="43"/>
      <c r="F359" s="42"/>
      <c r="G359" s="42"/>
      <c r="H359" s="42"/>
      <c r="I359" s="42"/>
      <c r="J359" s="42"/>
      <c r="K359" s="76"/>
      <c r="L359" s="76"/>
      <c r="M359" s="76"/>
      <c r="N359" s="76"/>
      <c r="O359" s="76"/>
      <c r="P359" s="71">
        <v>5</v>
      </c>
      <c r="Q359" s="30">
        <v>1.597</v>
      </c>
    </row>
    <row r="360" spans="1:17">
      <c r="A360" s="86">
        <v>42293</v>
      </c>
      <c r="B360" s="38">
        <v>2324</v>
      </c>
      <c r="C360" s="31"/>
      <c r="D360" s="32"/>
      <c r="E360" s="32"/>
      <c r="F360" s="32"/>
      <c r="G360" s="33"/>
      <c r="H360" s="33"/>
      <c r="I360" s="34"/>
      <c r="J360" s="34"/>
      <c r="K360" s="76"/>
      <c r="L360" s="76"/>
      <c r="M360" s="76"/>
      <c r="N360" s="76"/>
      <c r="O360" s="76"/>
      <c r="P360" s="71">
        <v>0</v>
      </c>
      <c r="Q360" s="30">
        <v>1.671</v>
      </c>
    </row>
    <row r="361" spans="1:17">
      <c r="A361" s="86">
        <v>42294</v>
      </c>
      <c r="B361" s="38">
        <v>2185</v>
      </c>
      <c r="C361" s="42"/>
      <c r="D361" s="42"/>
      <c r="E361" s="43"/>
      <c r="F361" s="42"/>
      <c r="G361" s="42"/>
      <c r="H361" s="42"/>
      <c r="I361" s="42"/>
      <c r="J361" s="42"/>
      <c r="K361" s="76"/>
      <c r="L361" s="76"/>
      <c r="M361" s="76"/>
      <c r="N361" s="76"/>
      <c r="O361" s="76"/>
      <c r="P361" s="71">
        <v>0</v>
      </c>
      <c r="Q361" s="30">
        <v>1.409</v>
      </c>
    </row>
    <row r="362" spans="1:17">
      <c r="A362" s="86">
        <v>42295</v>
      </c>
      <c r="B362" s="38">
        <v>2193</v>
      </c>
      <c r="C362" s="39"/>
      <c r="D362" s="39"/>
      <c r="E362" s="40"/>
      <c r="F362" s="39"/>
      <c r="G362" s="39"/>
      <c r="H362" s="39"/>
      <c r="I362" s="34"/>
      <c r="J362" s="39"/>
      <c r="K362" s="76"/>
      <c r="L362" s="76"/>
      <c r="M362" s="76"/>
      <c r="N362" s="76"/>
      <c r="O362" s="76"/>
      <c r="P362" s="71">
        <v>0</v>
      </c>
      <c r="Q362" s="30">
        <v>1.42</v>
      </c>
    </row>
    <row r="363" spans="1:17">
      <c r="A363" s="86">
        <v>42296</v>
      </c>
      <c r="B363" s="38">
        <v>2227</v>
      </c>
      <c r="C363" s="42"/>
      <c r="D363" s="42"/>
      <c r="E363" s="43"/>
      <c r="F363" s="42"/>
      <c r="G363" s="42"/>
      <c r="H363" s="42"/>
      <c r="I363" s="42"/>
      <c r="J363" s="42"/>
      <c r="K363" s="44"/>
      <c r="L363" s="44"/>
      <c r="M363" s="44"/>
      <c r="N363" s="76"/>
      <c r="O363" s="76"/>
      <c r="P363" s="71">
        <v>0</v>
      </c>
      <c r="Q363" s="30">
        <v>1.355</v>
      </c>
    </row>
    <row r="364" spans="1:17">
      <c r="A364" s="86">
        <v>42297</v>
      </c>
      <c r="B364" s="38">
        <v>2361</v>
      </c>
      <c r="C364" s="42"/>
      <c r="D364" s="42"/>
      <c r="E364" s="43"/>
      <c r="F364" s="42"/>
      <c r="G364" s="42"/>
      <c r="H364" s="42"/>
      <c r="I364" s="42"/>
      <c r="J364" s="42"/>
      <c r="K364" s="44"/>
      <c r="L364" s="44"/>
      <c r="M364" s="44"/>
      <c r="N364" s="76"/>
      <c r="O364" s="76"/>
      <c r="P364" s="71">
        <v>0</v>
      </c>
      <c r="Q364" s="30">
        <v>1.446</v>
      </c>
    </row>
    <row r="365" spans="1:17">
      <c r="A365" s="86">
        <v>42298</v>
      </c>
      <c r="B365" s="38">
        <v>2237</v>
      </c>
      <c r="C365" s="30">
        <v>2</v>
      </c>
      <c r="D365" s="30">
        <v>0.01</v>
      </c>
      <c r="E365" s="37">
        <v>7.3</v>
      </c>
      <c r="F365" s="30">
        <v>42</v>
      </c>
      <c r="G365" s="30">
        <v>2</v>
      </c>
      <c r="H365" s="30">
        <v>2</v>
      </c>
      <c r="I365" s="30">
        <v>1</v>
      </c>
      <c r="J365" s="30">
        <v>8</v>
      </c>
      <c r="K365" s="30">
        <f>IF(B365&gt;0,H365*B365/1000,"")</f>
        <v>4.4740000000000002</v>
      </c>
      <c r="L365" s="30">
        <f>IF(B365&gt;0,I365*B365/1000,"")</f>
        <v>2.2370000000000001</v>
      </c>
      <c r="M365" s="30">
        <f>IF(B365&gt;0,C365*B365/1000,"")</f>
        <v>4.4740000000000002</v>
      </c>
      <c r="N365" s="30">
        <f>IF(B365&gt;0,J365*B365/1000,"")</f>
        <v>17.896000000000001</v>
      </c>
      <c r="O365" s="30">
        <f>IF(B365&gt;0,G365*B365/1000,"")</f>
        <v>4.4740000000000002</v>
      </c>
      <c r="P365" s="71">
        <v>0</v>
      </c>
      <c r="Q365" s="30">
        <v>1.252</v>
      </c>
    </row>
    <row r="366" spans="1:17">
      <c r="A366" s="86">
        <v>42299</v>
      </c>
      <c r="B366" s="38">
        <v>2298</v>
      </c>
      <c r="C366" s="42"/>
      <c r="D366" s="42"/>
      <c r="E366" s="43"/>
      <c r="F366" s="42"/>
      <c r="G366" s="42"/>
      <c r="H366" s="42"/>
      <c r="I366" s="42"/>
      <c r="J366" s="42"/>
      <c r="K366" s="44"/>
      <c r="L366" s="44"/>
      <c r="M366" s="44"/>
      <c r="N366" s="76"/>
      <c r="O366" s="76"/>
      <c r="P366" s="71">
        <v>0</v>
      </c>
      <c r="Q366" s="30">
        <v>1.194</v>
      </c>
    </row>
    <row r="367" spans="1:17">
      <c r="A367" s="86">
        <v>42300</v>
      </c>
      <c r="B367" s="38">
        <v>2754</v>
      </c>
      <c r="C367" s="42"/>
      <c r="D367" s="42"/>
      <c r="E367" s="43"/>
      <c r="F367" s="42"/>
      <c r="G367" s="42"/>
      <c r="H367" s="42"/>
      <c r="I367" s="42"/>
      <c r="J367" s="42"/>
      <c r="K367" s="44"/>
      <c r="L367" s="44"/>
      <c r="M367" s="44"/>
      <c r="N367" s="76"/>
      <c r="O367" s="76"/>
      <c r="P367" s="71">
        <v>19</v>
      </c>
      <c r="Q367" s="30">
        <v>2.1850000000000001</v>
      </c>
    </row>
    <row r="368" spans="1:17">
      <c r="A368" s="86">
        <v>42301</v>
      </c>
      <c r="B368" s="38">
        <v>2210</v>
      </c>
      <c r="C368" s="42"/>
      <c r="D368" s="42"/>
      <c r="E368" s="43"/>
      <c r="F368" s="42"/>
      <c r="G368" s="42"/>
      <c r="H368" s="42"/>
      <c r="I368" s="42"/>
      <c r="J368" s="42"/>
      <c r="K368" s="44"/>
      <c r="L368" s="44"/>
      <c r="M368" s="44"/>
      <c r="N368" s="76"/>
      <c r="O368" s="76"/>
      <c r="P368" s="71">
        <v>0</v>
      </c>
      <c r="Q368" s="30">
        <v>1.712</v>
      </c>
    </row>
    <row r="369" spans="1:17">
      <c r="A369" s="86">
        <v>42302</v>
      </c>
      <c r="B369" s="38">
        <v>2109</v>
      </c>
      <c r="C369" s="42"/>
      <c r="D369" s="42"/>
      <c r="E369" s="43"/>
      <c r="F369" s="42"/>
      <c r="G369" s="42"/>
      <c r="H369" s="42"/>
      <c r="I369" s="42"/>
      <c r="J369" s="42"/>
      <c r="K369" s="44"/>
      <c r="L369" s="44"/>
      <c r="M369" s="44"/>
      <c r="N369" s="76"/>
      <c r="O369" s="76"/>
      <c r="P369" s="71">
        <v>0</v>
      </c>
      <c r="Q369" s="30">
        <v>1.278</v>
      </c>
    </row>
    <row r="370" spans="1:17">
      <c r="A370" s="86">
        <v>42303</v>
      </c>
      <c r="B370" s="38">
        <v>2301</v>
      </c>
      <c r="C370" s="42"/>
      <c r="D370" s="42"/>
      <c r="E370" s="43"/>
      <c r="F370" s="42"/>
      <c r="G370" s="42"/>
      <c r="H370" s="42"/>
      <c r="I370" s="42"/>
      <c r="J370" s="42"/>
      <c r="K370" s="44"/>
      <c r="L370" s="44"/>
      <c r="M370" s="44"/>
      <c r="N370" s="76"/>
      <c r="O370" s="76"/>
      <c r="P370" s="71">
        <v>0</v>
      </c>
      <c r="Q370" s="30">
        <v>1.3</v>
      </c>
    </row>
    <row r="371" spans="1:17">
      <c r="A371" s="86">
        <v>42304</v>
      </c>
      <c r="B371" s="38">
        <v>5323</v>
      </c>
      <c r="C371" s="42"/>
      <c r="D371" s="42"/>
      <c r="E371" s="43"/>
      <c r="F371" s="42"/>
      <c r="G371" s="42"/>
      <c r="H371" s="42"/>
      <c r="I371" s="42"/>
      <c r="J371" s="42"/>
      <c r="K371" s="44"/>
      <c r="L371" s="44"/>
      <c r="M371" s="44"/>
      <c r="N371" s="76"/>
      <c r="O371" s="76"/>
      <c r="P371" s="71">
        <v>45</v>
      </c>
      <c r="Q371" s="30">
        <v>2.7450000000000001</v>
      </c>
    </row>
    <row r="372" spans="1:17">
      <c r="A372" s="86">
        <v>42305</v>
      </c>
      <c r="B372" s="38">
        <v>3752</v>
      </c>
      <c r="C372" s="42"/>
      <c r="D372" s="42"/>
      <c r="E372" s="43"/>
      <c r="F372" s="42"/>
      <c r="G372" s="42"/>
      <c r="H372" s="42"/>
      <c r="I372" s="42"/>
      <c r="J372" s="42"/>
      <c r="K372" s="44"/>
      <c r="L372" s="44"/>
      <c r="M372" s="44"/>
      <c r="N372" s="76"/>
      <c r="O372" s="76"/>
      <c r="P372" s="71">
        <v>10</v>
      </c>
      <c r="Q372" s="30">
        <v>4.5739999999999998</v>
      </c>
    </row>
    <row r="373" spans="1:17">
      <c r="A373" s="86">
        <v>42306</v>
      </c>
      <c r="B373" s="38">
        <v>5110</v>
      </c>
      <c r="C373" s="42"/>
      <c r="D373" s="42"/>
      <c r="E373" s="43"/>
      <c r="F373" s="42"/>
      <c r="G373" s="42"/>
      <c r="H373" s="42"/>
      <c r="I373" s="42"/>
      <c r="J373" s="42"/>
      <c r="K373" s="44"/>
      <c r="L373" s="44"/>
      <c r="M373" s="44"/>
      <c r="N373" s="76"/>
      <c r="O373" s="76"/>
      <c r="P373" s="71">
        <v>14</v>
      </c>
      <c r="Q373" s="30">
        <v>4.3600000000000003</v>
      </c>
    </row>
    <row r="374" spans="1:17">
      <c r="A374" s="86">
        <v>42307</v>
      </c>
      <c r="B374" s="38">
        <v>2842</v>
      </c>
      <c r="C374" s="31"/>
      <c r="D374" s="32"/>
      <c r="E374" s="32"/>
      <c r="F374" s="32"/>
      <c r="G374" s="33"/>
      <c r="H374" s="33"/>
      <c r="I374" s="34"/>
      <c r="J374" s="34"/>
      <c r="K374" s="76"/>
      <c r="L374" s="76"/>
      <c r="M374" s="76"/>
      <c r="N374" s="76"/>
      <c r="O374" s="76"/>
      <c r="P374" s="71">
        <v>0</v>
      </c>
      <c r="Q374" s="30">
        <v>3.1160000000000001</v>
      </c>
    </row>
    <row r="375" spans="1:17">
      <c r="A375" s="86">
        <v>42308</v>
      </c>
      <c r="B375" s="38">
        <v>2480</v>
      </c>
      <c r="C375" s="42"/>
      <c r="D375" s="42"/>
      <c r="E375" s="43"/>
      <c r="F375" s="42"/>
      <c r="G375" s="42"/>
      <c r="H375" s="42"/>
      <c r="I375" s="42"/>
      <c r="J375" s="42"/>
      <c r="K375" s="44"/>
      <c r="L375" s="44"/>
      <c r="M375" s="44"/>
      <c r="N375" s="76"/>
      <c r="O375" s="76"/>
      <c r="P375" s="71">
        <v>0</v>
      </c>
      <c r="Q375" s="30">
        <v>1.859</v>
      </c>
    </row>
    <row r="376" spans="1:17">
      <c r="A376" s="87"/>
      <c r="B376" s="78"/>
      <c r="C376" s="39"/>
      <c r="D376" s="39"/>
      <c r="E376" s="40"/>
      <c r="F376" s="39"/>
      <c r="G376" s="39"/>
      <c r="H376" s="39"/>
      <c r="I376" s="34"/>
      <c r="J376" s="39"/>
      <c r="K376" s="79"/>
      <c r="L376" s="79"/>
      <c r="M376" s="79"/>
      <c r="N376" s="79"/>
      <c r="O376" s="79"/>
      <c r="P376" s="95"/>
      <c r="Q376" s="95"/>
    </row>
    <row r="377" spans="1:17" ht="15.75" thickBot="1">
      <c r="A377" s="88"/>
      <c r="B377" s="80"/>
      <c r="C377" s="334"/>
      <c r="D377" s="334"/>
      <c r="E377" s="334"/>
      <c r="F377" s="334"/>
      <c r="G377" s="334"/>
      <c r="H377" s="334"/>
      <c r="I377" s="47"/>
      <c r="J377" s="48"/>
      <c r="K377" s="81"/>
      <c r="L377" s="81"/>
      <c r="M377" s="81"/>
      <c r="N377" s="81"/>
      <c r="O377" s="81"/>
      <c r="P377" s="95"/>
      <c r="Q377" s="80"/>
    </row>
    <row r="378" spans="1:17">
      <c r="A378" s="89" t="s">
        <v>22</v>
      </c>
      <c r="B378" s="98">
        <f>MIN(B11:B375)</f>
        <v>1582</v>
      </c>
      <c r="C378" s="104">
        <f t="shared" ref="C378:O378" si="0">MIN(C11:C375)</f>
        <v>2</v>
      </c>
      <c r="D378" s="104">
        <f t="shared" si="0"/>
        <v>0.01</v>
      </c>
      <c r="E378" s="104">
        <f t="shared" si="0"/>
        <v>7.2</v>
      </c>
      <c r="F378" s="104">
        <f t="shared" si="0"/>
        <v>22</v>
      </c>
      <c r="G378" s="104">
        <f t="shared" si="0"/>
        <v>1</v>
      </c>
      <c r="H378" s="104">
        <f t="shared" si="0"/>
        <v>2</v>
      </c>
      <c r="I378" s="104">
        <f t="shared" si="0"/>
        <v>0.95</v>
      </c>
      <c r="J378" s="104">
        <f t="shared" si="0"/>
        <v>4.2</v>
      </c>
      <c r="K378" s="104">
        <f t="shared" si="0"/>
        <v>0</v>
      </c>
      <c r="L378" s="104">
        <f t="shared" si="0"/>
        <v>0</v>
      </c>
      <c r="M378" s="104">
        <f t="shared" si="0"/>
        <v>0</v>
      </c>
      <c r="N378" s="104">
        <f t="shared" si="0"/>
        <v>0</v>
      </c>
      <c r="O378" s="104">
        <f t="shared" si="0"/>
        <v>0</v>
      </c>
      <c r="P378" s="104">
        <f t="shared" ref="P378" si="1">MIN(P11:P375)</f>
        <v>0</v>
      </c>
      <c r="Q378" s="104">
        <f>MIN(Q11:Q375)</f>
        <v>0</v>
      </c>
    </row>
    <row r="379" spans="1:17">
      <c r="A379" s="90" t="s">
        <v>23</v>
      </c>
      <c r="B379" s="99">
        <f>AVERAGE(B11:B375)</f>
        <v>2955.6931506849314</v>
      </c>
      <c r="C379" s="42">
        <f t="shared" ref="C379:O379" si="2">AVERAGE(C11:C375)</f>
        <v>2</v>
      </c>
      <c r="D379" s="42">
        <f t="shared" si="2"/>
        <v>1.601666666666667</v>
      </c>
      <c r="E379" s="42">
        <f t="shared" si="2"/>
        <v>7.37777777777778</v>
      </c>
      <c r="F379" s="42">
        <f t="shared" si="2"/>
        <v>102.88888888888889</v>
      </c>
      <c r="G379" s="42">
        <f t="shared" si="2"/>
        <v>3</v>
      </c>
      <c r="H379" s="42">
        <f t="shared" si="2"/>
        <v>2.2777777777777777</v>
      </c>
      <c r="I379" s="42">
        <f t="shared" si="2"/>
        <v>3.630555555555556</v>
      </c>
      <c r="J379" s="42">
        <f t="shared" si="2"/>
        <v>6.3111111111111118</v>
      </c>
      <c r="K379" s="42">
        <f t="shared" si="2"/>
        <v>4.383230769230769</v>
      </c>
      <c r="L379" s="42">
        <f t="shared" si="2"/>
        <v>6.6546807692307706</v>
      </c>
      <c r="M379" s="42">
        <f t="shared" si="2"/>
        <v>3.8295384615384616</v>
      </c>
      <c r="N379" s="42">
        <f t="shared" si="2"/>
        <v>11.797930769230771</v>
      </c>
      <c r="O379" s="42">
        <f t="shared" si="2"/>
        <v>6.1388076923076929</v>
      </c>
      <c r="P379" s="42">
        <f t="shared" ref="P379" si="3">AVERAGE(P11:P375)</f>
        <v>3.4397260273972603</v>
      </c>
      <c r="Q379" s="74">
        <f>AVERAGE(Q11:Q375)</f>
        <v>1.0740602739726031</v>
      </c>
    </row>
    <row r="380" spans="1:17" ht="15.75" thickBot="1">
      <c r="A380" s="91" t="s">
        <v>24</v>
      </c>
      <c r="B380" s="100">
        <f>MAX(B11:B375)</f>
        <v>30005</v>
      </c>
      <c r="C380" s="105">
        <f t="shared" ref="C380:O380" si="4">MAX(C11:C375)</f>
        <v>2</v>
      </c>
      <c r="D380" s="105">
        <f t="shared" si="4"/>
        <v>5.3</v>
      </c>
      <c r="E380" s="105">
        <f t="shared" si="4"/>
        <v>7.5</v>
      </c>
      <c r="F380" s="105">
        <f t="shared" si="4"/>
        <v>320</v>
      </c>
      <c r="G380" s="105">
        <f t="shared" si="4"/>
        <v>9</v>
      </c>
      <c r="H380" s="105">
        <f t="shared" si="4"/>
        <v>4</v>
      </c>
      <c r="I380" s="105">
        <f t="shared" si="4"/>
        <v>9.3000000000000007</v>
      </c>
      <c r="J380" s="85">
        <f t="shared" si="4"/>
        <v>8.4</v>
      </c>
      <c r="K380" s="105">
        <f t="shared" si="4"/>
        <v>11.212</v>
      </c>
      <c r="L380" s="105">
        <f t="shared" si="4"/>
        <v>21.641100000000002</v>
      </c>
      <c r="M380" s="105">
        <f t="shared" si="4"/>
        <v>11.02</v>
      </c>
      <c r="N380" s="105">
        <f t="shared" si="4"/>
        <v>26.999000000000002</v>
      </c>
      <c r="O380" s="105">
        <f t="shared" si="4"/>
        <v>31.850999999999999</v>
      </c>
      <c r="P380" s="105">
        <f t="shared" ref="P380" si="5">MAX(P11:P375)</f>
        <v>155</v>
      </c>
      <c r="Q380" s="105">
        <f>MAX(Q11:Q375)</f>
        <v>6.4450000000000003</v>
      </c>
    </row>
    <row r="381" spans="1:17">
      <c r="A381" s="92"/>
      <c r="B381" s="83" t="s">
        <v>31</v>
      </c>
      <c r="C381" s="84">
        <f>COUNTIF(C12:C376,"&gt;0")</f>
        <v>18</v>
      </c>
      <c r="D381" s="47"/>
      <c r="E381" s="47"/>
      <c r="F381" s="47"/>
      <c r="G381" s="47"/>
      <c r="H381" s="47"/>
      <c r="I381" s="47"/>
      <c r="J381" s="96" t="s">
        <v>27</v>
      </c>
      <c r="K381" s="69">
        <f>SUM(K$11:K$375)</f>
        <v>113.964</v>
      </c>
      <c r="L381" s="69">
        <f t="shared" ref="L381:P381" si="6">SUM(L$11:L$375)</f>
        <v>173.02170000000004</v>
      </c>
      <c r="M381" s="69">
        <f t="shared" si="6"/>
        <v>99.567999999999998</v>
      </c>
      <c r="N381" s="69">
        <f t="shared" si="6"/>
        <v>306.74620000000004</v>
      </c>
      <c r="O381" s="69">
        <f t="shared" si="6"/>
        <v>159.60900000000001</v>
      </c>
      <c r="P381" s="69">
        <f t="shared" si="6"/>
        <v>1255.5</v>
      </c>
      <c r="Q381" s="83"/>
    </row>
  </sheetData>
  <protectedRanges>
    <protectedRange sqref="P11:P375" name="Range1_3"/>
    <protectedRange sqref="B11:B375" name="Range1_4"/>
    <protectedRange sqref="C67:H67 C166:J178 C165:H165 C152:J164 C151:H151 C138:J150 C137:H137 C124:J136 C123:H123 C110:J112 C109:H109 C96:J98 C95:H95 C82:J84 C81:H81 C68:J70 C13:J14 C26:H26 C27:J28 C39:H39 C40:J42 C53:H53 C179:H179 C180:J192 K377:O377 C100:J108 C374:H374 C375:M375 C114:J122 C54:J56 C193:H193 C360:H360 C361:J361 C348:J359 C347:H347 C334:J346 C333:H333 C320:J332 C319:H319 C306:J318 C305:H305 C292:J304 C291:H291 C278:J290 C277:H277 C264:J276 C263:H263 C250:J262 C249:H249 C236:J248 C235:H235 C222:J234 C221:H221 C208:J220 C207:H207 C194:J206 C363:J373 K363:M364 K366:M373 K29:O29 K43:O43 K57:O57 K71:O71 K85:O85 K99:O99 K113:O113 K127:O127 K141:O141 K155:O155 K169:O169 K183:O183 K197:O197 K211:O211 K225:O225 K239:O239 K253:O253 K267:O267 K281:O281 K295:O295 K309:O309 K323:O323 K337:O337 K351:O351 K365:O365 C16:J25 C30:J38 K15:O15 C44:J52 C58:J66 C72:J80 C86:J94 B376" name="Range1"/>
    <protectedRange sqref="C15:J15 C29:J29 C43:J43 C57:J57 C71:J71 C85:J85 C99:J99 C113:J113" name="Range1_2_2"/>
    <protectedRange sqref="Q11:Q375" name="Range1_4_2"/>
  </protectedRanges>
  <mergeCells count="25">
    <mergeCell ref="B5:B6"/>
    <mergeCell ref="C5:J5"/>
    <mergeCell ref="K5:O5"/>
    <mergeCell ref="E6:E7"/>
    <mergeCell ref="K9:K10"/>
    <mergeCell ref="L9:L10"/>
    <mergeCell ref="M9:M10"/>
    <mergeCell ref="N9:N10"/>
    <mergeCell ref="O9:O10"/>
    <mergeCell ref="A1:Q1"/>
    <mergeCell ref="A2:Q2"/>
    <mergeCell ref="C377:H377"/>
    <mergeCell ref="C15:J15"/>
    <mergeCell ref="C29:J29"/>
    <mergeCell ref="C43:J43"/>
    <mergeCell ref="C57:J57"/>
    <mergeCell ref="C71:J71"/>
    <mergeCell ref="C113:J113"/>
    <mergeCell ref="C99:J99"/>
    <mergeCell ref="C85:J85"/>
    <mergeCell ref="Q5:Q6"/>
    <mergeCell ref="A3:Q3"/>
    <mergeCell ref="A4:Q4"/>
    <mergeCell ref="P9:P10"/>
    <mergeCell ref="A5:A7"/>
  </mergeCells>
  <hyperlinks>
    <hyperlink ref="A3" r:id="rId1" xr:uid="{00000000-0004-0000-0300-000000000000}"/>
  </hyperlinks>
  <pageMargins left="0.7" right="0.7" top="0.75" bottom="0.75" header="0.3" footer="0.3"/>
  <pageSetup paperSize="9" orientation="portrait" r:id="rId2"/>
  <ignoredErrors>
    <ignoredError sqref="P378:P38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81"/>
  <sheetViews>
    <sheetView zoomScaleNormal="100" workbookViewId="0">
      <pane xSplit="13" ySplit="10" topLeftCell="N11" activePane="bottomRight" state="frozen"/>
      <selection pane="topRight" activeCell="N1" sqref="N1"/>
      <selection pane="bottomLeft" sqref="A1:S1"/>
      <selection pane="bottomRight"/>
    </sheetView>
  </sheetViews>
  <sheetFormatPr defaultRowHeight="15"/>
  <cols>
    <col min="1" max="1" width="30.28515625" customWidth="1"/>
    <col min="2" max="2" width="13.140625" customWidth="1"/>
    <col min="4" max="4" width="10.7109375" customWidth="1"/>
    <col min="6" max="6" width="10.5703125" customWidth="1"/>
    <col min="11" max="11" width="9.85546875" customWidth="1"/>
    <col min="12" max="12" width="10" customWidth="1"/>
    <col min="13" max="13" width="10.42578125" customWidth="1"/>
    <col min="14" max="14" width="12.28515625" customWidth="1"/>
    <col min="15" max="15" width="10.42578125" customWidth="1"/>
    <col min="17" max="19" width="13" customWidth="1"/>
  </cols>
  <sheetData>
    <row r="1" spans="1:19" ht="21">
      <c r="A1" s="332" t="s">
        <v>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</row>
    <row r="2" spans="1:19" ht="18.7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</row>
    <row r="3" spans="1:19" ht="21.75" customHeight="1">
      <c r="A3" s="342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ht="19.5" customHeight="1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</row>
    <row r="5" spans="1:19" ht="39" customHeight="1">
      <c r="A5" s="344" t="s">
        <v>2</v>
      </c>
      <c r="B5" s="340" t="s">
        <v>36</v>
      </c>
      <c r="C5" s="347" t="s">
        <v>35</v>
      </c>
      <c r="D5" s="347"/>
      <c r="E5" s="347"/>
      <c r="F5" s="347"/>
      <c r="G5" s="347"/>
      <c r="H5" s="347"/>
      <c r="I5" s="347"/>
      <c r="J5" s="348"/>
      <c r="K5" s="349" t="s">
        <v>3</v>
      </c>
      <c r="L5" s="350"/>
      <c r="M5" s="350"/>
      <c r="N5" s="350"/>
      <c r="O5" s="351"/>
      <c r="P5" s="70"/>
      <c r="Q5" s="340" t="s">
        <v>34</v>
      </c>
      <c r="R5" s="340" t="s">
        <v>37</v>
      </c>
      <c r="S5" s="340" t="s">
        <v>38</v>
      </c>
    </row>
    <row r="6" spans="1:19" ht="60" customHeight="1">
      <c r="A6" s="345"/>
      <c r="B6" s="341"/>
      <c r="C6" s="10" t="s">
        <v>4</v>
      </c>
      <c r="D6" s="11" t="s">
        <v>5</v>
      </c>
      <c r="E6" s="352" t="s">
        <v>0</v>
      </c>
      <c r="F6" s="10" t="s">
        <v>6</v>
      </c>
      <c r="G6" s="12" t="s">
        <v>7</v>
      </c>
      <c r="H6" s="12" t="s">
        <v>8</v>
      </c>
      <c r="I6" s="12" t="s">
        <v>9</v>
      </c>
      <c r="J6" s="11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28</v>
      </c>
      <c r="Q6" s="341"/>
      <c r="R6" s="357"/>
      <c r="S6" s="357"/>
    </row>
    <row r="7" spans="1:19">
      <c r="A7" s="346"/>
      <c r="B7" s="14" t="s">
        <v>32</v>
      </c>
      <c r="C7" s="15" t="s">
        <v>16</v>
      </c>
      <c r="D7" s="12" t="s">
        <v>16</v>
      </c>
      <c r="E7" s="353"/>
      <c r="F7" s="15" t="s">
        <v>17</v>
      </c>
      <c r="G7" s="16" t="s">
        <v>16</v>
      </c>
      <c r="H7" s="16" t="s">
        <v>16</v>
      </c>
      <c r="I7" s="15" t="s">
        <v>16</v>
      </c>
      <c r="J7" s="15" t="s">
        <v>16</v>
      </c>
      <c r="K7" s="15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29</v>
      </c>
      <c r="Q7" s="14" t="s">
        <v>32</v>
      </c>
      <c r="R7" s="358"/>
      <c r="S7" s="358"/>
    </row>
    <row r="8" spans="1:19">
      <c r="A8" s="17" t="s">
        <v>19</v>
      </c>
      <c r="B8" s="97">
        <v>35500</v>
      </c>
      <c r="C8" s="19">
        <v>10</v>
      </c>
      <c r="D8" s="20" t="s">
        <v>1</v>
      </c>
      <c r="E8" s="21" t="s">
        <v>1</v>
      </c>
      <c r="F8" s="22" t="s">
        <v>1</v>
      </c>
      <c r="G8" s="22">
        <v>30</v>
      </c>
      <c r="H8" s="22">
        <v>20</v>
      </c>
      <c r="I8" s="19" t="s">
        <v>1</v>
      </c>
      <c r="J8" s="23" t="s">
        <v>1</v>
      </c>
      <c r="K8" s="25">
        <v>17500</v>
      </c>
      <c r="L8" s="25">
        <v>19983</v>
      </c>
      <c r="M8" s="25">
        <v>7837</v>
      </c>
      <c r="N8" s="25">
        <v>7850</v>
      </c>
      <c r="O8" s="25">
        <v>19983</v>
      </c>
      <c r="P8" s="25"/>
      <c r="Q8" s="97" t="s">
        <v>1</v>
      </c>
      <c r="R8" s="97" t="s">
        <v>1</v>
      </c>
      <c r="S8" s="97" t="s">
        <v>1</v>
      </c>
    </row>
    <row r="9" spans="1:19">
      <c r="A9" s="17" t="s">
        <v>20</v>
      </c>
      <c r="B9" s="97" t="s">
        <v>1</v>
      </c>
      <c r="C9" s="18" t="s">
        <v>1</v>
      </c>
      <c r="D9" s="18" t="s">
        <v>1</v>
      </c>
      <c r="E9" s="18" t="s">
        <v>1</v>
      </c>
      <c r="F9" s="18" t="s">
        <v>1</v>
      </c>
      <c r="G9" s="18" t="s">
        <v>1</v>
      </c>
      <c r="H9" s="18" t="s">
        <v>1</v>
      </c>
      <c r="I9" s="18" t="s">
        <v>1</v>
      </c>
      <c r="J9" s="18" t="s">
        <v>1</v>
      </c>
      <c r="K9" s="335" t="s">
        <v>1</v>
      </c>
      <c r="L9" s="335" t="s">
        <v>1</v>
      </c>
      <c r="M9" s="335" t="s">
        <v>1</v>
      </c>
      <c r="N9" s="335" t="s">
        <v>1</v>
      </c>
      <c r="O9" s="335" t="s">
        <v>1</v>
      </c>
      <c r="P9" s="335" t="s">
        <v>1</v>
      </c>
      <c r="Q9" s="97" t="s">
        <v>1</v>
      </c>
      <c r="R9" s="97" t="s">
        <v>1</v>
      </c>
      <c r="S9" s="97" t="s">
        <v>1</v>
      </c>
    </row>
    <row r="10" spans="1:19">
      <c r="A10" s="17" t="s">
        <v>21</v>
      </c>
      <c r="B10" s="97" t="s">
        <v>1</v>
      </c>
      <c r="C10" s="18" t="s">
        <v>1</v>
      </c>
      <c r="D10" s="18" t="s">
        <v>1</v>
      </c>
      <c r="E10" s="18" t="s">
        <v>1</v>
      </c>
      <c r="F10" s="18" t="s">
        <v>1</v>
      </c>
      <c r="G10" s="18" t="s">
        <v>1</v>
      </c>
      <c r="H10" s="18" t="s">
        <v>1</v>
      </c>
      <c r="I10" s="18" t="s">
        <v>1</v>
      </c>
      <c r="J10" s="18" t="s">
        <v>1</v>
      </c>
      <c r="K10" s="336"/>
      <c r="L10" s="336"/>
      <c r="M10" s="336"/>
      <c r="N10" s="336"/>
      <c r="O10" s="336"/>
      <c r="P10" s="336"/>
      <c r="Q10" s="97" t="s">
        <v>1</v>
      </c>
      <c r="R10" s="97" t="s">
        <v>1</v>
      </c>
      <c r="S10" s="97" t="s">
        <v>1</v>
      </c>
    </row>
    <row r="11" spans="1:19">
      <c r="A11" s="86">
        <v>42309</v>
      </c>
      <c r="B11" s="38">
        <v>2200</v>
      </c>
      <c r="C11" s="33"/>
      <c r="D11" s="42"/>
      <c r="E11" s="31"/>
      <c r="F11" s="31"/>
      <c r="G11" s="31"/>
      <c r="H11" s="31"/>
      <c r="I11" s="33"/>
      <c r="J11" s="75"/>
      <c r="K11" s="76"/>
      <c r="L11" s="76"/>
      <c r="M11" s="76"/>
      <c r="N11" s="76"/>
      <c r="O11" s="76"/>
      <c r="P11" s="71">
        <v>0</v>
      </c>
      <c r="Q11" s="38">
        <v>1401</v>
      </c>
      <c r="R11" s="108"/>
      <c r="S11" s="108"/>
    </row>
    <row r="12" spans="1:19">
      <c r="A12" s="86">
        <v>42310</v>
      </c>
      <c r="B12" s="38">
        <v>2285</v>
      </c>
      <c r="C12" s="33"/>
      <c r="D12" s="42"/>
      <c r="E12" s="31"/>
      <c r="F12" s="31"/>
      <c r="G12" s="31"/>
      <c r="H12" s="31"/>
      <c r="I12" s="33"/>
      <c r="J12" s="75"/>
      <c r="K12" s="76"/>
      <c r="L12" s="76"/>
      <c r="M12" s="76"/>
      <c r="N12" s="76"/>
      <c r="O12" s="76"/>
      <c r="P12" s="71">
        <v>0</v>
      </c>
      <c r="Q12" s="38">
        <v>1325</v>
      </c>
      <c r="R12" s="108"/>
      <c r="S12" s="108"/>
    </row>
    <row r="13" spans="1:19">
      <c r="A13" s="86">
        <v>42311</v>
      </c>
      <c r="B13" s="38">
        <v>2582</v>
      </c>
      <c r="C13" s="30">
        <v>1</v>
      </c>
      <c r="D13" s="30">
        <v>2</v>
      </c>
      <c r="E13" s="37">
        <v>7.4</v>
      </c>
      <c r="F13" s="30">
        <v>368</v>
      </c>
      <c r="G13" s="30">
        <v>10</v>
      </c>
      <c r="H13" s="30">
        <v>6</v>
      </c>
      <c r="I13" s="30">
        <v>4.8</v>
      </c>
      <c r="J13" s="30">
        <v>6.4</v>
      </c>
      <c r="K13" s="30">
        <f>IF(B13&gt;0,H13*B13/1000,"")</f>
        <v>15.492000000000001</v>
      </c>
      <c r="L13" s="30">
        <f>IF(B13&gt;0,I13*B13/1000,"")</f>
        <v>12.393600000000001</v>
      </c>
      <c r="M13" s="30">
        <f>IF(B13&gt;0,C13*B13/1000,"")</f>
        <v>2.5819999999999999</v>
      </c>
      <c r="N13" s="30">
        <f>IF(B13&gt;0,J13*B13/1000,"")</f>
        <v>16.524799999999999</v>
      </c>
      <c r="O13" s="30">
        <f>IF(B13&gt;0,G13*B13/1000,"")</f>
        <v>25.82</v>
      </c>
      <c r="P13" s="71">
        <v>3.5</v>
      </c>
      <c r="Q13" s="38">
        <v>1521</v>
      </c>
      <c r="R13" s="108">
        <v>42319</v>
      </c>
      <c r="S13" s="108">
        <v>42328</v>
      </c>
    </row>
    <row r="14" spans="1:19">
      <c r="A14" s="86">
        <v>42312</v>
      </c>
      <c r="B14" s="38">
        <v>3670</v>
      </c>
      <c r="C14" s="33"/>
      <c r="D14" s="33"/>
      <c r="E14" s="31"/>
      <c r="F14" s="32"/>
      <c r="G14" s="32"/>
      <c r="H14" s="32"/>
      <c r="I14" s="33"/>
      <c r="J14" s="33"/>
      <c r="K14" s="76"/>
      <c r="L14" s="76"/>
      <c r="M14" s="76"/>
      <c r="N14" s="76"/>
      <c r="O14" s="76"/>
      <c r="P14" s="71">
        <v>17</v>
      </c>
      <c r="Q14" s="38">
        <v>2461</v>
      </c>
      <c r="R14" s="108"/>
      <c r="S14" s="108"/>
    </row>
    <row r="15" spans="1:19">
      <c r="A15" s="86">
        <v>42313</v>
      </c>
      <c r="B15" s="38">
        <v>9009</v>
      </c>
      <c r="C15" s="102"/>
      <c r="D15" s="102"/>
      <c r="E15" s="103"/>
      <c r="F15" s="102"/>
      <c r="G15" s="102"/>
      <c r="H15" s="102"/>
      <c r="I15" s="102"/>
      <c r="J15" s="102"/>
      <c r="K15" s="76"/>
      <c r="L15" s="76"/>
      <c r="M15" s="76"/>
      <c r="N15" s="76"/>
      <c r="O15" s="76"/>
      <c r="P15" s="71">
        <v>32.5</v>
      </c>
      <c r="Q15" s="38">
        <v>3865</v>
      </c>
      <c r="R15" s="108"/>
      <c r="S15" s="108"/>
    </row>
    <row r="16" spans="1:19">
      <c r="A16" s="86">
        <v>42314</v>
      </c>
      <c r="B16" s="38">
        <v>6828</v>
      </c>
      <c r="C16" s="42"/>
      <c r="D16" s="42"/>
      <c r="E16" s="43"/>
      <c r="F16" s="42"/>
      <c r="G16" s="42"/>
      <c r="H16" s="42"/>
      <c r="I16" s="42"/>
      <c r="J16" s="42"/>
      <c r="K16" s="76"/>
      <c r="L16" s="76"/>
      <c r="M16" s="76"/>
      <c r="N16" s="76"/>
      <c r="O16" s="76"/>
      <c r="P16" s="71">
        <v>7</v>
      </c>
      <c r="Q16" s="38">
        <v>5389</v>
      </c>
      <c r="R16" s="108"/>
      <c r="S16" s="108"/>
    </row>
    <row r="17" spans="1:19">
      <c r="A17" s="86">
        <v>42315</v>
      </c>
      <c r="B17" s="38">
        <v>3603</v>
      </c>
      <c r="C17" s="42"/>
      <c r="D17" s="42"/>
      <c r="E17" s="43"/>
      <c r="F17" s="42"/>
      <c r="G17" s="42"/>
      <c r="H17" s="42"/>
      <c r="I17" s="42"/>
      <c r="J17" s="42"/>
      <c r="K17" s="76"/>
      <c r="L17" s="76"/>
      <c r="M17" s="76"/>
      <c r="N17" s="76"/>
      <c r="O17" s="76"/>
      <c r="P17" s="71">
        <v>0</v>
      </c>
      <c r="Q17" s="38">
        <v>4293</v>
      </c>
      <c r="R17" s="108"/>
      <c r="S17" s="108"/>
    </row>
    <row r="18" spans="1:19">
      <c r="A18" s="86">
        <v>42316</v>
      </c>
      <c r="B18" s="38">
        <v>2786</v>
      </c>
      <c r="C18" s="42"/>
      <c r="D18" s="42"/>
      <c r="E18" s="43"/>
      <c r="F18" s="42"/>
      <c r="G18" s="42"/>
      <c r="H18" s="42"/>
      <c r="I18" s="42"/>
      <c r="J18" s="42"/>
      <c r="K18" s="76"/>
      <c r="L18" s="76"/>
      <c r="M18" s="76"/>
      <c r="N18" s="76"/>
      <c r="O18" s="76"/>
      <c r="P18" s="71">
        <v>1</v>
      </c>
      <c r="Q18" s="38">
        <v>3504</v>
      </c>
      <c r="R18" s="108"/>
      <c r="S18" s="108"/>
    </row>
    <row r="19" spans="1:19">
      <c r="A19" s="86">
        <v>42317</v>
      </c>
      <c r="B19" s="38">
        <v>9406</v>
      </c>
      <c r="C19" s="42"/>
      <c r="D19" s="42"/>
      <c r="E19" s="43"/>
      <c r="F19" s="42"/>
      <c r="G19" s="42"/>
      <c r="H19" s="42"/>
      <c r="I19" s="42"/>
      <c r="J19" s="42"/>
      <c r="K19" s="76"/>
      <c r="L19" s="76"/>
      <c r="M19" s="76"/>
      <c r="N19" s="76"/>
      <c r="O19" s="76"/>
      <c r="P19" s="71">
        <v>30.5</v>
      </c>
      <c r="Q19" s="38">
        <v>3906</v>
      </c>
      <c r="R19" s="108"/>
      <c r="S19" s="108"/>
    </row>
    <row r="20" spans="1:19">
      <c r="A20" s="86">
        <v>42318</v>
      </c>
      <c r="B20" s="38">
        <v>5611</v>
      </c>
      <c r="C20" s="42"/>
      <c r="D20" s="42"/>
      <c r="E20" s="43"/>
      <c r="F20" s="42"/>
      <c r="G20" s="42"/>
      <c r="H20" s="42"/>
      <c r="I20" s="42"/>
      <c r="J20" s="42"/>
      <c r="K20" s="76"/>
      <c r="L20" s="76"/>
      <c r="M20" s="76"/>
      <c r="N20" s="76"/>
      <c r="O20" s="76"/>
      <c r="P20" s="72">
        <v>2</v>
      </c>
      <c r="Q20" s="38">
        <v>1410</v>
      </c>
      <c r="R20" s="108"/>
      <c r="S20" s="108"/>
    </row>
    <row r="21" spans="1:19">
      <c r="A21" s="86">
        <v>42319</v>
      </c>
      <c r="B21" s="38">
        <v>3481</v>
      </c>
      <c r="C21" s="42"/>
      <c r="D21" s="42"/>
      <c r="E21" s="43"/>
      <c r="F21" s="42"/>
      <c r="G21" s="42"/>
      <c r="H21" s="42"/>
      <c r="I21" s="42"/>
      <c r="J21" s="42"/>
      <c r="K21" s="76"/>
      <c r="L21" s="76"/>
      <c r="M21" s="76"/>
      <c r="N21" s="76"/>
      <c r="O21" s="76"/>
      <c r="P21" s="71">
        <v>0</v>
      </c>
      <c r="Q21" s="38">
        <v>70</v>
      </c>
      <c r="R21" s="108"/>
      <c r="S21" s="108"/>
    </row>
    <row r="22" spans="1:19">
      <c r="A22" s="86">
        <v>42320</v>
      </c>
      <c r="B22" s="38">
        <v>2935</v>
      </c>
      <c r="C22" s="42"/>
      <c r="D22" s="42"/>
      <c r="E22" s="43"/>
      <c r="F22" s="42"/>
      <c r="G22" s="42"/>
      <c r="H22" s="42"/>
      <c r="I22" s="42"/>
      <c r="J22" s="42"/>
      <c r="K22" s="76"/>
      <c r="L22" s="76"/>
      <c r="M22" s="76"/>
      <c r="N22" s="76"/>
      <c r="O22" s="76"/>
      <c r="P22" s="71">
        <v>0</v>
      </c>
      <c r="Q22" s="38">
        <v>56</v>
      </c>
      <c r="R22" s="108"/>
      <c r="S22" s="108"/>
    </row>
    <row r="23" spans="1:19">
      <c r="A23" s="86">
        <v>42321</v>
      </c>
      <c r="B23" s="38">
        <v>2738</v>
      </c>
      <c r="C23" s="42"/>
      <c r="D23" s="42"/>
      <c r="E23" s="43"/>
      <c r="F23" s="42"/>
      <c r="G23" s="42"/>
      <c r="H23" s="42"/>
      <c r="I23" s="42"/>
      <c r="J23" s="42"/>
      <c r="K23" s="76"/>
      <c r="L23" s="76"/>
      <c r="M23" s="76"/>
      <c r="N23" s="76"/>
      <c r="O23" s="76"/>
      <c r="P23" s="71">
        <v>0</v>
      </c>
      <c r="Q23" s="38">
        <v>37</v>
      </c>
      <c r="R23" s="108"/>
      <c r="S23" s="108"/>
    </row>
    <row r="24" spans="1:19">
      <c r="A24" s="86">
        <v>42322</v>
      </c>
      <c r="B24" s="38">
        <v>2505</v>
      </c>
      <c r="C24" s="42"/>
      <c r="D24" s="42"/>
      <c r="E24" s="43"/>
      <c r="F24" s="42"/>
      <c r="G24" s="42"/>
      <c r="H24" s="42"/>
      <c r="I24" s="42"/>
      <c r="J24" s="42"/>
      <c r="K24" s="76"/>
      <c r="L24" s="76"/>
      <c r="M24" s="76"/>
      <c r="N24" s="76"/>
      <c r="O24" s="76"/>
      <c r="P24" s="71">
        <v>1</v>
      </c>
      <c r="Q24" s="38">
        <v>23</v>
      </c>
      <c r="R24" s="108"/>
      <c r="S24" s="108"/>
    </row>
    <row r="25" spans="1:19">
      <c r="A25" s="86">
        <v>42323</v>
      </c>
      <c r="B25" s="38">
        <v>11893</v>
      </c>
      <c r="C25" s="42"/>
      <c r="D25" s="42"/>
      <c r="E25" s="43"/>
      <c r="F25" s="42"/>
      <c r="G25" s="42"/>
      <c r="H25" s="42"/>
      <c r="I25" s="42"/>
      <c r="J25" s="42"/>
      <c r="K25" s="76"/>
      <c r="L25" s="76"/>
      <c r="M25" s="76"/>
      <c r="N25" s="76"/>
      <c r="O25" s="76"/>
      <c r="P25" s="71">
        <v>57</v>
      </c>
      <c r="Q25" s="38">
        <v>31</v>
      </c>
      <c r="R25" s="108"/>
      <c r="S25" s="108"/>
    </row>
    <row r="26" spans="1:19">
      <c r="A26" s="86">
        <v>42324</v>
      </c>
      <c r="B26" s="38">
        <v>6041</v>
      </c>
      <c r="C26" s="31"/>
      <c r="D26" s="32"/>
      <c r="E26" s="32"/>
      <c r="F26" s="32"/>
      <c r="G26" s="33"/>
      <c r="H26" s="33"/>
      <c r="I26" s="34"/>
      <c r="J26" s="34"/>
      <c r="K26" s="76"/>
      <c r="L26" s="76"/>
      <c r="M26" s="76"/>
      <c r="N26" s="76"/>
      <c r="O26" s="76"/>
      <c r="P26" s="71">
        <v>2</v>
      </c>
      <c r="Q26" s="38">
        <v>27</v>
      </c>
      <c r="R26" s="108"/>
      <c r="S26" s="108"/>
    </row>
    <row r="27" spans="1:19">
      <c r="A27" s="86">
        <v>42325</v>
      </c>
      <c r="B27" s="38">
        <v>3750</v>
      </c>
      <c r="C27" s="30">
        <v>1</v>
      </c>
      <c r="D27" s="30">
        <v>0.35</v>
      </c>
      <c r="E27" s="37">
        <v>7.2</v>
      </c>
      <c r="F27" s="30">
        <v>120</v>
      </c>
      <c r="G27" s="30">
        <v>7</v>
      </c>
      <c r="H27" s="30">
        <v>7</v>
      </c>
      <c r="I27" s="30">
        <v>2.5</v>
      </c>
      <c r="J27" s="30">
        <v>5.9</v>
      </c>
      <c r="K27" s="30">
        <f>IF(B27&gt;0,H27*B27/1000,"")</f>
        <v>26.25</v>
      </c>
      <c r="L27" s="30">
        <f>IF(B27&gt;0,I27*B27/1000,"")</f>
        <v>9.375</v>
      </c>
      <c r="M27" s="30">
        <f>IF(B27&gt;0,C27*B27/1000,"")</f>
        <v>3.75</v>
      </c>
      <c r="N27" s="30">
        <f>IF(B27&gt;0,J27*B27/1000,"")</f>
        <v>22.125</v>
      </c>
      <c r="O27" s="30">
        <f>IF(B27&gt;0,G27*B27/1000,"")</f>
        <v>26.25</v>
      </c>
      <c r="P27" s="71">
        <v>0</v>
      </c>
      <c r="Q27" s="38">
        <v>19</v>
      </c>
      <c r="R27" s="108">
        <v>42332</v>
      </c>
      <c r="S27" s="108">
        <v>42342</v>
      </c>
    </row>
    <row r="28" spans="1:19">
      <c r="A28" s="86">
        <v>42326</v>
      </c>
      <c r="B28" s="38">
        <v>2985</v>
      </c>
      <c r="C28" s="42"/>
      <c r="D28" s="42"/>
      <c r="E28" s="43"/>
      <c r="F28" s="42"/>
      <c r="G28" s="42"/>
      <c r="H28" s="42"/>
      <c r="I28" s="42"/>
      <c r="J28" s="42"/>
      <c r="K28" s="76"/>
      <c r="L28" s="76"/>
      <c r="M28" s="76"/>
      <c r="N28" s="76"/>
      <c r="O28" s="76"/>
      <c r="P28" s="71">
        <v>0</v>
      </c>
      <c r="Q28" s="38">
        <v>20</v>
      </c>
      <c r="R28" s="108"/>
      <c r="S28" s="108"/>
    </row>
    <row r="29" spans="1:19">
      <c r="A29" s="86">
        <v>42327</v>
      </c>
      <c r="B29" s="38">
        <v>2824</v>
      </c>
      <c r="C29" s="42"/>
      <c r="D29" s="42"/>
      <c r="E29" s="43"/>
      <c r="F29" s="42"/>
      <c r="G29" s="42"/>
      <c r="H29" s="42"/>
      <c r="I29" s="42"/>
      <c r="J29" s="42"/>
      <c r="K29" s="76"/>
      <c r="L29" s="76"/>
      <c r="M29" s="76"/>
      <c r="N29" s="76"/>
      <c r="O29" s="76"/>
      <c r="P29" s="71">
        <v>0</v>
      </c>
      <c r="Q29" s="38">
        <v>18</v>
      </c>
      <c r="R29" s="108"/>
      <c r="S29" s="108"/>
    </row>
    <row r="30" spans="1:19">
      <c r="A30" s="86">
        <v>42328</v>
      </c>
      <c r="B30" s="38">
        <v>2584</v>
      </c>
      <c r="C30" s="42"/>
      <c r="D30" s="42"/>
      <c r="E30" s="43"/>
      <c r="F30" s="42"/>
      <c r="G30" s="42"/>
      <c r="H30" s="42"/>
      <c r="I30" s="42"/>
      <c r="J30" s="42"/>
      <c r="K30" s="76"/>
      <c r="L30" s="76"/>
      <c r="M30" s="76"/>
      <c r="N30" s="76"/>
      <c r="O30" s="76"/>
      <c r="P30" s="71">
        <v>0</v>
      </c>
      <c r="Q30" s="38">
        <v>21</v>
      </c>
      <c r="R30" s="108"/>
      <c r="S30" s="108"/>
    </row>
    <row r="31" spans="1:19">
      <c r="A31" s="86">
        <v>42329</v>
      </c>
      <c r="B31" s="38">
        <v>2569</v>
      </c>
      <c r="C31" s="42"/>
      <c r="D31" s="42"/>
      <c r="E31" s="43"/>
      <c r="F31" s="42"/>
      <c r="G31" s="42"/>
      <c r="H31" s="42"/>
      <c r="I31" s="42"/>
      <c r="J31" s="42"/>
      <c r="K31" s="76"/>
      <c r="L31" s="76"/>
      <c r="M31" s="76"/>
      <c r="N31" s="76"/>
      <c r="O31" s="76"/>
      <c r="P31" s="71">
        <v>0</v>
      </c>
      <c r="Q31" s="38">
        <v>23</v>
      </c>
      <c r="R31" s="108"/>
      <c r="S31" s="108"/>
    </row>
    <row r="32" spans="1:19">
      <c r="A32" s="86">
        <v>42330</v>
      </c>
      <c r="B32" s="38">
        <v>2322</v>
      </c>
      <c r="C32" s="42"/>
      <c r="D32" s="42"/>
      <c r="E32" s="43"/>
      <c r="F32" s="42"/>
      <c r="G32" s="42"/>
      <c r="H32" s="42"/>
      <c r="I32" s="42"/>
      <c r="J32" s="42"/>
      <c r="K32" s="76"/>
      <c r="L32" s="76"/>
      <c r="M32" s="76"/>
      <c r="N32" s="76"/>
      <c r="O32" s="76"/>
      <c r="P32" s="71">
        <v>0</v>
      </c>
      <c r="Q32" s="38">
        <v>21</v>
      </c>
      <c r="R32" s="108"/>
      <c r="S32" s="108"/>
    </row>
    <row r="33" spans="1:19">
      <c r="A33" s="86">
        <v>42331</v>
      </c>
      <c r="B33" s="38">
        <v>2296</v>
      </c>
      <c r="C33" s="42"/>
      <c r="D33" s="42"/>
      <c r="E33" s="43"/>
      <c r="F33" s="42"/>
      <c r="G33" s="42"/>
      <c r="H33" s="42"/>
      <c r="I33" s="42"/>
      <c r="J33" s="42"/>
      <c r="K33" s="76"/>
      <c r="L33" s="76"/>
      <c r="M33" s="76"/>
      <c r="N33" s="76"/>
      <c r="O33" s="76"/>
      <c r="P33" s="71">
        <v>0</v>
      </c>
      <c r="Q33" s="38">
        <v>22</v>
      </c>
      <c r="R33" s="108"/>
      <c r="S33" s="108"/>
    </row>
    <row r="34" spans="1:19">
      <c r="A34" s="86">
        <v>42332</v>
      </c>
      <c r="B34" s="38">
        <v>3532</v>
      </c>
      <c r="C34" s="42"/>
      <c r="D34" s="42"/>
      <c r="E34" s="43"/>
      <c r="F34" s="42"/>
      <c r="G34" s="42"/>
      <c r="H34" s="42"/>
      <c r="I34" s="42"/>
      <c r="J34" s="42"/>
      <c r="K34" s="76"/>
      <c r="L34" s="76"/>
      <c r="M34" s="76"/>
      <c r="N34" s="76"/>
      <c r="O34" s="76"/>
      <c r="P34" s="71">
        <v>18</v>
      </c>
      <c r="Q34" s="38">
        <v>25</v>
      </c>
      <c r="R34" s="108"/>
      <c r="S34" s="108"/>
    </row>
    <row r="35" spans="1:19">
      <c r="A35" s="86">
        <v>42333</v>
      </c>
      <c r="B35" s="38">
        <v>2614</v>
      </c>
      <c r="C35" s="42"/>
      <c r="D35" s="42"/>
      <c r="E35" s="43"/>
      <c r="F35" s="42"/>
      <c r="G35" s="42"/>
      <c r="H35" s="42"/>
      <c r="I35" s="42"/>
      <c r="J35" s="42"/>
      <c r="K35" s="76"/>
      <c r="L35" s="76"/>
      <c r="M35" s="76"/>
      <c r="N35" s="76"/>
      <c r="O35" s="76"/>
      <c r="P35" s="71">
        <v>0</v>
      </c>
      <c r="Q35" s="38">
        <v>20</v>
      </c>
      <c r="R35" s="108"/>
      <c r="S35" s="108"/>
    </row>
    <row r="36" spans="1:19">
      <c r="A36" s="86">
        <v>42334</v>
      </c>
      <c r="B36" s="38">
        <v>2591</v>
      </c>
      <c r="C36" s="42"/>
      <c r="D36" s="42"/>
      <c r="E36" s="43"/>
      <c r="F36" s="42"/>
      <c r="G36" s="42"/>
      <c r="H36" s="42"/>
      <c r="I36" s="42"/>
      <c r="J36" s="42"/>
      <c r="K36" s="76"/>
      <c r="L36" s="76"/>
      <c r="M36" s="76"/>
      <c r="N36" s="76"/>
      <c r="O36" s="76"/>
      <c r="P36" s="71">
        <v>0</v>
      </c>
      <c r="Q36" s="38">
        <v>22</v>
      </c>
      <c r="R36" s="108"/>
      <c r="S36" s="108"/>
    </row>
    <row r="37" spans="1:19">
      <c r="A37" s="86">
        <v>42335</v>
      </c>
      <c r="B37" s="38">
        <v>2564</v>
      </c>
      <c r="C37" s="42"/>
      <c r="D37" s="42"/>
      <c r="E37" s="43"/>
      <c r="F37" s="42"/>
      <c r="G37" s="42"/>
      <c r="H37" s="42"/>
      <c r="I37" s="42"/>
      <c r="J37" s="42"/>
      <c r="K37" s="76"/>
      <c r="L37" s="76"/>
      <c r="M37" s="76"/>
      <c r="N37" s="76"/>
      <c r="O37" s="76"/>
      <c r="P37" s="71">
        <v>0</v>
      </c>
      <c r="Q37" s="38">
        <v>11</v>
      </c>
      <c r="R37" s="108"/>
      <c r="S37" s="108"/>
    </row>
    <row r="38" spans="1:19">
      <c r="A38" s="86">
        <v>42336</v>
      </c>
      <c r="B38" s="38">
        <v>2461</v>
      </c>
      <c r="C38" s="42"/>
      <c r="D38" s="42"/>
      <c r="E38" s="43"/>
      <c r="F38" s="42"/>
      <c r="G38" s="42"/>
      <c r="H38" s="42"/>
      <c r="I38" s="42"/>
      <c r="J38" s="42"/>
      <c r="K38" s="76"/>
      <c r="L38" s="76"/>
      <c r="M38" s="76"/>
      <c r="N38" s="76"/>
      <c r="O38" s="76"/>
      <c r="P38" s="71">
        <v>1</v>
      </c>
      <c r="Q38" s="38">
        <v>16</v>
      </c>
      <c r="R38" s="108"/>
      <c r="S38" s="108"/>
    </row>
    <row r="39" spans="1:19">
      <c r="A39" s="86">
        <v>42337</v>
      </c>
      <c r="B39" s="38">
        <v>2172</v>
      </c>
      <c r="C39" s="31"/>
      <c r="D39" s="32"/>
      <c r="E39" s="32"/>
      <c r="F39" s="32"/>
      <c r="G39" s="33"/>
      <c r="H39" s="33"/>
      <c r="I39" s="34"/>
      <c r="J39" s="34"/>
      <c r="K39" s="76"/>
      <c r="L39" s="76"/>
      <c r="M39" s="76"/>
      <c r="N39" s="76"/>
      <c r="O39" s="76"/>
      <c r="P39" s="71">
        <v>1</v>
      </c>
      <c r="Q39" s="38">
        <v>3</v>
      </c>
      <c r="R39" s="108"/>
      <c r="S39" s="108"/>
    </row>
    <row r="40" spans="1:19">
      <c r="A40" s="86">
        <v>42338</v>
      </c>
      <c r="B40" s="38">
        <v>2751</v>
      </c>
      <c r="C40" s="33"/>
      <c r="D40" s="33"/>
      <c r="E40" s="31"/>
      <c r="F40" s="31"/>
      <c r="G40" s="31"/>
      <c r="H40" s="31"/>
      <c r="I40" s="33"/>
      <c r="J40" s="33"/>
      <c r="K40" s="76"/>
      <c r="L40" s="76"/>
      <c r="M40" s="76"/>
      <c r="N40" s="76"/>
      <c r="O40" s="76"/>
      <c r="P40" s="71">
        <v>6</v>
      </c>
      <c r="Q40" s="38">
        <v>0</v>
      </c>
      <c r="R40" s="108"/>
      <c r="S40" s="108"/>
    </row>
    <row r="41" spans="1:19">
      <c r="A41" s="86">
        <v>42339</v>
      </c>
      <c r="B41" s="38">
        <v>2529</v>
      </c>
      <c r="C41" s="30">
        <v>1</v>
      </c>
      <c r="D41" s="30">
        <v>1.4</v>
      </c>
      <c r="E41" s="37">
        <v>7.7</v>
      </c>
      <c r="F41" s="30">
        <v>100</v>
      </c>
      <c r="G41" s="30">
        <v>6</v>
      </c>
      <c r="H41" s="30">
        <v>9</v>
      </c>
      <c r="I41" s="30">
        <v>3.2</v>
      </c>
      <c r="J41" s="30">
        <v>7.7</v>
      </c>
      <c r="K41" s="30">
        <f>IF(B41&gt;0,H41*B41/1000,"")</f>
        <v>22.760999999999999</v>
      </c>
      <c r="L41" s="30">
        <f>IF(B41&gt;0,I41*B41/1000,"")</f>
        <v>8.0928000000000004</v>
      </c>
      <c r="M41" s="30">
        <f>IF(B41&gt;0,C41*B41/1000,"")</f>
        <v>2.5289999999999999</v>
      </c>
      <c r="N41" s="30">
        <f>IF(B41&gt;0,J41*B41/1000,"")</f>
        <v>19.473299999999998</v>
      </c>
      <c r="O41" s="30">
        <f>IF(B41&gt;0,G41*B41/1000,"")</f>
        <v>15.173999999999999</v>
      </c>
      <c r="P41" s="71">
        <v>4.5</v>
      </c>
      <c r="Q41" s="38">
        <v>7</v>
      </c>
      <c r="R41" s="108">
        <v>42346</v>
      </c>
      <c r="S41" s="108">
        <v>42354</v>
      </c>
    </row>
    <row r="42" spans="1:19">
      <c r="A42" s="86">
        <v>42340</v>
      </c>
      <c r="B42" s="38">
        <v>2611</v>
      </c>
      <c r="C42" s="42"/>
      <c r="D42" s="42"/>
      <c r="E42" s="43"/>
      <c r="F42" s="42"/>
      <c r="G42" s="42"/>
      <c r="H42" s="42"/>
      <c r="I42" s="42"/>
      <c r="J42" s="42"/>
      <c r="K42" s="76"/>
      <c r="L42" s="76"/>
      <c r="M42" s="76"/>
      <c r="N42" s="76"/>
      <c r="O42" s="76"/>
      <c r="P42" s="71">
        <v>18</v>
      </c>
      <c r="Q42" s="38">
        <v>4</v>
      </c>
      <c r="R42" s="108"/>
      <c r="S42" s="108"/>
    </row>
    <row r="43" spans="1:19">
      <c r="A43" s="86">
        <v>42341</v>
      </c>
      <c r="B43" s="38">
        <v>3626</v>
      </c>
      <c r="C43" s="42"/>
      <c r="D43" s="42"/>
      <c r="E43" s="43"/>
      <c r="F43" s="42"/>
      <c r="G43" s="42"/>
      <c r="H43" s="42"/>
      <c r="I43" s="42"/>
      <c r="J43" s="42"/>
      <c r="K43" s="76"/>
      <c r="L43" s="76"/>
      <c r="M43" s="76"/>
      <c r="N43" s="76"/>
      <c r="O43" s="76"/>
      <c r="P43" s="71">
        <v>12</v>
      </c>
      <c r="Q43" s="38">
        <v>14</v>
      </c>
      <c r="R43" s="108"/>
      <c r="S43" s="108"/>
    </row>
    <row r="44" spans="1:19">
      <c r="A44" s="86">
        <v>42342</v>
      </c>
      <c r="B44" s="38">
        <v>2732</v>
      </c>
      <c r="C44" s="42"/>
      <c r="D44" s="42"/>
      <c r="E44" s="43"/>
      <c r="F44" s="42"/>
      <c r="G44" s="42"/>
      <c r="H44" s="42"/>
      <c r="I44" s="42"/>
      <c r="J44" s="42"/>
      <c r="K44" s="76"/>
      <c r="L44" s="76"/>
      <c r="M44" s="76"/>
      <c r="N44" s="76"/>
      <c r="O44" s="76"/>
      <c r="P44" s="71">
        <v>0</v>
      </c>
      <c r="Q44" s="38">
        <v>9</v>
      </c>
      <c r="R44" s="108"/>
      <c r="S44" s="108"/>
    </row>
    <row r="45" spans="1:19">
      <c r="A45" s="86">
        <v>42343</v>
      </c>
      <c r="B45" s="38">
        <v>2396</v>
      </c>
      <c r="C45" s="42"/>
      <c r="D45" s="42"/>
      <c r="E45" s="43"/>
      <c r="F45" s="42"/>
      <c r="G45" s="42"/>
      <c r="H45" s="42"/>
      <c r="I45" s="42"/>
      <c r="J45" s="42"/>
      <c r="K45" s="76"/>
      <c r="L45" s="76"/>
      <c r="M45" s="76"/>
      <c r="N45" s="76"/>
      <c r="O45" s="76"/>
      <c r="P45" s="71">
        <v>0</v>
      </c>
      <c r="Q45" s="38">
        <v>13</v>
      </c>
      <c r="R45" s="108"/>
      <c r="S45" s="108"/>
    </row>
    <row r="46" spans="1:19">
      <c r="A46" s="86">
        <v>42344</v>
      </c>
      <c r="B46" s="38">
        <v>2284</v>
      </c>
      <c r="C46" s="42"/>
      <c r="D46" s="42"/>
      <c r="E46" s="43"/>
      <c r="F46" s="42"/>
      <c r="G46" s="42"/>
      <c r="H46" s="42"/>
      <c r="I46" s="42"/>
      <c r="J46" s="42"/>
      <c r="K46" s="76"/>
      <c r="L46" s="76"/>
      <c r="M46" s="76"/>
      <c r="N46" s="76"/>
      <c r="O46" s="76"/>
      <c r="P46" s="71">
        <v>0</v>
      </c>
      <c r="Q46" s="38">
        <v>5</v>
      </c>
      <c r="R46" s="108"/>
      <c r="S46" s="108"/>
    </row>
    <row r="47" spans="1:19">
      <c r="A47" s="86">
        <v>42345</v>
      </c>
      <c r="B47" s="38">
        <v>2319</v>
      </c>
      <c r="C47" s="42"/>
      <c r="D47" s="42"/>
      <c r="E47" s="43"/>
      <c r="F47" s="42"/>
      <c r="G47" s="42"/>
      <c r="H47" s="42"/>
      <c r="I47" s="42"/>
      <c r="J47" s="42"/>
      <c r="K47" s="76"/>
      <c r="L47" s="76"/>
      <c r="M47" s="76"/>
      <c r="N47" s="76"/>
      <c r="O47" s="76"/>
      <c r="P47" s="71">
        <v>0</v>
      </c>
      <c r="Q47" s="38">
        <v>0</v>
      </c>
      <c r="R47" s="108"/>
      <c r="S47" s="108"/>
    </row>
    <row r="48" spans="1:19">
      <c r="A48" s="86">
        <v>42346</v>
      </c>
      <c r="B48" s="38">
        <v>2476</v>
      </c>
      <c r="C48" s="42"/>
      <c r="D48" s="42"/>
      <c r="E48" s="43"/>
      <c r="F48" s="42"/>
      <c r="G48" s="42"/>
      <c r="H48" s="42"/>
      <c r="I48" s="42"/>
      <c r="J48" s="42"/>
      <c r="K48" s="76"/>
      <c r="L48" s="76"/>
      <c r="M48" s="76"/>
      <c r="N48" s="76"/>
      <c r="O48" s="76"/>
      <c r="P48" s="71">
        <v>0</v>
      </c>
      <c r="Q48" s="38">
        <v>7</v>
      </c>
      <c r="R48" s="108"/>
      <c r="S48" s="108"/>
    </row>
    <row r="49" spans="1:19">
      <c r="A49" s="86">
        <v>42347</v>
      </c>
      <c r="B49" s="38">
        <v>2461</v>
      </c>
      <c r="C49" s="42"/>
      <c r="D49" s="42"/>
      <c r="E49" s="43"/>
      <c r="F49" s="42"/>
      <c r="G49" s="42"/>
      <c r="H49" s="42"/>
      <c r="I49" s="42"/>
      <c r="J49" s="42"/>
      <c r="K49" s="76"/>
      <c r="L49" s="76"/>
      <c r="M49" s="76"/>
      <c r="N49" s="76"/>
      <c r="O49" s="76"/>
      <c r="P49" s="71">
        <v>0</v>
      </c>
      <c r="Q49" s="38">
        <v>0</v>
      </c>
      <c r="R49" s="108"/>
      <c r="S49" s="108"/>
    </row>
    <row r="50" spans="1:19">
      <c r="A50" s="86">
        <v>42348</v>
      </c>
      <c r="B50" s="38">
        <v>3197</v>
      </c>
      <c r="C50" s="42"/>
      <c r="D50" s="42"/>
      <c r="E50" s="43"/>
      <c r="F50" s="42"/>
      <c r="G50" s="42"/>
      <c r="H50" s="42"/>
      <c r="I50" s="42"/>
      <c r="J50" s="42"/>
      <c r="K50" s="76"/>
      <c r="L50" s="76"/>
      <c r="M50" s="76"/>
      <c r="N50" s="76"/>
      <c r="O50" s="76"/>
      <c r="P50" s="72">
        <v>13.5</v>
      </c>
      <c r="Q50" s="38">
        <v>8</v>
      </c>
      <c r="R50" s="108"/>
      <c r="S50" s="108"/>
    </row>
    <row r="51" spans="1:19">
      <c r="A51" s="86">
        <v>42349</v>
      </c>
      <c r="B51" s="38">
        <v>2646</v>
      </c>
      <c r="C51" s="42"/>
      <c r="D51" s="42"/>
      <c r="E51" s="43"/>
      <c r="F51" s="42"/>
      <c r="G51" s="42"/>
      <c r="H51" s="42"/>
      <c r="I51" s="42"/>
      <c r="J51" s="42"/>
      <c r="K51" s="76"/>
      <c r="L51" s="76"/>
      <c r="M51" s="76"/>
      <c r="N51" s="76"/>
      <c r="O51" s="76"/>
      <c r="P51" s="72">
        <v>1</v>
      </c>
      <c r="Q51" s="38">
        <v>20</v>
      </c>
      <c r="R51" s="108"/>
      <c r="S51" s="108"/>
    </row>
    <row r="52" spans="1:19">
      <c r="A52" s="86">
        <v>42350</v>
      </c>
      <c r="B52" s="38">
        <v>3924</v>
      </c>
      <c r="C52" s="42"/>
      <c r="D52" s="42"/>
      <c r="E52" s="43"/>
      <c r="F52" s="42"/>
      <c r="G52" s="42"/>
      <c r="H52" s="42"/>
      <c r="I52" s="42"/>
      <c r="J52" s="42"/>
      <c r="K52" s="76"/>
      <c r="L52" s="76"/>
      <c r="M52" s="76"/>
      <c r="N52" s="76"/>
      <c r="O52" s="76"/>
      <c r="P52" s="72">
        <v>11</v>
      </c>
      <c r="Q52" s="38">
        <v>18</v>
      </c>
      <c r="R52" s="108"/>
      <c r="S52" s="108"/>
    </row>
    <row r="53" spans="1:19">
      <c r="A53" s="86">
        <v>42351</v>
      </c>
      <c r="B53" s="38">
        <v>3376</v>
      </c>
      <c r="C53" s="31"/>
      <c r="D53" s="32"/>
      <c r="E53" s="32"/>
      <c r="F53" s="32"/>
      <c r="G53" s="33"/>
      <c r="H53" s="33"/>
      <c r="I53" s="34"/>
      <c r="J53" s="34"/>
      <c r="K53" s="76"/>
      <c r="L53" s="76"/>
      <c r="M53" s="76"/>
      <c r="N53" s="76"/>
      <c r="O53" s="76"/>
      <c r="P53" s="72">
        <v>7</v>
      </c>
      <c r="Q53" s="38">
        <v>15</v>
      </c>
      <c r="R53" s="108"/>
      <c r="S53" s="108"/>
    </row>
    <row r="54" spans="1:19">
      <c r="A54" s="86">
        <v>42352</v>
      </c>
      <c r="B54" s="38">
        <v>2699</v>
      </c>
      <c r="C54" s="33"/>
      <c r="D54" s="33"/>
      <c r="E54" s="31"/>
      <c r="F54" s="31"/>
      <c r="G54" s="31"/>
      <c r="H54" s="31"/>
      <c r="I54" s="33"/>
      <c r="J54" s="33"/>
      <c r="K54" s="76"/>
      <c r="L54" s="76"/>
      <c r="M54" s="76"/>
      <c r="N54" s="76"/>
      <c r="O54" s="76"/>
      <c r="P54" s="71">
        <v>0</v>
      </c>
      <c r="Q54" s="38">
        <v>6</v>
      </c>
      <c r="R54" s="108"/>
      <c r="S54" s="108"/>
    </row>
    <row r="55" spans="1:19">
      <c r="A55" s="86">
        <v>42353</v>
      </c>
      <c r="B55" s="38">
        <v>2737</v>
      </c>
      <c r="C55" s="30">
        <v>1</v>
      </c>
      <c r="D55" s="30">
        <v>2.2000000000000002</v>
      </c>
      <c r="E55" s="37">
        <v>7.2</v>
      </c>
      <c r="F55" s="30">
        <v>460</v>
      </c>
      <c r="G55" s="30">
        <v>12</v>
      </c>
      <c r="H55" s="30">
        <v>4</v>
      </c>
      <c r="I55" s="30">
        <v>3.8</v>
      </c>
      <c r="J55" s="30">
        <v>7.8</v>
      </c>
      <c r="K55" s="30">
        <f>IF(B55&gt;0,H55*B55/1000,"")</f>
        <v>10.948</v>
      </c>
      <c r="L55" s="30">
        <f>IF(B55&gt;0,I55*B55/1000,"")</f>
        <v>10.400600000000001</v>
      </c>
      <c r="M55" s="30">
        <f>IF(B55&gt;0,C55*B55/1000,"")</f>
        <v>2.7370000000000001</v>
      </c>
      <c r="N55" s="30">
        <f>IF(B55&gt;0,J55*B55/1000,"")</f>
        <v>21.348599999999998</v>
      </c>
      <c r="O55" s="30">
        <f>IF(B55&gt;0,G55*B55/1000,"")</f>
        <v>32.844000000000001</v>
      </c>
      <c r="P55" s="71">
        <v>0</v>
      </c>
      <c r="Q55" s="38">
        <v>3</v>
      </c>
      <c r="R55" s="108">
        <v>42359</v>
      </c>
      <c r="S55" s="108">
        <v>42366</v>
      </c>
    </row>
    <row r="56" spans="1:19">
      <c r="A56" s="86">
        <v>42354</v>
      </c>
      <c r="B56" s="38">
        <v>2581</v>
      </c>
      <c r="C56" s="42"/>
      <c r="D56" s="42"/>
      <c r="E56" s="43"/>
      <c r="F56" s="42"/>
      <c r="G56" s="42"/>
      <c r="H56" s="42"/>
      <c r="I56" s="42"/>
      <c r="J56" s="42"/>
      <c r="K56" s="76"/>
      <c r="L56" s="76"/>
      <c r="M56" s="76"/>
      <c r="N56" s="76"/>
      <c r="O56" s="76"/>
      <c r="P56" s="71">
        <v>2</v>
      </c>
      <c r="Q56" s="38">
        <v>8</v>
      </c>
      <c r="R56" s="108"/>
      <c r="S56" s="108"/>
    </row>
    <row r="57" spans="1:19">
      <c r="A57" s="86">
        <v>42355</v>
      </c>
      <c r="B57" s="38">
        <v>3598</v>
      </c>
      <c r="C57" s="42"/>
      <c r="D57" s="42"/>
      <c r="E57" s="43"/>
      <c r="F57" s="42"/>
      <c r="G57" s="42"/>
      <c r="H57" s="42"/>
      <c r="I57" s="42"/>
      <c r="J57" s="42"/>
      <c r="K57" s="76"/>
      <c r="L57" s="76"/>
      <c r="M57" s="76"/>
      <c r="N57" s="76"/>
      <c r="O57" s="76"/>
      <c r="P57" s="71">
        <v>20</v>
      </c>
      <c r="Q57" s="38">
        <v>9</v>
      </c>
      <c r="R57" s="108"/>
      <c r="S57" s="108"/>
    </row>
    <row r="58" spans="1:19">
      <c r="A58" s="86">
        <v>42356</v>
      </c>
      <c r="B58" s="38">
        <v>5804</v>
      </c>
      <c r="C58" s="42"/>
      <c r="D58" s="42"/>
      <c r="E58" s="43"/>
      <c r="F58" s="42"/>
      <c r="G58" s="42"/>
      <c r="H58" s="42"/>
      <c r="I58" s="42"/>
      <c r="J58" s="42"/>
      <c r="K58" s="76"/>
      <c r="L58" s="76"/>
      <c r="M58" s="76"/>
      <c r="N58" s="76"/>
      <c r="O58" s="76"/>
      <c r="P58" s="71">
        <v>16</v>
      </c>
      <c r="Q58" s="38">
        <v>18</v>
      </c>
      <c r="R58" s="108"/>
      <c r="S58" s="108"/>
    </row>
    <row r="59" spans="1:19">
      <c r="A59" s="86">
        <v>42357</v>
      </c>
      <c r="B59" s="38">
        <v>3028</v>
      </c>
      <c r="C59" s="42"/>
      <c r="D59" s="42"/>
      <c r="E59" s="43"/>
      <c r="F59" s="42"/>
      <c r="G59" s="42"/>
      <c r="H59" s="42"/>
      <c r="I59" s="42"/>
      <c r="J59" s="42"/>
      <c r="K59" s="76"/>
      <c r="L59" s="76"/>
      <c r="M59" s="76"/>
      <c r="N59" s="76"/>
      <c r="O59" s="76"/>
      <c r="P59" s="71">
        <v>0</v>
      </c>
      <c r="Q59" s="38">
        <v>12</v>
      </c>
      <c r="R59" s="108"/>
      <c r="S59" s="108"/>
    </row>
    <row r="60" spans="1:19">
      <c r="A60" s="86">
        <v>42358</v>
      </c>
      <c r="B60" s="38">
        <v>2563</v>
      </c>
      <c r="C60" s="42"/>
      <c r="D60" s="42"/>
      <c r="E60" s="43"/>
      <c r="F60" s="42"/>
      <c r="G60" s="42"/>
      <c r="H60" s="42"/>
      <c r="I60" s="42"/>
      <c r="J60" s="42"/>
      <c r="K60" s="76"/>
      <c r="L60" s="76"/>
      <c r="M60" s="76"/>
      <c r="N60" s="76"/>
      <c r="O60" s="76"/>
      <c r="P60" s="71">
        <v>0</v>
      </c>
      <c r="Q60" s="38">
        <v>14</v>
      </c>
      <c r="R60" s="108"/>
      <c r="S60" s="108"/>
    </row>
    <row r="61" spans="1:19">
      <c r="A61" s="86">
        <v>42359</v>
      </c>
      <c r="B61" s="38">
        <v>2480</v>
      </c>
      <c r="C61" s="42"/>
      <c r="D61" s="42"/>
      <c r="E61" s="43"/>
      <c r="F61" s="42"/>
      <c r="G61" s="42"/>
      <c r="H61" s="42"/>
      <c r="I61" s="42"/>
      <c r="J61" s="42"/>
      <c r="K61" s="76"/>
      <c r="L61" s="76"/>
      <c r="M61" s="76"/>
      <c r="N61" s="76"/>
      <c r="O61" s="76"/>
      <c r="P61" s="71">
        <v>0</v>
      </c>
      <c r="Q61" s="38">
        <v>18</v>
      </c>
      <c r="R61" s="108"/>
      <c r="S61" s="108"/>
    </row>
    <row r="62" spans="1:19">
      <c r="A62" s="86">
        <v>42360</v>
      </c>
      <c r="B62" s="38">
        <v>2473</v>
      </c>
      <c r="C62" s="42"/>
      <c r="D62" s="42"/>
      <c r="E62" s="43"/>
      <c r="F62" s="42"/>
      <c r="G62" s="42"/>
      <c r="H62" s="42"/>
      <c r="I62" s="42"/>
      <c r="J62" s="42"/>
      <c r="K62" s="76"/>
      <c r="L62" s="76"/>
      <c r="M62" s="76"/>
      <c r="N62" s="76"/>
      <c r="O62" s="76"/>
      <c r="P62" s="71">
        <v>0</v>
      </c>
      <c r="Q62" s="38">
        <v>19</v>
      </c>
      <c r="R62" s="108"/>
      <c r="S62" s="108"/>
    </row>
    <row r="63" spans="1:19">
      <c r="A63" s="86">
        <v>42361</v>
      </c>
      <c r="B63" s="38">
        <v>2431</v>
      </c>
      <c r="C63" s="42"/>
      <c r="D63" s="42"/>
      <c r="E63" s="43"/>
      <c r="F63" s="42"/>
      <c r="G63" s="42"/>
      <c r="H63" s="42"/>
      <c r="I63" s="42"/>
      <c r="J63" s="42"/>
      <c r="K63" s="76"/>
      <c r="L63" s="76"/>
      <c r="M63" s="76"/>
      <c r="N63" s="76"/>
      <c r="O63" s="76"/>
      <c r="P63" s="71">
        <v>0</v>
      </c>
      <c r="Q63" s="38">
        <v>20</v>
      </c>
      <c r="R63" s="108"/>
      <c r="S63" s="108"/>
    </row>
    <row r="64" spans="1:19">
      <c r="A64" s="86">
        <v>42362</v>
      </c>
      <c r="B64" s="38">
        <v>2354</v>
      </c>
      <c r="C64" s="42"/>
      <c r="D64" s="42"/>
      <c r="E64" s="43"/>
      <c r="F64" s="42"/>
      <c r="G64" s="42"/>
      <c r="H64" s="42"/>
      <c r="I64" s="42"/>
      <c r="J64" s="42"/>
      <c r="K64" s="76"/>
      <c r="L64" s="76"/>
      <c r="M64" s="76"/>
      <c r="N64" s="76"/>
      <c r="O64" s="76"/>
      <c r="P64" s="71">
        <v>1</v>
      </c>
      <c r="Q64" s="38">
        <v>14</v>
      </c>
      <c r="R64" s="108"/>
      <c r="S64" s="108"/>
    </row>
    <row r="65" spans="1:19">
      <c r="A65" s="86">
        <v>42363</v>
      </c>
      <c r="B65" s="38">
        <v>2473</v>
      </c>
      <c r="C65" s="42"/>
      <c r="D65" s="42"/>
      <c r="E65" s="43"/>
      <c r="F65" s="42"/>
      <c r="G65" s="42"/>
      <c r="H65" s="42"/>
      <c r="I65" s="42"/>
      <c r="J65" s="42"/>
      <c r="K65" s="76"/>
      <c r="L65" s="76"/>
      <c r="M65" s="76"/>
      <c r="N65" s="76"/>
      <c r="O65" s="76"/>
      <c r="P65" s="71">
        <v>0</v>
      </c>
      <c r="Q65" s="38">
        <v>20</v>
      </c>
      <c r="R65" s="108"/>
      <c r="S65" s="108"/>
    </row>
    <row r="66" spans="1:19">
      <c r="A66" s="86">
        <v>42364</v>
      </c>
      <c r="B66" s="38">
        <v>2031.0000000000002</v>
      </c>
      <c r="C66" s="42"/>
      <c r="D66" s="42"/>
      <c r="E66" s="43"/>
      <c r="F66" s="42"/>
      <c r="G66" s="42"/>
      <c r="H66" s="42"/>
      <c r="I66" s="42"/>
      <c r="J66" s="42"/>
      <c r="K66" s="76"/>
      <c r="L66" s="76"/>
      <c r="M66" s="76"/>
      <c r="N66" s="76"/>
      <c r="O66" s="76"/>
      <c r="P66" s="72">
        <v>1</v>
      </c>
      <c r="Q66" s="38">
        <v>17</v>
      </c>
      <c r="R66" s="108"/>
      <c r="S66" s="108"/>
    </row>
    <row r="67" spans="1:19">
      <c r="A67" s="86">
        <v>42365</v>
      </c>
      <c r="B67" s="38">
        <v>2510</v>
      </c>
      <c r="C67" s="31"/>
      <c r="D67" s="32"/>
      <c r="E67" s="32"/>
      <c r="F67" s="32"/>
      <c r="G67" s="33"/>
      <c r="H67" s="33"/>
      <c r="I67" s="34"/>
      <c r="J67" s="34"/>
      <c r="K67" s="76"/>
      <c r="L67" s="76"/>
      <c r="M67" s="76"/>
      <c r="N67" s="76"/>
      <c r="O67" s="76"/>
      <c r="P67" s="72">
        <v>5</v>
      </c>
      <c r="Q67" s="38">
        <v>19</v>
      </c>
      <c r="R67" s="108"/>
      <c r="S67" s="108"/>
    </row>
    <row r="68" spans="1:19">
      <c r="A68" s="86">
        <v>42366</v>
      </c>
      <c r="B68" s="38">
        <v>3822</v>
      </c>
      <c r="C68" s="33"/>
      <c r="D68" s="33"/>
      <c r="E68" s="31"/>
      <c r="F68" s="31"/>
      <c r="G68" s="31"/>
      <c r="H68" s="35"/>
      <c r="I68" s="33"/>
      <c r="J68" s="33"/>
      <c r="K68" s="76"/>
      <c r="L68" s="76"/>
      <c r="M68" s="76"/>
      <c r="N68" s="76"/>
      <c r="O68" s="76"/>
      <c r="P68" s="71">
        <v>13</v>
      </c>
      <c r="Q68" s="38">
        <v>23</v>
      </c>
      <c r="R68" s="108"/>
      <c r="S68" s="108"/>
    </row>
    <row r="69" spans="1:19">
      <c r="A69" s="86">
        <v>42367</v>
      </c>
      <c r="B69" s="38">
        <v>2521</v>
      </c>
      <c r="C69" s="30"/>
      <c r="D69" s="30"/>
      <c r="E69" s="37"/>
      <c r="F69" s="30"/>
      <c r="G69" s="30"/>
      <c r="H69" s="30"/>
      <c r="I69" s="30"/>
      <c r="J69" s="30"/>
      <c r="K69" s="30">
        <f>IF(B69&gt;0,H69*B69/1000,"")</f>
        <v>0</v>
      </c>
      <c r="L69" s="30">
        <f>IF(B69&gt;0,I69*B69/1000,"")</f>
        <v>0</v>
      </c>
      <c r="M69" s="30">
        <f>IF(B69&gt;0,C69*B69/1000,"")</f>
        <v>0</v>
      </c>
      <c r="N69" s="30">
        <f>IF(B69&gt;0,J69*B69/1000,"")</f>
        <v>0</v>
      </c>
      <c r="O69" s="30">
        <f>IF(B69&gt;0,G69*B69/1000,"")</f>
        <v>0</v>
      </c>
      <c r="P69" s="71">
        <v>0</v>
      </c>
      <c r="Q69" s="38">
        <v>21</v>
      </c>
      <c r="R69" s="108"/>
      <c r="S69" s="108"/>
    </row>
    <row r="70" spans="1:19">
      <c r="A70" s="86">
        <v>42368</v>
      </c>
      <c r="B70" s="38">
        <v>2281</v>
      </c>
      <c r="C70" s="42"/>
      <c r="D70" s="42"/>
      <c r="E70" s="43"/>
      <c r="F70" s="42"/>
      <c r="G70" s="42"/>
      <c r="H70" s="42"/>
      <c r="I70" s="42"/>
      <c r="J70" s="42"/>
      <c r="K70" s="76"/>
      <c r="L70" s="76"/>
      <c r="M70" s="76"/>
      <c r="N70" s="76"/>
      <c r="O70" s="76"/>
      <c r="P70" s="71">
        <v>0</v>
      </c>
      <c r="Q70" s="38">
        <v>21</v>
      </c>
      <c r="R70" s="108"/>
      <c r="S70" s="108"/>
    </row>
    <row r="71" spans="1:19">
      <c r="A71" s="86">
        <v>42369</v>
      </c>
      <c r="B71" s="38">
        <v>2384</v>
      </c>
      <c r="C71" s="42"/>
      <c r="D71" s="42"/>
      <c r="E71" s="43"/>
      <c r="F71" s="42"/>
      <c r="G71" s="42"/>
      <c r="H71" s="42"/>
      <c r="I71" s="42"/>
      <c r="J71" s="42"/>
      <c r="K71" s="76"/>
      <c r="L71" s="76"/>
      <c r="M71" s="76"/>
      <c r="N71" s="76"/>
      <c r="O71" s="76"/>
      <c r="P71" s="71">
        <v>0</v>
      </c>
      <c r="Q71" s="38">
        <v>20</v>
      </c>
      <c r="R71" s="108"/>
      <c r="S71" s="108"/>
    </row>
    <row r="72" spans="1:19">
      <c r="A72" s="86">
        <v>42370</v>
      </c>
      <c r="B72" s="38">
        <v>2196</v>
      </c>
      <c r="C72" s="42"/>
      <c r="D72" s="42"/>
      <c r="E72" s="43"/>
      <c r="F72" s="42"/>
      <c r="G72" s="42"/>
      <c r="H72" s="42"/>
      <c r="I72" s="42"/>
      <c r="J72" s="42"/>
      <c r="K72" s="76"/>
      <c r="L72" s="76"/>
      <c r="M72" s="76"/>
      <c r="N72" s="76"/>
      <c r="O72" s="76"/>
      <c r="P72" s="71">
        <v>0</v>
      </c>
      <c r="Q72" s="38">
        <v>21</v>
      </c>
      <c r="R72" s="108"/>
      <c r="S72" s="108"/>
    </row>
    <row r="73" spans="1:19">
      <c r="A73" s="86">
        <v>42371</v>
      </c>
      <c r="B73" s="38">
        <v>2082</v>
      </c>
      <c r="C73" s="42"/>
      <c r="D73" s="42"/>
      <c r="E73" s="43"/>
      <c r="F73" s="42"/>
      <c r="G73" s="42"/>
      <c r="H73" s="42"/>
      <c r="I73" s="42"/>
      <c r="J73" s="42"/>
      <c r="K73" s="76"/>
      <c r="L73" s="76"/>
      <c r="M73" s="76"/>
      <c r="N73" s="76"/>
      <c r="O73" s="76"/>
      <c r="P73" s="71">
        <v>0</v>
      </c>
      <c r="Q73" s="38">
        <v>18</v>
      </c>
      <c r="R73" s="108"/>
      <c r="S73" s="108"/>
    </row>
    <row r="74" spans="1:19">
      <c r="A74" s="86">
        <v>42372</v>
      </c>
      <c r="B74" s="38">
        <v>2025.9999999999998</v>
      </c>
      <c r="C74" s="42"/>
      <c r="D74" s="42"/>
      <c r="E74" s="43"/>
      <c r="F74" s="42"/>
      <c r="G74" s="42"/>
      <c r="H74" s="42"/>
      <c r="I74" s="42"/>
      <c r="J74" s="42"/>
      <c r="K74" s="76"/>
      <c r="L74" s="76"/>
      <c r="M74" s="76"/>
      <c r="N74" s="76"/>
      <c r="O74" s="76"/>
      <c r="P74" s="71">
        <v>0</v>
      </c>
      <c r="Q74" s="38">
        <v>22</v>
      </c>
      <c r="R74" s="108"/>
      <c r="S74" s="108"/>
    </row>
    <row r="75" spans="1:19">
      <c r="A75" s="86">
        <v>42373</v>
      </c>
      <c r="B75" s="38">
        <v>2632</v>
      </c>
      <c r="C75" s="42"/>
      <c r="D75" s="42"/>
      <c r="E75" s="43"/>
      <c r="F75" s="42"/>
      <c r="G75" s="42"/>
      <c r="H75" s="42"/>
      <c r="I75" s="42"/>
      <c r="J75" s="42"/>
      <c r="K75" s="76"/>
      <c r="L75" s="76"/>
      <c r="M75" s="76"/>
      <c r="N75" s="76"/>
      <c r="O75" s="76"/>
      <c r="P75" s="71">
        <v>10</v>
      </c>
      <c r="Q75" s="38">
        <v>19</v>
      </c>
      <c r="R75" s="108"/>
      <c r="S75" s="108"/>
    </row>
    <row r="76" spans="1:19">
      <c r="A76" s="86">
        <v>42374</v>
      </c>
      <c r="B76" s="38">
        <v>2517</v>
      </c>
      <c r="C76" s="42"/>
      <c r="D76" s="42"/>
      <c r="E76" s="43"/>
      <c r="F76" s="42"/>
      <c r="G76" s="42"/>
      <c r="H76" s="42"/>
      <c r="I76" s="42"/>
      <c r="J76" s="42"/>
      <c r="K76" s="76"/>
      <c r="L76" s="76"/>
      <c r="M76" s="76"/>
      <c r="N76" s="76"/>
      <c r="O76" s="76"/>
      <c r="P76" s="71">
        <v>5</v>
      </c>
      <c r="Q76" s="38">
        <v>16</v>
      </c>
      <c r="R76" s="108"/>
      <c r="S76" s="108"/>
    </row>
    <row r="77" spans="1:19">
      <c r="A77" s="86">
        <v>42375</v>
      </c>
      <c r="B77" s="38">
        <v>3415</v>
      </c>
      <c r="C77" s="42"/>
      <c r="D77" s="42"/>
      <c r="E77" s="43"/>
      <c r="F77" s="42"/>
      <c r="G77" s="42"/>
      <c r="H77" s="42"/>
      <c r="I77" s="42"/>
      <c r="J77" s="42"/>
      <c r="K77" s="76"/>
      <c r="L77" s="76"/>
      <c r="M77" s="76"/>
      <c r="N77" s="76"/>
      <c r="O77" s="76"/>
      <c r="P77" s="71">
        <v>10</v>
      </c>
      <c r="Q77" s="38">
        <v>17</v>
      </c>
      <c r="R77" s="108"/>
      <c r="S77" s="108"/>
    </row>
    <row r="78" spans="1:19">
      <c r="A78" s="86">
        <v>42376</v>
      </c>
      <c r="B78" s="38">
        <v>2905</v>
      </c>
      <c r="C78" s="42"/>
      <c r="D78" s="42"/>
      <c r="E78" s="43"/>
      <c r="F78" s="42"/>
      <c r="G78" s="42"/>
      <c r="H78" s="42"/>
      <c r="I78" s="42"/>
      <c r="J78" s="42"/>
      <c r="K78" s="76"/>
      <c r="L78" s="76"/>
      <c r="M78" s="76"/>
      <c r="N78" s="76"/>
      <c r="O78" s="76"/>
      <c r="P78" s="71">
        <v>0</v>
      </c>
      <c r="Q78" s="38">
        <v>23</v>
      </c>
      <c r="R78" s="108"/>
      <c r="S78" s="108"/>
    </row>
    <row r="79" spans="1:19">
      <c r="A79" s="86">
        <v>42377</v>
      </c>
      <c r="B79" s="38">
        <v>2386</v>
      </c>
      <c r="C79" s="42"/>
      <c r="D79" s="42"/>
      <c r="E79" s="43"/>
      <c r="F79" s="42"/>
      <c r="G79" s="42"/>
      <c r="H79" s="42"/>
      <c r="I79" s="42"/>
      <c r="J79" s="42"/>
      <c r="K79" s="76"/>
      <c r="L79" s="76"/>
      <c r="M79" s="76"/>
      <c r="N79" s="76"/>
      <c r="O79" s="76"/>
      <c r="P79" s="71">
        <v>0</v>
      </c>
      <c r="Q79" s="38">
        <v>32</v>
      </c>
      <c r="R79" s="108"/>
      <c r="S79" s="108"/>
    </row>
    <row r="80" spans="1:19">
      <c r="A80" s="86">
        <v>42378</v>
      </c>
      <c r="B80" s="38">
        <v>2261</v>
      </c>
      <c r="C80" s="42"/>
      <c r="D80" s="42"/>
      <c r="E80" s="43"/>
      <c r="F80" s="42"/>
      <c r="G80" s="42"/>
      <c r="H80" s="42"/>
      <c r="I80" s="42"/>
      <c r="J80" s="42"/>
      <c r="K80" s="76"/>
      <c r="L80" s="76"/>
      <c r="M80" s="76"/>
      <c r="N80" s="76"/>
      <c r="O80" s="76"/>
      <c r="P80" s="71">
        <v>0</v>
      </c>
      <c r="Q80" s="38">
        <v>29</v>
      </c>
      <c r="R80" s="108"/>
      <c r="S80" s="108"/>
    </row>
    <row r="81" spans="1:19">
      <c r="A81" s="86">
        <v>42379</v>
      </c>
      <c r="B81" s="38">
        <v>2152</v>
      </c>
      <c r="C81" s="31"/>
      <c r="D81" s="32"/>
      <c r="E81" s="32"/>
      <c r="F81" s="32"/>
      <c r="G81" s="33"/>
      <c r="H81" s="33"/>
      <c r="I81" s="34"/>
      <c r="J81" s="34"/>
      <c r="K81" s="76"/>
      <c r="L81" s="76"/>
      <c r="M81" s="76"/>
      <c r="N81" s="76"/>
      <c r="O81" s="76"/>
      <c r="P81" s="71">
        <v>0</v>
      </c>
      <c r="Q81" s="38">
        <v>23</v>
      </c>
      <c r="R81" s="108"/>
      <c r="S81" s="108"/>
    </row>
    <row r="82" spans="1:19">
      <c r="A82" s="86">
        <v>42380</v>
      </c>
      <c r="B82" s="38">
        <v>2070</v>
      </c>
      <c r="C82" s="33"/>
      <c r="D82" s="33"/>
      <c r="E82" s="31"/>
      <c r="F82" s="31"/>
      <c r="G82" s="31"/>
      <c r="H82" s="31"/>
      <c r="I82" s="33"/>
      <c r="J82" s="33"/>
      <c r="K82" s="76"/>
      <c r="L82" s="76"/>
      <c r="M82" s="76"/>
      <c r="N82" s="76"/>
      <c r="O82" s="76"/>
      <c r="P82" s="71">
        <v>0</v>
      </c>
      <c r="Q82" s="38">
        <v>15</v>
      </c>
      <c r="R82" s="108"/>
      <c r="S82" s="108"/>
    </row>
    <row r="83" spans="1:19">
      <c r="A83" s="86">
        <v>42381</v>
      </c>
      <c r="B83" s="38">
        <v>2451</v>
      </c>
      <c r="C83" s="30">
        <v>1</v>
      </c>
      <c r="D83" s="30">
        <v>4.0999999999999996</v>
      </c>
      <c r="E83" s="37">
        <v>7.5</v>
      </c>
      <c r="F83" s="30">
        <v>428</v>
      </c>
      <c r="G83" s="30">
        <v>11</v>
      </c>
      <c r="H83" s="30">
        <v>7</v>
      </c>
      <c r="I83" s="30">
        <v>6.5</v>
      </c>
      <c r="J83" s="30">
        <v>7.3</v>
      </c>
      <c r="K83" s="30">
        <f>IF(B83&gt;0,H83*B83/1000,"")</f>
        <v>17.157</v>
      </c>
      <c r="L83" s="30">
        <f>IF(B83&gt;0,I83*B83/1000,"")</f>
        <v>15.9315</v>
      </c>
      <c r="M83" s="30">
        <f>IF(B83&gt;0,C83*B83/1000,"")</f>
        <v>2.4510000000000001</v>
      </c>
      <c r="N83" s="30">
        <f>IF(B83&gt;0,J83*B83/1000,"")</f>
        <v>17.892299999999999</v>
      </c>
      <c r="O83" s="30">
        <f>IF(B83&gt;0,G83*B83/1000,"")</f>
        <v>26.960999999999999</v>
      </c>
      <c r="P83" s="71">
        <v>0</v>
      </c>
      <c r="Q83" s="38">
        <v>25</v>
      </c>
      <c r="R83" s="108">
        <v>42388</v>
      </c>
      <c r="S83" s="108">
        <v>42401</v>
      </c>
    </row>
    <row r="84" spans="1:19">
      <c r="A84" s="86">
        <v>42382</v>
      </c>
      <c r="B84" s="38">
        <v>1270</v>
      </c>
      <c r="C84" s="42"/>
      <c r="D84" s="42"/>
      <c r="E84" s="43"/>
      <c r="F84" s="42"/>
      <c r="G84" s="42"/>
      <c r="H84" s="42"/>
      <c r="I84" s="42"/>
      <c r="J84" s="42"/>
      <c r="K84" s="76"/>
      <c r="L84" s="76"/>
      <c r="M84" s="76"/>
      <c r="N84" s="76"/>
      <c r="O84" s="76"/>
      <c r="P84" s="71">
        <v>0</v>
      </c>
      <c r="Q84" s="38">
        <v>15</v>
      </c>
      <c r="R84" s="108"/>
      <c r="S84" s="108"/>
    </row>
    <row r="85" spans="1:19">
      <c r="A85" s="86">
        <v>42383</v>
      </c>
      <c r="B85" s="38">
        <v>3365</v>
      </c>
      <c r="C85" s="42"/>
      <c r="D85" s="42"/>
      <c r="E85" s="43"/>
      <c r="F85" s="42"/>
      <c r="G85" s="42"/>
      <c r="H85" s="42"/>
      <c r="I85" s="42"/>
      <c r="J85" s="42"/>
      <c r="K85" s="76"/>
      <c r="L85" s="76"/>
      <c r="M85" s="76"/>
      <c r="N85" s="76"/>
      <c r="O85" s="76"/>
      <c r="P85" s="71">
        <v>0</v>
      </c>
      <c r="Q85" s="38">
        <v>14</v>
      </c>
      <c r="R85" s="108"/>
      <c r="S85" s="108"/>
    </row>
    <row r="86" spans="1:19">
      <c r="A86" s="86">
        <v>42384</v>
      </c>
      <c r="B86" s="38">
        <v>2378</v>
      </c>
      <c r="C86" s="42"/>
      <c r="D86" s="42"/>
      <c r="E86" s="43"/>
      <c r="F86" s="42"/>
      <c r="G86" s="42"/>
      <c r="H86" s="42"/>
      <c r="I86" s="42"/>
      <c r="J86" s="42"/>
      <c r="K86" s="76"/>
      <c r="L86" s="76"/>
      <c r="M86" s="76"/>
      <c r="N86" s="76"/>
      <c r="O86" s="76"/>
      <c r="P86" s="71">
        <v>0</v>
      </c>
      <c r="Q86" s="38">
        <v>13</v>
      </c>
      <c r="R86" s="108"/>
      <c r="S86" s="108"/>
    </row>
    <row r="87" spans="1:19">
      <c r="A87" s="86">
        <v>42385</v>
      </c>
      <c r="B87" s="38">
        <v>2703</v>
      </c>
      <c r="C87" s="42"/>
      <c r="D87" s="42"/>
      <c r="E87" s="43"/>
      <c r="F87" s="42"/>
      <c r="G87" s="42"/>
      <c r="H87" s="42"/>
      <c r="I87" s="42"/>
      <c r="J87" s="42"/>
      <c r="K87" s="76"/>
      <c r="L87" s="76"/>
      <c r="M87" s="76"/>
      <c r="N87" s="76"/>
      <c r="O87" s="76"/>
      <c r="P87" s="71">
        <v>12</v>
      </c>
      <c r="Q87" s="38">
        <v>1007</v>
      </c>
      <c r="R87" s="108"/>
      <c r="S87" s="108"/>
    </row>
    <row r="88" spans="1:19">
      <c r="A88" s="86">
        <v>42386</v>
      </c>
      <c r="B88" s="38">
        <v>2416</v>
      </c>
      <c r="C88" s="42"/>
      <c r="D88" s="42"/>
      <c r="E88" s="43"/>
      <c r="F88" s="42"/>
      <c r="G88" s="42"/>
      <c r="H88" s="42"/>
      <c r="I88" s="42"/>
      <c r="J88" s="42"/>
      <c r="K88" s="76"/>
      <c r="L88" s="76"/>
      <c r="M88" s="76"/>
      <c r="N88" s="76"/>
      <c r="O88" s="76"/>
      <c r="P88" s="71">
        <v>2</v>
      </c>
      <c r="Q88" s="38">
        <v>1755</v>
      </c>
      <c r="R88" s="108"/>
      <c r="S88" s="108"/>
    </row>
    <row r="89" spans="1:19">
      <c r="A89" s="86">
        <v>42387</v>
      </c>
      <c r="B89" s="38">
        <v>2151</v>
      </c>
      <c r="C89" s="42"/>
      <c r="D89" s="42"/>
      <c r="E89" s="43"/>
      <c r="F89" s="42"/>
      <c r="G89" s="42"/>
      <c r="H89" s="42"/>
      <c r="I89" s="42"/>
      <c r="J89" s="42"/>
      <c r="K89" s="76"/>
      <c r="L89" s="76"/>
      <c r="M89" s="76"/>
      <c r="N89" s="76"/>
      <c r="O89" s="76"/>
      <c r="P89" s="71">
        <v>0</v>
      </c>
      <c r="Q89" s="38">
        <v>1165</v>
      </c>
      <c r="R89" s="108"/>
      <c r="S89" s="108"/>
    </row>
    <row r="90" spans="1:19">
      <c r="A90" s="86">
        <v>42388</v>
      </c>
      <c r="B90" s="38">
        <v>2386</v>
      </c>
      <c r="C90" s="42"/>
      <c r="D90" s="42"/>
      <c r="E90" s="43"/>
      <c r="F90" s="42"/>
      <c r="G90" s="42"/>
      <c r="H90" s="42"/>
      <c r="I90" s="42"/>
      <c r="J90" s="42"/>
      <c r="K90" s="76"/>
      <c r="L90" s="76"/>
      <c r="M90" s="76"/>
      <c r="N90" s="76"/>
      <c r="O90" s="76"/>
      <c r="P90" s="71">
        <v>0</v>
      </c>
      <c r="Q90" s="38">
        <v>1284</v>
      </c>
      <c r="R90" s="108"/>
      <c r="S90" s="108"/>
    </row>
    <row r="91" spans="1:19">
      <c r="A91" s="86">
        <v>42389</v>
      </c>
      <c r="B91" s="38">
        <v>2243</v>
      </c>
      <c r="C91" s="42"/>
      <c r="D91" s="42"/>
      <c r="E91" s="43"/>
      <c r="F91" s="42"/>
      <c r="G91" s="42"/>
      <c r="H91" s="42"/>
      <c r="I91" s="42"/>
      <c r="J91" s="42"/>
      <c r="K91" s="76"/>
      <c r="L91" s="76"/>
      <c r="M91" s="76"/>
      <c r="N91" s="76"/>
      <c r="O91" s="76"/>
      <c r="P91" s="71">
        <v>0</v>
      </c>
      <c r="Q91" s="38">
        <v>1176</v>
      </c>
      <c r="R91" s="108"/>
      <c r="S91" s="108"/>
    </row>
    <row r="92" spans="1:19">
      <c r="A92" s="86">
        <v>42390</v>
      </c>
      <c r="B92" s="38">
        <v>2281</v>
      </c>
      <c r="C92" s="42"/>
      <c r="D92" s="42"/>
      <c r="E92" s="43"/>
      <c r="F92" s="42"/>
      <c r="G92" s="42"/>
      <c r="H92" s="42"/>
      <c r="I92" s="42"/>
      <c r="J92" s="42"/>
      <c r="K92" s="76"/>
      <c r="L92" s="76"/>
      <c r="M92" s="76"/>
      <c r="N92" s="76"/>
      <c r="O92" s="76"/>
      <c r="P92" s="71">
        <v>0</v>
      </c>
      <c r="Q92" s="38">
        <v>1187</v>
      </c>
      <c r="R92" s="108"/>
      <c r="S92" s="108"/>
    </row>
    <row r="93" spans="1:19">
      <c r="A93" s="86">
        <v>42391</v>
      </c>
      <c r="B93" s="38">
        <v>2230</v>
      </c>
      <c r="C93" s="42"/>
      <c r="D93" s="42"/>
      <c r="E93" s="43"/>
      <c r="F93" s="42"/>
      <c r="G93" s="42"/>
      <c r="H93" s="42"/>
      <c r="I93" s="42"/>
      <c r="J93" s="42"/>
      <c r="K93" s="76"/>
      <c r="L93" s="76"/>
      <c r="M93" s="76"/>
      <c r="N93" s="76"/>
      <c r="O93" s="76"/>
      <c r="P93" s="71">
        <v>0</v>
      </c>
      <c r="Q93" s="38">
        <v>1153</v>
      </c>
      <c r="R93" s="108"/>
      <c r="S93" s="108"/>
    </row>
    <row r="94" spans="1:19">
      <c r="A94" s="86">
        <v>42392</v>
      </c>
      <c r="B94" s="38">
        <v>2070</v>
      </c>
      <c r="C94" s="42"/>
      <c r="D94" s="42"/>
      <c r="E94" s="43"/>
      <c r="F94" s="42"/>
      <c r="G94" s="42"/>
      <c r="H94" s="42"/>
      <c r="I94" s="42"/>
      <c r="J94" s="42"/>
      <c r="K94" s="76"/>
      <c r="L94" s="76"/>
      <c r="M94" s="76"/>
      <c r="N94" s="76"/>
      <c r="O94" s="76"/>
      <c r="P94" s="71">
        <v>0</v>
      </c>
      <c r="Q94" s="38">
        <v>867</v>
      </c>
      <c r="R94" s="108"/>
      <c r="S94" s="108"/>
    </row>
    <row r="95" spans="1:19">
      <c r="A95" s="86">
        <v>42393</v>
      </c>
      <c r="B95" s="38">
        <v>2382</v>
      </c>
      <c r="C95" s="31"/>
      <c r="D95" s="32"/>
      <c r="E95" s="32"/>
      <c r="F95" s="32"/>
      <c r="G95" s="33"/>
      <c r="H95" s="33"/>
      <c r="I95" s="34"/>
      <c r="J95" s="34"/>
      <c r="K95" s="76"/>
      <c r="L95" s="76"/>
      <c r="M95" s="76"/>
      <c r="N95" s="76"/>
      <c r="O95" s="76"/>
      <c r="P95" s="71">
        <v>8</v>
      </c>
      <c r="Q95" s="38">
        <v>1433</v>
      </c>
      <c r="R95" s="108"/>
      <c r="S95" s="108"/>
    </row>
    <row r="96" spans="1:19">
      <c r="A96" s="86">
        <v>42394</v>
      </c>
      <c r="B96" s="38">
        <v>2252</v>
      </c>
      <c r="C96" s="33"/>
      <c r="D96" s="33"/>
      <c r="E96" s="31"/>
      <c r="F96" s="31"/>
      <c r="G96" s="31"/>
      <c r="H96" s="31"/>
      <c r="I96" s="33"/>
      <c r="J96" s="33"/>
      <c r="K96" s="76"/>
      <c r="L96" s="76"/>
      <c r="M96" s="76"/>
      <c r="N96" s="76"/>
      <c r="O96" s="76"/>
      <c r="P96" s="71">
        <v>0</v>
      </c>
      <c r="Q96" s="38">
        <v>1461</v>
      </c>
      <c r="R96" s="108"/>
      <c r="S96" s="108"/>
    </row>
    <row r="97" spans="1:19">
      <c r="A97" s="86">
        <v>42395</v>
      </c>
      <c r="B97" s="38">
        <v>2200</v>
      </c>
      <c r="C97" s="30">
        <v>1</v>
      </c>
      <c r="D97" s="30">
        <v>5.4</v>
      </c>
      <c r="E97" s="37">
        <v>7.6</v>
      </c>
      <c r="F97" s="30">
        <v>1280</v>
      </c>
      <c r="G97" s="30">
        <v>9</v>
      </c>
      <c r="H97" s="30">
        <v>11</v>
      </c>
      <c r="I97" s="30">
        <v>8</v>
      </c>
      <c r="J97" s="30">
        <v>7.4</v>
      </c>
      <c r="K97" s="30">
        <f>IF(B97&gt;0,H97*B97/1000,"")</f>
        <v>24.2</v>
      </c>
      <c r="L97" s="30">
        <f>IF(B97&gt;0,I97*B97/1000,"")</f>
        <v>17.600000000000001</v>
      </c>
      <c r="M97" s="30">
        <f>IF(B97&gt;0,C97*B97/1000,"")</f>
        <v>2.2000000000000002</v>
      </c>
      <c r="N97" s="30">
        <f>IF(B97&gt;0,J97*B97/1000,"")</f>
        <v>16.28</v>
      </c>
      <c r="O97" s="30">
        <f>IF(B97&gt;0,G97*B97/1000,"")</f>
        <v>19.8</v>
      </c>
      <c r="P97" s="72">
        <v>1</v>
      </c>
      <c r="Q97" s="38">
        <v>1274</v>
      </c>
      <c r="R97" s="108">
        <v>42408</v>
      </c>
      <c r="S97" s="108">
        <v>42422</v>
      </c>
    </row>
    <row r="98" spans="1:19">
      <c r="A98" s="86">
        <v>42396</v>
      </c>
      <c r="B98" s="38">
        <v>2159</v>
      </c>
      <c r="C98" s="42"/>
      <c r="D98" s="42"/>
      <c r="E98" s="43"/>
      <c r="F98" s="42"/>
      <c r="G98" s="42"/>
      <c r="H98" s="42"/>
      <c r="I98" s="42"/>
      <c r="J98" s="42"/>
      <c r="K98" s="76"/>
      <c r="L98" s="76"/>
      <c r="M98" s="76"/>
      <c r="N98" s="76"/>
      <c r="O98" s="76"/>
      <c r="P98" s="71">
        <v>0</v>
      </c>
      <c r="Q98" s="38">
        <v>1177</v>
      </c>
      <c r="R98" s="108"/>
      <c r="S98" s="108"/>
    </row>
    <row r="99" spans="1:19">
      <c r="A99" s="86">
        <v>42397</v>
      </c>
      <c r="B99" s="38">
        <v>2389</v>
      </c>
      <c r="C99" s="42"/>
      <c r="D99" s="42"/>
      <c r="E99" s="43"/>
      <c r="F99" s="42"/>
      <c r="G99" s="42"/>
      <c r="H99" s="42"/>
      <c r="I99" s="42"/>
      <c r="J99" s="42"/>
      <c r="K99" s="76"/>
      <c r="L99" s="76"/>
      <c r="M99" s="76"/>
      <c r="N99" s="76"/>
      <c r="O99" s="76"/>
      <c r="P99" s="71">
        <v>0</v>
      </c>
      <c r="Q99" s="38">
        <v>1312</v>
      </c>
      <c r="R99" s="108"/>
      <c r="S99" s="108"/>
    </row>
    <row r="100" spans="1:19">
      <c r="A100" s="86">
        <v>42398</v>
      </c>
      <c r="B100" s="38">
        <v>2318</v>
      </c>
      <c r="C100" s="42"/>
      <c r="D100" s="42"/>
      <c r="E100" s="43"/>
      <c r="F100" s="42"/>
      <c r="G100" s="42"/>
      <c r="H100" s="42"/>
      <c r="I100" s="42"/>
      <c r="J100" s="42"/>
      <c r="K100" s="76"/>
      <c r="L100" s="76"/>
      <c r="M100" s="76"/>
      <c r="N100" s="76"/>
      <c r="O100" s="76"/>
      <c r="P100" s="71">
        <v>0</v>
      </c>
      <c r="Q100" s="38">
        <v>1318</v>
      </c>
      <c r="R100" s="108"/>
      <c r="S100" s="108"/>
    </row>
    <row r="101" spans="1:19">
      <c r="A101" s="86">
        <v>42399</v>
      </c>
      <c r="B101" s="38">
        <v>5510</v>
      </c>
      <c r="C101" s="42"/>
      <c r="D101" s="42"/>
      <c r="E101" s="43"/>
      <c r="F101" s="42"/>
      <c r="G101" s="42"/>
      <c r="H101" s="42"/>
      <c r="I101" s="42"/>
      <c r="J101" s="42"/>
      <c r="K101" s="76"/>
      <c r="L101" s="76"/>
      <c r="M101" s="76"/>
      <c r="N101" s="76"/>
      <c r="O101" s="76"/>
      <c r="P101" s="71">
        <v>18</v>
      </c>
      <c r="Q101" s="38">
        <v>3481</v>
      </c>
      <c r="R101" s="108"/>
      <c r="S101" s="108"/>
    </row>
    <row r="102" spans="1:19">
      <c r="A102" s="86">
        <v>42400</v>
      </c>
      <c r="B102" s="38">
        <v>2716</v>
      </c>
      <c r="C102" s="42"/>
      <c r="D102" s="42"/>
      <c r="E102" s="43"/>
      <c r="F102" s="42"/>
      <c r="G102" s="42"/>
      <c r="H102" s="42"/>
      <c r="I102" s="42"/>
      <c r="J102" s="42"/>
      <c r="K102" s="76"/>
      <c r="L102" s="76"/>
      <c r="M102" s="76"/>
      <c r="N102" s="76"/>
      <c r="O102" s="76"/>
      <c r="P102" s="71">
        <v>0</v>
      </c>
      <c r="Q102" s="38">
        <v>3709</v>
      </c>
      <c r="R102" s="108"/>
      <c r="S102" s="108"/>
    </row>
    <row r="103" spans="1:19">
      <c r="A103" s="86">
        <v>42401</v>
      </c>
      <c r="B103" s="38">
        <v>2533</v>
      </c>
      <c r="C103" s="42"/>
      <c r="D103" s="42"/>
      <c r="E103" s="43"/>
      <c r="F103" s="42"/>
      <c r="G103" s="42"/>
      <c r="H103" s="42"/>
      <c r="I103" s="42"/>
      <c r="J103" s="42"/>
      <c r="K103" s="76"/>
      <c r="L103" s="76"/>
      <c r="M103" s="76"/>
      <c r="N103" s="76"/>
      <c r="O103" s="76"/>
      <c r="P103" s="71">
        <v>0</v>
      </c>
      <c r="Q103" s="38">
        <v>2201</v>
      </c>
      <c r="R103" s="108"/>
      <c r="S103" s="108"/>
    </row>
    <row r="104" spans="1:19">
      <c r="A104" s="86">
        <v>42402</v>
      </c>
      <c r="B104" s="38">
        <v>2518</v>
      </c>
      <c r="C104" s="42"/>
      <c r="D104" s="42"/>
      <c r="E104" s="43"/>
      <c r="F104" s="42"/>
      <c r="G104" s="42"/>
      <c r="H104" s="42"/>
      <c r="I104" s="42"/>
      <c r="J104" s="42"/>
      <c r="K104" s="76"/>
      <c r="L104" s="76"/>
      <c r="M104" s="76"/>
      <c r="N104" s="76"/>
      <c r="O104" s="76"/>
      <c r="P104" s="71">
        <v>0</v>
      </c>
      <c r="Q104" s="38">
        <v>1581</v>
      </c>
      <c r="R104" s="108"/>
      <c r="S104" s="108"/>
    </row>
    <row r="105" spans="1:19">
      <c r="A105" s="86">
        <v>42403</v>
      </c>
      <c r="B105" s="38">
        <v>2447</v>
      </c>
      <c r="C105" s="42"/>
      <c r="D105" s="42"/>
      <c r="E105" s="43"/>
      <c r="F105" s="42"/>
      <c r="G105" s="42"/>
      <c r="H105" s="42"/>
      <c r="I105" s="42"/>
      <c r="J105" s="42"/>
      <c r="K105" s="76"/>
      <c r="L105" s="76"/>
      <c r="M105" s="76"/>
      <c r="N105" s="76"/>
      <c r="O105" s="76"/>
      <c r="P105" s="71">
        <v>0</v>
      </c>
      <c r="Q105" s="38">
        <v>1373</v>
      </c>
      <c r="R105" s="108"/>
      <c r="S105" s="108"/>
    </row>
    <row r="106" spans="1:19">
      <c r="A106" s="86">
        <v>42404</v>
      </c>
      <c r="B106" s="38">
        <v>2500</v>
      </c>
      <c r="C106" s="42"/>
      <c r="D106" s="42"/>
      <c r="E106" s="43"/>
      <c r="F106" s="42"/>
      <c r="G106" s="42"/>
      <c r="H106" s="42"/>
      <c r="I106" s="42"/>
      <c r="J106" s="42"/>
      <c r="K106" s="76"/>
      <c r="L106" s="76"/>
      <c r="M106" s="76"/>
      <c r="N106" s="76"/>
      <c r="O106" s="76"/>
      <c r="P106" s="71">
        <v>0</v>
      </c>
      <c r="Q106" s="38">
        <v>1158</v>
      </c>
      <c r="R106" s="108"/>
      <c r="S106" s="108"/>
    </row>
    <row r="107" spans="1:19">
      <c r="A107" s="86">
        <v>42405</v>
      </c>
      <c r="B107" s="38">
        <v>3049</v>
      </c>
      <c r="C107" s="42"/>
      <c r="D107" s="42"/>
      <c r="E107" s="43"/>
      <c r="F107" s="42"/>
      <c r="G107" s="42"/>
      <c r="H107" s="42"/>
      <c r="I107" s="42"/>
      <c r="J107" s="42"/>
      <c r="K107" s="76"/>
      <c r="L107" s="76"/>
      <c r="M107" s="76"/>
      <c r="N107" s="76"/>
      <c r="O107" s="76"/>
      <c r="P107" s="71">
        <v>8</v>
      </c>
      <c r="Q107" s="38">
        <v>1853</v>
      </c>
      <c r="R107" s="108"/>
      <c r="S107" s="108"/>
    </row>
    <row r="108" spans="1:19">
      <c r="A108" s="86">
        <v>42406</v>
      </c>
      <c r="B108" s="38">
        <v>2421</v>
      </c>
      <c r="C108" s="42"/>
      <c r="D108" s="42"/>
      <c r="E108" s="43"/>
      <c r="F108" s="42"/>
      <c r="G108" s="42"/>
      <c r="H108" s="42"/>
      <c r="I108" s="42"/>
      <c r="J108" s="42"/>
      <c r="K108" s="76"/>
      <c r="L108" s="76"/>
      <c r="M108" s="76"/>
      <c r="N108" s="76"/>
      <c r="O108" s="76"/>
      <c r="P108" s="72">
        <v>2</v>
      </c>
      <c r="Q108" s="38">
        <v>1714</v>
      </c>
      <c r="R108" s="108"/>
      <c r="S108" s="108"/>
    </row>
    <row r="109" spans="1:19">
      <c r="A109" s="86">
        <v>42407</v>
      </c>
      <c r="B109" s="38">
        <v>3618</v>
      </c>
      <c r="C109" s="31"/>
      <c r="D109" s="32"/>
      <c r="E109" s="32"/>
      <c r="F109" s="32"/>
      <c r="G109" s="33"/>
      <c r="H109" s="33"/>
      <c r="I109" s="34"/>
      <c r="J109" s="34"/>
      <c r="K109" s="76"/>
      <c r="L109" s="76"/>
      <c r="M109" s="76"/>
      <c r="N109" s="76"/>
      <c r="O109" s="76"/>
      <c r="P109" s="71">
        <v>19</v>
      </c>
      <c r="Q109" s="38">
        <v>2358</v>
      </c>
      <c r="R109" s="108"/>
      <c r="S109" s="108"/>
    </row>
    <row r="110" spans="1:19">
      <c r="A110" s="86">
        <v>42408</v>
      </c>
      <c r="B110" s="38">
        <v>2755</v>
      </c>
      <c r="C110" s="33"/>
      <c r="D110" s="33"/>
      <c r="E110" s="31"/>
      <c r="F110" s="31"/>
      <c r="G110" s="31"/>
      <c r="H110" s="31"/>
      <c r="I110" s="33"/>
      <c r="J110" s="33"/>
      <c r="K110" s="76"/>
      <c r="L110" s="76"/>
      <c r="M110" s="76"/>
      <c r="N110" s="76"/>
      <c r="O110" s="76"/>
      <c r="P110" s="71">
        <v>0</v>
      </c>
      <c r="Q110" s="38">
        <v>2780</v>
      </c>
      <c r="R110" s="108"/>
      <c r="S110" s="108"/>
    </row>
    <row r="111" spans="1:19">
      <c r="A111" s="86">
        <v>42409</v>
      </c>
      <c r="B111" s="38">
        <v>2715</v>
      </c>
      <c r="C111" s="30">
        <v>1</v>
      </c>
      <c r="D111" s="30">
        <v>1.4</v>
      </c>
      <c r="E111" s="37">
        <v>7.5</v>
      </c>
      <c r="F111" s="30">
        <v>500</v>
      </c>
      <c r="G111" s="30">
        <v>11</v>
      </c>
      <c r="H111" s="30">
        <v>6</v>
      </c>
      <c r="I111" s="30">
        <v>3.9</v>
      </c>
      <c r="J111" s="30">
        <v>6.6</v>
      </c>
      <c r="K111" s="30">
        <f>IF(B111&gt;0,H111*B111/1000,"")</f>
        <v>16.29</v>
      </c>
      <c r="L111" s="30">
        <f>IF(B111&gt;0,I111*B111/1000,"")</f>
        <v>10.5885</v>
      </c>
      <c r="M111" s="30">
        <f>IF(B111&gt;0,C111*B111/1000,"")</f>
        <v>2.7149999999999999</v>
      </c>
      <c r="N111" s="30">
        <f>IF(B111&gt;0,J111*B111/1000,"")</f>
        <v>17.919</v>
      </c>
      <c r="O111" s="30">
        <f>IF(B111&gt;0,G111*B111/1000,"")</f>
        <v>29.864999999999998</v>
      </c>
      <c r="P111" s="71">
        <v>0</v>
      </c>
      <c r="Q111" s="38">
        <v>1927</v>
      </c>
      <c r="R111" s="108">
        <v>42416</v>
      </c>
      <c r="S111" s="108">
        <v>42426</v>
      </c>
    </row>
    <row r="112" spans="1:19">
      <c r="A112" s="86">
        <v>42410</v>
      </c>
      <c r="B112" s="38">
        <v>2519</v>
      </c>
      <c r="C112" s="42"/>
      <c r="D112" s="42"/>
      <c r="E112" s="43"/>
      <c r="F112" s="42"/>
      <c r="G112" s="42"/>
      <c r="H112" s="42"/>
      <c r="I112" s="42"/>
      <c r="J112" s="42"/>
      <c r="K112" s="76"/>
      <c r="L112" s="76"/>
      <c r="M112" s="76"/>
      <c r="N112" s="76"/>
      <c r="O112" s="76"/>
      <c r="P112" s="71">
        <v>0</v>
      </c>
      <c r="Q112" s="38">
        <v>1537</v>
      </c>
      <c r="R112" s="108"/>
      <c r="S112" s="108"/>
    </row>
    <row r="113" spans="1:19">
      <c r="A113" s="86">
        <v>42411</v>
      </c>
      <c r="B113" s="38">
        <v>2330</v>
      </c>
      <c r="C113" s="42"/>
      <c r="D113" s="42"/>
      <c r="E113" s="43"/>
      <c r="F113" s="42"/>
      <c r="G113" s="42"/>
      <c r="H113" s="42"/>
      <c r="I113" s="42"/>
      <c r="J113" s="42"/>
      <c r="K113" s="76"/>
      <c r="L113" s="76"/>
      <c r="M113" s="76"/>
      <c r="N113" s="76"/>
      <c r="O113" s="76"/>
      <c r="P113" s="71">
        <v>0</v>
      </c>
      <c r="Q113" s="38">
        <v>1435</v>
      </c>
      <c r="R113" s="108"/>
      <c r="S113" s="108"/>
    </row>
    <row r="114" spans="1:19">
      <c r="A114" s="86">
        <v>42412</v>
      </c>
      <c r="B114" s="38">
        <v>2433</v>
      </c>
      <c r="C114" s="42"/>
      <c r="D114" s="42"/>
      <c r="E114" s="43"/>
      <c r="F114" s="42"/>
      <c r="G114" s="42"/>
      <c r="H114" s="42"/>
      <c r="I114" s="42"/>
      <c r="J114" s="42"/>
      <c r="K114" s="76"/>
      <c r="L114" s="76"/>
      <c r="M114" s="76"/>
      <c r="N114" s="76"/>
      <c r="O114" s="76"/>
      <c r="P114" s="71">
        <v>0</v>
      </c>
      <c r="Q114" s="38">
        <v>1627</v>
      </c>
      <c r="R114" s="108"/>
      <c r="S114" s="108"/>
    </row>
    <row r="115" spans="1:19">
      <c r="A115" s="86">
        <v>42413</v>
      </c>
      <c r="B115" s="38">
        <v>2347</v>
      </c>
      <c r="C115" s="42"/>
      <c r="D115" s="42"/>
      <c r="E115" s="43"/>
      <c r="F115" s="42"/>
      <c r="G115" s="42"/>
      <c r="H115" s="42"/>
      <c r="I115" s="42"/>
      <c r="J115" s="42"/>
      <c r="K115" s="76"/>
      <c r="L115" s="76"/>
      <c r="M115" s="76"/>
      <c r="N115" s="76"/>
      <c r="O115" s="76"/>
      <c r="P115" s="72">
        <v>1</v>
      </c>
      <c r="Q115" s="38">
        <v>1521</v>
      </c>
      <c r="R115" s="108"/>
      <c r="S115" s="108"/>
    </row>
    <row r="116" spans="1:19">
      <c r="A116" s="86">
        <v>42414</v>
      </c>
      <c r="B116" s="38">
        <v>2301</v>
      </c>
      <c r="C116" s="42"/>
      <c r="D116" s="42"/>
      <c r="E116" s="43"/>
      <c r="F116" s="42"/>
      <c r="G116" s="42"/>
      <c r="H116" s="42"/>
      <c r="I116" s="42"/>
      <c r="J116" s="42"/>
      <c r="K116" s="76"/>
      <c r="L116" s="76"/>
      <c r="M116" s="76"/>
      <c r="N116" s="76"/>
      <c r="O116" s="76"/>
      <c r="P116" s="71">
        <v>0</v>
      </c>
      <c r="Q116" s="38">
        <v>1551</v>
      </c>
      <c r="R116" s="108"/>
      <c r="S116" s="108"/>
    </row>
    <row r="117" spans="1:19">
      <c r="A117" s="86">
        <v>42415</v>
      </c>
      <c r="B117" s="38">
        <v>2318</v>
      </c>
      <c r="C117" s="42"/>
      <c r="D117" s="42"/>
      <c r="E117" s="43"/>
      <c r="F117" s="42"/>
      <c r="G117" s="42"/>
      <c r="H117" s="42"/>
      <c r="I117" s="42"/>
      <c r="J117" s="42"/>
      <c r="K117" s="76"/>
      <c r="L117" s="76"/>
      <c r="M117" s="76"/>
      <c r="N117" s="76"/>
      <c r="O117" s="76"/>
      <c r="P117" s="71">
        <v>0</v>
      </c>
      <c r="Q117" s="38">
        <v>1422</v>
      </c>
      <c r="R117" s="108"/>
      <c r="S117" s="108"/>
    </row>
    <row r="118" spans="1:19">
      <c r="A118" s="86">
        <v>42416</v>
      </c>
      <c r="B118" s="38">
        <v>2431</v>
      </c>
      <c r="C118" s="42"/>
      <c r="D118" s="42"/>
      <c r="E118" s="43"/>
      <c r="F118" s="42"/>
      <c r="G118" s="42"/>
      <c r="H118" s="42"/>
      <c r="I118" s="42"/>
      <c r="J118" s="42"/>
      <c r="K118" s="76"/>
      <c r="L118" s="76"/>
      <c r="M118" s="76"/>
      <c r="N118" s="76"/>
      <c r="O118" s="76"/>
      <c r="P118" s="71">
        <v>0</v>
      </c>
      <c r="Q118" s="38">
        <v>1526</v>
      </c>
      <c r="R118" s="108"/>
      <c r="S118" s="108"/>
    </row>
    <row r="119" spans="1:19">
      <c r="A119" s="86">
        <v>42417</v>
      </c>
      <c r="B119" s="38">
        <v>2351</v>
      </c>
      <c r="C119" s="42"/>
      <c r="D119" s="42"/>
      <c r="E119" s="43"/>
      <c r="F119" s="42"/>
      <c r="G119" s="42"/>
      <c r="H119" s="42"/>
      <c r="I119" s="42"/>
      <c r="J119" s="42"/>
      <c r="K119" s="76"/>
      <c r="L119" s="76"/>
      <c r="M119" s="76"/>
      <c r="N119" s="76"/>
      <c r="O119" s="76"/>
      <c r="P119" s="71">
        <v>0</v>
      </c>
      <c r="Q119" s="38">
        <v>1459</v>
      </c>
      <c r="R119" s="108"/>
      <c r="S119" s="108"/>
    </row>
    <row r="120" spans="1:19">
      <c r="A120" s="86">
        <v>42418</v>
      </c>
      <c r="B120" s="38">
        <v>2413</v>
      </c>
      <c r="C120" s="42"/>
      <c r="D120" s="42"/>
      <c r="E120" s="43"/>
      <c r="F120" s="42"/>
      <c r="G120" s="42"/>
      <c r="H120" s="42"/>
      <c r="I120" s="42"/>
      <c r="J120" s="42"/>
      <c r="K120" s="76"/>
      <c r="L120" s="76"/>
      <c r="M120" s="76"/>
      <c r="N120" s="76"/>
      <c r="O120" s="76"/>
      <c r="P120" s="71">
        <v>0</v>
      </c>
      <c r="Q120" s="38">
        <v>1439</v>
      </c>
      <c r="R120" s="108"/>
      <c r="S120" s="108"/>
    </row>
    <row r="121" spans="1:19">
      <c r="A121" s="86">
        <v>42419</v>
      </c>
      <c r="B121" s="38">
        <v>2395</v>
      </c>
      <c r="C121" s="42"/>
      <c r="D121" s="42"/>
      <c r="E121" s="43"/>
      <c r="F121" s="42"/>
      <c r="G121" s="42"/>
      <c r="H121" s="42"/>
      <c r="I121" s="42"/>
      <c r="J121" s="42"/>
      <c r="K121" s="76"/>
      <c r="L121" s="76"/>
      <c r="M121" s="76"/>
      <c r="N121" s="76"/>
      <c r="O121" s="76"/>
      <c r="P121" s="71">
        <v>0</v>
      </c>
      <c r="Q121" s="38">
        <v>1498</v>
      </c>
      <c r="R121" s="108"/>
      <c r="S121" s="108"/>
    </row>
    <row r="122" spans="1:19">
      <c r="A122" s="86">
        <v>42420</v>
      </c>
      <c r="B122" s="38">
        <v>2898</v>
      </c>
      <c r="C122" s="42"/>
      <c r="D122" s="42"/>
      <c r="E122" s="43"/>
      <c r="F122" s="42"/>
      <c r="G122" s="42"/>
      <c r="H122" s="42"/>
      <c r="I122" s="42"/>
      <c r="J122" s="42"/>
      <c r="K122" s="76"/>
      <c r="L122" s="76"/>
      <c r="M122" s="76"/>
      <c r="N122" s="76"/>
      <c r="O122" s="76"/>
      <c r="P122" s="72">
        <v>9</v>
      </c>
      <c r="Q122" s="38">
        <v>1758</v>
      </c>
      <c r="R122" s="108"/>
      <c r="S122" s="108"/>
    </row>
    <row r="123" spans="1:19">
      <c r="A123" s="86">
        <v>42421</v>
      </c>
      <c r="B123" s="38">
        <v>2297</v>
      </c>
      <c r="C123" s="31"/>
      <c r="D123" s="32"/>
      <c r="E123" s="32"/>
      <c r="F123" s="32"/>
      <c r="G123" s="33"/>
      <c r="H123" s="33"/>
      <c r="I123" s="34"/>
      <c r="J123" s="34"/>
      <c r="K123" s="76"/>
      <c r="L123" s="76"/>
      <c r="M123" s="76"/>
      <c r="N123" s="76"/>
      <c r="O123" s="76"/>
      <c r="P123" s="71">
        <v>0</v>
      </c>
      <c r="Q123" s="38">
        <v>1702</v>
      </c>
      <c r="R123" s="108"/>
      <c r="S123" s="108"/>
    </row>
    <row r="124" spans="1:19">
      <c r="A124" s="86">
        <v>42422</v>
      </c>
      <c r="B124" s="38">
        <v>2307</v>
      </c>
      <c r="C124" s="33"/>
      <c r="D124" s="33"/>
      <c r="E124" s="31"/>
      <c r="F124" s="31"/>
      <c r="G124" s="31"/>
      <c r="H124" s="31"/>
      <c r="I124" s="33"/>
      <c r="J124" s="33"/>
      <c r="K124" s="76"/>
      <c r="L124" s="76"/>
      <c r="M124" s="76"/>
      <c r="N124" s="76"/>
      <c r="O124" s="76"/>
      <c r="P124" s="71">
        <v>0</v>
      </c>
      <c r="Q124" s="38">
        <v>1412</v>
      </c>
      <c r="R124" s="108"/>
      <c r="S124" s="108"/>
    </row>
    <row r="125" spans="1:19">
      <c r="A125" s="86">
        <v>42423</v>
      </c>
      <c r="B125" s="38">
        <v>2464</v>
      </c>
      <c r="C125" s="30">
        <v>1</v>
      </c>
      <c r="D125" s="30">
        <v>0.35</v>
      </c>
      <c r="E125" s="37">
        <v>7.6</v>
      </c>
      <c r="F125" s="30">
        <v>310</v>
      </c>
      <c r="G125" s="30">
        <v>10</v>
      </c>
      <c r="H125" s="30">
        <v>2</v>
      </c>
      <c r="I125" s="30">
        <v>4.5</v>
      </c>
      <c r="J125" s="30">
        <v>8</v>
      </c>
      <c r="K125" s="30">
        <f>IF(B125&gt;0,H125*B125/1000,"")</f>
        <v>4.9279999999999999</v>
      </c>
      <c r="L125" s="30">
        <f>IF(B125&gt;0,I125*B125/1000,"")</f>
        <v>11.087999999999999</v>
      </c>
      <c r="M125" s="30">
        <f>IF(B125&gt;0,C125*B125/1000,"")</f>
        <v>2.464</v>
      </c>
      <c r="N125" s="30">
        <f>IF(B125&gt;0,J125*B125/1000,"")</f>
        <v>19.712</v>
      </c>
      <c r="O125" s="30">
        <f>IF(B125&gt;0,G125*B125/1000,"")</f>
        <v>24.64</v>
      </c>
      <c r="P125" s="71">
        <v>0</v>
      </c>
      <c r="Q125" s="38">
        <v>1537</v>
      </c>
      <c r="R125" s="108">
        <v>42436</v>
      </c>
      <c r="S125" s="108">
        <v>42450</v>
      </c>
    </row>
    <row r="126" spans="1:19">
      <c r="A126" s="86">
        <v>42424</v>
      </c>
      <c r="B126" s="38">
        <v>2399</v>
      </c>
      <c r="C126" s="42"/>
      <c r="D126" s="42"/>
      <c r="E126" s="43"/>
      <c r="F126" s="42"/>
      <c r="G126" s="42"/>
      <c r="H126" s="42"/>
      <c r="I126" s="42"/>
      <c r="J126" s="42"/>
      <c r="K126" s="76"/>
      <c r="L126" s="76"/>
      <c r="M126" s="76"/>
      <c r="N126" s="76"/>
      <c r="O126" s="76"/>
      <c r="P126" s="71">
        <v>0</v>
      </c>
      <c r="Q126" s="38">
        <v>540</v>
      </c>
      <c r="R126" s="108"/>
      <c r="S126" s="108"/>
    </row>
    <row r="127" spans="1:19">
      <c r="A127" s="86">
        <v>42425</v>
      </c>
      <c r="B127" s="38">
        <v>2309</v>
      </c>
      <c r="C127" s="42"/>
      <c r="D127" s="42"/>
      <c r="E127" s="43"/>
      <c r="F127" s="42"/>
      <c r="G127" s="42"/>
      <c r="H127" s="42"/>
      <c r="I127" s="42"/>
      <c r="J127" s="42"/>
      <c r="K127" s="76"/>
      <c r="L127" s="76"/>
      <c r="M127" s="76"/>
      <c r="N127" s="76"/>
      <c r="O127" s="76"/>
      <c r="P127" s="71">
        <v>0</v>
      </c>
      <c r="Q127" s="38">
        <v>267</v>
      </c>
      <c r="R127" s="108"/>
      <c r="S127" s="108"/>
    </row>
    <row r="128" spans="1:19">
      <c r="A128" s="86">
        <v>42426</v>
      </c>
      <c r="B128" s="38">
        <v>2611</v>
      </c>
      <c r="C128" s="42"/>
      <c r="D128" s="42"/>
      <c r="E128" s="43"/>
      <c r="F128" s="42"/>
      <c r="G128" s="42"/>
      <c r="H128" s="42"/>
      <c r="I128" s="42"/>
      <c r="J128" s="42"/>
      <c r="K128" s="76"/>
      <c r="L128" s="76"/>
      <c r="M128" s="76"/>
      <c r="N128" s="76"/>
      <c r="O128" s="76"/>
      <c r="P128" s="71">
        <v>0</v>
      </c>
      <c r="Q128" s="38">
        <v>663</v>
      </c>
      <c r="R128" s="108"/>
      <c r="S128" s="108"/>
    </row>
    <row r="129" spans="1:19">
      <c r="A129" s="86">
        <v>42427</v>
      </c>
      <c r="B129" s="38">
        <v>1890</v>
      </c>
      <c r="C129" s="42"/>
      <c r="D129" s="42"/>
      <c r="E129" s="43"/>
      <c r="F129" s="42"/>
      <c r="G129" s="42"/>
      <c r="H129" s="42"/>
      <c r="I129" s="42"/>
      <c r="J129" s="42"/>
      <c r="K129" s="76"/>
      <c r="L129" s="76"/>
      <c r="M129" s="76"/>
      <c r="N129" s="76"/>
      <c r="O129" s="76"/>
      <c r="P129" s="71">
        <v>0</v>
      </c>
      <c r="Q129" s="38">
        <v>524</v>
      </c>
      <c r="R129" s="108"/>
      <c r="S129" s="108"/>
    </row>
    <row r="130" spans="1:19">
      <c r="A130" s="86">
        <v>42428</v>
      </c>
      <c r="B130" s="38">
        <v>2107</v>
      </c>
      <c r="C130" s="42"/>
      <c r="D130" s="42"/>
      <c r="E130" s="43"/>
      <c r="F130" s="42"/>
      <c r="G130" s="42"/>
      <c r="H130" s="42"/>
      <c r="I130" s="42"/>
      <c r="J130" s="42"/>
      <c r="K130" s="76"/>
      <c r="L130" s="76"/>
      <c r="M130" s="76"/>
      <c r="N130" s="76"/>
      <c r="O130" s="76"/>
      <c r="P130" s="71">
        <v>0</v>
      </c>
      <c r="Q130" s="38">
        <v>517</v>
      </c>
      <c r="R130" s="108"/>
      <c r="S130" s="108"/>
    </row>
    <row r="131" spans="1:19">
      <c r="A131" s="86">
        <v>42429</v>
      </c>
      <c r="B131" s="38">
        <v>2062</v>
      </c>
      <c r="C131" s="42"/>
      <c r="D131" s="42"/>
      <c r="E131" s="43"/>
      <c r="F131" s="42"/>
      <c r="G131" s="42"/>
      <c r="H131" s="42"/>
      <c r="I131" s="42"/>
      <c r="J131" s="42"/>
      <c r="K131" s="76"/>
      <c r="L131" s="76"/>
      <c r="M131" s="76"/>
      <c r="N131" s="76"/>
      <c r="O131" s="76"/>
      <c r="P131" s="71">
        <v>1</v>
      </c>
      <c r="Q131" s="38">
        <v>491</v>
      </c>
      <c r="R131" s="108"/>
      <c r="S131" s="108"/>
    </row>
    <row r="132" spans="1:19">
      <c r="A132" s="86">
        <v>42430</v>
      </c>
      <c r="B132" s="38">
        <v>2404</v>
      </c>
      <c r="C132" s="42"/>
      <c r="D132" s="42"/>
      <c r="E132" s="43"/>
      <c r="F132" s="42"/>
      <c r="G132" s="42"/>
      <c r="H132" s="42"/>
      <c r="I132" s="42"/>
      <c r="J132" s="42"/>
      <c r="K132" s="76"/>
      <c r="L132" s="76"/>
      <c r="M132" s="76"/>
      <c r="N132" s="76"/>
      <c r="O132" s="76"/>
      <c r="P132" s="72">
        <v>7</v>
      </c>
      <c r="Q132" s="38">
        <v>578</v>
      </c>
      <c r="R132" s="108"/>
      <c r="S132" s="108"/>
    </row>
    <row r="133" spans="1:19">
      <c r="A133" s="86">
        <v>42431</v>
      </c>
      <c r="B133" s="38">
        <v>2754</v>
      </c>
      <c r="C133" s="42"/>
      <c r="D133" s="42"/>
      <c r="E133" s="43"/>
      <c r="F133" s="42"/>
      <c r="G133" s="42"/>
      <c r="H133" s="42"/>
      <c r="I133" s="42"/>
      <c r="J133" s="42"/>
      <c r="K133" s="76"/>
      <c r="L133" s="76"/>
      <c r="M133" s="76"/>
      <c r="N133" s="76"/>
      <c r="O133" s="76"/>
      <c r="P133" s="72">
        <v>9</v>
      </c>
      <c r="Q133" s="38">
        <v>1353</v>
      </c>
      <c r="R133" s="108"/>
      <c r="S133" s="108"/>
    </row>
    <row r="134" spans="1:19">
      <c r="A134" s="86">
        <v>42432</v>
      </c>
      <c r="B134" s="38">
        <v>2399</v>
      </c>
      <c r="C134" s="42"/>
      <c r="D134" s="42"/>
      <c r="E134" s="43"/>
      <c r="F134" s="42"/>
      <c r="G134" s="42"/>
      <c r="H134" s="42"/>
      <c r="I134" s="42"/>
      <c r="J134" s="42"/>
      <c r="K134" s="76"/>
      <c r="L134" s="76"/>
      <c r="M134" s="76"/>
      <c r="N134" s="76"/>
      <c r="O134" s="76"/>
      <c r="P134" s="71">
        <v>7</v>
      </c>
      <c r="Q134" s="38">
        <v>1032</v>
      </c>
      <c r="R134" s="108"/>
      <c r="S134" s="108"/>
    </row>
    <row r="135" spans="1:19">
      <c r="A135" s="86">
        <v>42433</v>
      </c>
      <c r="B135" s="38">
        <v>3989</v>
      </c>
      <c r="C135" s="42"/>
      <c r="D135" s="42"/>
      <c r="E135" s="43"/>
      <c r="F135" s="42"/>
      <c r="G135" s="42"/>
      <c r="H135" s="42"/>
      <c r="I135" s="42"/>
      <c r="J135" s="42"/>
      <c r="K135" s="76"/>
      <c r="L135" s="76"/>
      <c r="M135" s="76"/>
      <c r="N135" s="76"/>
      <c r="O135" s="76"/>
      <c r="P135" s="71">
        <v>26</v>
      </c>
      <c r="Q135" s="38">
        <v>2282</v>
      </c>
      <c r="R135" s="108"/>
      <c r="S135" s="108"/>
    </row>
    <row r="136" spans="1:19">
      <c r="A136" s="86">
        <v>42434</v>
      </c>
      <c r="B136" s="38">
        <v>2472</v>
      </c>
      <c r="C136" s="42"/>
      <c r="D136" s="42"/>
      <c r="E136" s="43"/>
      <c r="F136" s="42"/>
      <c r="G136" s="42"/>
      <c r="H136" s="42"/>
      <c r="I136" s="42"/>
      <c r="J136" s="42"/>
      <c r="K136" s="76"/>
      <c r="L136" s="76"/>
      <c r="M136" s="76"/>
      <c r="N136" s="76"/>
      <c r="O136" s="76"/>
      <c r="P136" s="71">
        <v>0</v>
      </c>
      <c r="Q136" s="38">
        <v>1543</v>
      </c>
      <c r="R136" s="108"/>
      <c r="S136" s="108"/>
    </row>
    <row r="137" spans="1:19">
      <c r="A137" s="86">
        <v>42435</v>
      </c>
      <c r="B137" s="38">
        <v>2374</v>
      </c>
      <c r="C137" s="31"/>
      <c r="D137" s="32"/>
      <c r="E137" s="32"/>
      <c r="F137" s="32"/>
      <c r="G137" s="33"/>
      <c r="H137" s="33"/>
      <c r="I137" s="34"/>
      <c r="J137" s="34"/>
      <c r="K137" s="76"/>
      <c r="L137" s="76"/>
      <c r="M137" s="76"/>
      <c r="N137" s="76"/>
      <c r="O137" s="76"/>
      <c r="P137" s="71">
        <v>0</v>
      </c>
      <c r="Q137" s="38">
        <v>838</v>
      </c>
      <c r="R137" s="108"/>
      <c r="S137" s="108"/>
    </row>
    <row r="138" spans="1:19">
      <c r="A138" s="86">
        <v>42436</v>
      </c>
      <c r="B138" s="38">
        <v>2249</v>
      </c>
      <c r="C138" s="33"/>
      <c r="D138" s="33"/>
      <c r="E138" s="31"/>
      <c r="F138" s="31"/>
      <c r="G138" s="31"/>
      <c r="H138" s="31"/>
      <c r="I138" s="33"/>
      <c r="J138" s="33"/>
      <c r="K138" s="76"/>
      <c r="L138" s="76"/>
      <c r="M138" s="76"/>
      <c r="N138" s="76"/>
      <c r="O138" s="76"/>
      <c r="P138" s="71">
        <v>0.5</v>
      </c>
      <c r="Q138" s="38">
        <v>680</v>
      </c>
      <c r="R138" s="108"/>
      <c r="S138" s="108"/>
    </row>
    <row r="139" spans="1:19">
      <c r="A139" s="86">
        <v>42437</v>
      </c>
      <c r="B139" s="38">
        <v>2585</v>
      </c>
      <c r="C139" s="30">
        <v>1</v>
      </c>
      <c r="D139" s="30">
        <v>2.2999999999999998</v>
      </c>
      <c r="E139" s="37">
        <v>7.5</v>
      </c>
      <c r="F139" s="30">
        <v>1400</v>
      </c>
      <c r="G139" s="30">
        <v>20</v>
      </c>
      <c r="H139" s="30">
        <v>11</v>
      </c>
      <c r="I139" s="30">
        <v>4.3</v>
      </c>
      <c r="J139" s="30">
        <v>5.4</v>
      </c>
      <c r="K139" s="30">
        <f>IF(B139&gt;0,H139*B139/1000,"")</f>
        <v>28.434999999999999</v>
      </c>
      <c r="L139" s="30">
        <f>IF(B139&gt;0,I139*B139/1000,"")</f>
        <v>11.115500000000001</v>
      </c>
      <c r="M139" s="30">
        <f>IF(B139&gt;0,C139*B139/1000,"")</f>
        <v>2.585</v>
      </c>
      <c r="N139" s="30">
        <f>IF(B139&gt;0,J139*B139/1000,"")</f>
        <v>13.959000000000001</v>
      </c>
      <c r="O139" s="30">
        <f>IF(B139&gt;0,G139*B139/1000,"")</f>
        <v>51.7</v>
      </c>
      <c r="P139" s="71">
        <v>4.5</v>
      </c>
      <c r="Q139" s="38">
        <v>814</v>
      </c>
      <c r="R139" s="108">
        <v>42445</v>
      </c>
      <c r="S139" s="108">
        <v>42450</v>
      </c>
    </row>
    <row r="140" spans="1:19">
      <c r="A140" s="86">
        <v>42438</v>
      </c>
      <c r="B140" s="38">
        <v>4106</v>
      </c>
      <c r="C140" s="42"/>
      <c r="D140" s="42"/>
      <c r="E140" s="43"/>
      <c r="F140" s="42"/>
      <c r="G140" s="42"/>
      <c r="H140" s="42"/>
      <c r="I140" s="42"/>
      <c r="J140" s="42"/>
      <c r="K140" s="76"/>
      <c r="L140" s="76"/>
      <c r="M140" s="76"/>
      <c r="N140" s="76"/>
      <c r="O140" s="76"/>
      <c r="P140" s="71">
        <v>21</v>
      </c>
      <c r="Q140" s="38">
        <v>2266</v>
      </c>
      <c r="R140" s="108"/>
      <c r="S140" s="108"/>
    </row>
    <row r="141" spans="1:19">
      <c r="A141" s="86">
        <v>42439</v>
      </c>
      <c r="B141" s="38">
        <v>2745</v>
      </c>
      <c r="C141" s="42"/>
      <c r="D141" s="42"/>
      <c r="E141" s="43"/>
      <c r="F141" s="42"/>
      <c r="G141" s="42"/>
      <c r="H141" s="42"/>
      <c r="I141" s="42"/>
      <c r="J141" s="42"/>
      <c r="K141" s="76"/>
      <c r="L141" s="76"/>
      <c r="M141" s="76"/>
      <c r="N141" s="76"/>
      <c r="O141" s="76"/>
      <c r="P141" s="71">
        <v>0</v>
      </c>
      <c r="Q141" s="38">
        <v>1633</v>
      </c>
      <c r="R141" s="108"/>
      <c r="S141" s="108"/>
    </row>
    <row r="142" spans="1:19">
      <c r="A142" s="86">
        <v>42440</v>
      </c>
      <c r="B142" s="38">
        <v>2410</v>
      </c>
      <c r="C142" s="42"/>
      <c r="D142" s="42"/>
      <c r="E142" s="43"/>
      <c r="F142" s="42"/>
      <c r="G142" s="42"/>
      <c r="H142" s="42"/>
      <c r="I142" s="42"/>
      <c r="J142" s="42"/>
      <c r="K142" s="76"/>
      <c r="L142" s="76"/>
      <c r="M142" s="76"/>
      <c r="N142" s="76"/>
      <c r="O142" s="76"/>
      <c r="P142" s="71">
        <v>0</v>
      </c>
      <c r="Q142" s="38">
        <v>920</v>
      </c>
      <c r="R142" s="108"/>
      <c r="S142" s="108"/>
    </row>
    <row r="143" spans="1:19">
      <c r="A143" s="86">
        <v>42441</v>
      </c>
      <c r="B143" s="38">
        <v>2399</v>
      </c>
      <c r="C143" s="42"/>
      <c r="D143" s="42"/>
      <c r="E143" s="43"/>
      <c r="F143" s="42"/>
      <c r="G143" s="77"/>
      <c r="H143" s="42"/>
      <c r="I143" s="42"/>
      <c r="J143" s="42"/>
      <c r="K143" s="76"/>
      <c r="L143" s="76"/>
      <c r="M143" s="76"/>
      <c r="N143" s="76"/>
      <c r="O143" s="76"/>
      <c r="P143" s="71">
        <v>0</v>
      </c>
      <c r="Q143" s="38">
        <v>810</v>
      </c>
      <c r="R143" s="108"/>
      <c r="S143" s="108"/>
    </row>
    <row r="144" spans="1:19">
      <c r="A144" s="86">
        <v>42442</v>
      </c>
      <c r="B144" s="38">
        <v>2347</v>
      </c>
      <c r="C144" s="42"/>
      <c r="D144" s="42"/>
      <c r="E144" s="43"/>
      <c r="F144" s="42"/>
      <c r="G144" s="42"/>
      <c r="H144" s="42"/>
      <c r="I144" s="42"/>
      <c r="J144" s="42"/>
      <c r="K144" s="76"/>
      <c r="L144" s="76"/>
      <c r="M144" s="76"/>
      <c r="N144" s="76"/>
      <c r="O144" s="76"/>
      <c r="P144" s="71">
        <v>0</v>
      </c>
      <c r="Q144" s="38">
        <v>725</v>
      </c>
      <c r="R144" s="108"/>
      <c r="S144" s="108"/>
    </row>
    <row r="145" spans="1:19">
      <c r="A145" s="86">
        <v>42443</v>
      </c>
      <c r="B145" s="38">
        <v>3274</v>
      </c>
      <c r="C145" s="42"/>
      <c r="D145" s="42"/>
      <c r="E145" s="43"/>
      <c r="F145" s="42"/>
      <c r="G145" s="42"/>
      <c r="H145" s="42"/>
      <c r="I145" s="42"/>
      <c r="J145" s="42"/>
      <c r="K145" s="76"/>
      <c r="L145" s="76"/>
      <c r="M145" s="76"/>
      <c r="N145" s="76"/>
      <c r="O145" s="76"/>
      <c r="P145" s="71">
        <v>13</v>
      </c>
      <c r="Q145" s="38">
        <v>1493</v>
      </c>
      <c r="R145" s="108"/>
      <c r="S145" s="108"/>
    </row>
    <row r="146" spans="1:19">
      <c r="A146" s="86">
        <v>42444</v>
      </c>
      <c r="B146" s="38">
        <v>2671</v>
      </c>
      <c r="C146" s="42"/>
      <c r="D146" s="42"/>
      <c r="E146" s="43"/>
      <c r="F146" s="42"/>
      <c r="G146" s="42"/>
      <c r="H146" s="42"/>
      <c r="I146" s="42"/>
      <c r="J146" s="42"/>
      <c r="K146" s="76"/>
      <c r="L146" s="76"/>
      <c r="M146" s="76"/>
      <c r="N146" s="76"/>
      <c r="O146" s="76"/>
      <c r="P146" s="71">
        <v>0</v>
      </c>
      <c r="Q146" s="38">
        <v>1274</v>
      </c>
      <c r="R146" s="108"/>
      <c r="S146" s="108"/>
    </row>
    <row r="147" spans="1:19">
      <c r="A147" s="86">
        <v>42445</v>
      </c>
      <c r="B147" s="38">
        <v>2640</v>
      </c>
      <c r="C147" s="42"/>
      <c r="D147" s="42"/>
      <c r="E147" s="43"/>
      <c r="F147" s="42"/>
      <c r="G147" s="42"/>
      <c r="H147" s="42"/>
      <c r="I147" s="42"/>
      <c r="J147" s="42"/>
      <c r="K147" s="76"/>
      <c r="L147" s="76"/>
      <c r="M147" s="76"/>
      <c r="N147" s="76"/>
      <c r="O147" s="76"/>
      <c r="P147" s="71">
        <v>7</v>
      </c>
      <c r="Q147" s="38">
        <v>925</v>
      </c>
      <c r="R147" s="108"/>
      <c r="S147" s="108"/>
    </row>
    <row r="148" spans="1:19">
      <c r="A148" s="86">
        <v>42446</v>
      </c>
      <c r="B148" s="38">
        <v>2586</v>
      </c>
      <c r="C148" s="42"/>
      <c r="D148" s="42"/>
      <c r="E148" s="43"/>
      <c r="F148" s="42"/>
      <c r="G148" s="42"/>
      <c r="H148" s="42"/>
      <c r="I148" s="42"/>
      <c r="J148" s="42"/>
      <c r="K148" s="76"/>
      <c r="L148" s="76"/>
      <c r="M148" s="76"/>
      <c r="N148" s="76"/>
      <c r="O148" s="76"/>
      <c r="P148" s="71">
        <v>3</v>
      </c>
      <c r="Q148" s="38">
        <v>1126</v>
      </c>
      <c r="R148" s="108"/>
      <c r="S148" s="108"/>
    </row>
    <row r="149" spans="1:19">
      <c r="A149" s="86">
        <v>42447</v>
      </c>
      <c r="B149" s="38">
        <v>2762</v>
      </c>
      <c r="C149" s="42"/>
      <c r="D149" s="42"/>
      <c r="E149" s="43"/>
      <c r="F149" s="42"/>
      <c r="G149" s="42"/>
      <c r="H149" s="42"/>
      <c r="I149" s="42"/>
      <c r="J149" s="42"/>
      <c r="K149" s="76"/>
      <c r="L149" s="76"/>
      <c r="M149" s="76"/>
      <c r="N149" s="76"/>
      <c r="O149" s="76"/>
      <c r="P149" s="72">
        <v>3</v>
      </c>
      <c r="Q149" s="38">
        <v>1050</v>
      </c>
      <c r="R149" s="108"/>
      <c r="S149" s="108"/>
    </row>
    <row r="150" spans="1:19">
      <c r="A150" s="86">
        <v>42448</v>
      </c>
      <c r="B150" s="38">
        <v>2319</v>
      </c>
      <c r="C150" s="42"/>
      <c r="D150" s="42"/>
      <c r="E150" s="43"/>
      <c r="F150" s="42"/>
      <c r="G150" s="42"/>
      <c r="H150" s="42"/>
      <c r="I150" s="42"/>
      <c r="J150" s="42"/>
      <c r="K150" s="76"/>
      <c r="L150" s="76"/>
      <c r="M150" s="76"/>
      <c r="N150" s="76"/>
      <c r="O150" s="76"/>
      <c r="P150" s="71">
        <v>1</v>
      </c>
      <c r="Q150" s="38">
        <v>874</v>
      </c>
      <c r="R150" s="108"/>
      <c r="S150" s="108"/>
    </row>
    <row r="151" spans="1:19">
      <c r="A151" s="86">
        <v>42449</v>
      </c>
      <c r="B151" s="38">
        <v>2306</v>
      </c>
      <c r="C151" s="31"/>
      <c r="D151" s="32"/>
      <c r="E151" s="32"/>
      <c r="F151" s="32"/>
      <c r="G151" s="33"/>
      <c r="H151" s="33"/>
      <c r="I151" s="34"/>
      <c r="J151" s="34"/>
      <c r="K151" s="76"/>
      <c r="L151" s="76"/>
      <c r="M151" s="76"/>
      <c r="N151" s="76"/>
      <c r="O151" s="76"/>
      <c r="P151" s="71">
        <v>0</v>
      </c>
      <c r="Q151" s="38">
        <v>824</v>
      </c>
      <c r="R151" s="108"/>
      <c r="S151" s="108"/>
    </row>
    <row r="152" spans="1:19">
      <c r="A152" s="86">
        <v>42450</v>
      </c>
      <c r="B152" s="38">
        <v>2287</v>
      </c>
      <c r="C152" s="33"/>
      <c r="D152" s="33"/>
      <c r="E152" s="31"/>
      <c r="F152" s="31"/>
      <c r="G152" s="31"/>
      <c r="H152" s="31"/>
      <c r="I152" s="33"/>
      <c r="J152" s="33"/>
      <c r="K152" s="76"/>
      <c r="L152" s="76"/>
      <c r="M152" s="76"/>
      <c r="N152" s="76"/>
      <c r="O152" s="76"/>
      <c r="P152" s="71">
        <v>0</v>
      </c>
      <c r="Q152" s="38">
        <v>704</v>
      </c>
      <c r="R152" s="108"/>
      <c r="S152" s="108"/>
    </row>
    <row r="153" spans="1:19">
      <c r="A153" s="86">
        <v>42451</v>
      </c>
      <c r="B153" s="38">
        <v>2640</v>
      </c>
      <c r="C153" s="30">
        <v>1</v>
      </c>
      <c r="D153" s="30">
        <v>4.9000000000000004</v>
      </c>
      <c r="E153" s="37">
        <v>7.4</v>
      </c>
      <c r="F153" s="30">
        <v>120</v>
      </c>
      <c r="G153" s="30">
        <v>4</v>
      </c>
      <c r="H153" s="30">
        <v>5</v>
      </c>
      <c r="I153" s="30">
        <v>6.4</v>
      </c>
      <c r="J153" s="30">
        <v>8.9</v>
      </c>
      <c r="K153" s="30">
        <f>IF(B153&gt;0,H153*B153/1000,"")</f>
        <v>13.2</v>
      </c>
      <c r="L153" s="30">
        <f>IF(B153&gt;0,I153*B153/1000,"")</f>
        <v>16.896000000000001</v>
      </c>
      <c r="M153" s="30">
        <f>IF(B153&gt;0,C153*B153/1000,"")</f>
        <v>2.64</v>
      </c>
      <c r="N153" s="30">
        <f>IF(B153&gt;0,J153*B153/1000,"")</f>
        <v>23.495999999999999</v>
      </c>
      <c r="O153" s="30">
        <f>IF(B153&gt;0,G153*B153/1000,"")</f>
        <v>10.56</v>
      </c>
      <c r="P153" s="71">
        <v>0</v>
      </c>
      <c r="Q153" s="38">
        <v>1022</v>
      </c>
      <c r="R153" s="108">
        <v>42460</v>
      </c>
      <c r="S153" s="108">
        <v>42474</v>
      </c>
    </row>
    <row r="154" spans="1:19">
      <c r="A154" s="86">
        <v>42452</v>
      </c>
      <c r="B154" s="38">
        <v>2462</v>
      </c>
      <c r="C154" s="42"/>
      <c r="D154" s="42"/>
      <c r="E154" s="43"/>
      <c r="F154" s="42"/>
      <c r="G154" s="42"/>
      <c r="H154" s="42"/>
      <c r="I154" s="42"/>
      <c r="J154" s="42"/>
      <c r="K154" s="76"/>
      <c r="L154" s="76"/>
      <c r="M154" s="76"/>
      <c r="N154" s="76"/>
      <c r="O154" s="76"/>
      <c r="P154" s="71">
        <v>1</v>
      </c>
      <c r="Q154" s="38">
        <v>905</v>
      </c>
      <c r="R154" s="108"/>
      <c r="S154" s="108"/>
    </row>
    <row r="155" spans="1:19">
      <c r="A155" s="86">
        <v>42453</v>
      </c>
      <c r="B155" s="38">
        <v>2472</v>
      </c>
      <c r="C155" s="42"/>
      <c r="D155" s="42"/>
      <c r="E155" s="43"/>
      <c r="F155" s="42"/>
      <c r="G155" s="42"/>
      <c r="H155" s="42"/>
      <c r="I155" s="42"/>
      <c r="J155" s="42"/>
      <c r="K155" s="76"/>
      <c r="L155" s="76"/>
      <c r="M155" s="76"/>
      <c r="N155" s="76"/>
      <c r="O155" s="76"/>
      <c r="P155" s="71">
        <v>0</v>
      </c>
      <c r="Q155" s="38">
        <v>860</v>
      </c>
      <c r="R155" s="108"/>
      <c r="S155" s="108"/>
    </row>
    <row r="156" spans="1:19">
      <c r="A156" s="86">
        <v>42454</v>
      </c>
      <c r="B156" s="38">
        <v>2233</v>
      </c>
      <c r="C156" s="42"/>
      <c r="D156" s="42"/>
      <c r="E156" s="43"/>
      <c r="F156" s="42"/>
      <c r="G156" s="42"/>
      <c r="H156" s="42"/>
      <c r="I156" s="42"/>
      <c r="J156" s="42"/>
      <c r="K156" s="76"/>
      <c r="L156" s="76"/>
      <c r="M156" s="76"/>
      <c r="N156" s="76"/>
      <c r="O156" s="76"/>
      <c r="P156" s="71">
        <v>0</v>
      </c>
      <c r="Q156" s="38">
        <v>812</v>
      </c>
      <c r="R156" s="108"/>
      <c r="S156" s="108"/>
    </row>
    <row r="157" spans="1:19">
      <c r="A157" s="86">
        <v>42455</v>
      </c>
      <c r="B157" s="38">
        <v>2230</v>
      </c>
      <c r="C157" s="42"/>
      <c r="D157" s="42"/>
      <c r="E157" s="43"/>
      <c r="F157" s="42"/>
      <c r="G157" s="42"/>
      <c r="H157" s="42"/>
      <c r="I157" s="42"/>
      <c r="J157" s="42"/>
      <c r="K157" s="76"/>
      <c r="L157" s="76"/>
      <c r="M157" s="76"/>
      <c r="N157" s="76"/>
      <c r="O157" s="76"/>
      <c r="P157" s="71">
        <v>0</v>
      </c>
      <c r="Q157" s="38">
        <v>701</v>
      </c>
      <c r="R157" s="108"/>
      <c r="S157" s="108"/>
    </row>
    <row r="158" spans="1:19">
      <c r="A158" s="86">
        <v>42456</v>
      </c>
      <c r="B158" s="38">
        <v>3176</v>
      </c>
      <c r="C158" s="42"/>
      <c r="D158" s="42"/>
      <c r="E158" s="43"/>
      <c r="F158" s="42"/>
      <c r="G158" s="42"/>
      <c r="H158" s="42"/>
      <c r="I158" s="42"/>
      <c r="J158" s="42"/>
      <c r="K158" s="76"/>
      <c r="L158" s="76"/>
      <c r="M158" s="76"/>
      <c r="N158" s="76"/>
      <c r="O158" s="76"/>
      <c r="P158" s="71">
        <v>17</v>
      </c>
      <c r="Q158" s="38">
        <v>1373</v>
      </c>
      <c r="R158" s="108"/>
      <c r="S158" s="108"/>
    </row>
    <row r="159" spans="1:19">
      <c r="A159" s="86">
        <v>42457</v>
      </c>
      <c r="B159" s="38">
        <v>2098</v>
      </c>
      <c r="C159" s="42"/>
      <c r="D159" s="42"/>
      <c r="E159" s="43"/>
      <c r="F159" s="42"/>
      <c r="G159" s="42"/>
      <c r="H159" s="42"/>
      <c r="I159" s="42"/>
      <c r="J159" s="42"/>
      <c r="K159" s="76"/>
      <c r="L159" s="76"/>
      <c r="M159" s="76"/>
      <c r="N159" s="76"/>
      <c r="O159" s="76"/>
      <c r="P159" s="71">
        <v>0</v>
      </c>
      <c r="Q159" s="38">
        <v>1224</v>
      </c>
      <c r="R159" s="108"/>
      <c r="S159" s="108"/>
    </row>
    <row r="160" spans="1:19">
      <c r="A160" s="86">
        <v>42458</v>
      </c>
      <c r="B160" s="38">
        <v>2491</v>
      </c>
      <c r="C160" s="42"/>
      <c r="D160" s="42"/>
      <c r="E160" s="43"/>
      <c r="F160" s="42"/>
      <c r="G160" s="42"/>
      <c r="H160" s="42"/>
      <c r="I160" s="42"/>
      <c r="J160" s="42"/>
      <c r="K160" s="76"/>
      <c r="L160" s="76"/>
      <c r="M160" s="76"/>
      <c r="N160" s="76"/>
      <c r="O160" s="76"/>
      <c r="P160" s="71">
        <v>0</v>
      </c>
      <c r="Q160" s="38">
        <v>831</v>
      </c>
      <c r="R160" s="108"/>
      <c r="S160" s="108"/>
    </row>
    <row r="161" spans="1:19">
      <c r="A161" s="86">
        <v>42459</v>
      </c>
      <c r="B161" s="38">
        <v>2420</v>
      </c>
      <c r="C161" s="42"/>
      <c r="D161" s="42"/>
      <c r="E161" s="43"/>
      <c r="F161" s="42"/>
      <c r="G161" s="42"/>
      <c r="H161" s="42"/>
      <c r="I161" s="42"/>
      <c r="J161" s="42"/>
      <c r="K161" s="76"/>
      <c r="L161" s="76"/>
      <c r="M161" s="76"/>
      <c r="N161" s="76"/>
      <c r="O161" s="76"/>
      <c r="P161" s="71">
        <v>0</v>
      </c>
      <c r="Q161" s="38">
        <v>955</v>
      </c>
      <c r="R161" s="108"/>
      <c r="S161" s="108"/>
    </row>
    <row r="162" spans="1:19">
      <c r="A162" s="86">
        <v>42460</v>
      </c>
      <c r="B162" s="38">
        <v>2907</v>
      </c>
      <c r="C162" s="42"/>
      <c r="D162" s="42"/>
      <c r="E162" s="43"/>
      <c r="F162" s="42"/>
      <c r="G162" s="42"/>
      <c r="H162" s="42"/>
      <c r="I162" s="42"/>
      <c r="J162" s="42"/>
      <c r="K162" s="76"/>
      <c r="L162" s="76"/>
      <c r="M162" s="76"/>
      <c r="N162" s="76"/>
      <c r="O162" s="76"/>
      <c r="P162" s="72">
        <v>4</v>
      </c>
      <c r="Q162" s="38">
        <v>1398</v>
      </c>
      <c r="R162" s="108"/>
      <c r="S162" s="108"/>
    </row>
    <row r="163" spans="1:19">
      <c r="A163" s="86">
        <v>42461</v>
      </c>
      <c r="B163" s="38">
        <v>2531</v>
      </c>
      <c r="C163" s="42"/>
      <c r="D163" s="42"/>
      <c r="E163" s="43"/>
      <c r="F163" s="42"/>
      <c r="G163" s="42"/>
      <c r="H163" s="42"/>
      <c r="I163" s="42"/>
      <c r="J163" s="42"/>
      <c r="K163" s="76"/>
      <c r="L163" s="76"/>
      <c r="M163" s="76"/>
      <c r="N163" s="76"/>
      <c r="O163" s="76"/>
      <c r="P163" s="71">
        <v>0</v>
      </c>
      <c r="Q163" s="38">
        <v>1316</v>
      </c>
      <c r="R163" s="108"/>
      <c r="S163" s="108"/>
    </row>
    <row r="164" spans="1:19">
      <c r="A164" s="86">
        <v>42462</v>
      </c>
      <c r="B164" s="38">
        <v>2391</v>
      </c>
      <c r="C164" s="42"/>
      <c r="D164" s="42"/>
      <c r="E164" s="43"/>
      <c r="F164" s="42"/>
      <c r="G164" s="42"/>
      <c r="H164" s="42"/>
      <c r="I164" s="42"/>
      <c r="J164" s="42"/>
      <c r="K164" s="76"/>
      <c r="L164" s="76"/>
      <c r="M164" s="76"/>
      <c r="N164" s="76"/>
      <c r="O164" s="76"/>
      <c r="P164" s="71">
        <v>0</v>
      </c>
      <c r="Q164" s="38">
        <v>1144</v>
      </c>
      <c r="R164" s="108"/>
      <c r="S164" s="108"/>
    </row>
    <row r="165" spans="1:19">
      <c r="A165" s="86">
        <v>42463</v>
      </c>
      <c r="B165" s="38">
        <v>2294</v>
      </c>
      <c r="C165" s="31"/>
      <c r="D165" s="32"/>
      <c r="E165" s="32"/>
      <c r="F165" s="32"/>
      <c r="G165" s="33"/>
      <c r="H165" s="33"/>
      <c r="I165" s="34"/>
      <c r="J165" s="34"/>
      <c r="K165" s="76"/>
      <c r="L165" s="76"/>
      <c r="M165" s="76"/>
      <c r="N165" s="76"/>
      <c r="O165" s="76"/>
      <c r="P165" s="71">
        <v>0</v>
      </c>
      <c r="Q165" s="38">
        <v>993</v>
      </c>
      <c r="R165" s="108"/>
      <c r="S165" s="108"/>
    </row>
    <row r="166" spans="1:19">
      <c r="A166" s="86">
        <v>42464</v>
      </c>
      <c r="B166" s="38">
        <v>2376</v>
      </c>
      <c r="C166" s="33"/>
      <c r="D166" s="33"/>
      <c r="E166" s="31"/>
      <c r="F166" s="31"/>
      <c r="G166" s="31"/>
      <c r="H166" s="31"/>
      <c r="I166" s="33"/>
      <c r="J166" s="33"/>
      <c r="K166" s="76"/>
      <c r="L166" s="76"/>
      <c r="M166" s="76"/>
      <c r="N166" s="76"/>
      <c r="O166" s="76"/>
      <c r="P166" s="71">
        <v>0</v>
      </c>
      <c r="Q166" s="38">
        <v>890</v>
      </c>
      <c r="R166" s="108"/>
      <c r="S166" s="108"/>
    </row>
    <row r="167" spans="1:19">
      <c r="A167" s="86">
        <v>42465</v>
      </c>
      <c r="B167" s="38">
        <v>2536</v>
      </c>
      <c r="C167" s="30">
        <v>1</v>
      </c>
      <c r="D167" s="30">
        <v>0.01</v>
      </c>
      <c r="E167" s="37">
        <v>7.2</v>
      </c>
      <c r="F167" s="30">
        <v>40</v>
      </c>
      <c r="G167" s="30">
        <v>1</v>
      </c>
      <c r="H167" s="30">
        <v>3</v>
      </c>
      <c r="I167" s="30">
        <v>2.2000000000000002</v>
      </c>
      <c r="J167" s="30">
        <v>5.5</v>
      </c>
      <c r="K167" s="30">
        <f>IF(B167&gt;0,H167*B167/1000,"")</f>
        <v>7.6079999999999997</v>
      </c>
      <c r="L167" s="30">
        <f>IF(B167&gt;0,I167*B167/1000,"")</f>
        <v>5.579200000000001</v>
      </c>
      <c r="M167" s="30">
        <f>IF(B167&gt;0,C167*B167/1000,"")</f>
        <v>2.536</v>
      </c>
      <c r="N167" s="30">
        <f>IF(B167&gt;0,J167*B167/1000,"")</f>
        <v>13.948</v>
      </c>
      <c r="O167" s="30">
        <f>IF(B167&gt;0,G167*B167/1000,"")</f>
        <v>2.536</v>
      </c>
      <c r="P167" s="71">
        <v>0</v>
      </c>
      <c r="Q167" s="38">
        <v>898</v>
      </c>
      <c r="R167" s="108">
        <v>42471</v>
      </c>
      <c r="S167" s="108">
        <v>42474</v>
      </c>
    </row>
    <row r="168" spans="1:19">
      <c r="A168" s="86">
        <v>42466</v>
      </c>
      <c r="B168" s="38">
        <v>2387</v>
      </c>
      <c r="C168" s="42"/>
      <c r="D168" s="42"/>
      <c r="E168" s="43"/>
      <c r="F168" s="42"/>
      <c r="G168" s="42"/>
      <c r="H168" s="42"/>
      <c r="I168" s="42"/>
      <c r="J168" s="42"/>
      <c r="K168" s="76"/>
      <c r="L168" s="76"/>
      <c r="M168" s="76"/>
      <c r="N168" s="76"/>
      <c r="O168" s="76"/>
      <c r="P168" s="71">
        <v>0</v>
      </c>
      <c r="Q168" s="38">
        <v>757</v>
      </c>
      <c r="R168" s="108"/>
      <c r="S168" s="108"/>
    </row>
    <row r="169" spans="1:19">
      <c r="A169" s="86">
        <v>42467</v>
      </c>
      <c r="B169" s="38">
        <v>2344</v>
      </c>
      <c r="C169" s="42"/>
      <c r="D169" s="42"/>
      <c r="E169" s="43"/>
      <c r="F169" s="42"/>
      <c r="G169" s="42"/>
      <c r="H169" s="42"/>
      <c r="I169" s="42"/>
      <c r="J169" s="42"/>
      <c r="K169" s="76"/>
      <c r="L169" s="76"/>
      <c r="M169" s="76"/>
      <c r="N169" s="76"/>
      <c r="O169" s="76"/>
      <c r="P169" s="71">
        <v>0</v>
      </c>
      <c r="Q169" s="38">
        <v>689</v>
      </c>
      <c r="R169" s="108"/>
      <c r="S169" s="108"/>
    </row>
    <row r="170" spans="1:19">
      <c r="A170" s="86">
        <v>42468</v>
      </c>
      <c r="B170" s="38">
        <v>2313</v>
      </c>
      <c r="C170" s="42"/>
      <c r="D170" s="42"/>
      <c r="E170" s="43"/>
      <c r="F170" s="42"/>
      <c r="G170" s="42"/>
      <c r="H170" s="42"/>
      <c r="I170" s="42"/>
      <c r="J170" s="42"/>
      <c r="K170" s="76"/>
      <c r="L170" s="76"/>
      <c r="M170" s="76"/>
      <c r="N170" s="76"/>
      <c r="O170" s="76"/>
      <c r="P170" s="71">
        <v>0</v>
      </c>
      <c r="Q170" s="38">
        <v>479</v>
      </c>
      <c r="R170" s="108"/>
      <c r="S170" s="108"/>
    </row>
    <row r="171" spans="1:19">
      <c r="A171" s="86">
        <v>42469</v>
      </c>
      <c r="B171" s="38">
        <v>2144</v>
      </c>
      <c r="C171" s="42"/>
      <c r="D171" s="42"/>
      <c r="E171" s="43"/>
      <c r="F171" s="42"/>
      <c r="G171" s="42"/>
      <c r="H171" s="42"/>
      <c r="I171" s="42"/>
      <c r="J171" s="42"/>
      <c r="K171" s="76"/>
      <c r="L171" s="76"/>
      <c r="M171" s="76"/>
      <c r="N171" s="76"/>
      <c r="O171" s="76"/>
      <c r="P171" s="71">
        <v>0</v>
      </c>
      <c r="Q171" s="38">
        <v>281</v>
      </c>
      <c r="R171" s="108"/>
      <c r="S171" s="108"/>
    </row>
    <row r="172" spans="1:19">
      <c r="A172" s="86">
        <v>42470</v>
      </c>
      <c r="B172" s="38">
        <v>2214</v>
      </c>
      <c r="C172" s="42"/>
      <c r="D172" s="42"/>
      <c r="E172" s="43"/>
      <c r="F172" s="42"/>
      <c r="G172" s="42"/>
      <c r="H172" s="42"/>
      <c r="I172" s="42"/>
      <c r="J172" s="42"/>
      <c r="K172" s="76"/>
      <c r="L172" s="76"/>
      <c r="M172" s="76"/>
      <c r="N172" s="76"/>
      <c r="O172" s="76"/>
      <c r="P172" s="71">
        <v>0</v>
      </c>
      <c r="Q172" s="38">
        <v>540</v>
      </c>
      <c r="R172" s="108"/>
      <c r="S172" s="108"/>
    </row>
    <row r="173" spans="1:19">
      <c r="A173" s="86">
        <v>42471</v>
      </c>
      <c r="B173" s="38">
        <v>3357</v>
      </c>
      <c r="C173" s="42"/>
      <c r="D173" s="42"/>
      <c r="E173" s="43"/>
      <c r="F173" s="42"/>
      <c r="G173" s="42"/>
      <c r="H173" s="42"/>
      <c r="I173" s="42"/>
      <c r="J173" s="42"/>
      <c r="K173" s="76"/>
      <c r="L173" s="76"/>
      <c r="M173" s="76"/>
      <c r="N173" s="76"/>
      <c r="O173" s="76"/>
      <c r="P173" s="71">
        <v>19</v>
      </c>
      <c r="Q173" s="38">
        <v>1306</v>
      </c>
      <c r="R173" s="108"/>
      <c r="S173" s="108"/>
    </row>
    <row r="174" spans="1:19">
      <c r="A174" s="86">
        <v>42472</v>
      </c>
      <c r="B174" s="38">
        <v>2459</v>
      </c>
      <c r="C174" s="42"/>
      <c r="D174" s="42"/>
      <c r="E174" s="43"/>
      <c r="F174" s="42"/>
      <c r="G174" s="42"/>
      <c r="H174" s="42"/>
      <c r="I174" s="42"/>
      <c r="J174" s="42"/>
      <c r="K174" s="76"/>
      <c r="L174" s="76"/>
      <c r="M174" s="76"/>
      <c r="N174" s="76"/>
      <c r="O174" s="76"/>
      <c r="P174" s="71">
        <v>0</v>
      </c>
      <c r="Q174" s="38">
        <v>1266</v>
      </c>
      <c r="R174" s="108"/>
      <c r="S174" s="108"/>
    </row>
    <row r="175" spans="1:19">
      <c r="A175" s="86">
        <v>42473</v>
      </c>
      <c r="B175" s="38">
        <v>2505</v>
      </c>
      <c r="C175" s="42"/>
      <c r="D175" s="42"/>
      <c r="E175" s="43"/>
      <c r="F175" s="42"/>
      <c r="G175" s="42"/>
      <c r="H175" s="42"/>
      <c r="I175" s="42"/>
      <c r="J175" s="42"/>
      <c r="K175" s="76"/>
      <c r="L175" s="76"/>
      <c r="M175" s="76"/>
      <c r="N175" s="76"/>
      <c r="O175" s="76"/>
      <c r="P175" s="71">
        <v>4</v>
      </c>
      <c r="Q175" s="38">
        <v>1067</v>
      </c>
      <c r="R175" s="108"/>
      <c r="S175" s="108"/>
    </row>
    <row r="176" spans="1:19">
      <c r="A176" s="86">
        <v>42474</v>
      </c>
      <c r="B176" s="38">
        <v>2732</v>
      </c>
      <c r="C176" s="42"/>
      <c r="D176" s="42"/>
      <c r="E176" s="43"/>
      <c r="F176" s="42"/>
      <c r="G176" s="42"/>
      <c r="H176" s="42"/>
      <c r="I176" s="42"/>
      <c r="J176" s="42"/>
      <c r="K176" s="76"/>
      <c r="L176" s="76"/>
      <c r="M176" s="76"/>
      <c r="N176" s="76"/>
      <c r="O176" s="76"/>
      <c r="P176" s="71">
        <v>5</v>
      </c>
      <c r="Q176" s="38">
        <v>1047</v>
      </c>
      <c r="R176" s="108"/>
      <c r="S176" s="108"/>
    </row>
    <row r="177" spans="1:19">
      <c r="A177" s="86">
        <v>42475</v>
      </c>
      <c r="B177" s="38">
        <v>2545</v>
      </c>
      <c r="C177" s="42"/>
      <c r="D177" s="42"/>
      <c r="E177" s="43"/>
      <c r="F177" s="42"/>
      <c r="G177" s="42"/>
      <c r="H177" s="42"/>
      <c r="I177" s="42"/>
      <c r="J177" s="42"/>
      <c r="K177" s="76"/>
      <c r="L177" s="76"/>
      <c r="M177" s="76"/>
      <c r="N177" s="76"/>
      <c r="O177" s="76"/>
      <c r="P177" s="71">
        <v>3</v>
      </c>
      <c r="Q177" s="38">
        <v>1322</v>
      </c>
      <c r="R177" s="108"/>
      <c r="S177" s="108"/>
    </row>
    <row r="178" spans="1:19">
      <c r="A178" s="86">
        <v>42476</v>
      </c>
      <c r="B178" s="38">
        <v>2335</v>
      </c>
      <c r="C178" s="42"/>
      <c r="D178" s="42"/>
      <c r="E178" s="43"/>
      <c r="F178" s="42"/>
      <c r="G178" s="42"/>
      <c r="H178" s="42"/>
      <c r="I178" s="42"/>
      <c r="J178" s="42"/>
      <c r="K178" s="76"/>
      <c r="L178" s="76"/>
      <c r="M178" s="76"/>
      <c r="N178" s="76"/>
      <c r="O178" s="76"/>
      <c r="P178" s="71">
        <v>0</v>
      </c>
      <c r="Q178" s="38">
        <v>1063</v>
      </c>
      <c r="R178" s="108"/>
      <c r="S178" s="108"/>
    </row>
    <row r="179" spans="1:19">
      <c r="A179" s="86">
        <v>42477</v>
      </c>
      <c r="B179" s="38">
        <v>2267</v>
      </c>
      <c r="C179" s="31"/>
      <c r="D179" s="32"/>
      <c r="E179" s="32"/>
      <c r="F179" s="32"/>
      <c r="G179" s="33"/>
      <c r="H179" s="33"/>
      <c r="I179" s="34"/>
      <c r="J179" s="34"/>
      <c r="K179" s="76"/>
      <c r="L179" s="76"/>
      <c r="M179" s="76"/>
      <c r="N179" s="76"/>
      <c r="O179" s="76"/>
      <c r="P179" s="71">
        <v>0</v>
      </c>
      <c r="Q179" s="38">
        <v>858</v>
      </c>
      <c r="R179" s="108"/>
      <c r="S179" s="108"/>
    </row>
    <row r="180" spans="1:19">
      <c r="A180" s="86">
        <v>42478</v>
      </c>
      <c r="B180" s="38">
        <v>2260</v>
      </c>
      <c r="C180" s="33"/>
      <c r="D180" s="33"/>
      <c r="E180" s="31"/>
      <c r="F180" s="31"/>
      <c r="G180" s="31"/>
      <c r="H180" s="31"/>
      <c r="I180" s="33"/>
      <c r="J180" s="33"/>
      <c r="K180" s="76"/>
      <c r="L180" s="76"/>
      <c r="M180" s="76"/>
      <c r="N180" s="76"/>
      <c r="O180" s="76"/>
      <c r="P180" s="71">
        <v>0</v>
      </c>
      <c r="Q180" s="38">
        <v>786</v>
      </c>
      <c r="R180" s="108"/>
      <c r="S180" s="108"/>
    </row>
    <row r="181" spans="1:19">
      <c r="A181" s="86">
        <v>42479</v>
      </c>
      <c r="B181" s="38">
        <v>2346</v>
      </c>
      <c r="C181" s="30">
        <v>1</v>
      </c>
      <c r="D181" s="30">
        <v>0.1</v>
      </c>
      <c r="E181" s="37">
        <v>7.2</v>
      </c>
      <c r="F181" s="30">
        <v>40</v>
      </c>
      <c r="G181" s="30">
        <v>1</v>
      </c>
      <c r="H181" s="30">
        <v>3</v>
      </c>
      <c r="I181" s="30">
        <v>2.2000000000000002</v>
      </c>
      <c r="J181" s="30">
        <v>5.5</v>
      </c>
      <c r="K181" s="30">
        <f>IF(B181&gt;0,H181*B181/1000,"")</f>
        <v>7.0380000000000003</v>
      </c>
      <c r="L181" s="30">
        <f>IF(B181&gt;0,I181*B181/1000,"")</f>
        <v>5.1612000000000009</v>
      </c>
      <c r="M181" s="30">
        <f>IF(B181&gt;0,C181*B181/1000,"")</f>
        <v>2.3460000000000001</v>
      </c>
      <c r="N181" s="30">
        <f>IF(B181&gt;0,J181*B181/1000,"")</f>
        <v>12.903</v>
      </c>
      <c r="O181" s="30">
        <f>IF(B181&gt;0,G181*B181/1000,"")</f>
        <v>2.3460000000000001</v>
      </c>
      <c r="P181" s="71">
        <v>0</v>
      </c>
      <c r="Q181" s="38">
        <v>817</v>
      </c>
      <c r="R181" s="108">
        <v>42492</v>
      </c>
      <c r="S181" s="108">
        <v>42506</v>
      </c>
    </row>
    <row r="182" spans="1:19">
      <c r="A182" s="86">
        <v>42480</v>
      </c>
      <c r="B182" s="38">
        <v>2429</v>
      </c>
      <c r="C182" s="42"/>
      <c r="D182" s="42"/>
      <c r="E182" s="43"/>
      <c r="F182" s="42"/>
      <c r="G182" s="42"/>
      <c r="H182" s="42"/>
      <c r="I182" s="42"/>
      <c r="J182" s="42"/>
      <c r="K182" s="76"/>
      <c r="L182" s="76"/>
      <c r="M182" s="76"/>
      <c r="N182" s="76"/>
      <c r="O182" s="76"/>
      <c r="P182" s="71">
        <v>0</v>
      </c>
      <c r="Q182" s="38">
        <v>790</v>
      </c>
      <c r="R182" s="108"/>
      <c r="S182" s="108"/>
    </row>
    <row r="183" spans="1:19">
      <c r="A183" s="86">
        <v>42481</v>
      </c>
      <c r="B183" s="38">
        <v>2266</v>
      </c>
      <c r="C183" s="42"/>
      <c r="D183" s="42"/>
      <c r="E183" s="43"/>
      <c r="F183" s="42"/>
      <c r="G183" s="42"/>
      <c r="H183" s="42"/>
      <c r="I183" s="42"/>
      <c r="J183" s="42"/>
      <c r="K183" s="76"/>
      <c r="L183" s="76"/>
      <c r="M183" s="76"/>
      <c r="N183" s="76"/>
      <c r="O183" s="76"/>
      <c r="P183" s="71">
        <v>0</v>
      </c>
      <c r="Q183" s="38">
        <v>722</v>
      </c>
      <c r="R183" s="108"/>
      <c r="S183" s="108"/>
    </row>
    <row r="184" spans="1:19">
      <c r="A184" s="86">
        <v>42482</v>
      </c>
      <c r="B184" s="38">
        <v>2260</v>
      </c>
      <c r="C184" s="42"/>
      <c r="D184" s="42"/>
      <c r="E184" s="43"/>
      <c r="F184" s="42"/>
      <c r="G184" s="42"/>
      <c r="H184" s="42"/>
      <c r="I184" s="42"/>
      <c r="J184" s="42"/>
      <c r="K184" s="76"/>
      <c r="L184" s="76"/>
      <c r="M184" s="76"/>
      <c r="N184" s="76"/>
      <c r="O184" s="76"/>
      <c r="P184" s="71">
        <v>0</v>
      </c>
      <c r="Q184" s="38">
        <v>677</v>
      </c>
      <c r="R184" s="108"/>
      <c r="S184" s="108"/>
    </row>
    <row r="185" spans="1:19">
      <c r="A185" s="86">
        <v>42483</v>
      </c>
      <c r="B185" s="38">
        <v>2205</v>
      </c>
      <c r="C185" s="42"/>
      <c r="D185" s="42"/>
      <c r="E185" s="43"/>
      <c r="F185" s="42"/>
      <c r="G185" s="42"/>
      <c r="H185" s="42"/>
      <c r="I185" s="42"/>
      <c r="J185" s="42"/>
      <c r="K185" s="76"/>
      <c r="L185" s="76"/>
      <c r="M185" s="76"/>
      <c r="N185" s="76"/>
      <c r="O185" s="76"/>
      <c r="P185" s="71">
        <v>0</v>
      </c>
      <c r="Q185" s="38">
        <v>614</v>
      </c>
      <c r="R185" s="108"/>
      <c r="S185" s="108"/>
    </row>
    <row r="186" spans="1:19">
      <c r="A186" s="86">
        <v>42484</v>
      </c>
      <c r="B186" s="38">
        <v>2168</v>
      </c>
      <c r="C186" s="42"/>
      <c r="D186" s="42"/>
      <c r="E186" s="43"/>
      <c r="F186" s="42"/>
      <c r="G186" s="42"/>
      <c r="H186" s="42"/>
      <c r="I186" s="42"/>
      <c r="J186" s="42"/>
      <c r="K186" s="76"/>
      <c r="L186" s="76"/>
      <c r="M186" s="76"/>
      <c r="N186" s="76"/>
      <c r="O186" s="76"/>
      <c r="P186" s="71">
        <v>0</v>
      </c>
      <c r="Q186" s="38">
        <v>607</v>
      </c>
      <c r="R186" s="108"/>
      <c r="S186" s="108"/>
    </row>
    <row r="187" spans="1:19">
      <c r="A187" s="86">
        <v>42485</v>
      </c>
      <c r="B187" s="38">
        <v>2057</v>
      </c>
      <c r="C187" s="42"/>
      <c r="D187" s="42"/>
      <c r="E187" s="43"/>
      <c r="F187" s="42"/>
      <c r="G187" s="42"/>
      <c r="H187" s="42"/>
      <c r="I187" s="42"/>
      <c r="J187" s="42"/>
      <c r="K187" s="76"/>
      <c r="L187" s="76"/>
      <c r="M187" s="76"/>
      <c r="N187" s="76"/>
      <c r="O187" s="76"/>
      <c r="P187" s="71">
        <v>1</v>
      </c>
      <c r="Q187" s="38">
        <v>493</v>
      </c>
      <c r="R187" s="108"/>
      <c r="S187" s="108"/>
    </row>
    <row r="188" spans="1:19">
      <c r="A188" s="86">
        <v>42486</v>
      </c>
      <c r="B188" s="38">
        <v>2445</v>
      </c>
      <c r="C188" s="42"/>
      <c r="D188" s="42"/>
      <c r="E188" s="43"/>
      <c r="F188" s="42"/>
      <c r="G188" s="42"/>
      <c r="H188" s="42"/>
      <c r="I188" s="42"/>
      <c r="J188" s="42"/>
      <c r="K188" s="76"/>
      <c r="L188" s="76"/>
      <c r="M188" s="76"/>
      <c r="N188" s="76"/>
      <c r="O188" s="76"/>
      <c r="P188" s="71">
        <v>3</v>
      </c>
      <c r="Q188" s="38">
        <v>623</v>
      </c>
      <c r="R188" s="108"/>
      <c r="S188" s="108"/>
    </row>
    <row r="189" spans="1:19">
      <c r="A189" s="86">
        <v>42487</v>
      </c>
      <c r="B189" s="38">
        <v>2359</v>
      </c>
      <c r="C189" s="42"/>
      <c r="D189" s="42"/>
      <c r="E189" s="43"/>
      <c r="F189" s="42"/>
      <c r="G189" s="42"/>
      <c r="H189" s="42"/>
      <c r="I189" s="42"/>
      <c r="J189" s="42"/>
      <c r="K189" s="76"/>
      <c r="L189" s="76"/>
      <c r="M189" s="76"/>
      <c r="N189" s="76"/>
      <c r="O189" s="76"/>
      <c r="P189" s="71">
        <v>2.5</v>
      </c>
      <c r="Q189" s="38">
        <v>758</v>
      </c>
      <c r="R189" s="108"/>
      <c r="S189" s="108"/>
    </row>
    <row r="190" spans="1:19">
      <c r="A190" s="86">
        <v>42488</v>
      </c>
      <c r="B190" s="38">
        <v>2392</v>
      </c>
      <c r="C190" s="42"/>
      <c r="D190" s="42"/>
      <c r="E190" s="43"/>
      <c r="F190" s="42"/>
      <c r="G190" s="42"/>
      <c r="H190" s="42"/>
      <c r="I190" s="42"/>
      <c r="J190" s="42"/>
      <c r="K190" s="76"/>
      <c r="L190" s="76"/>
      <c r="M190" s="76"/>
      <c r="N190" s="76"/>
      <c r="O190" s="76"/>
      <c r="P190" s="71">
        <v>1</v>
      </c>
      <c r="Q190" s="38">
        <v>713</v>
      </c>
      <c r="R190" s="108"/>
      <c r="S190" s="108"/>
    </row>
    <row r="191" spans="1:19">
      <c r="A191" s="86">
        <v>42489</v>
      </c>
      <c r="B191" s="38">
        <v>2305</v>
      </c>
      <c r="C191" s="42"/>
      <c r="D191" s="42"/>
      <c r="E191" s="43"/>
      <c r="F191" s="42"/>
      <c r="G191" s="42"/>
      <c r="H191" s="42"/>
      <c r="I191" s="42"/>
      <c r="J191" s="42"/>
      <c r="K191" s="76"/>
      <c r="L191" s="76"/>
      <c r="M191" s="76"/>
      <c r="N191" s="76"/>
      <c r="O191" s="76"/>
      <c r="P191" s="71">
        <v>0</v>
      </c>
      <c r="Q191" s="38">
        <v>681</v>
      </c>
      <c r="R191" s="108"/>
      <c r="S191" s="108"/>
    </row>
    <row r="192" spans="1:19">
      <c r="A192" s="86">
        <v>42490</v>
      </c>
      <c r="B192" s="38">
        <v>2248</v>
      </c>
      <c r="C192" s="42"/>
      <c r="D192" s="42"/>
      <c r="E192" s="43"/>
      <c r="F192" s="42"/>
      <c r="G192" s="42"/>
      <c r="H192" s="42"/>
      <c r="I192" s="42"/>
      <c r="J192" s="42"/>
      <c r="K192" s="76"/>
      <c r="L192" s="76"/>
      <c r="M192" s="76"/>
      <c r="N192" s="76"/>
      <c r="O192" s="76"/>
      <c r="P192" s="71">
        <v>0</v>
      </c>
      <c r="Q192" s="38">
        <v>683</v>
      </c>
      <c r="R192" s="108"/>
      <c r="S192" s="108"/>
    </row>
    <row r="193" spans="1:19">
      <c r="A193" s="86">
        <v>42491</v>
      </c>
      <c r="B193" s="38">
        <v>2232</v>
      </c>
      <c r="C193" s="31"/>
      <c r="D193" s="32"/>
      <c r="E193" s="32"/>
      <c r="F193" s="32"/>
      <c r="G193" s="33"/>
      <c r="H193" s="33"/>
      <c r="I193" s="34"/>
      <c r="J193" s="34"/>
      <c r="K193" s="76"/>
      <c r="L193" s="76"/>
      <c r="M193" s="76"/>
      <c r="N193" s="76"/>
      <c r="O193" s="76"/>
      <c r="P193" s="71">
        <v>0</v>
      </c>
      <c r="Q193" s="38">
        <v>672</v>
      </c>
      <c r="R193" s="108"/>
      <c r="S193" s="108"/>
    </row>
    <row r="194" spans="1:19">
      <c r="A194" s="86">
        <v>42492</v>
      </c>
      <c r="B194" s="38">
        <v>2308</v>
      </c>
      <c r="C194" s="33"/>
      <c r="D194" s="33"/>
      <c r="E194" s="31"/>
      <c r="F194" s="31"/>
      <c r="G194" s="31"/>
      <c r="H194" s="31"/>
      <c r="I194" s="33"/>
      <c r="J194" s="33"/>
      <c r="K194" s="76"/>
      <c r="L194" s="76"/>
      <c r="M194" s="76"/>
      <c r="N194" s="76"/>
      <c r="O194" s="76"/>
      <c r="P194" s="71">
        <v>2</v>
      </c>
      <c r="Q194" s="38">
        <v>744</v>
      </c>
      <c r="R194" s="108"/>
      <c r="S194" s="108"/>
    </row>
    <row r="195" spans="1:19">
      <c r="A195" s="86">
        <v>42493</v>
      </c>
      <c r="B195" s="38">
        <v>3781</v>
      </c>
      <c r="C195" s="30">
        <v>1</v>
      </c>
      <c r="D195" s="30">
        <v>2.4</v>
      </c>
      <c r="E195" s="37">
        <v>7.5</v>
      </c>
      <c r="F195" s="30">
        <v>66</v>
      </c>
      <c r="G195" s="30">
        <v>6</v>
      </c>
      <c r="H195" s="30">
        <v>12</v>
      </c>
      <c r="I195" s="30">
        <v>4.7</v>
      </c>
      <c r="J195" s="30">
        <v>6.9</v>
      </c>
      <c r="K195" s="30">
        <f>IF(B195&gt;0,H195*B195/1000,"")</f>
        <v>45.372</v>
      </c>
      <c r="L195" s="30">
        <f>IF(B195&gt;0,I195*B195/1000,"")</f>
        <v>17.770700000000001</v>
      </c>
      <c r="M195" s="30">
        <f>IF(B195&gt;0,C195*B195/1000,"")</f>
        <v>3.7810000000000001</v>
      </c>
      <c r="N195" s="30">
        <f>IF(B195&gt;0,J195*B195/1000,"")</f>
        <v>26.088900000000002</v>
      </c>
      <c r="O195" s="30">
        <f>IF(B195&gt;0,G195*B195/1000,"")</f>
        <v>22.686</v>
      </c>
      <c r="P195" s="71">
        <v>18</v>
      </c>
      <c r="Q195" s="38">
        <v>1236</v>
      </c>
      <c r="R195" s="108">
        <v>42500</v>
      </c>
      <c r="S195" s="108">
        <v>42506</v>
      </c>
    </row>
    <row r="196" spans="1:19">
      <c r="A196" s="86">
        <v>42494</v>
      </c>
      <c r="B196" s="38">
        <v>2590</v>
      </c>
      <c r="C196" s="42"/>
      <c r="D196" s="42"/>
      <c r="E196" s="43"/>
      <c r="F196" s="42"/>
      <c r="G196" s="42"/>
      <c r="H196" s="42"/>
      <c r="I196" s="42"/>
      <c r="J196" s="42"/>
      <c r="K196" s="76"/>
      <c r="L196" s="76"/>
      <c r="M196" s="76"/>
      <c r="N196" s="76"/>
      <c r="O196" s="76"/>
      <c r="P196" s="71">
        <v>0</v>
      </c>
      <c r="Q196" s="38">
        <v>1758</v>
      </c>
      <c r="R196" s="108"/>
      <c r="S196" s="108"/>
    </row>
    <row r="197" spans="1:19">
      <c r="A197" s="86">
        <v>42495</v>
      </c>
      <c r="B197" s="38">
        <v>2389</v>
      </c>
      <c r="C197" s="42"/>
      <c r="D197" s="42"/>
      <c r="E197" s="43"/>
      <c r="F197" s="42"/>
      <c r="G197" s="42"/>
      <c r="H197" s="42"/>
      <c r="I197" s="42"/>
      <c r="J197" s="42"/>
      <c r="K197" s="76"/>
      <c r="L197" s="76"/>
      <c r="M197" s="76"/>
      <c r="N197" s="76"/>
      <c r="O197" s="76"/>
      <c r="P197" s="71">
        <v>0</v>
      </c>
      <c r="Q197" s="38">
        <v>907</v>
      </c>
      <c r="R197" s="108"/>
      <c r="S197" s="108"/>
    </row>
    <row r="198" spans="1:19">
      <c r="A198" s="86">
        <v>42496</v>
      </c>
      <c r="B198" s="38">
        <v>2287</v>
      </c>
      <c r="C198" s="42"/>
      <c r="D198" s="42"/>
      <c r="E198" s="43"/>
      <c r="F198" s="42"/>
      <c r="G198" s="42"/>
      <c r="H198" s="42"/>
      <c r="I198" s="42"/>
      <c r="J198" s="42"/>
      <c r="K198" s="76"/>
      <c r="L198" s="76"/>
      <c r="M198" s="76"/>
      <c r="N198" s="76"/>
      <c r="O198" s="76"/>
      <c r="P198" s="71">
        <v>0</v>
      </c>
      <c r="Q198" s="38">
        <v>724</v>
      </c>
      <c r="R198" s="108"/>
      <c r="S198" s="108"/>
    </row>
    <row r="199" spans="1:19">
      <c r="A199" s="86">
        <v>42497</v>
      </c>
      <c r="B199" s="38">
        <v>2357</v>
      </c>
      <c r="C199" s="42"/>
      <c r="D199" s="42"/>
      <c r="E199" s="43"/>
      <c r="F199" s="42"/>
      <c r="G199" s="42"/>
      <c r="H199" s="42"/>
      <c r="I199" s="42"/>
      <c r="J199" s="42"/>
      <c r="K199" s="76"/>
      <c r="L199" s="76"/>
      <c r="M199" s="76"/>
      <c r="N199" s="76"/>
      <c r="O199" s="76"/>
      <c r="P199" s="71">
        <v>0</v>
      </c>
      <c r="Q199" s="38">
        <v>2223</v>
      </c>
      <c r="R199" s="108"/>
      <c r="S199" s="108"/>
    </row>
    <row r="200" spans="1:19">
      <c r="A200" s="86">
        <v>42498</v>
      </c>
      <c r="B200" s="38">
        <v>2218</v>
      </c>
      <c r="C200" s="42"/>
      <c r="D200" s="42"/>
      <c r="E200" s="43"/>
      <c r="F200" s="42"/>
      <c r="G200" s="42"/>
      <c r="H200" s="42"/>
      <c r="I200" s="42"/>
      <c r="J200" s="42"/>
      <c r="K200" s="76"/>
      <c r="L200" s="76"/>
      <c r="M200" s="76"/>
      <c r="N200" s="76"/>
      <c r="O200" s="76"/>
      <c r="P200" s="71">
        <v>0</v>
      </c>
      <c r="Q200" s="38">
        <v>2119</v>
      </c>
      <c r="R200" s="108"/>
      <c r="S200" s="108"/>
    </row>
    <row r="201" spans="1:19">
      <c r="A201" s="86">
        <v>42499</v>
      </c>
      <c r="B201" s="38">
        <v>2292</v>
      </c>
      <c r="C201" s="42"/>
      <c r="D201" s="42"/>
      <c r="E201" s="43"/>
      <c r="F201" s="42"/>
      <c r="G201" s="42"/>
      <c r="H201" s="42"/>
      <c r="I201" s="42"/>
      <c r="J201" s="42"/>
      <c r="K201" s="76"/>
      <c r="L201" s="76"/>
      <c r="M201" s="76"/>
      <c r="N201" s="76"/>
      <c r="O201" s="76"/>
      <c r="P201" s="71">
        <v>0</v>
      </c>
      <c r="Q201" s="38">
        <v>2127</v>
      </c>
      <c r="R201" s="108"/>
      <c r="S201" s="108"/>
    </row>
    <row r="202" spans="1:19">
      <c r="A202" s="86">
        <v>42500</v>
      </c>
      <c r="B202" s="38">
        <v>2371</v>
      </c>
      <c r="C202" s="42"/>
      <c r="D202" s="42"/>
      <c r="E202" s="43"/>
      <c r="F202" s="42"/>
      <c r="G202" s="42"/>
      <c r="H202" s="42"/>
      <c r="I202" s="42"/>
      <c r="J202" s="42"/>
      <c r="K202" s="76"/>
      <c r="L202" s="76"/>
      <c r="M202" s="76"/>
      <c r="N202" s="76"/>
      <c r="O202" s="76"/>
      <c r="P202" s="71">
        <v>0</v>
      </c>
      <c r="Q202" s="38">
        <v>2237</v>
      </c>
      <c r="R202" s="108"/>
      <c r="S202" s="108"/>
    </row>
    <row r="203" spans="1:19">
      <c r="A203" s="86">
        <v>42501</v>
      </c>
      <c r="B203" s="38">
        <v>2334</v>
      </c>
      <c r="C203" s="42"/>
      <c r="D203" s="42"/>
      <c r="E203" s="43"/>
      <c r="F203" s="42"/>
      <c r="G203" s="42"/>
      <c r="H203" s="42"/>
      <c r="I203" s="42"/>
      <c r="J203" s="42"/>
      <c r="K203" s="76"/>
      <c r="L203" s="76"/>
      <c r="M203" s="76"/>
      <c r="N203" s="76"/>
      <c r="O203" s="76"/>
      <c r="P203" s="71">
        <v>0</v>
      </c>
      <c r="Q203" s="38">
        <v>2198</v>
      </c>
      <c r="R203" s="108"/>
      <c r="S203" s="108"/>
    </row>
    <row r="204" spans="1:19">
      <c r="A204" s="86">
        <v>42502</v>
      </c>
      <c r="B204" s="38">
        <v>2293</v>
      </c>
      <c r="C204" s="42"/>
      <c r="D204" s="42"/>
      <c r="E204" s="43"/>
      <c r="F204" s="42"/>
      <c r="G204" s="42"/>
      <c r="H204" s="42"/>
      <c r="I204" s="42"/>
      <c r="J204" s="42"/>
      <c r="K204" s="76"/>
      <c r="L204" s="76"/>
      <c r="M204" s="76"/>
      <c r="N204" s="76"/>
      <c r="O204" s="76"/>
      <c r="P204" s="71">
        <v>0</v>
      </c>
      <c r="Q204" s="38">
        <v>2073</v>
      </c>
      <c r="R204" s="108"/>
      <c r="S204" s="108"/>
    </row>
    <row r="205" spans="1:19">
      <c r="A205" s="86">
        <v>42503</v>
      </c>
      <c r="B205" s="38">
        <v>2355</v>
      </c>
      <c r="C205" s="42"/>
      <c r="D205" s="42"/>
      <c r="E205" s="43"/>
      <c r="F205" s="42"/>
      <c r="G205" s="42"/>
      <c r="H205" s="42"/>
      <c r="I205" s="42"/>
      <c r="J205" s="42"/>
      <c r="K205" s="76"/>
      <c r="L205" s="76"/>
      <c r="M205" s="76"/>
      <c r="N205" s="76"/>
      <c r="O205" s="76"/>
      <c r="P205" s="71">
        <v>0</v>
      </c>
      <c r="Q205" s="38">
        <v>2092</v>
      </c>
      <c r="R205" s="108"/>
      <c r="S205" s="108"/>
    </row>
    <row r="206" spans="1:19">
      <c r="A206" s="86">
        <v>42504</v>
      </c>
      <c r="B206" s="38">
        <v>2287</v>
      </c>
      <c r="C206" s="42"/>
      <c r="D206" s="42"/>
      <c r="E206" s="43"/>
      <c r="F206" s="42"/>
      <c r="G206" s="42"/>
      <c r="H206" s="42"/>
      <c r="I206" s="42"/>
      <c r="J206" s="42"/>
      <c r="K206" s="76"/>
      <c r="L206" s="76"/>
      <c r="M206" s="76"/>
      <c r="N206" s="76"/>
      <c r="O206" s="76"/>
      <c r="P206" s="71">
        <v>0</v>
      </c>
      <c r="Q206" s="38">
        <v>2173</v>
      </c>
      <c r="R206" s="108"/>
      <c r="S206" s="108"/>
    </row>
    <row r="207" spans="1:19">
      <c r="A207" s="86">
        <v>42505</v>
      </c>
      <c r="B207" s="38">
        <v>2233</v>
      </c>
      <c r="C207" s="31"/>
      <c r="D207" s="32"/>
      <c r="E207" s="32"/>
      <c r="F207" s="32"/>
      <c r="G207" s="33"/>
      <c r="H207" s="33"/>
      <c r="I207" s="34"/>
      <c r="J207" s="34"/>
      <c r="K207" s="76"/>
      <c r="L207" s="76"/>
      <c r="M207" s="76"/>
      <c r="N207" s="76"/>
      <c r="O207" s="76"/>
      <c r="P207" s="71">
        <v>0</v>
      </c>
      <c r="Q207" s="38">
        <v>2149</v>
      </c>
      <c r="R207" s="108"/>
      <c r="S207" s="108"/>
    </row>
    <row r="208" spans="1:19">
      <c r="A208" s="86">
        <v>42506</v>
      </c>
      <c r="B208" s="38">
        <v>2340</v>
      </c>
      <c r="C208" s="33"/>
      <c r="D208" s="33"/>
      <c r="E208" s="31"/>
      <c r="F208" s="31"/>
      <c r="G208" s="31"/>
      <c r="H208" s="31"/>
      <c r="I208" s="33"/>
      <c r="J208" s="33"/>
      <c r="K208" s="76"/>
      <c r="L208" s="76"/>
      <c r="M208" s="76"/>
      <c r="N208" s="76"/>
      <c r="O208" s="76"/>
      <c r="P208" s="71">
        <v>0</v>
      </c>
      <c r="Q208" s="38">
        <v>2185</v>
      </c>
      <c r="R208" s="108"/>
      <c r="S208" s="108"/>
    </row>
    <row r="209" spans="1:19">
      <c r="A209" s="86">
        <v>42507</v>
      </c>
      <c r="B209" s="38">
        <v>2639</v>
      </c>
      <c r="C209" s="354" t="s">
        <v>33</v>
      </c>
      <c r="D209" s="355"/>
      <c r="E209" s="355"/>
      <c r="F209" s="355"/>
      <c r="G209" s="355"/>
      <c r="H209" s="355"/>
      <c r="I209" s="355"/>
      <c r="J209" s="356"/>
      <c r="K209" s="30">
        <f>IF(B209&gt;0,H209*B209/1000,"")</f>
        <v>0</v>
      </c>
      <c r="L209" s="30">
        <f>IF(B209&gt;0,I209*B209/1000,"")</f>
        <v>0</v>
      </c>
      <c r="M209" s="30">
        <v>0</v>
      </c>
      <c r="N209" s="30">
        <f>IF(B209&gt;0,J209*B209/1000,"")</f>
        <v>0</v>
      </c>
      <c r="O209" s="30">
        <f>IF(B209&gt;0,G209*B209/1000,"")</f>
        <v>0</v>
      </c>
      <c r="P209" s="71">
        <v>0</v>
      </c>
      <c r="Q209" s="38">
        <v>2381</v>
      </c>
      <c r="R209" s="108"/>
      <c r="S209" s="108"/>
    </row>
    <row r="210" spans="1:19">
      <c r="A210" s="86">
        <v>42508</v>
      </c>
      <c r="B210" s="38">
        <v>2110</v>
      </c>
      <c r="C210" s="42"/>
      <c r="D210" s="42"/>
      <c r="E210" s="43"/>
      <c r="F210" s="42"/>
      <c r="G210" s="42"/>
      <c r="H210" s="42"/>
      <c r="I210" s="42"/>
      <c r="J210" s="42"/>
      <c r="K210" s="76"/>
      <c r="L210" s="76"/>
      <c r="M210" s="76"/>
      <c r="N210" s="76"/>
      <c r="O210" s="76"/>
      <c r="P210" s="71">
        <v>0</v>
      </c>
      <c r="Q210" s="38">
        <v>2130</v>
      </c>
      <c r="R210" s="108"/>
      <c r="S210" s="108"/>
    </row>
    <row r="211" spans="1:19">
      <c r="A211" s="86">
        <v>42509</v>
      </c>
      <c r="B211" s="38">
        <v>2294</v>
      </c>
      <c r="C211" s="42"/>
      <c r="D211" s="42"/>
      <c r="E211" s="43"/>
      <c r="F211" s="42"/>
      <c r="G211" s="42"/>
      <c r="H211" s="42"/>
      <c r="I211" s="42"/>
      <c r="J211" s="42"/>
      <c r="K211" s="76"/>
      <c r="L211" s="76"/>
      <c r="M211" s="76"/>
      <c r="N211" s="76"/>
      <c r="O211" s="76"/>
      <c r="P211" s="71">
        <v>0</v>
      </c>
      <c r="Q211" s="38">
        <v>2192</v>
      </c>
      <c r="R211" s="108"/>
      <c r="S211" s="108"/>
    </row>
    <row r="212" spans="1:19">
      <c r="A212" s="86">
        <v>42510</v>
      </c>
      <c r="B212" s="38">
        <v>2285</v>
      </c>
      <c r="C212" s="42"/>
      <c r="D212" s="42"/>
      <c r="E212" s="43"/>
      <c r="F212" s="42"/>
      <c r="G212" s="42"/>
      <c r="H212" s="42"/>
      <c r="I212" s="42"/>
      <c r="J212" s="42"/>
      <c r="K212" s="76"/>
      <c r="L212" s="76"/>
      <c r="M212" s="76"/>
      <c r="N212" s="76"/>
      <c r="O212" s="76"/>
      <c r="P212" s="71">
        <v>0</v>
      </c>
      <c r="Q212" s="38">
        <v>2157</v>
      </c>
      <c r="R212" s="108"/>
      <c r="S212" s="108"/>
    </row>
    <row r="213" spans="1:19">
      <c r="A213" s="86">
        <v>42511</v>
      </c>
      <c r="B213" s="38">
        <v>2257</v>
      </c>
      <c r="C213" s="42"/>
      <c r="D213" s="42"/>
      <c r="E213" s="43"/>
      <c r="F213" s="42"/>
      <c r="G213" s="42"/>
      <c r="H213" s="42"/>
      <c r="I213" s="42"/>
      <c r="J213" s="42"/>
      <c r="K213" s="76"/>
      <c r="L213" s="76"/>
      <c r="M213" s="76"/>
      <c r="N213" s="76"/>
      <c r="O213" s="76"/>
      <c r="P213" s="71">
        <v>0</v>
      </c>
      <c r="Q213" s="38">
        <v>2159</v>
      </c>
      <c r="R213" s="108"/>
      <c r="S213" s="108"/>
    </row>
    <row r="214" spans="1:19">
      <c r="A214" s="86">
        <v>42512</v>
      </c>
      <c r="B214" s="38">
        <v>2220</v>
      </c>
      <c r="C214" s="42"/>
      <c r="D214" s="42"/>
      <c r="E214" s="43"/>
      <c r="F214" s="42"/>
      <c r="G214" s="42"/>
      <c r="H214" s="42"/>
      <c r="I214" s="42"/>
      <c r="J214" s="42"/>
      <c r="K214" s="76"/>
      <c r="L214" s="76"/>
      <c r="M214" s="76"/>
      <c r="N214" s="76"/>
      <c r="O214" s="76"/>
      <c r="P214" s="71">
        <v>0</v>
      </c>
      <c r="Q214" s="38">
        <v>2166</v>
      </c>
      <c r="R214" s="108"/>
      <c r="S214" s="108"/>
    </row>
    <row r="215" spans="1:19">
      <c r="A215" s="86">
        <v>42513</v>
      </c>
      <c r="B215" s="38">
        <v>2228</v>
      </c>
      <c r="C215" s="42"/>
      <c r="D215" s="42"/>
      <c r="E215" s="43"/>
      <c r="F215" s="42"/>
      <c r="G215" s="42"/>
      <c r="H215" s="42"/>
      <c r="I215" s="42"/>
      <c r="J215" s="42"/>
      <c r="K215" s="76"/>
      <c r="L215" s="76"/>
      <c r="M215" s="76"/>
      <c r="N215" s="76"/>
      <c r="O215" s="76"/>
      <c r="P215" s="71">
        <v>0</v>
      </c>
      <c r="Q215" s="38">
        <v>2052</v>
      </c>
      <c r="R215" s="108"/>
      <c r="S215" s="108"/>
    </row>
    <row r="216" spans="1:19">
      <c r="A216" s="86">
        <v>42514</v>
      </c>
      <c r="B216" s="38">
        <v>2427</v>
      </c>
      <c r="C216" s="42"/>
      <c r="D216" s="42"/>
      <c r="E216" s="43"/>
      <c r="F216" s="42"/>
      <c r="G216" s="42"/>
      <c r="H216" s="42"/>
      <c r="I216" s="42"/>
      <c r="J216" s="42"/>
      <c r="K216" s="76"/>
      <c r="L216" s="76"/>
      <c r="M216" s="76"/>
      <c r="N216" s="76"/>
      <c r="O216" s="76"/>
      <c r="P216" s="71">
        <v>0</v>
      </c>
      <c r="Q216" s="38">
        <v>2275</v>
      </c>
      <c r="R216" s="108"/>
      <c r="S216" s="108"/>
    </row>
    <row r="217" spans="1:19">
      <c r="A217" s="86">
        <v>42515</v>
      </c>
      <c r="B217" s="38">
        <v>2292</v>
      </c>
      <c r="C217" s="42"/>
      <c r="D217" s="42"/>
      <c r="E217" s="43"/>
      <c r="F217" s="42"/>
      <c r="G217" s="42"/>
      <c r="H217" s="42"/>
      <c r="I217" s="42"/>
      <c r="J217" s="42"/>
      <c r="K217" s="76"/>
      <c r="L217" s="76"/>
      <c r="M217" s="76"/>
      <c r="N217" s="76"/>
      <c r="O217" s="76"/>
      <c r="P217" s="71">
        <v>0</v>
      </c>
      <c r="Q217" s="38">
        <v>2148</v>
      </c>
      <c r="R217" s="108"/>
      <c r="S217" s="108"/>
    </row>
    <row r="218" spans="1:19">
      <c r="A218" s="86">
        <v>42516</v>
      </c>
      <c r="B218" s="38">
        <v>2346</v>
      </c>
      <c r="C218" s="42"/>
      <c r="D218" s="42"/>
      <c r="E218" s="43"/>
      <c r="F218" s="42"/>
      <c r="G218" s="42"/>
      <c r="H218" s="42"/>
      <c r="I218" s="42"/>
      <c r="J218" s="42"/>
      <c r="K218" s="76"/>
      <c r="L218" s="76"/>
      <c r="M218" s="76"/>
      <c r="N218" s="76"/>
      <c r="O218" s="76"/>
      <c r="P218" s="71">
        <v>0</v>
      </c>
      <c r="Q218" s="38">
        <v>2180</v>
      </c>
      <c r="R218" s="108"/>
      <c r="S218" s="108"/>
    </row>
    <row r="219" spans="1:19">
      <c r="A219" s="86">
        <v>42517</v>
      </c>
      <c r="B219" s="38">
        <v>2513</v>
      </c>
      <c r="C219" s="42"/>
      <c r="D219" s="42"/>
      <c r="E219" s="43"/>
      <c r="F219" s="42"/>
      <c r="G219" s="42"/>
      <c r="H219" s="42"/>
      <c r="I219" s="42"/>
      <c r="J219" s="42"/>
      <c r="K219" s="76"/>
      <c r="L219" s="76"/>
      <c r="M219" s="76"/>
      <c r="N219" s="76"/>
      <c r="O219" s="76"/>
      <c r="P219" s="71">
        <v>6</v>
      </c>
      <c r="Q219" s="38">
        <v>2416</v>
      </c>
      <c r="R219" s="108"/>
      <c r="S219" s="108"/>
    </row>
    <row r="220" spans="1:19">
      <c r="A220" s="86">
        <v>42518</v>
      </c>
      <c r="B220" s="38">
        <v>2223</v>
      </c>
      <c r="C220" s="42"/>
      <c r="D220" s="42"/>
      <c r="E220" s="43"/>
      <c r="F220" s="42"/>
      <c r="G220" s="42"/>
      <c r="H220" s="42"/>
      <c r="I220" s="42"/>
      <c r="J220" s="42"/>
      <c r="K220" s="76"/>
      <c r="L220" s="76"/>
      <c r="M220" s="76"/>
      <c r="N220" s="76"/>
      <c r="O220" s="76"/>
      <c r="P220" s="71">
        <v>0</v>
      </c>
      <c r="Q220" s="38">
        <v>2218</v>
      </c>
      <c r="R220" s="108"/>
      <c r="S220" s="108"/>
    </row>
    <row r="221" spans="1:19">
      <c r="A221" s="86">
        <v>42519</v>
      </c>
      <c r="B221" s="38">
        <v>2303</v>
      </c>
      <c r="C221" s="31"/>
      <c r="D221" s="32"/>
      <c r="E221" s="32"/>
      <c r="F221" s="32"/>
      <c r="G221" s="33"/>
      <c r="H221" s="33"/>
      <c r="I221" s="34"/>
      <c r="J221" s="34"/>
      <c r="K221" s="76"/>
      <c r="L221" s="76"/>
      <c r="M221" s="76"/>
      <c r="N221" s="76"/>
      <c r="O221" s="76"/>
      <c r="P221" s="71">
        <v>0</v>
      </c>
      <c r="Q221" s="38">
        <v>2060</v>
      </c>
      <c r="R221" s="108"/>
      <c r="S221" s="108"/>
    </row>
    <row r="222" spans="1:19">
      <c r="A222" s="86">
        <v>42520</v>
      </c>
      <c r="B222" s="38">
        <v>2461</v>
      </c>
      <c r="C222" s="33"/>
      <c r="D222" s="33"/>
      <c r="E222" s="31"/>
      <c r="F222" s="31"/>
      <c r="G222" s="31"/>
      <c r="H222" s="31"/>
      <c r="I222" s="33"/>
      <c r="J222" s="33"/>
      <c r="K222" s="76"/>
      <c r="L222" s="76"/>
      <c r="M222" s="76"/>
      <c r="N222" s="76"/>
      <c r="O222" s="76"/>
      <c r="P222" s="71">
        <v>0</v>
      </c>
      <c r="Q222" s="38">
        <v>2233</v>
      </c>
      <c r="R222" s="108"/>
      <c r="S222" s="108"/>
    </row>
    <row r="223" spans="1:19">
      <c r="A223" s="86">
        <v>42521</v>
      </c>
      <c r="B223" s="38">
        <v>2421</v>
      </c>
      <c r="C223" s="354" t="s">
        <v>33</v>
      </c>
      <c r="D223" s="355"/>
      <c r="E223" s="355"/>
      <c r="F223" s="355"/>
      <c r="G223" s="355"/>
      <c r="H223" s="355"/>
      <c r="I223" s="355"/>
      <c r="J223" s="356"/>
      <c r="K223" s="30">
        <f>IF(B223&gt;0,H223*B223/1000,"")</f>
        <v>0</v>
      </c>
      <c r="L223" s="30">
        <f>IF(B223&gt;0,I223*B223/1000,"")</f>
        <v>0</v>
      </c>
      <c r="M223" s="30">
        <v>0</v>
      </c>
      <c r="N223" s="30">
        <f>IF(B223&gt;0,J223*B223/1000,"")</f>
        <v>0</v>
      </c>
      <c r="O223" s="30">
        <f>IF(B223&gt;0,G223*B223/1000,"")</f>
        <v>0</v>
      </c>
      <c r="P223" s="71">
        <v>0</v>
      </c>
      <c r="Q223" s="38">
        <v>2302</v>
      </c>
      <c r="R223" s="108"/>
      <c r="S223" s="108"/>
    </row>
    <row r="224" spans="1:19">
      <c r="A224" s="86">
        <v>42522</v>
      </c>
      <c r="B224" s="38">
        <v>2338</v>
      </c>
      <c r="C224" s="42"/>
      <c r="D224" s="42"/>
      <c r="E224" s="43"/>
      <c r="F224" s="42"/>
      <c r="G224" s="42"/>
      <c r="H224" s="42"/>
      <c r="I224" s="42"/>
      <c r="J224" s="42"/>
      <c r="K224" s="76"/>
      <c r="L224" s="76"/>
      <c r="M224" s="76"/>
      <c r="N224" s="76"/>
      <c r="O224" s="76"/>
      <c r="P224" s="71">
        <v>0</v>
      </c>
      <c r="Q224" s="38">
        <v>2211</v>
      </c>
      <c r="R224" s="108"/>
      <c r="S224" s="108"/>
    </row>
    <row r="225" spans="1:19">
      <c r="A225" s="86">
        <v>42523</v>
      </c>
      <c r="B225" s="38">
        <v>2447</v>
      </c>
      <c r="C225" s="42"/>
      <c r="D225" s="42"/>
      <c r="E225" s="43"/>
      <c r="F225" s="42"/>
      <c r="G225" s="42"/>
      <c r="H225" s="42"/>
      <c r="I225" s="42"/>
      <c r="J225" s="42"/>
      <c r="K225" s="76"/>
      <c r="L225" s="76"/>
      <c r="M225" s="76"/>
      <c r="N225" s="76"/>
      <c r="O225" s="76"/>
      <c r="P225" s="71">
        <v>1</v>
      </c>
      <c r="Q225" s="38">
        <v>2413</v>
      </c>
      <c r="R225" s="108"/>
      <c r="S225" s="108"/>
    </row>
    <row r="226" spans="1:19">
      <c r="A226" s="86">
        <v>42524</v>
      </c>
      <c r="B226" s="38">
        <v>2188</v>
      </c>
      <c r="C226" s="42"/>
      <c r="D226" s="42"/>
      <c r="E226" s="43"/>
      <c r="F226" s="42"/>
      <c r="G226" s="42"/>
      <c r="H226" s="42"/>
      <c r="I226" s="42"/>
      <c r="J226" s="42"/>
      <c r="K226" s="76"/>
      <c r="L226" s="76"/>
      <c r="M226" s="76"/>
      <c r="N226" s="76"/>
      <c r="O226" s="76"/>
      <c r="P226" s="71">
        <v>1</v>
      </c>
      <c r="Q226" s="38">
        <v>2134</v>
      </c>
      <c r="R226" s="108"/>
      <c r="S226" s="108"/>
    </row>
    <row r="227" spans="1:19">
      <c r="A227" s="86">
        <v>42525</v>
      </c>
      <c r="B227" s="38">
        <v>5953</v>
      </c>
      <c r="C227" s="42"/>
      <c r="D227" s="42"/>
      <c r="E227" s="43"/>
      <c r="F227" s="42"/>
      <c r="G227" s="42"/>
      <c r="H227" s="42"/>
      <c r="I227" s="42"/>
      <c r="J227" s="42"/>
      <c r="K227" s="76"/>
      <c r="L227" s="76"/>
      <c r="M227" s="76"/>
      <c r="N227" s="76"/>
      <c r="O227" s="76"/>
      <c r="P227" s="71">
        <v>65</v>
      </c>
      <c r="Q227" s="38">
        <v>3079</v>
      </c>
      <c r="R227" s="108"/>
      <c r="S227" s="108"/>
    </row>
    <row r="228" spans="1:19">
      <c r="A228" s="86">
        <v>42526</v>
      </c>
      <c r="B228" s="38">
        <v>30268</v>
      </c>
      <c r="C228" s="42"/>
      <c r="D228" s="42"/>
      <c r="E228" s="43"/>
      <c r="F228" s="42"/>
      <c r="G228" s="42"/>
      <c r="H228" s="42"/>
      <c r="I228" s="42"/>
      <c r="J228" s="42"/>
      <c r="K228" s="76"/>
      <c r="L228" s="76"/>
      <c r="M228" s="76"/>
      <c r="N228" s="76"/>
      <c r="O228" s="76"/>
      <c r="P228" s="71">
        <v>82</v>
      </c>
      <c r="Q228" s="38">
        <v>5259</v>
      </c>
      <c r="R228" s="108"/>
      <c r="S228" s="108"/>
    </row>
    <row r="229" spans="1:19">
      <c r="A229" s="86">
        <v>42527</v>
      </c>
      <c r="B229" s="38">
        <v>8230</v>
      </c>
      <c r="C229" s="42"/>
      <c r="D229" s="42"/>
      <c r="E229" s="43"/>
      <c r="F229" s="42"/>
      <c r="G229" s="42"/>
      <c r="H229" s="42"/>
      <c r="I229" s="42"/>
      <c r="J229" s="42"/>
      <c r="K229" s="76"/>
      <c r="L229" s="76"/>
      <c r="M229" s="76"/>
      <c r="N229" s="76"/>
      <c r="O229" s="76"/>
      <c r="P229" s="71">
        <v>0</v>
      </c>
      <c r="Q229" s="38">
        <v>5436</v>
      </c>
      <c r="R229" s="108"/>
      <c r="S229" s="108"/>
    </row>
    <row r="230" spans="1:19">
      <c r="A230" s="86">
        <v>42528</v>
      </c>
      <c r="B230" s="38">
        <v>3880</v>
      </c>
      <c r="C230" s="42"/>
      <c r="D230" s="42"/>
      <c r="E230" s="43"/>
      <c r="F230" s="42"/>
      <c r="G230" s="42"/>
      <c r="H230" s="42"/>
      <c r="I230" s="42"/>
      <c r="J230" s="42"/>
      <c r="K230" s="76"/>
      <c r="L230" s="76"/>
      <c r="M230" s="76"/>
      <c r="N230" s="76"/>
      <c r="O230" s="76"/>
      <c r="P230" s="71">
        <v>0</v>
      </c>
      <c r="Q230" s="38">
        <v>3781</v>
      </c>
      <c r="R230" s="108"/>
      <c r="S230" s="108"/>
    </row>
    <row r="231" spans="1:19">
      <c r="A231" s="86">
        <v>42529</v>
      </c>
      <c r="B231" s="38">
        <v>3337</v>
      </c>
      <c r="C231" s="42"/>
      <c r="D231" s="42"/>
      <c r="E231" s="43"/>
      <c r="F231" s="42"/>
      <c r="G231" s="42"/>
      <c r="H231" s="42"/>
      <c r="I231" s="42"/>
      <c r="J231" s="42"/>
      <c r="K231" s="76"/>
      <c r="L231" s="76"/>
      <c r="M231" s="76"/>
      <c r="N231" s="76"/>
      <c r="O231" s="76"/>
      <c r="P231" s="71">
        <v>0</v>
      </c>
      <c r="Q231" s="38">
        <v>2282</v>
      </c>
      <c r="R231" s="108"/>
      <c r="S231" s="108"/>
    </row>
    <row r="232" spans="1:19">
      <c r="A232" s="86">
        <v>42530</v>
      </c>
      <c r="B232" s="38">
        <v>2933</v>
      </c>
      <c r="C232" s="42"/>
      <c r="D232" s="42"/>
      <c r="E232" s="43"/>
      <c r="F232" s="42"/>
      <c r="G232" s="42"/>
      <c r="H232" s="42"/>
      <c r="I232" s="42"/>
      <c r="J232" s="42"/>
      <c r="K232" s="76"/>
      <c r="L232" s="76"/>
      <c r="M232" s="76"/>
      <c r="N232" s="76"/>
      <c r="O232" s="76"/>
      <c r="P232" s="71">
        <v>0</v>
      </c>
      <c r="Q232" s="38">
        <v>2093</v>
      </c>
      <c r="R232" s="108"/>
      <c r="S232" s="108"/>
    </row>
    <row r="233" spans="1:19">
      <c r="A233" s="86">
        <v>42531</v>
      </c>
      <c r="B233" s="38">
        <v>2766</v>
      </c>
      <c r="C233" s="42"/>
      <c r="D233" s="42"/>
      <c r="E233" s="43"/>
      <c r="F233" s="42"/>
      <c r="G233" s="42"/>
      <c r="H233" s="42"/>
      <c r="I233" s="42"/>
      <c r="J233" s="42"/>
      <c r="K233" s="76"/>
      <c r="L233" s="76"/>
      <c r="M233" s="76"/>
      <c r="N233" s="76"/>
      <c r="O233" s="76"/>
      <c r="P233" s="71">
        <v>0</v>
      </c>
      <c r="Q233" s="38">
        <v>4096</v>
      </c>
      <c r="R233" s="108"/>
      <c r="S233" s="108"/>
    </row>
    <row r="234" spans="1:19">
      <c r="A234" s="86">
        <v>42532</v>
      </c>
      <c r="B234" s="38">
        <v>2537</v>
      </c>
      <c r="C234" s="42"/>
      <c r="D234" s="42"/>
      <c r="E234" s="43"/>
      <c r="F234" s="42"/>
      <c r="G234" s="42"/>
      <c r="H234" s="42"/>
      <c r="I234" s="42"/>
      <c r="J234" s="42"/>
      <c r="K234" s="76"/>
      <c r="L234" s="76"/>
      <c r="M234" s="76"/>
      <c r="N234" s="76"/>
      <c r="O234" s="76"/>
      <c r="P234" s="71">
        <v>0</v>
      </c>
      <c r="Q234" s="38">
        <v>3630</v>
      </c>
      <c r="R234" s="108"/>
      <c r="S234" s="108"/>
    </row>
    <row r="235" spans="1:19">
      <c r="A235" s="86">
        <v>42533</v>
      </c>
      <c r="B235" s="38">
        <v>2372</v>
      </c>
      <c r="C235" s="31"/>
      <c r="D235" s="32"/>
      <c r="E235" s="32"/>
      <c r="F235" s="32"/>
      <c r="G235" s="33"/>
      <c r="H235" s="33"/>
      <c r="I235" s="34"/>
      <c r="J235" s="34"/>
      <c r="K235" s="76"/>
      <c r="L235" s="76"/>
      <c r="M235" s="76"/>
      <c r="N235" s="76"/>
      <c r="O235" s="76"/>
      <c r="P235" s="71">
        <v>0</v>
      </c>
      <c r="Q235" s="38">
        <v>1921</v>
      </c>
      <c r="R235" s="108"/>
      <c r="S235" s="108"/>
    </row>
    <row r="236" spans="1:19">
      <c r="A236" s="86">
        <v>42534</v>
      </c>
      <c r="B236" s="38">
        <v>2218</v>
      </c>
      <c r="C236" s="33"/>
      <c r="D236" s="33"/>
      <c r="E236" s="31"/>
      <c r="F236" s="31"/>
      <c r="G236" s="31"/>
      <c r="H236" s="31"/>
      <c r="I236" s="33"/>
      <c r="J236" s="33"/>
      <c r="K236" s="76"/>
      <c r="L236" s="76"/>
      <c r="M236" s="76"/>
      <c r="N236" s="76"/>
      <c r="O236" s="76"/>
      <c r="P236" s="71">
        <v>4</v>
      </c>
      <c r="Q236" s="38">
        <v>1137</v>
      </c>
      <c r="R236" s="108"/>
      <c r="S236" s="108"/>
    </row>
    <row r="237" spans="1:19">
      <c r="A237" s="86">
        <v>42535</v>
      </c>
      <c r="B237" s="38">
        <v>2663</v>
      </c>
      <c r="C237" s="30">
        <v>1</v>
      </c>
      <c r="D237" s="30">
        <v>1.5</v>
      </c>
      <c r="E237" s="37">
        <v>7.1</v>
      </c>
      <c r="F237" s="30">
        <v>230</v>
      </c>
      <c r="G237" s="30">
        <v>2</v>
      </c>
      <c r="H237" s="30">
        <v>6</v>
      </c>
      <c r="I237" s="30">
        <v>5.5</v>
      </c>
      <c r="J237" s="30">
        <v>2.1</v>
      </c>
      <c r="K237" s="30">
        <f>IF(B237&gt;0,H237*B237/1000,"")</f>
        <v>15.978</v>
      </c>
      <c r="L237" s="30">
        <f>IF(B237&gt;0,I237*B237/1000,"")</f>
        <v>14.6465</v>
      </c>
      <c r="M237" s="30">
        <f>IF(B237&gt;0,C237*B237/1000,"")</f>
        <v>2.6629999999999998</v>
      </c>
      <c r="N237" s="30">
        <f>IF(B237&gt;0,J237*B237/1000,"")</f>
        <v>5.5922999999999998</v>
      </c>
      <c r="O237" s="30">
        <f>IF(B237&gt;0,G237*B237/1000,"")</f>
        <v>5.3259999999999996</v>
      </c>
      <c r="P237" s="71">
        <v>2</v>
      </c>
      <c r="Q237" s="38">
        <v>993</v>
      </c>
      <c r="R237" s="108">
        <v>42542</v>
      </c>
      <c r="S237" s="108">
        <v>42556</v>
      </c>
    </row>
    <row r="238" spans="1:19">
      <c r="A238" s="86">
        <v>42536</v>
      </c>
      <c r="B238" s="38">
        <v>2752</v>
      </c>
      <c r="C238" s="42"/>
      <c r="D238" s="42"/>
      <c r="E238" s="43"/>
      <c r="F238" s="42"/>
      <c r="G238" s="42"/>
      <c r="H238" s="42"/>
      <c r="I238" s="42"/>
      <c r="J238" s="42"/>
      <c r="K238" s="76"/>
      <c r="L238" s="76"/>
      <c r="M238" s="76"/>
      <c r="N238" s="76"/>
      <c r="O238" s="76"/>
      <c r="P238" s="71">
        <v>1</v>
      </c>
      <c r="Q238" s="38">
        <v>2518</v>
      </c>
      <c r="R238" s="108"/>
      <c r="S238" s="108"/>
    </row>
    <row r="239" spans="1:19">
      <c r="A239" s="86">
        <v>42537</v>
      </c>
      <c r="B239" s="38">
        <v>2617</v>
      </c>
      <c r="C239" s="42"/>
      <c r="D239" s="42"/>
      <c r="E239" s="43"/>
      <c r="F239" s="42"/>
      <c r="G239" s="42"/>
      <c r="H239" s="42"/>
      <c r="I239" s="42"/>
      <c r="J239" s="42"/>
      <c r="K239" s="76"/>
      <c r="L239" s="76"/>
      <c r="M239" s="76"/>
      <c r="N239" s="76"/>
      <c r="O239" s="76"/>
      <c r="P239" s="71">
        <v>0</v>
      </c>
      <c r="Q239" s="38">
        <v>2548</v>
      </c>
      <c r="R239" s="108"/>
      <c r="S239" s="108"/>
    </row>
    <row r="240" spans="1:19">
      <c r="A240" s="86">
        <v>42538</v>
      </c>
      <c r="B240" s="38">
        <v>2627</v>
      </c>
      <c r="C240" s="42"/>
      <c r="D240" s="42"/>
      <c r="E240" s="43"/>
      <c r="F240" s="42"/>
      <c r="G240" s="42"/>
      <c r="H240" s="42"/>
      <c r="I240" s="42"/>
      <c r="J240" s="42"/>
      <c r="K240" s="76"/>
      <c r="L240" s="76"/>
      <c r="M240" s="76"/>
      <c r="N240" s="76"/>
      <c r="O240" s="76"/>
      <c r="P240" s="71">
        <v>0</v>
      </c>
      <c r="Q240" s="38">
        <v>2470</v>
      </c>
      <c r="R240" s="108"/>
      <c r="S240" s="108"/>
    </row>
    <row r="241" spans="1:19">
      <c r="A241" s="86">
        <v>42539</v>
      </c>
      <c r="B241" s="38">
        <v>2399</v>
      </c>
      <c r="C241" s="42"/>
      <c r="D241" s="42"/>
      <c r="E241" s="43"/>
      <c r="F241" s="42"/>
      <c r="G241" s="42"/>
      <c r="H241" s="42"/>
      <c r="I241" s="42"/>
      <c r="J241" s="42"/>
      <c r="K241" s="76"/>
      <c r="L241" s="76"/>
      <c r="M241" s="76"/>
      <c r="N241" s="76"/>
      <c r="O241" s="76"/>
      <c r="P241" s="71">
        <v>0</v>
      </c>
      <c r="Q241" s="38">
        <v>2339</v>
      </c>
      <c r="R241" s="108"/>
      <c r="S241" s="108"/>
    </row>
    <row r="242" spans="1:19">
      <c r="A242" s="86">
        <v>42540</v>
      </c>
      <c r="B242" s="38">
        <v>2454</v>
      </c>
      <c r="C242" s="42"/>
      <c r="D242" s="42"/>
      <c r="E242" s="43"/>
      <c r="F242" s="42"/>
      <c r="G242" s="42"/>
      <c r="H242" s="42"/>
      <c r="I242" s="42"/>
      <c r="J242" s="42"/>
      <c r="K242" s="76"/>
      <c r="L242" s="76"/>
      <c r="M242" s="76"/>
      <c r="N242" s="76"/>
      <c r="O242" s="76"/>
      <c r="P242" s="71">
        <v>0</v>
      </c>
      <c r="Q242" s="38">
        <v>2463</v>
      </c>
      <c r="R242" s="108"/>
      <c r="S242" s="108"/>
    </row>
    <row r="243" spans="1:19">
      <c r="A243" s="86">
        <v>42541</v>
      </c>
      <c r="B243" s="38">
        <v>12015</v>
      </c>
      <c r="C243" s="42"/>
      <c r="D243" s="42"/>
      <c r="E243" s="43"/>
      <c r="F243" s="42"/>
      <c r="G243" s="42"/>
      <c r="H243" s="42"/>
      <c r="I243" s="42"/>
      <c r="J243" s="42"/>
      <c r="K243" s="76"/>
      <c r="L243" s="76"/>
      <c r="M243" s="76"/>
      <c r="N243" s="76"/>
      <c r="O243" s="76"/>
      <c r="P243" s="71">
        <v>37</v>
      </c>
      <c r="Q243" s="38">
        <v>4400</v>
      </c>
      <c r="R243" s="108"/>
      <c r="S243" s="108"/>
    </row>
    <row r="244" spans="1:19">
      <c r="A244" s="86">
        <v>42542</v>
      </c>
      <c r="B244" s="38">
        <v>5346</v>
      </c>
      <c r="C244" s="42"/>
      <c r="D244" s="42"/>
      <c r="E244" s="43"/>
      <c r="F244" s="42"/>
      <c r="G244" s="42"/>
      <c r="H244" s="42"/>
      <c r="I244" s="42"/>
      <c r="J244" s="42"/>
      <c r="K244" s="76"/>
      <c r="L244" s="76"/>
      <c r="M244" s="76"/>
      <c r="N244" s="76"/>
      <c r="O244" s="76"/>
      <c r="P244" s="71">
        <v>0</v>
      </c>
      <c r="Q244" s="38">
        <v>1125</v>
      </c>
      <c r="R244" s="108"/>
      <c r="S244" s="108"/>
    </row>
    <row r="245" spans="1:19">
      <c r="A245" s="86">
        <v>42543</v>
      </c>
      <c r="B245" s="38">
        <v>3532</v>
      </c>
      <c r="C245" s="42"/>
      <c r="D245" s="42"/>
      <c r="E245" s="43"/>
      <c r="F245" s="42"/>
      <c r="G245" s="42"/>
      <c r="H245" s="42"/>
      <c r="I245" s="42"/>
      <c r="J245" s="42"/>
      <c r="K245" s="76"/>
      <c r="L245" s="76"/>
      <c r="M245" s="76"/>
      <c r="N245" s="76"/>
      <c r="O245" s="76"/>
      <c r="P245" s="71">
        <v>0</v>
      </c>
      <c r="Q245" s="38">
        <v>52</v>
      </c>
      <c r="R245" s="108"/>
      <c r="S245" s="108"/>
    </row>
    <row r="246" spans="1:19">
      <c r="A246" s="86">
        <v>42544</v>
      </c>
      <c r="B246" s="38">
        <v>3068</v>
      </c>
      <c r="C246" s="42"/>
      <c r="D246" s="42"/>
      <c r="E246" s="43"/>
      <c r="F246" s="42"/>
      <c r="G246" s="42"/>
      <c r="H246" s="42"/>
      <c r="I246" s="42"/>
      <c r="J246" s="42"/>
      <c r="K246" s="76"/>
      <c r="L246" s="76"/>
      <c r="M246" s="76"/>
      <c r="N246" s="76"/>
      <c r="O246" s="76"/>
      <c r="P246" s="71">
        <v>0</v>
      </c>
      <c r="Q246" s="38">
        <v>30</v>
      </c>
      <c r="R246" s="108"/>
      <c r="S246" s="108"/>
    </row>
    <row r="247" spans="1:19">
      <c r="A247" s="86">
        <v>42545</v>
      </c>
      <c r="B247" s="38">
        <v>2803</v>
      </c>
      <c r="C247" s="42"/>
      <c r="D247" s="42"/>
      <c r="E247" s="43"/>
      <c r="F247" s="42"/>
      <c r="G247" s="42"/>
      <c r="H247" s="42"/>
      <c r="I247" s="42"/>
      <c r="J247" s="42"/>
      <c r="K247" s="76"/>
      <c r="L247" s="76"/>
      <c r="M247" s="76"/>
      <c r="N247" s="76"/>
      <c r="O247" s="76"/>
      <c r="P247" s="71">
        <v>0</v>
      </c>
      <c r="Q247" s="38">
        <v>21</v>
      </c>
      <c r="R247" s="108"/>
      <c r="S247" s="108"/>
    </row>
    <row r="248" spans="1:19">
      <c r="A248" s="86">
        <v>42546</v>
      </c>
      <c r="B248" s="38">
        <v>2663</v>
      </c>
      <c r="C248" s="42"/>
      <c r="D248" s="42"/>
      <c r="E248" s="43"/>
      <c r="F248" s="42"/>
      <c r="G248" s="42"/>
      <c r="H248" s="42"/>
      <c r="I248" s="42"/>
      <c r="J248" s="42"/>
      <c r="K248" s="76"/>
      <c r="L248" s="76"/>
      <c r="M248" s="76"/>
      <c r="N248" s="76"/>
      <c r="O248" s="76"/>
      <c r="P248" s="71">
        <v>0</v>
      </c>
      <c r="Q248" s="38">
        <v>15</v>
      </c>
      <c r="R248" s="108"/>
      <c r="S248" s="108"/>
    </row>
    <row r="249" spans="1:19">
      <c r="A249" s="86">
        <v>42547</v>
      </c>
      <c r="B249" s="38">
        <v>2585</v>
      </c>
      <c r="C249" s="31"/>
      <c r="D249" s="32"/>
      <c r="E249" s="32"/>
      <c r="F249" s="32"/>
      <c r="G249" s="33"/>
      <c r="H249" s="33"/>
      <c r="I249" s="34"/>
      <c r="J249" s="34"/>
      <c r="K249" s="76"/>
      <c r="L249" s="76"/>
      <c r="M249" s="76"/>
      <c r="N249" s="76"/>
      <c r="O249" s="76"/>
      <c r="P249" s="71">
        <v>0</v>
      </c>
      <c r="Q249" s="38">
        <v>8</v>
      </c>
      <c r="R249" s="108"/>
      <c r="S249" s="108"/>
    </row>
    <row r="250" spans="1:19">
      <c r="A250" s="86">
        <v>42548</v>
      </c>
      <c r="B250" s="38">
        <v>2422</v>
      </c>
      <c r="C250" s="33"/>
      <c r="D250" s="33"/>
      <c r="E250" s="31"/>
      <c r="F250" s="31"/>
      <c r="G250" s="31"/>
      <c r="H250" s="31"/>
      <c r="I250" s="33"/>
      <c r="J250" s="33"/>
      <c r="K250" s="76"/>
      <c r="L250" s="76"/>
      <c r="M250" s="76"/>
      <c r="N250" s="76"/>
      <c r="O250" s="76"/>
      <c r="P250" s="71">
        <v>1</v>
      </c>
      <c r="Q250" s="38">
        <v>9</v>
      </c>
      <c r="R250" s="108"/>
      <c r="S250" s="108"/>
    </row>
    <row r="251" spans="1:19">
      <c r="A251" s="86">
        <v>42549</v>
      </c>
      <c r="B251" s="38">
        <v>2248</v>
      </c>
      <c r="C251" s="30">
        <v>1</v>
      </c>
      <c r="D251" s="30">
        <v>1.2</v>
      </c>
      <c r="E251" s="37">
        <v>7.2</v>
      </c>
      <c r="F251" s="30">
        <v>20</v>
      </c>
      <c r="G251" s="30">
        <v>2</v>
      </c>
      <c r="H251" s="30">
        <v>5</v>
      </c>
      <c r="I251" s="30">
        <v>6.1</v>
      </c>
      <c r="J251" s="30">
        <v>3.9</v>
      </c>
      <c r="K251" s="30">
        <f>IF(B251&gt;0,H251*B251/1000,"")</f>
        <v>11.24</v>
      </c>
      <c r="L251" s="30">
        <f>IF(B251&gt;0,I251*B251/1000,"")</f>
        <v>13.7128</v>
      </c>
      <c r="M251" s="30">
        <f>IF(B251&gt;0,C251*B251/1000,"")</f>
        <v>2.2480000000000002</v>
      </c>
      <c r="N251" s="30">
        <f>IF(B251&gt;0,J251*B251/1000,"")</f>
        <v>8.767199999999999</v>
      </c>
      <c r="O251" s="30">
        <f>IF(B251&gt;0,G251*B251/1000,"")</f>
        <v>4.4960000000000004</v>
      </c>
      <c r="P251" s="71">
        <v>0</v>
      </c>
      <c r="Q251" s="38">
        <v>19</v>
      </c>
      <c r="R251" s="108">
        <v>42557</v>
      </c>
      <c r="S251" s="108">
        <v>42571</v>
      </c>
    </row>
    <row r="252" spans="1:19">
      <c r="A252" s="86">
        <v>42550</v>
      </c>
      <c r="B252" s="38">
        <v>3211</v>
      </c>
      <c r="C252" s="42"/>
      <c r="D252" s="42"/>
      <c r="E252" s="43"/>
      <c r="F252" s="42"/>
      <c r="G252" s="42"/>
      <c r="H252" s="42"/>
      <c r="I252" s="42"/>
      <c r="J252" s="42"/>
      <c r="K252" s="76"/>
      <c r="L252" s="76"/>
      <c r="M252" s="76"/>
      <c r="N252" s="76"/>
      <c r="O252" s="76"/>
      <c r="P252" s="71">
        <v>0</v>
      </c>
      <c r="Q252" s="38">
        <v>0</v>
      </c>
      <c r="R252" s="108"/>
      <c r="S252" s="108"/>
    </row>
    <row r="253" spans="1:19">
      <c r="A253" s="86">
        <v>42551</v>
      </c>
      <c r="B253" s="38">
        <v>2624</v>
      </c>
      <c r="C253" s="42"/>
      <c r="D253" s="42"/>
      <c r="E253" s="43"/>
      <c r="F253" s="42"/>
      <c r="G253" s="42"/>
      <c r="H253" s="42"/>
      <c r="I253" s="42"/>
      <c r="J253" s="42"/>
      <c r="K253" s="76"/>
      <c r="L253" s="76"/>
      <c r="M253" s="76"/>
      <c r="N253" s="76"/>
      <c r="O253" s="76"/>
      <c r="P253" s="71">
        <v>0</v>
      </c>
      <c r="Q253" s="38">
        <v>31</v>
      </c>
      <c r="R253" s="108"/>
      <c r="S253" s="108"/>
    </row>
    <row r="254" spans="1:19">
      <c r="A254" s="86">
        <v>42552</v>
      </c>
      <c r="B254" s="38">
        <v>2574</v>
      </c>
      <c r="C254" s="42"/>
      <c r="D254" s="42"/>
      <c r="E254" s="43"/>
      <c r="F254" s="42"/>
      <c r="G254" s="42"/>
      <c r="H254" s="42"/>
      <c r="I254" s="42"/>
      <c r="J254" s="42"/>
      <c r="K254" s="76"/>
      <c r="L254" s="76"/>
      <c r="M254" s="76"/>
      <c r="N254" s="76"/>
      <c r="O254" s="76"/>
      <c r="P254" s="71">
        <v>0</v>
      </c>
      <c r="Q254" s="38">
        <v>4</v>
      </c>
      <c r="R254" s="108"/>
      <c r="S254" s="108"/>
    </row>
    <row r="255" spans="1:19">
      <c r="A255" s="86">
        <v>42553</v>
      </c>
      <c r="B255" s="38">
        <v>2392</v>
      </c>
      <c r="C255" s="42"/>
      <c r="D255" s="42"/>
      <c r="E255" s="43"/>
      <c r="F255" s="42"/>
      <c r="G255" s="42"/>
      <c r="H255" s="42"/>
      <c r="I255" s="42"/>
      <c r="J255" s="42"/>
      <c r="K255" s="76"/>
      <c r="L255" s="76"/>
      <c r="M255" s="76"/>
      <c r="N255" s="76"/>
      <c r="O255" s="76"/>
      <c r="P255" s="71">
        <v>0</v>
      </c>
      <c r="Q255" s="38">
        <v>16</v>
      </c>
      <c r="R255" s="108"/>
      <c r="S255" s="108"/>
    </row>
    <row r="256" spans="1:19">
      <c r="A256" s="86">
        <v>42554</v>
      </c>
      <c r="B256" s="38">
        <v>2468</v>
      </c>
      <c r="C256" s="42"/>
      <c r="D256" s="42"/>
      <c r="E256" s="43"/>
      <c r="F256" s="42"/>
      <c r="G256" s="42"/>
      <c r="H256" s="42"/>
      <c r="I256" s="42"/>
      <c r="J256" s="42"/>
      <c r="K256" s="76"/>
      <c r="L256" s="76"/>
      <c r="M256" s="76"/>
      <c r="N256" s="76"/>
      <c r="O256" s="76"/>
      <c r="P256" s="71">
        <v>0</v>
      </c>
      <c r="Q256" s="38">
        <v>0</v>
      </c>
      <c r="R256" s="108"/>
      <c r="S256" s="108"/>
    </row>
    <row r="257" spans="1:19">
      <c r="A257" s="86">
        <v>42555</v>
      </c>
      <c r="B257" s="38">
        <v>2422</v>
      </c>
      <c r="C257" s="42"/>
      <c r="D257" s="42"/>
      <c r="E257" s="43"/>
      <c r="F257" s="42"/>
      <c r="G257" s="42"/>
      <c r="H257" s="42"/>
      <c r="I257" s="42"/>
      <c r="J257" s="42"/>
      <c r="K257" s="76"/>
      <c r="L257" s="76"/>
      <c r="M257" s="76"/>
      <c r="N257" s="76"/>
      <c r="O257" s="76"/>
      <c r="P257" s="71">
        <v>0</v>
      </c>
      <c r="Q257" s="38">
        <v>13</v>
      </c>
      <c r="R257" s="108"/>
      <c r="S257" s="108"/>
    </row>
    <row r="258" spans="1:19">
      <c r="A258" s="86">
        <v>42556</v>
      </c>
      <c r="B258" s="38">
        <v>2503</v>
      </c>
      <c r="C258" s="42"/>
      <c r="D258" s="42"/>
      <c r="E258" s="43"/>
      <c r="F258" s="42"/>
      <c r="G258" s="42"/>
      <c r="H258" s="42"/>
      <c r="I258" s="42"/>
      <c r="J258" s="42"/>
      <c r="K258" s="76"/>
      <c r="L258" s="76"/>
      <c r="M258" s="76"/>
      <c r="N258" s="76"/>
      <c r="O258" s="76"/>
      <c r="P258" s="71">
        <v>5</v>
      </c>
      <c r="Q258" s="38">
        <v>39</v>
      </c>
      <c r="R258" s="108"/>
      <c r="S258" s="108"/>
    </row>
    <row r="259" spans="1:19">
      <c r="A259" s="86">
        <v>42557</v>
      </c>
      <c r="B259" s="38">
        <v>2466</v>
      </c>
      <c r="C259" s="42"/>
      <c r="D259" s="42"/>
      <c r="E259" s="43"/>
      <c r="F259" s="42"/>
      <c r="G259" s="42"/>
      <c r="H259" s="42"/>
      <c r="I259" s="42"/>
      <c r="J259" s="42"/>
      <c r="K259" s="76"/>
      <c r="L259" s="76"/>
      <c r="M259" s="76"/>
      <c r="N259" s="76"/>
      <c r="O259" s="76"/>
      <c r="P259" s="71">
        <v>3</v>
      </c>
      <c r="Q259" s="38">
        <v>9</v>
      </c>
      <c r="R259" s="108"/>
      <c r="S259" s="108"/>
    </row>
    <row r="260" spans="1:19">
      <c r="A260" s="86">
        <v>42558</v>
      </c>
      <c r="B260" s="38">
        <v>2469</v>
      </c>
      <c r="C260" s="42"/>
      <c r="D260" s="42"/>
      <c r="E260" s="43"/>
      <c r="F260" s="42"/>
      <c r="G260" s="42"/>
      <c r="H260" s="42"/>
      <c r="I260" s="42"/>
      <c r="J260" s="42"/>
      <c r="K260" s="76"/>
      <c r="L260" s="76"/>
      <c r="M260" s="76"/>
      <c r="N260" s="76"/>
      <c r="O260" s="76"/>
      <c r="P260" s="71">
        <v>0</v>
      </c>
      <c r="Q260" s="38">
        <v>17</v>
      </c>
      <c r="R260" s="108"/>
      <c r="S260" s="108"/>
    </row>
    <row r="261" spans="1:19">
      <c r="A261" s="86">
        <v>42559</v>
      </c>
      <c r="B261" s="38">
        <v>2512</v>
      </c>
      <c r="C261" s="42"/>
      <c r="D261" s="42"/>
      <c r="E261" s="43"/>
      <c r="F261" s="42"/>
      <c r="G261" s="42"/>
      <c r="H261" s="42"/>
      <c r="I261" s="42"/>
      <c r="J261" s="42"/>
      <c r="K261" s="76"/>
      <c r="L261" s="76"/>
      <c r="M261" s="76"/>
      <c r="N261" s="76"/>
      <c r="O261" s="76"/>
      <c r="P261" s="71">
        <v>0</v>
      </c>
      <c r="Q261" s="38">
        <v>4</v>
      </c>
      <c r="R261" s="108"/>
      <c r="S261" s="108"/>
    </row>
    <row r="262" spans="1:19">
      <c r="A262" s="86">
        <v>42560</v>
      </c>
      <c r="B262" s="38">
        <v>2295</v>
      </c>
      <c r="C262" s="42"/>
      <c r="D262" s="42"/>
      <c r="E262" s="43"/>
      <c r="F262" s="42"/>
      <c r="G262" s="42"/>
      <c r="H262" s="42"/>
      <c r="I262" s="42"/>
      <c r="J262" s="42"/>
      <c r="K262" s="76"/>
      <c r="L262" s="76"/>
      <c r="M262" s="76"/>
      <c r="N262" s="76"/>
      <c r="O262" s="76"/>
      <c r="P262" s="71">
        <v>0</v>
      </c>
      <c r="Q262" s="38">
        <v>7</v>
      </c>
      <c r="R262" s="108"/>
      <c r="S262" s="108"/>
    </row>
    <row r="263" spans="1:19">
      <c r="A263" s="86">
        <v>42561</v>
      </c>
      <c r="B263" s="38">
        <v>2285</v>
      </c>
      <c r="C263" s="31"/>
      <c r="D263" s="32"/>
      <c r="E263" s="32"/>
      <c r="F263" s="32"/>
      <c r="G263" s="33"/>
      <c r="H263" s="33"/>
      <c r="I263" s="34"/>
      <c r="J263" s="34"/>
      <c r="K263" s="76"/>
      <c r="L263" s="76"/>
      <c r="M263" s="76"/>
      <c r="N263" s="76"/>
      <c r="O263" s="76"/>
      <c r="P263" s="71">
        <v>0</v>
      </c>
      <c r="Q263" s="38">
        <v>2</v>
      </c>
      <c r="R263" s="108"/>
      <c r="S263" s="108"/>
    </row>
    <row r="264" spans="1:19">
      <c r="A264" s="86">
        <v>42562</v>
      </c>
      <c r="B264" s="38">
        <v>2329</v>
      </c>
      <c r="C264" s="33"/>
      <c r="D264" s="33"/>
      <c r="E264" s="31"/>
      <c r="F264" s="31"/>
      <c r="G264" s="31"/>
      <c r="H264" s="31"/>
      <c r="I264" s="33"/>
      <c r="J264" s="33"/>
      <c r="K264" s="76"/>
      <c r="L264" s="76"/>
      <c r="M264" s="76"/>
      <c r="N264" s="76"/>
      <c r="O264" s="76"/>
      <c r="P264" s="71">
        <v>0</v>
      </c>
      <c r="Q264" s="38">
        <v>7</v>
      </c>
      <c r="R264" s="108"/>
      <c r="S264" s="108"/>
    </row>
    <row r="265" spans="1:19">
      <c r="A265" s="86">
        <v>42563</v>
      </c>
      <c r="B265" s="38">
        <v>2452</v>
      </c>
      <c r="C265" s="30">
        <v>1</v>
      </c>
      <c r="D265" s="30">
        <v>5</v>
      </c>
      <c r="E265" s="37">
        <v>7.4</v>
      </c>
      <c r="F265" s="30">
        <v>12</v>
      </c>
      <c r="G265" s="30">
        <v>2</v>
      </c>
      <c r="H265" s="30">
        <v>8</v>
      </c>
      <c r="I265" s="30">
        <v>8.4</v>
      </c>
      <c r="J265" s="30">
        <v>5.9</v>
      </c>
      <c r="K265" s="30">
        <f>IF(B265&gt;0,H265*B265/1000,"")</f>
        <v>19.616</v>
      </c>
      <c r="L265" s="30">
        <f>IF(B265&gt;0,I265*B265/1000,"")</f>
        <v>20.596799999999998</v>
      </c>
      <c r="M265" s="30">
        <f>IF(B265&gt;0,C265*B265/1000,"")</f>
        <v>2.452</v>
      </c>
      <c r="N265" s="30">
        <f>IF(B265&gt;0,J265*B265/1000,"")</f>
        <v>14.466800000000001</v>
      </c>
      <c r="O265" s="30">
        <f>IF(B265&gt;0,G265*B265/1000,"")</f>
        <v>4.9039999999999999</v>
      </c>
      <c r="P265" s="71">
        <v>0</v>
      </c>
      <c r="Q265" s="38">
        <v>34</v>
      </c>
      <c r="R265" s="108">
        <v>42576</v>
      </c>
      <c r="S265" s="108">
        <v>42591</v>
      </c>
    </row>
    <row r="266" spans="1:19">
      <c r="A266" s="86">
        <v>42564</v>
      </c>
      <c r="B266" s="38">
        <v>2258</v>
      </c>
      <c r="C266" s="42"/>
      <c r="D266" s="42"/>
      <c r="E266" s="43"/>
      <c r="F266" s="42"/>
      <c r="G266" s="42"/>
      <c r="H266" s="42"/>
      <c r="I266" s="42"/>
      <c r="J266" s="42"/>
      <c r="K266" s="76"/>
      <c r="L266" s="76"/>
      <c r="M266" s="76"/>
      <c r="N266" s="76"/>
      <c r="O266" s="76"/>
      <c r="P266" s="71">
        <v>0</v>
      </c>
      <c r="Q266" s="38">
        <v>8</v>
      </c>
      <c r="R266" s="108"/>
      <c r="S266" s="108"/>
    </row>
    <row r="267" spans="1:19">
      <c r="A267" s="86">
        <v>42565</v>
      </c>
      <c r="B267" s="38">
        <v>2249</v>
      </c>
      <c r="C267" s="42"/>
      <c r="D267" s="42"/>
      <c r="E267" s="43"/>
      <c r="F267" s="42"/>
      <c r="G267" s="42"/>
      <c r="H267" s="42"/>
      <c r="I267" s="42"/>
      <c r="J267" s="42"/>
      <c r="K267" s="76"/>
      <c r="L267" s="76"/>
      <c r="M267" s="76"/>
      <c r="N267" s="76"/>
      <c r="O267" s="76"/>
      <c r="P267" s="71">
        <v>0</v>
      </c>
      <c r="Q267" s="38">
        <v>2</v>
      </c>
      <c r="R267" s="108"/>
      <c r="S267" s="108"/>
    </row>
    <row r="268" spans="1:19">
      <c r="A268" s="86">
        <v>42566</v>
      </c>
      <c r="B268" s="38">
        <v>2217</v>
      </c>
      <c r="C268" s="42"/>
      <c r="D268" s="42"/>
      <c r="E268" s="43"/>
      <c r="F268" s="42"/>
      <c r="G268" s="42"/>
      <c r="H268" s="42"/>
      <c r="I268" s="42"/>
      <c r="J268" s="42"/>
      <c r="K268" s="76"/>
      <c r="L268" s="76"/>
      <c r="M268" s="76"/>
      <c r="N268" s="76"/>
      <c r="O268" s="76"/>
      <c r="P268" s="71">
        <v>0</v>
      </c>
      <c r="Q268" s="38">
        <v>27</v>
      </c>
      <c r="R268" s="108"/>
      <c r="S268" s="108"/>
    </row>
    <row r="269" spans="1:19">
      <c r="A269" s="86">
        <v>42567</v>
      </c>
      <c r="B269" s="38">
        <v>2317</v>
      </c>
      <c r="C269" s="42"/>
      <c r="D269" s="42"/>
      <c r="E269" s="43"/>
      <c r="F269" s="42"/>
      <c r="G269" s="42"/>
      <c r="H269" s="42"/>
      <c r="I269" s="42"/>
      <c r="J269" s="42"/>
      <c r="K269" s="76"/>
      <c r="L269" s="76"/>
      <c r="M269" s="76"/>
      <c r="N269" s="76"/>
      <c r="O269" s="76"/>
      <c r="P269" s="71">
        <v>0</v>
      </c>
      <c r="Q269" s="38">
        <v>22</v>
      </c>
      <c r="R269" s="108"/>
      <c r="S269" s="108"/>
    </row>
    <row r="270" spans="1:19">
      <c r="A270" s="86">
        <v>42568</v>
      </c>
      <c r="B270" s="38">
        <v>2543</v>
      </c>
      <c r="C270" s="42"/>
      <c r="D270" s="42"/>
      <c r="E270" s="43"/>
      <c r="F270" s="42"/>
      <c r="G270" s="42"/>
      <c r="H270" s="42"/>
      <c r="I270" s="42"/>
      <c r="J270" s="42"/>
      <c r="K270" s="76"/>
      <c r="L270" s="76"/>
      <c r="M270" s="76"/>
      <c r="N270" s="76"/>
      <c r="O270" s="76"/>
      <c r="P270" s="71">
        <v>7.5</v>
      </c>
      <c r="Q270" s="38">
        <v>8</v>
      </c>
      <c r="R270" s="108"/>
      <c r="S270" s="108"/>
    </row>
    <row r="271" spans="1:19">
      <c r="A271" s="86">
        <v>42569</v>
      </c>
      <c r="B271" s="38">
        <v>2875</v>
      </c>
      <c r="C271" s="42"/>
      <c r="D271" s="42"/>
      <c r="E271" s="43"/>
      <c r="F271" s="42"/>
      <c r="G271" s="42"/>
      <c r="H271" s="42"/>
      <c r="I271" s="42"/>
      <c r="J271" s="42"/>
      <c r="K271" s="76"/>
      <c r="L271" s="76"/>
      <c r="M271" s="76"/>
      <c r="N271" s="76"/>
      <c r="O271" s="76"/>
      <c r="P271" s="71">
        <v>6</v>
      </c>
      <c r="Q271" s="38">
        <v>10</v>
      </c>
      <c r="R271" s="108"/>
      <c r="S271" s="108"/>
    </row>
    <row r="272" spans="1:19">
      <c r="A272" s="86">
        <v>42570</v>
      </c>
      <c r="B272" s="38">
        <v>2672</v>
      </c>
      <c r="C272" s="42"/>
      <c r="D272" s="42"/>
      <c r="E272" s="43"/>
      <c r="F272" s="42"/>
      <c r="G272" s="42"/>
      <c r="H272" s="42"/>
      <c r="I272" s="42"/>
      <c r="J272" s="42"/>
      <c r="K272" s="76"/>
      <c r="L272" s="76"/>
      <c r="M272" s="76"/>
      <c r="N272" s="76"/>
      <c r="O272" s="76"/>
      <c r="P272" s="71">
        <v>1</v>
      </c>
      <c r="Q272" s="38">
        <v>3</v>
      </c>
      <c r="R272" s="108"/>
      <c r="S272" s="108"/>
    </row>
    <row r="273" spans="1:19">
      <c r="A273" s="86">
        <v>42571</v>
      </c>
      <c r="B273" s="38">
        <v>2697</v>
      </c>
      <c r="C273" s="42"/>
      <c r="D273" s="42"/>
      <c r="E273" s="43"/>
      <c r="F273" s="42"/>
      <c r="G273" s="42"/>
      <c r="H273" s="42"/>
      <c r="I273" s="42"/>
      <c r="J273" s="42"/>
      <c r="K273" s="76"/>
      <c r="L273" s="76"/>
      <c r="M273" s="76"/>
      <c r="N273" s="76"/>
      <c r="O273" s="76"/>
      <c r="P273" s="71">
        <v>0</v>
      </c>
      <c r="Q273" s="38">
        <v>4</v>
      </c>
      <c r="R273" s="108"/>
      <c r="S273" s="108"/>
    </row>
    <row r="274" spans="1:19">
      <c r="A274" s="86">
        <v>42572</v>
      </c>
      <c r="B274" s="38">
        <v>2430</v>
      </c>
      <c r="C274" s="42"/>
      <c r="D274" s="42"/>
      <c r="E274" s="43"/>
      <c r="F274" s="42"/>
      <c r="G274" s="42"/>
      <c r="H274" s="42"/>
      <c r="I274" s="42"/>
      <c r="J274" s="42"/>
      <c r="K274" s="76"/>
      <c r="L274" s="76"/>
      <c r="M274" s="76"/>
      <c r="N274" s="76"/>
      <c r="O274" s="76"/>
      <c r="P274" s="71">
        <v>0</v>
      </c>
      <c r="Q274" s="38">
        <v>6</v>
      </c>
      <c r="R274" s="108"/>
      <c r="S274" s="108"/>
    </row>
    <row r="275" spans="1:19">
      <c r="A275" s="86">
        <v>42573</v>
      </c>
      <c r="B275" s="38">
        <v>2264</v>
      </c>
      <c r="C275" s="42"/>
      <c r="D275" s="42"/>
      <c r="E275" s="43"/>
      <c r="F275" s="42"/>
      <c r="G275" s="42"/>
      <c r="H275" s="42"/>
      <c r="I275" s="42"/>
      <c r="J275" s="42"/>
      <c r="K275" s="76"/>
      <c r="L275" s="76"/>
      <c r="M275" s="76"/>
      <c r="N275" s="76"/>
      <c r="O275" s="76"/>
      <c r="P275" s="71">
        <v>0</v>
      </c>
      <c r="Q275" s="38">
        <v>11</v>
      </c>
      <c r="R275" s="108"/>
      <c r="S275" s="108"/>
    </row>
    <row r="276" spans="1:19">
      <c r="A276" s="86">
        <v>42574</v>
      </c>
      <c r="B276" s="38">
        <v>2494</v>
      </c>
      <c r="C276" s="42"/>
      <c r="D276" s="42"/>
      <c r="E276" s="43"/>
      <c r="F276" s="42"/>
      <c r="G276" s="42"/>
      <c r="H276" s="42"/>
      <c r="I276" s="42"/>
      <c r="J276" s="42"/>
      <c r="K276" s="76"/>
      <c r="L276" s="76"/>
      <c r="M276" s="76"/>
      <c r="N276" s="76"/>
      <c r="O276" s="76"/>
      <c r="P276" s="71">
        <v>0</v>
      </c>
      <c r="Q276" s="38">
        <v>10</v>
      </c>
      <c r="R276" s="108"/>
      <c r="S276" s="108"/>
    </row>
    <row r="277" spans="1:19">
      <c r="A277" s="86">
        <v>42575</v>
      </c>
      <c r="B277" s="38">
        <v>2463</v>
      </c>
      <c r="C277" s="31"/>
      <c r="D277" s="32"/>
      <c r="E277" s="32"/>
      <c r="F277" s="32"/>
      <c r="G277" s="33"/>
      <c r="H277" s="33"/>
      <c r="I277" s="34"/>
      <c r="J277" s="34"/>
      <c r="K277" s="76"/>
      <c r="L277" s="76"/>
      <c r="M277" s="76"/>
      <c r="N277" s="76"/>
      <c r="O277" s="76"/>
      <c r="P277" s="71">
        <v>0</v>
      </c>
      <c r="Q277" s="38">
        <v>6</v>
      </c>
      <c r="R277" s="108"/>
      <c r="S277" s="108"/>
    </row>
    <row r="278" spans="1:19">
      <c r="A278" s="86">
        <v>42576</v>
      </c>
      <c r="B278" s="38">
        <v>2220</v>
      </c>
      <c r="C278" s="33"/>
      <c r="D278" s="33"/>
      <c r="E278" s="31"/>
      <c r="F278" s="31"/>
      <c r="G278" s="31"/>
      <c r="H278" s="31"/>
      <c r="I278" s="33"/>
      <c r="J278" s="33"/>
      <c r="K278" s="76"/>
      <c r="L278" s="76"/>
      <c r="M278" s="76"/>
      <c r="N278" s="76"/>
      <c r="O278" s="76"/>
      <c r="P278" s="71">
        <v>0</v>
      </c>
      <c r="Q278" s="38">
        <v>3</v>
      </c>
      <c r="R278" s="108"/>
      <c r="S278" s="108"/>
    </row>
    <row r="279" spans="1:19">
      <c r="A279" s="86">
        <v>42577</v>
      </c>
      <c r="B279" s="38">
        <v>2493</v>
      </c>
      <c r="C279" s="30">
        <v>1</v>
      </c>
      <c r="D279" s="30">
        <v>3.9</v>
      </c>
      <c r="E279" s="37">
        <v>7.4</v>
      </c>
      <c r="F279" s="30">
        <v>23</v>
      </c>
      <c r="G279" s="30">
        <v>1</v>
      </c>
      <c r="H279" s="30">
        <v>10</v>
      </c>
      <c r="I279" s="30">
        <v>9</v>
      </c>
      <c r="J279" s="30">
        <v>5.5</v>
      </c>
      <c r="K279" s="30">
        <f>IF(B279&gt;0,H279*B279/1000,"")</f>
        <v>24.93</v>
      </c>
      <c r="L279" s="30">
        <f>IF(B279&gt;0,I279*B279/1000,"")</f>
        <v>22.437000000000001</v>
      </c>
      <c r="M279" s="30">
        <f>IF(B279&gt;0,C279*B279/1000,"")</f>
        <v>2.4929999999999999</v>
      </c>
      <c r="N279" s="30">
        <f>IF(B279&gt;0,J279*B279/1000,"")</f>
        <v>13.711499999999999</v>
      </c>
      <c r="O279" s="30">
        <f>IF(B279&gt;0,G279*B279/1000,"")</f>
        <v>2.4929999999999999</v>
      </c>
      <c r="P279" s="71">
        <v>0</v>
      </c>
      <c r="Q279" s="38">
        <v>7</v>
      </c>
      <c r="R279" s="108">
        <v>42584</v>
      </c>
      <c r="S279" s="108">
        <v>42591</v>
      </c>
    </row>
    <row r="280" spans="1:19">
      <c r="A280" s="86">
        <v>42578</v>
      </c>
      <c r="B280" s="38">
        <v>2374</v>
      </c>
      <c r="C280" s="42"/>
      <c r="D280" s="42"/>
      <c r="E280" s="43"/>
      <c r="F280" s="42"/>
      <c r="G280" s="42"/>
      <c r="H280" s="42"/>
      <c r="I280" s="42"/>
      <c r="J280" s="42"/>
      <c r="K280" s="76"/>
      <c r="L280" s="76"/>
      <c r="M280" s="76"/>
      <c r="N280" s="76"/>
      <c r="O280" s="76"/>
      <c r="P280" s="71">
        <v>0</v>
      </c>
      <c r="Q280" s="38">
        <v>18</v>
      </c>
      <c r="R280" s="108"/>
      <c r="S280" s="108"/>
    </row>
    <row r="281" spans="1:19">
      <c r="A281" s="86">
        <v>42579</v>
      </c>
      <c r="B281" s="38">
        <v>2266</v>
      </c>
      <c r="C281" s="42"/>
      <c r="D281" s="42"/>
      <c r="E281" s="43"/>
      <c r="F281" s="42"/>
      <c r="G281" s="42"/>
      <c r="H281" s="42"/>
      <c r="I281" s="42"/>
      <c r="J281" s="42"/>
      <c r="K281" s="76"/>
      <c r="L281" s="76"/>
      <c r="M281" s="76"/>
      <c r="N281" s="76"/>
      <c r="O281" s="76"/>
      <c r="P281" s="71">
        <v>0</v>
      </c>
      <c r="Q281" s="38">
        <v>16</v>
      </c>
      <c r="R281" s="108"/>
      <c r="S281" s="108"/>
    </row>
    <row r="282" spans="1:19">
      <c r="A282" s="86">
        <v>42580</v>
      </c>
      <c r="B282" s="38">
        <v>2388</v>
      </c>
      <c r="C282" s="42"/>
      <c r="D282" s="42"/>
      <c r="E282" s="43"/>
      <c r="F282" s="42"/>
      <c r="G282" s="42"/>
      <c r="H282" s="42"/>
      <c r="I282" s="42"/>
      <c r="J282" s="42"/>
      <c r="K282" s="76"/>
      <c r="L282" s="76"/>
      <c r="M282" s="76"/>
      <c r="N282" s="76"/>
      <c r="O282" s="76"/>
      <c r="P282" s="71">
        <v>0</v>
      </c>
      <c r="Q282" s="38">
        <v>9</v>
      </c>
      <c r="R282" s="108"/>
      <c r="S282" s="108"/>
    </row>
    <row r="283" spans="1:19">
      <c r="A283" s="86">
        <v>42581</v>
      </c>
      <c r="B283" s="38">
        <v>2311</v>
      </c>
      <c r="C283" s="42"/>
      <c r="D283" s="42"/>
      <c r="E283" s="43"/>
      <c r="F283" s="42"/>
      <c r="G283" s="42"/>
      <c r="H283" s="42"/>
      <c r="I283" s="42"/>
      <c r="J283" s="42"/>
      <c r="K283" s="76"/>
      <c r="L283" s="76"/>
      <c r="M283" s="76"/>
      <c r="N283" s="76"/>
      <c r="O283" s="76"/>
      <c r="P283" s="71">
        <v>0</v>
      </c>
      <c r="Q283" s="38">
        <v>4</v>
      </c>
      <c r="R283" s="108"/>
      <c r="S283" s="108"/>
    </row>
    <row r="284" spans="1:19">
      <c r="A284" s="86">
        <v>42582</v>
      </c>
      <c r="B284" s="38">
        <v>2165</v>
      </c>
      <c r="C284" s="42"/>
      <c r="D284" s="42"/>
      <c r="E284" s="43"/>
      <c r="F284" s="42"/>
      <c r="G284" s="42"/>
      <c r="H284" s="42"/>
      <c r="I284" s="42"/>
      <c r="J284" s="42"/>
      <c r="K284" s="76"/>
      <c r="L284" s="76"/>
      <c r="M284" s="76"/>
      <c r="N284" s="76"/>
      <c r="O284" s="76"/>
      <c r="P284" s="71">
        <v>0</v>
      </c>
      <c r="Q284" s="38">
        <v>10</v>
      </c>
      <c r="R284" s="108"/>
      <c r="S284" s="108"/>
    </row>
    <row r="285" spans="1:19">
      <c r="A285" s="86">
        <v>42583</v>
      </c>
      <c r="B285" s="38">
        <v>2193</v>
      </c>
      <c r="C285" s="42"/>
      <c r="D285" s="42"/>
      <c r="E285" s="43"/>
      <c r="F285" s="42"/>
      <c r="G285" s="42"/>
      <c r="H285" s="42"/>
      <c r="I285" s="42"/>
      <c r="J285" s="42"/>
      <c r="K285" s="76"/>
      <c r="L285" s="76"/>
      <c r="M285" s="76"/>
      <c r="N285" s="76"/>
      <c r="O285" s="76"/>
      <c r="P285" s="71">
        <v>0</v>
      </c>
      <c r="Q285" s="38">
        <v>10</v>
      </c>
      <c r="R285" s="108"/>
      <c r="S285" s="108"/>
    </row>
    <row r="286" spans="1:19">
      <c r="A286" s="86">
        <v>42584</v>
      </c>
      <c r="B286" s="38">
        <v>2488</v>
      </c>
      <c r="C286" s="42"/>
      <c r="D286" s="42"/>
      <c r="E286" s="43"/>
      <c r="F286" s="42"/>
      <c r="G286" s="42"/>
      <c r="H286" s="42"/>
      <c r="I286" s="42"/>
      <c r="J286" s="42"/>
      <c r="K286" s="76"/>
      <c r="L286" s="76"/>
      <c r="M286" s="76"/>
      <c r="N286" s="76"/>
      <c r="O286" s="76"/>
      <c r="P286" s="71">
        <v>0</v>
      </c>
      <c r="Q286" s="38">
        <v>14</v>
      </c>
      <c r="R286" s="108"/>
      <c r="S286" s="108"/>
    </row>
    <row r="287" spans="1:19">
      <c r="A287" s="86">
        <v>42585</v>
      </c>
      <c r="B287" s="38">
        <v>2713</v>
      </c>
      <c r="C287" s="42"/>
      <c r="D287" s="42"/>
      <c r="E287" s="43"/>
      <c r="F287" s="42"/>
      <c r="G287" s="42"/>
      <c r="H287" s="42"/>
      <c r="I287" s="42"/>
      <c r="J287" s="42"/>
      <c r="K287" s="76"/>
      <c r="L287" s="76"/>
      <c r="M287" s="76"/>
      <c r="N287" s="76"/>
      <c r="O287" s="76"/>
      <c r="P287" s="71">
        <v>8</v>
      </c>
      <c r="Q287" s="38">
        <v>5</v>
      </c>
      <c r="R287" s="108"/>
      <c r="S287" s="108"/>
    </row>
    <row r="288" spans="1:19">
      <c r="A288" s="86">
        <v>42586</v>
      </c>
      <c r="B288" s="38">
        <v>8709</v>
      </c>
      <c r="C288" s="42"/>
      <c r="D288" s="42"/>
      <c r="E288" s="43"/>
      <c r="F288" s="42"/>
      <c r="G288" s="42"/>
      <c r="H288" s="42"/>
      <c r="I288" s="42"/>
      <c r="J288" s="42"/>
      <c r="K288" s="76"/>
      <c r="L288" s="76"/>
      <c r="M288" s="76"/>
      <c r="N288" s="76"/>
      <c r="O288" s="76"/>
      <c r="P288" s="71">
        <v>47</v>
      </c>
      <c r="Q288" s="38">
        <v>9</v>
      </c>
      <c r="R288" s="108"/>
      <c r="S288" s="108"/>
    </row>
    <row r="289" spans="1:19">
      <c r="A289" s="86">
        <v>42587</v>
      </c>
      <c r="B289" s="38">
        <v>6910</v>
      </c>
      <c r="C289" s="42"/>
      <c r="D289" s="42"/>
      <c r="E289" s="43"/>
      <c r="F289" s="42"/>
      <c r="G289" s="42"/>
      <c r="H289" s="42"/>
      <c r="I289" s="42"/>
      <c r="J289" s="42"/>
      <c r="K289" s="76"/>
      <c r="L289" s="76"/>
      <c r="M289" s="76"/>
      <c r="N289" s="76"/>
      <c r="O289" s="76"/>
      <c r="P289" s="71">
        <v>1</v>
      </c>
      <c r="Q289" s="38">
        <v>13</v>
      </c>
      <c r="R289" s="108"/>
      <c r="S289" s="108"/>
    </row>
    <row r="290" spans="1:19">
      <c r="A290" s="86">
        <v>42588</v>
      </c>
      <c r="B290" s="38">
        <v>3434</v>
      </c>
      <c r="C290" s="42"/>
      <c r="D290" s="42"/>
      <c r="E290" s="43"/>
      <c r="F290" s="42"/>
      <c r="G290" s="42"/>
      <c r="H290" s="42"/>
      <c r="I290" s="42"/>
      <c r="J290" s="42"/>
      <c r="K290" s="76"/>
      <c r="L290" s="76"/>
      <c r="M290" s="76"/>
      <c r="N290" s="76"/>
      <c r="O290" s="76"/>
      <c r="P290" s="71">
        <v>1</v>
      </c>
      <c r="Q290" s="38">
        <v>7</v>
      </c>
      <c r="R290" s="108"/>
      <c r="S290" s="108"/>
    </row>
    <row r="291" spans="1:19">
      <c r="A291" s="86">
        <v>42589</v>
      </c>
      <c r="B291" s="38">
        <v>2884</v>
      </c>
      <c r="C291" s="31"/>
      <c r="D291" s="32"/>
      <c r="E291" s="32"/>
      <c r="F291" s="32"/>
      <c r="G291" s="33"/>
      <c r="H291" s="33"/>
      <c r="I291" s="34"/>
      <c r="J291" s="34"/>
      <c r="K291" s="76"/>
      <c r="L291" s="76"/>
      <c r="M291" s="76"/>
      <c r="N291" s="76"/>
      <c r="O291" s="76"/>
      <c r="P291" s="71">
        <v>0</v>
      </c>
      <c r="Q291" s="38">
        <v>4</v>
      </c>
      <c r="R291" s="108"/>
      <c r="S291" s="108"/>
    </row>
    <row r="292" spans="1:19">
      <c r="A292" s="86">
        <v>42590</v>
      </c>
      <c r="B292" s="38">
        <v>2684</v>
      </c>
      <c r="C292" s="33"/>
      <c r="D292" s="33"/>
      <c r="E292" s="31"/>
      <c r="F292" s="31"/>
      <c r="G292" s="31"/>
      <c r="H292" s="31"/>
      <c r="I292" s="33"/>
      <c r="J292" s="33"/>
      <c r="K292" s="76"/>
      <c r="L292" s="76"/>
      <c r="M292" s="76"/>
      <c r="N292" s="76"/>
      <c r="O292" s="76"/>
      <c r="P292" s="71">
        <v>0</v>
      </c>
      <c r="Q292" s="38">
        <v>3</v>
      </c>
      <c r="R292" s="108"/>
      <c r="S292" s="108"/>
    </row>
    <row r="293" spans="1:19">
      <c r="A293" s="86">
        <v>42591</v>
      </c>
      <c r="B293" s="38">
        <v>2822</v>
      </c>
      <c r="C293" s="30">
        <v>1</v>
      </c>
      <c r="D293" s="30">
        <v>5.4</v>
      </c>
      <c r="E293" s="37">
        <v>7.4</v>
      </c>
      <c r="F293" s="30">
        <v>10</v>
      </c>
      <c r="G293" s="30">
        <v>1</v>
      </c>
      <c r="H293" s="30">
        <v>8</v>
      </c>
      <c r="I293" s="30">
        <v>9.1</v>
      </c>
      <c r="J293" s="30">
        <v>5.8</v>
      </c>
      <c r="K293" s="30">
        <f>IF(B293&gt;0,H293*B293/1000,"")</f>
        <v>22.576000000000001</v>
      </c>
      <c r="L293" s="30">
        <f>IF(B293&gt;0,I293*B293/1000,"")</f>
        <v>25.680199999999999</v>
      </c>
      <c r="M293" s="30">
        <f>IF(B293&gt;0,C293*B293/1000,"")</f>
        <v>2.8220000000000001</v>
      </c>
      <c r="N293" s="30">
        <f>IF(B293&gt;0,J293*B293/1000,"")</f>
        <v>16.367599999999999</v>
      </c>
      <c r="O293" s="30">
        <f>IF(B293&gt;0,G293*B293/1000,"")</f>
        <v>2.8220000000000001</v>
      </c>
      <c r="P293" s="71">
        <v>0</v>
      </c>
      <c r="Q293" s="38">
        <v>12</v>
      </c>
      <c r="R293" s="108">
        <v>42601</v>
      </c>
      <c r="S293" s="108">
        <v>42615</v>
      </c>
    </row>
    <row r="294" spans="1:19">
      <c r="A294" s="86">
        <v>42592</v>
      </c>
      <c r="B294" s="38">
        <v>2604</v>
      </c>
      <c r="C294" s="42"/>
      <c r="D294" s="42"/>
      <c r="E294" s="43"/>
      <c r="F294" s="42"/>
      <c r="G294" s="42"/>
      <c r="H294" s="42"/>
      <c r="I294" s="42"/>
      <c r="J294" s="42"/>
      <c r="K294" s="76"/>
      <c r="L294" s="76"/>
      <c r="M294" s="76"/>
      <c r="N294" s="76"/>
      <c r="O294" s="76"/>
      <c r="P294" s="71">
        <v>0</v>
      </c>
      <c r="Q294" s="38">
        <v>2</v>
      </c>
      <c r="R294" s="108"/>
      <c r="S294" s="108"/>
    </row>
    <row r="295" spans="1:19">
      <c r="A295" s="86">
        <v>42593</v>
      </c>
      <c r="B295" s="38">
        <v>2665</v>
      </c>
      <c r="C295" s="42"/>
      <c r="D295" s="42"/>
      <c r="E295" s="43"/>
      <c r="F295" s="42"/>
      <c r="G295" s="42"/>
      <c r="H295" s="42"/>
      <c r="I295" s="42"/>
      <c r="J295" s="42"/>
      <c r="K295" s="76"/>
      <c r="L295" s="76"/>
      <c r="M295" s="76"/>
      <c r="N295" s="76"/>
      <c r="O295" s="76"/>
      <c r="P295" s="71">
        <v>0</v>
      </c>
      <c r="Q295" s="38">
        <v>18</v>
      </c>
      <c r="R295" s="108"/>
      <c r="S295" s="108"/>
    </row>
    <row r="296" spans="1:19">
      <c r="A296" s="86">
        <v>42594</v>
      </c>
      <c r="B296" s="38">
        <v>2532</v>
      </c>
      <c r="C296" s="42"/>
      <c r="D296" s="42"/>
      <c r="E296" s="43"/>
      <c r="F296" s="42"/>
      <c r="G296" s="42"/>
      <c r="H296" s="42"/>
      <c r="I296" s="42"/>
      <c r="J296" s="42"/>
      <c r="K296" s="76"/>
      <c r="L296" s="76"/>
      <c r="M296" s="76"/>
      <c r="N296" s="76"/>
      <c r="O296" s="76"/>
      <c r="P296" s="71">
        <v>0</v>
      </c>
      <c r="Q296" s="38">
        <v>8</v>
      </c>
      <c r="R296" s="108"/>
      <c r="S296" s="108"/>
    </row>
    <row r="297" spans="1:19">
      <c r="A297" s="86">
        <v>42595</v>
      </c>
      <c r="B297" s="38">
        <v>2383</v>
      </c>
      <c r="C297" s="42"/>
      <c r="D297" s="42"/>
      <c r="E297" s="43"/>
      <c r="F297" s="42"/>
      <c r="G297" s="42"/>
      <c r="H297" s="42"/>
      <c r="I297" s="42"/>
      <c r="J297" s="42"/>
      <c r="K297" s="76"/>
      <c r="L297" s="76"/>
      <c r="M297" s="76"/>
      <c r="N297" s="76"/>
      <c r="O297" s="76"/>
      <c r="P297" s="71">
        <v>0</v>
      </c>
      <c r="Q297" s="38">
        <v>15</v>
      </c>
      <c r="R297" s="108"/>
      <c r="S297" s="108"/>
    </row>
    <row r="298" spans="1:19">
      <c r="A298" s="86">
        <v>42596</v>
      </c>
      <c r="B298" s="38">
        <v>2405</v>
      </c>
      <c r="C298" s="42"/>
      <c r="D298" s="42"/>
      <c r="E298" s="43"/>
      <c r="F298" s="42"/>
      <c r="G298" s="42"/>
      <c r="H298" s="42"/>
      <c r="I298" s="42"/>
      <c r="J298" s="42"/>
      <c r="K298" s="76"/>
      <c r="L298" s="76"/>
      <c r="M298" s="76"/>
      <c r="N298" s="76"/>
      <c r="O298" s="76"/>
      <c r="P298" s="71">
        <v>0</v>
      </c>
      <c r="Q298" s="38">
        <v>24</v>
      </c>
      <c r="R298" s="108"/>
      <c r="S298" s="108"/>
    </row>
    <row r="299" spans="1:19">
      <c r="A299" s="86">
        <v>42597</v>
      </c>
      <c r="B299" s="38">
        <v>2300</v>
      </c>
      <c r="C299" s="42"/>
      <c r="D299" s="42"/>
      <c r="E299" s="43"/>
      <c r="F299" s="42"/>
      <c r="G299" s="42"/>
      <c r="H299" s="42"/>
      <c r="I299" s="42"/>
      <c r="J299" s="42"/>
      <c r="K299" s="76"/>
      <c r="L299" s="76"/>
      <c r="M299" s="76"/>
      <c r="N299" s="76"/>
      <c r="O299" s="76"/>
      <c r="P299" s="71">
        <v>0</v>
      </c>
      <c r="Q299" s="38">
        <v>17</v>
      </c>
      <c r="R299" s="108"/>
      <c r="S299" s="108"/>
    </row>
    <row r="300" spans="1:19">
      <c r="A300" s="86">
        <v>42598</v>
      </c>
      <c r="B300" s="38">
        <v>2460</v>
      </c>
      <c r="C300" s="42"/>
      <c r="D300" s="42"/>
      <c r="E300" s="43"/>
      <c r="F300" s="42"/>
      <c r="G300" s="42"/>
      <c r="H300" s="42"/>
      <c r="I300" s="42"/>
      <c r="J300" s="42"/>
      <c r="K300" s="76"/>
      <c r="L300" s="76"/>
      <c r="M300" s="76"/>
      <c r="N300" s="76"/>
      <c r="O300" s="76"/>
      <c r="P300" s="71">
        <v>0</v>
      </c>
      <c r="Q300" s="38">
        <v>8</v>
      </c>
      <c r="R300" s="108"/>
      <c r="S300" s="108"/>
    </row>
    <row r="301" spans="1:19">
      <c r="A301" s="86">
        <v>42599</v>
      </c>
      <c r="B301" s="38">
        <v>2523</v>
      </c>
      <c r="C301" s="42"/>
      <c r="D301" s="42"/>
      <c r="E301" s="43"/>
      <c r="F301" s="42"/>
      <c r="G301" s="42"/>
      <c r="H301" s="42"/>
      <c r="I301" s="42"/>
      <c r="J301" s="42"/>
      <c r="K301" s="76"/>
      <c r="L301" s="76"/>
      <c r="M301" s="76"/>
      <c r="N301" s="76"/>
      <c r="O301" s="76"/>
      <c r="P301" s="71">
        <v>0</v>
      </c>
      <c r="Q301" s="38">
        <v>10</v>
      </c>
      <c r="R301" s="108"/>
      <c r="S301" s="108"/>
    </row>
    <row r="302" spans="1:19">
      <c r="A302" s="86">
        <v>42600</v>
      </c>
      <c r="B302" s="38">
        <v>2501</v>
      </c>
      <c r="C302" s="42"/>
      <c r="D302" s="42"/>
      <c r="E302" s="43"/>
      <c r="F302" s="42"/>
      <c r="G302" s="42"/>
      <c r="H302" s="42"/>
      <c r="I302" s="42"/>
      <c r="J302" s="42"/>
      <c r="K302" s="76"/>
      <c r="L302" s="76"/>
      <c r="M302" s="76"/>
      <c r="N302" s="76"/>
      <c r="O302" s="76"/>
      <c r="P302" s="71">
        <v>0</v>
      </c>
      <c r="Q302" s="38">
        <v>34</v>
      </c>
      <c r="R302" s="108"/>
      <c r="S302" s="108"/>
    </row>
    <row r="303" spans="1:19">
      <c r="A303" s="86">
        <v>42601</v>
      </c>
      <c r="B303" s="38">
        <v>2400</v>
      </c>
      <c r="C303" s="42"/>
      <c r="D303" s="42"/>
      <c r="E303" s="43"/>
      <c r="F303" s="42"/>
      <c r="G303" s="42"/>
      <c r="H303" s="42"/>
      <c r="I303" s="42"/>
      <c r="J303" s="42"/>
      <c r="K303" s="76"/>
      <c r="L303" s="76"/>
      <c r="M303" s="76"/>
      <c r="N303" s="76"/>
      <c r="O303" s="76"/>
      <c r="P303" s="71">
        <v>0</v>
      </c>
      <c r="Q303" s="38">
        <v>6</v>
      </c>
      <c r="R303" s="108"/>
      <c r="S303" s="108"/>
    </row>
    <row r="304" spans="1:19">
      <c r="A304" s="86">
        <v>42602</v>
      </c>
      <c r="B304" s="38">
        <v>2344</v>
      </c>
      <c r="C304" s="42"/>
      <c r="D304" s="42"/>
      <c r="E304" s="43"/>
      <c r="F304" s="42"/>
      <c r="G304" s="42"/>
      <c r="H304" s="42"/>
      <c r="I304" s="42"/>
      <c r="J304" s="42"/>
      <c r="K304" s="76"/>
      <c r="L304" s="76"/>
      <c r="M304" s="76"/>
      <c r="N304" s="76"/>
      <c r="O304" s="76"/>
      <c r="P304" s="71">
        <v>0</v>
      </c>
      <c r="Q304" s="38">
        <v>15</v>
      </c>
      <c r="R304" s="108"/>
      <c r="S304" s="108"/>
    </row>
    <row r="305" spans="1:19">
      <c r="A305" s="86">
        <v>42603</v>
      </c>
      <c r="B305" s="38">
        <v>2297</v>
      </c>
      <c r="C305" s="31"/>
      <c r="D305" s="32"/>
      <c r="E305" s="32"/>
      <c r="F305" s="32"/>
      <c r="G305" s="33"/>
      <c r="H305" s="33"/>
      <c r="I305" s="34"/>
      <c r="J305" s="34"/>
      <c r="K305" s="76"/>
      <c r="L305" s="76"/>
      <c r="M305" s="76"/>
      <c r="N305" s="76"/>
      <c r="O305" s="76"/>
      <c r="P305" s="71">
        <v>0</v>
      </c>
      <c r="Q305" s="38">
        <v>12</v>
      </c>
      <c r="R305" s="108"/>
      <c r="S305" s="108"/>
    </row>
    <row r="306" spans="1:19">
      <c r="A306" s="86">
        <v>42604</v>
      </c>
      <c r="B306" s="38">
        <v>2287</v>
      </c>
      <c r="C306" s="33"/>
      <c r="D306" s="33"/>
      <c r="E306" s="31"/>
      <c r="F306" s="31"/>
      <c r="G306" s="31"/>
      <c r="H306" s="31"/>
      <c r="I306" s="33"/>
      <c r="J306" s="33"/>
      <c r="K306" s="76"/>
      <c r="L306" s="76"/>
      <c r="M306" s="76"/>
      <c r="N306" s="76"/>
      <c r="O306" s="76"/>
      <c r="P306" s="71">
        <v>0</v>
      </c>
      <c r="Q306" s="38">
        <v>13</v>
      </c>
      <c r="R306" s="108"/>
      <c r="S306" s="108"/>
    </row>
    <row r="307" spans="1:19">
      <c r="A307" s="86">
        <v>42605</v>
      </c>
      <c r="B307" s="38">
        <v>3133</v>
      </c>
      <c r="C307" s="30">
        <v>1</v>
      </c>
      <c r="D307" s="30">
        <v>4.4000000000000004</v>
      </c>
      <c r="E307" s="37">
        <v>7.4</v>
      </c>
      <c r="F307" s="30">
        <v>30</v>
      </c>
      <c r="G307" s="30">
        <v>7</v>
      </c>
      <c r="H307" s="106">
        <v>24</v>
      </c>
      <c r="I307" s="30">
        <v>8.6</v>
      </c>
      <c r="J307" s="30">
        <v>6.8</v>
      </c>
      <c r="K307" s="30">
        <f>IF(B307&gt;0,H307*B307/1000,"")</f>
        <v>75.191999999999993</v>
      </c>
      <c r="L307" s="30">
        <f>IF(B307&gt;0,I307*B307/1000,"")</f>
        <v>26.9438</v>
      </c>
      <c r="M307" s="30">
        <f>IF(B307&gt;0,C307*B307/1000,"")</f>
        <v>3.133</v>
      </c>
      <c r="N307" s="30">
        <f>IF(B307&gt;0,J307*B307/1000,"")</f>
        <v>21.304399999999998</v>
      </c>
      <c r="O307" s="30">
        <f>IF(B307&gt;0,G307*B307/1000,"")</f>
        <v>21.931000000000001</v>
      </c>
      <c r="P307" s="71">
        <v>12.5</v>
      </c>
      <c r="Q307" s="38">
        <v>12</v>
      </c>
      <c r="R307" s="108">
        <v>42620</v>
      </c>
      <c r="S307" s="108">
        <v>42634</v>
      </c>
    </row>
    <row r="308" spans="1:19">
      <c r="A308" s="86">
        <v>42606</v>
      </c>
      <c r="B308" s="38">
        <v>7846</v>
      </c>
      <c r="C308" s="42"/>
      <c r="D308" s="42"/>
      <c r="E308" s="43"/>
      <c r="F308" s="42"/>
      <c r="G308" s="42"/>
      <c r="H308" s="42"/>
      <c r="I308" s="42"/>
      <c r="J308" s="42"/>
      <c r="K308" s="76"/>
      <c r="L308" s="76"/>
      <c r="M308" s="76"/>
      <c r="N308" s="76"/>
      <c r="O308" s="76"/>
      <c r="P308" s="71">
        <v>42</v>
      </c>
      <c r="Q308" s="38">
        <v>10</v>
      </c>
      <c r="R308" s="108"/>
      <c r="S308" s="108"/>
    </row>
    <row r="309" spans="1:19">
      <c r="A309" s="86">
        <v>42607</v>
      </c>
      <c r="B309" s="38">
        <v>22433</v>
      </c>
      <c r="C309" s="42"/>
      <c r="D309" s="42"/>
      <c r="E309" s="43"/>
      <c r="F309" s="42"/>
      <c r="G309" s="42"/>
      <c r="H309" s="42"/>
      <c r="I309" s="42"/>
      <c r="J309" s="42"/>
      <c r="K309" s="76"/>
      <c r="L309" s="76"/>
      <c r="M309" s="76"/>
      <c r="N309" s="76"/>
      <c r="O309" s="76"/>
      <c r="P309" s="71">
        <v>31</v>
      </c>
      <c r="Q309" s="38">
        <v>18</v>
      </c>
      <c r="R309" s="108"/>
      <c r="S309" s="108"/>
    </row>
    <row r="310" spans="1:19">
      <c r="A310" s="86">
        <v>42608</v>
      </c>
      <c r="B310" s="38">
        <v>5540</v>
      </c>
      <c r="C310" s="42"/>
      <c r="D310" s="42"/>
      <c r="E310" s="43"/>
      <c r="F310" s="42"/>
      <c r="G310" s="42"/>
      <c r="H310" s="42"/>
      <c r="I310" s="42"/>
      <c r="J310" s="42"/>
      <c r="K310" s="76"/>
      <c r="L310" s="76"/>
      <c r="M310" s="76"/>
      <c r="N310" s="76"/>
      <c r="O310" s="76"/>
      <c r="P310" s="71">
        <v>0</v>
      </c>
      <c r="Q310" s="38">
        <v>18</v>
      </c>
      <c r="R310" s="108"/>
      <c r="S310" s="108"/>
    </row>
    <row r="311" spans="1:19">
      <c r="A311" s="86">
        <v>42609</v>
      </c>
      <c r="B311" s="38">
        <v>3668</v>
      </c>
      <c r="C311" s="42"/>
      <c r="D311" s="42"/>
      <c r="E311" s="43"/>
      <c r="F311" s="42"/>
      <c r="G311" s="42"/>
      <c r="H311" s="42"/>
      <c r="I311" s="42"/>
      <c r="J311" s="42"/>
      <c r="K311" s="76"/>
      <c r="L311" s="76"/>
      <c r="M311" s="76"/>
      <c r="N311" s="76"/>
      <c r="O311" s="76"/>
      <c r="P311" s="71">
        <v>0</v>
      </c>
      <c r="Q311" s="38">
        <v>7</v>
      </c>
      <c r="R311" s="108"/>
      <c r="S311" s="108"/>
    </row>
    <row r="312" spans="1:19">
      <c r="A312" s="86">
        <v>42610</v>
      </c>
      <c r="B312" s="38">
        <v>3316</v>
      </c>
      <c r="C312" s="42"/>
      <c r="D312" s="42"/>
      <c r="E312" s="43"/>
      <c r="F312" s="42"/>
      <c r="G312" s="42"/>
      <c r="H312" s="42"/>
      <c r="I312" s="42"/>
      <c r="J312" s="42"/>
      <c r="K312" s="76"/>
      <c r="L312" s="76"/>
      <c r="M312" s="76"/>
      <c r="N312" s="76"/>
      <c r="O312" s="76"/>
      <c r="P312" s="71">
        <v>0</v>
      </c>
      <c r="Q312" s="38">
        <v>7</v>
      </c>
      <c r="R312" s="108"/>
      <c r="S312" s="108"/>
    </row>
    <row r="313" spans="1:19">
      <c r="A313" s="86">
        <v>42611</v>
      </c>
      <c r="B313" s="38">
        <v>3015</v>
      </c>
      <c r="C313" s="42"/>
      <c r="D313" s="42"/>
      <c r="E313" s="43"/>
      <c r="F313" s="42"/>
      <c r="G313" s="42"/>
      <c r="H313" s="42"/>
      <c r="I313" s="42"/>
      <c r="J313" s="42"/>
      <c r="K313" s="76"/>
      <c r="L313" s="76"/>
      <c r="M313" s="76"/>
      <c r="N313" s="76"/>
      <c r="O313" s="76"/>
      <c r="P313" s="71">
        <v>0</v>
      </c>
      <c r="Q313" s="38">
        <v>8</v>
      </c>
      <c r="R313" s="108"/>
      <c r="S313" s="108"/>
    </row>
    <row r="314" spans="1:19">
      <c r="A314" s="86">
        <v>42612</v>
      </c>
      <c r="B314" s="38">
        <v>2980</v>
      </c>
      <c r="C314" s="42"/>
      <c r="D314" s="42"/>
      <c r="E314" s="43"/>
      <c r="F314" s="42"/>
      <c r="G314" s="42"/>
      <c r="H314" s="42"/>
      <c r="I314" s="42"/>
      <c r="J314" s="42"/>
      <c r="K314" s="76"/>
      <c r="L314" s="76"/>
      <c r="M314" s="76"/>
      <c r="N314" s="76"/>
      <c r="O314" s="76"/>
      <c r="P314" s="71">
        <v>0</v>
      </c>
      <c r="Q314" s="38">
        <v>9</v>
      </c>
      <c r="R314" s="108"/>
      <c r="S314" s="108"/>
    </row>
    <row r="315" spans="1:19">
      <c r="A315" s="86">
        <v>42613</v>
      </c>
      <c r="B315" s="38">
        <v>2780</v>
      </c>
      <c r="C315" s="42"/>
      <c r="D315" s="42"/>
      <c r="E315" s="43"/>
      <c r="F315" s="42"/>
      <c r="G315" s="42"/>
      <c r="H315" s="42"/>
      <c r="I315" s="42"/>
      <c r="J315" s="42"/>
      <c r="K315" s="76"/>
      <c r="L315" s="76"/>
      <c r="M315" s="76"/>
      <c r="N315" s="76"/>
      <c r="O315" s="76"/>
      <c r="P315" s="71">
        <v>0</v>
      </c>
      <c r="Q315" s="38">
        <v>35</v>
      </c>
      <c r="R315" s="108"/>
      <c r="S315" s="108"/>
    </row>
    <row r="316" spans="1:19">
      <c r="A316" s="86">
        <v>42614</v>
      </c>
      <c r="B316" s="38">
        <v>2618</v>
      </c>
      <c r="C316" s="42"/>
      <c r="D316" s="42"/>
      <c r="E316" s="43"/>
      <c r="F316" s="42"/>
      <c r="G316" s="42"/>
      <c r="H316" s="42"/>
      <c r="I316" s="42"/>
      <c r="J316" s="42"/>
      <c r="K316" s="76"/>
      <c r="L316" s="76"/>
      <c r="M316" s="76"/>
      <c r="N316" s="76"/>
      <c r="O316" s="76"/>
      <c r="P316" s="71">
        <v>0</v>
      </c>
      <c r="Q316" s="38">
        <v>3</v>
      </c>
      <c r="R316" s="108"/>
      <c r="S316" s="108"/>
    </row>
    <row r="317" spans="1:19">
      <c r="A317" s="86">
        <v>42615</v>
      </c>
      <c r="B317" s="38">
        <v>2706</v>
      </c>
      <c r="C317" s="42"/>
      <c r="D317" s="42"/>
      <c r="E317" s="43"/>
      <c r="F317" s="42"/>
      <c r="G317" s="42"/>
      <c r="H317" s="42"/>
      <c r="I317" s="42"/>
      <c r="J317" s="42"/>
      <c r="K317" s="76"/>
      <c r="L317" s="76"/>
      <c r="M317" s="76"/>
      <c r="N317" s="76"/>
      <c r="O317" s="76"/>
      <c r="P317" s="71">
        <v>0</v>
      </c>
      <c r="Q317" s="38">
        <v>17</v>
      </c>
      <c r="R317" s="108"/>
      <c r="S317" s="108"/>
    </row>
    <row r="318" spans="1:19">
      <c r="A318" s="86">
        <v>42616</v>
      </c>
      <c r="B318" s="38">
        <v>2667</v>
      </c>
      <c r="C318" s="42"/>
      <c r="D318" s="42"/>
      <c r="E318" s="43"/>
      <c r="F318" s="42"/>
      <c r="G318" s="42"/>
      <c r="H318" s="42"/>
      <c r="I318" s="42"/>
      <c r="J318" s="42"/>
      <c r="K318" s="76"/>
      <c r="L318" s="76"/>
      <c r="M318" s="76"/>
      <c r="N318" s="76"/>
      <c r="O318" s="76"/>
      <c r="P318" s="71">
        <v>0</v>
      </c>
      <c r="Q318" s="38">
        <v>9</v>
      </c>
      <c r="R318" s="108"/>
      <c r="S318" s="108"/>
    </row>
    <row r="319" spans="1:19">
      <c r="A319" s="86">
        <v>42617</v>
      </c>
      <c r="B319" s="38">
        <v>2491</v>
      </c>
      <c r="C319" s="31"/>
      <c r="D319" s="32"/>
      <c r="E319" s="32"/>
      <c r="F319" s="32"/>
      <c r="G319" s="33"/>
      <c r="H319" s="33"/>
      <c r="I319" s="34"/>
      <c r="J319" s="34"/>
      <c r="K319" s="76"/>
      <c r="L319" s="76"/>
      <c r="M319" s="76"/>
      <c r="N319" s="76"/>
      <c r="O319" s="76"/>
      <c r="P319" s="71">
        <v>0</v>
      </c>
      <c r="Q319" s="38">
        <v>9</v>
      </c>
      <c r="R319" s="108"/>
      <c r="S319" s="108"/>
    </row>
    <row r="320" spans="1:19">
      <c r="A320" s="86">
        <v>42618</v>
      </c>
      <c r="B320" s="38">
        <v>2465</v>
      </c>
      <c r="C320" s="33"/>
      <c r="D320" s="33"/>
      <c r="E320" s="31"/>
      <c r="F320" s="31"/>
      <c r="G320" s="31"/>
      <c r="H320" s="31"/>
      <c r="I320" s="33"/>
      <c r="J320" s="33"/>
      <c r="K320" s="76"/>
      <c r="L320" s="76"/>
      <c r="M320" s="76"/>
      <c r="N320" s="76"/>
      <c r="O320" s="76"/>
      <c r="P320" s="71">
        <v>0</v>
      </c>
      <c r="Q320" s="38">
        <v>25</v>
      </c>
      <c r="R320" s="108"/>
      <c r="S320" s="108"/>
    </row>
    <row r="321" spans="1:19">
      <c r="A321" s="86">
        <v>42619</v>
      </c>
      <c r="B321" s="38">
        <v>2645</v>
      </c>
      <c r="C321" s="30">
        <v>1</v>
      </c>
      <c r="D321" s="30">
        <v>1.9</v>
      </c>
      <c r="E321" s="37">
        <v>7.2</v>
      </c>
      <c r="F321" s="30">
        <v>26</v>
      </c>
      <c r="G321" s="30">
        <v>3</v>
      </c>
      <c r="H321" s="30">
        <v>6</v>
      </c>
      <c r="I321" s="30">
        <v>6</v>
      </c>
      <c r="J321" s="30">
        <v>5.7</v>
      </c>
      <c r="K321" s="30">
        <f>IF(B321&gt;0,H321*B321/1000,"")</f>
        <v>15.87</v>
      </c>
      <c r="L321" s="30">
        <f>IF(B321&gt;0,I321*B321/1000,"")</f>
        <v>15.87</v>
      </c>
      <c r="M321" s="30">
        <f>IF(B321&gt;0,C321*B321/1000,"")</f>
        <v>2.645</v>
      </c>
      <c r="N321" s="30">
        <f>IF(B321&gt;0,J321*B321/1000,"")</f>
        <v>15.076499999999999</v>
      </c>
      <c r="O321" s="30">
        <f>IF(B321&gt;0,G321*B321/1000,"")</f>
        <v>7.9349999999999996</v>
      </c>
      <c r="P321" s="71">
        <v>0</v>
      </c>
      <c r="Q321" s="38">
        <v>16</v>
      </c>
      <c r="R321" s="108">
        <v>42627</v>
      </c>
      <c r="S321" s="108">
        <v>42634</v>
      </c>
    </row>
    <row r="322" spans="1:19">
      <c r="A322" s="86">
        <v>42620</v>
      </c>
      <c r="B322" s="38">
        <v>2530</v>
      </c>
      <c r="C322" s="42"/>
      <c r="D322" s="42"/>
      <c r="E322" s="43"/>
      <c r="F322" s="42"/>
      <c r="G322" s="42"/>
      <c r="H322" s="42"/>
      <c r="I322" s="42"/>
      <c r="J322" s="42"/>
      <c r="K322" s="76"/>
      <c r="L322" s="76"/>
      <c r="M322" s="76"/>
      <c r="N322" s="76"/>
      <c r="O322" s="76"/>
      <c r="P322" s="71">
        <v>0</v>
      </c>
      <c r="Q322" s="38">
        <v>14</v>
      </c>
      <c r="R322" s="108"/>
      <c r="S322" s="108"/>
    </row>
    <row r="323" spans="1:19">
      <c r="A323" s="86">
        <v>42621</v>
      </c>
      <c r="B323" s="38">
        <v>2512</v>
      </c>
      <c r="C323" s="42"/>
      <c r="D323" s="42"/>
      <c r="E323" s="43"/>
      <c r="F323" s="42"/>
      <c r="G323" s="42"/>
      <c r="H323" s="42"/>
      <c r="I323" s="42"/>
      <c r="J323" s="42"/>
      <c r="K323" s="76"/>
      <c r="L323" s="76"/>
      <c r="M323" s="76"/>
      <c r="N323" s="76"/>
      <c r="O323" s="76"/>
      <c r="P323" s="71">
        <v>0</v>
      </c>
      <c r="Q323" s="38">
        <v>2</v>
      </c>
      <c r="R323" s="108"/>
      <c r="S323" s="108"/>
    </row>
    <row r="324" spans="1:19">
      <c r="A324" s="86">
        <v>42622</v>
      </c>
      <c r="B324" s="38">
        <v>2570</v>
      </c>
      <c r="C324" s="42"/>
      <c r="D324" s="42"/>
      <c r="E324" s="43"/>
      <c r="F324" s="42"/>
      <c r="G324" s="42"/>
      <c r="H324" s="42"/>
      <c r="I324" s="42"/>
      <c r="J324" s="42"/>
      <c r="K324" s="76"/>
      <c r="L324" s="76"/>
      <c r="M324" s="76"/>
      <c r="N324" s="76"/>
      <c r="O324" s="76"/>
      <c r="P324" s="71">
        <v>2</v>
      </c>
      <c r="Q324" s="38">
        <v>14</v>
      </c>
      <c r="R324" s="108"/>
      <c r="S324" s="108"/>
    </row>
    <row r="325" spans="1:19">
      <c r="A325" s="86">
        <v>42623</v>
      </c>
      <c r="B325" s="38">
        <v>2519</v>
      </c>
      <c r="C325" s="42"/>
      <c r="D325" s="42"/>
      <c r="E325" s="43"/>
      <c r="F325" s="42"/>
      <c r="G325" s="42"/>
      <c r="H325" s="42"/>
      <c r="I325" s="42"/>
      <c r="J325" s="42"/>
      <c r="K325" s="76"/>
      <c r="L325" s="76"/>
      <c r="M325" s="76"/>
      <c r="N325" s="76"/>
      <c r="O325" s="76"/>
      <c r="P325" s="71">
        <v>0</v>
      </c>
      <c r="Q325" s="38">
        <v>2</v>
      </c>
      <c r="R325" s="108"/>
      <c r="S325" s="108"/>
    </row>
    <row r="326" spans="1:19">
      <c r="A326" s="86">
        <v>42624</v>
      </c>
      <c r="B326" s="38">
        <v>2401</v>
      </c>
      <c r="C326" s="42"/>
      <c r="D326" s="42"/>
      <c r="E326" s="43"/>
      <c r="F326" s="42"/>
      <c r="G326" s="42"/>
      <c r="H326" s="42"/>
      <c r="I326" s="42"/>
      <c r="J326" s="42"/>
      <c r="K326" s="76"/>
      <c r="L326" s="76"/>
      <c r="M326" s="76"/>
      <c r="N326" s="76"/>
      <c r="O326" s="76"/>
      <c r="P326" s="71">
        <v>0</v>
      </c>
      <c r="Q326" s="38">
        <v>0</v>
      </c>
      <c r="R326" s="108"/>
      <c r="S326" s="108"/>
    </row>
    <row r="327" spans="1:19">
      <c r="A327" s="86">
        <v>42625</v>
      </c>
      <c r="B327" s="38">
        <v>2484</v>
      </c>
      <c r="C327" s="42"/>
      <c r="D327" s="42"/>
      <c r="E327" s="43"/>
      <c r="F327" s="42"/>
      <c r="G327" s="42"/>
      <c r="H327" s="42"/>
      <c r="I327" s="42"/>
      <c r="J327" s="42"/>
      <c r="K327" s="76"/>
      <c r="L327" s="76"/>
      <c r="M327" s="76"/>
      <c r="N327" s="76"/>
      <c r="O327" s="76"/>
      <c r="P327" s="71">
        <v>0</v>
      </c>
      <c r="Q327" s="38">
        <v>24</v>
      </c>
      <c r="R327" s="108"/>
      <c r="S327" s="108"/>
    </row>
    <row r="328" spans="1:19">
      <c r="A328" s="86">
        <v>42626</v>
      </c>
      <c r="B328" s="38">
        <v>2618</v>
      </c>
      <c r="C328" s="42"/>
      <c r="D328" s="42"/>
      <c r="E328" s="43"/>
      <c r="F328" s="42"/>
      <c r="G328" s="42"/>
      <c r="H328" s="42"/>
      <c r="I328" s="42"/>
      <c r="J328" s="42"/>
      <c r="K328" s="76"/>
      <c r="L328" s="76"/>
      <c r="M328" s="76"/>
      <c r="N328" s="76"/>
      <c r="O328" s="76"/>
      <c r="P328" s="71">
        <v>0</v>
      </c>
      <c r="Q328" s="38">
        <v>0</v>
      </c>
      <c r="R328" s="108"/>
      <c r="S328" s="108"/>
    </row>
    <row r="329" spans="1:19">
      <c r="A329" s="86">
        <v>42627</v>
      </c>
      <c r="B329" s="38">
        <v>2517</v>
      </c>
      <c r="C329" s="42"/>
      <c r="D329" s="42"/>
      <c r="E329" s="43"/>
      <c r="F329" s="42"/>
      <c r="G329" s="42"/>
      <c r="H329" s="42"/>
      <c r="I329" s="42"/>
      <c r="J329" s="42"/>
      <c r="K329" s="76"/>
      <c r="L329" s="76"/>
      <c r="M329" s="76"/>
      <c r="N329" s="76"/>
      <c r="O329" s="76"/>
      <c r="P329" s="71">
        <v>0</v>
      </c>
      <c r="Q329" s="38">
        <v>0</v>
      </c>
      <c r="R329" s="108"/>
      <c r="S329" s="108"/>
    </row>
    <row r="330" spans="1:19">
      <c r="A330" s="86">
        <v>42628</v>
      </c>
      <c r="B330" s="38">
        <v>2654</v>
      </c>
      <c r="C330" s="42"/>
      <c r="D330" s="42"/>
      <c r="E330" s="43"/>
      <c r="F330" s="42"/>
      <c r="G330" s="42"/>
      <c r="H330" s="42"/>
      <c r="I330" s="42"/>
      <c r="J330" s="42"/>
      <c r="K330" s="76"/>
      <c r="L330" s="76"/>
      <c r="M330" s="76"/>
      <c r="N330" s="76"/>
      <c r="O330" s="76"/>
      <c r="P330" s="71">
        <v>5</v>
      </c>
      <c r="Q330" s="38">
        <v>10</v>
      </c>
      <c r="R330" s="108"/>
      <c r="S330" s="108"/>
    </row>
    <row r="331" spans="1:19">
      <c r="A331" s="86">
        <v>42629</v>
      </c>
      <c r="B331" s="38">
        <v>2684</v>
      </c>
      <c r="C331" s="42"/>
      <c r="D331" s="42"/>
      <c r="E331" s="43"/>
      <c r="F331" s="42"/>
      <c r="G331" s="42"/>
      <c r="H331" s="42"/>
      <c r="I331" s="42"/>
      <c r="J331" s="42"/>
      <c r="K331" s="76"/>
      <c r="L331" s="76"/>
      <c r="M331" s="76"/>
      <c r="N331" s="76"/>
      <c r="O331" s="76"/>
      <c r="P331" s="71">
        <v>6</v>
      </c>
      <c r="Q331" s="38">
        <v>14</v>
      </c>
      <c r="R331" s="108"/>
      <c r="S331" s="108"/>
    </row>
    <row r="332" spans="1:19">
      <c r="A332" s="86">
        <v>42630</v>
      </c>
      <c r="B332" s="38">
        <v>2481</v>
      </c>
      <c r="C332" s="42"/>
      <c r="D332" s="42"/>
      <c r="E332" s="43"/>
      <c r="F332" s="42"/>
      <c r="G332" s="42"/>
      <c r="H332" s="42"/>
      <c r="I332" s="42"/>
      <c r="J332" s="42"/>
      <c r="K332" s="76"/>
      <c r="L332" s="76"/>
      <c r="M332" s="76"/>
      <c r="N332" s="76"/>
      <c r="O332" s="76"/>
      <c r="P332" s="71">
        <v>0</v>
      </c>
      <c r="Q332" s="38">
        <v>26</v>
      </c>
      <c r="R332" s="108"/>
      <c r="S332" s="108"/>
    </row>
    <row r="333" spans="1:19">
      <c r="A333" s="86">
        <v>42631</v>
      </c>
      <c r="B333" s="38">
        <v>2509</v>
      </c>
      <c r="C333" s="31"/>
      <c r="D333" s="32"/>
      <c r="E333" s="32"/>
      <c r="F333" s="32"/>
      <c r="G333" s="33"/>
      <c r="H333" s="33"/>
      <c r="I333" s="34"/>
      <c r="J333" s="34"/>
      <c r="K333" s="76"/>
      <c r="L333" s="76"/>
      <c r="M333" s="76"/>
      <c r="N333" s="76"/>
      <c r="O333" s="76"/>
      <c r="P333" s="71">
        <v>4</v>
      </c>
      <c r="Q333" s="38">
        <v>19</v>
      </c>
      <c r="R333" s="108"/>
      <c r="S333" s="108"/>
    </row>
    <row r="334" spans="1:19">
      <c r="A334" s="86">
        <v>42632</v>
      </c>
      <c r="B334" s="38">
        <v>3021</v>
      </c>
      <c r="C334" s="33"/>
      <c r="D334" s="33"/>
      <c r="E334" s="31"/>
      <c r="F334" s="31"/>
      <c r="G334" s="31"/>
      <c r="H334" s="31"/>
      <c r="I334" s="33"/>
      <c r="J334" s="33"/>
      <c r="K334" s="76"/>
      <c r="L334" s="76"/>
      <c r="M334" s="76"/>
      <c r="N334" s="76"/>
      <c r="O334" s="76"/>
      <c r="P334" s="71">
        <v>0</v>
      </c>
      <c r="Q334" s="38">
        <v>10</v>
      </c>
      <c r="R334" s="108"/>
      <c r="S334" s="108"/>
    </row>
    <row r="335" spans="1:19">
      <c r="A335" s="86">
        <v>42633</v>
      </c>
      <c r="B335" s="38">
        <v>2242</v>
      </c>
      <c r="C335" s="30">
        <v>1</v>
      </c>
      <c r="D335" s="30">
        <v>6.2</v>
      </c>
      <c r="E335" s="37">
        <v>7.3</v>
      </c>
      <c r="F335" s="30">
        <v>8</v>
      </c>
      <c r="G335" s="30">
        <v>1</v>
      </c>
      <c r="H335" s="30">
        <v>4</v>
      </c>
      <c r="I335" s="30">
        <v>9.6999999999999993</v>
      </c>
      <c r="J335" s="30">
        <v>6.9</v>
      </c>
      <c r="K335" s="30">
        <f>IF(B335&gt;0,H335*B335/1000,"")</f>
        <v>8.968</v>
      </c>
      <c r="L335" s="30">
        <f>IF(B335&gt;0,I335*B335/1000,"")</f>
        <v>21.747399999999999</v>
      </c>
      <c r="M335" s="30">
        <f>IF(B335&gt;0,C335*B335/1000,"")</f>
        <v>2.242</v>
      </c>
      <c r="N335" s="30">
        <f>IF(B335&gt;0,J335*B335/1000,"")</f>
        <v>15.469800000000001</v>
      </c>
      <c r="O335" s="30">
        <f>IF(B335&gt;0,G335*B335/1000,"")</f>
        <v>2.242</v>
      </c>
      <c r="P335" s="71">
        <v>0</v>
      </c>
      <c r="Q335" s="38">
        <v>15</v>
      </c>
      <c r="R335" s="108">
        <v>42647</v>
      </c>
      <c r="S335" s="108">
        <v>42661</v>
      </c>
    </row>
    <row r="336" spans="1:19">
      <c r="A336" s="86">
        <v>42634</v>
      </c>
      <c r="B336" s="38">
        <v>2643</v>
      </c>
      <c r="C336" s="42"/>
      <c r="D336" s="42"/>
      <c r="E336" s="43"/>
      <c r="F336" s="42"/>
      <c r="G336" s="42"/>
      <c r="H336" s="42"/>
      <c r="I336" s="42"/>
      <c r="J336" s="42"/>
      <c r="K336" s="76"/>
      <c r="L336" s="76"/>
      <c r="M336" s="76"/>
      <c r="N336" s="76"/>
      <c r="O336" s="76"/>
      <c r="P336" s="71">
        <v>2</v>
      </c>
      <c r="Q336" s="38">
        <v>3</v>
      </c>
      <c r="R336" s="108"/>
      <c r="S336" s="108"/>
    </row>
    <row r="337" spans="1:19">
      <c r="A337" s="86">
        <v>42635</v>
      </c>
      <c r="B337" s="38">
        <v>2974</v>
      </c>
      <c r="C337" s="42"/>
      <c r="D337" s="42"/>
      <c r="E337" s="43"/>
      <c r="F337" s="42"/>
      <c r="G337" s="42"/>
      <c r="H337" s="42"/>
      <c r="I337" s="42"/>
      <c r="J337" s="42"/>
      <c r="K337" s="76"/>
      <c r="L337" s="76"/>
      <c r="M337" s="76"/>
      <c r="N337" s="76"/>
      <c r="O337" s="76"/>
      <c r="P337" s="71">
        <v>6</v>
      </c>
      <c r="Q337" s="38">
        <v>0</v>
      </c>
      <c r="R337" s="108"/>
      <c r="S337" s="108"/>
    </row>
    <row r="338" spans="1:19">
      <c r="A338" s="86">
        <v>42636</v>
      </c>
      <c r="B338" s="38">
        <v>2611</v>
      </c>
      <c r="C338" s="42"/>
      <c r="D338" s="42"/>
      <c r="E338" s="43"/>
      <c r="F338" s="42"/>
      <c r="G338" s="42"/>
      <c r="H338" s="42"/>
      <c r="I338" s="42"/>
      <c r="J338" s="42"/>
      <c r="K338" s="76"/>
      <c r="L338" s="76"/>
      <c r="M338" s="76"/>
      <c r="N338" s="76"/>
      <c r="O338" s="76"/>
      <c r="P338" s="71">
        <v>0</v>
      </c>
      <c r="Q338" s="38">
        <v>1</v>
      </c>
      <c r="R338" s="108"/>
      <c r="S338" s="108"/>
    </row>
    <row r="339" spans="1:19">
      <c r="A339" s="86">
        <v>42637</v>
      </c>
      <c r="B339" s="38">
        <v>2473</v>
      </c>
      <c r="C339" s="42"/>
      <c r="D339" s="42"/>
      <c r="E339" s="43"/>
      <c r="F339" s="42"/>
      <c r="G339" s="42"/>
      <c r="H339" s="42"/>
      <c r="I339" s="42"/>
      <c r="J339" s="42"/>
      <c r="K339" s="76"/>
      <c r="L339" s="76"/>
      <c r="M339" s="76"/>
      <c r="N339" s="76"/>
      <c r="O339" s="76"/>
      <c r="P339" s="71">
        <v>0</v>
      </c>
      <c r="Q339" s="38">
        <v>4</v>
      </c>
      <c r="R339" s="108"/>
      <c r="S339" s="108"/>
    </row>
    <row r="340" spans="1:19">
      <c r="A340" s="86">
        <v>42638</v>
      </c>
      <c r="B340" s="38">
        <v>2367</v>
      </c>
      <c r="C340" s="42"/>
      <c r="D340" s="42"/>
      <c r="E340" s="43"/>
      <c r="F340" s="42"/>
      <c r="G340" s="42"/>
      <c r="H340" s="42"/>
      <c r="I340" s="42"/>
      <c r="J340" s="42"/>
      <c r="K340" s="76"/>
      <c r="L340" s="76"/>
      <c r="M340" s="76"/>
      <c r="N340" s="76"/>
      <c r="O340" s="76"/>
      <c r="P340" s="71">
        <v>0</v>
      </c>
      <c r="Q340" s="38">
        <v>9</v>
      </c>
      <c r="R340" s="108"/>
      <c r="S340" s="108"/>
    </row>
    <row r="341" spans="1:19">
      <c r="A341" s="86">
        <v>42639</v>
      </c>
      <c r="B341" s="38">
        <v>2314</v>
      </c>
      <c r="C341" s="42"/>
      <c r="D341" s="42"/>
      <c r="E341" s="43"/>
      <c r="F341" s="42"/>
      <c r="G341" s="42"/>
      <c r="H341" s="42"/>
      <c r="I341" s="42"/>
      <c r="J341" s="42"/>
      <c r="K341" s="76"/>
      <c r="L341" s="76"/>
      <c r="M341" s="76"/>
      <c r="N341" s="76"/>
      <c r="O341" s="76"/>
      <c r="P341" s="71">
        <v>0</v>
      </c>
      <c r="Q341" s="38">
        <v>5</v>
      </c>
      <c r="R341" s="108"/>
      <c r="S341" s="108"/>
    </row>
    <row r="342" spans="1:19">
      <c r="A342" s="86">
        <v>42640</v>
      </c>
      <c r="B342" s="38">
        <v>2434</v>
      </c>
      <c r="C342" s="42"/>
      <c r="D342" s="42"/>
      <c r="E342" s="43"/>
      <c r="F342" s="42"/>
      <c r="G342" s="42"/>
      <c r="H342" s="42"/>
      <c r="I342" s="42"/>
      <c r="J342" s="42"/>
      <c r="K342" s="76"/>
      <c r="L342" s="76"/>
      <c r="M342" s="76"/>
      <c r="N342" s="76"/>
      <c r="O342" s="76"/>
      <c r="P342" s="71">
        <v>0</v>
      </c>
      <c r="Q342" s="38">
        <v>2</v>
      </c>
      <c r="R342" s="108"/>
      <c r="S342" s="108"/>
    </row>
    <row r="343" spans="1:19">
      <c r="A343" s="86">
        <v>42641</v>
      </c>
      <c r="B343" s="38">
        <v>2291</v>
      </c>
      <c r="C343" s="42"/>
      <c r="D343" s="42"/>
      <c r="E343" s="43"/>
      <c r="F343" s="42"/>
      <c r="G343" s="42"/>
      <c r="H343" s="42"/>
      <c r="I343" s="42"/>
      <c r="J343" s="42"/>
      <c r="K343" s="76"/>
      <c r="L343" s="76"/>
      <c r="M343" s="76"/>
      <c r="N343" s="76"/>
      <c r="O343" s="76"/>
      <c r="P343" s="71">
        <v>0</v>
      </c>
      <c r="Q343" s="38">
        <v>8</v>
      </c>
      <c r="R343" s="108"/>
      <c r="S343" s="108"/>
    </row>
    <row r="344" spans="1:19">
      <c r="A344" s="86">
        <v>42642</v>
      </c>
      <c r="B344" s="38">
        <v>2352</v>
      </c>
      <c r="C344" s="42"/>
      <c r="D344" s="42"/>
      <c r="E344" s="43"/>
      <c r="F344" s="42"/>
      <c r="G344" s="42"/>
      <c r="H344" s="42"/>
      <c r="I344" s="42"/>
      <c r="J344" s="42"/>
      <c r="K344" s="76"/>
      <c r="L344" s="76"/>
      <c r="M344" s="76"/>
      <c r="N344" s="76"/>
      <c r="O344" s="76"/>
      <c r="P344" s="71">
        <v>0</v>
      </c>
      <c r="Q344" s="38">
        <v>7</v>
      </c>
      <c r="R344" s="108"/>
      <c r="S344" s="108"/>
    </row>
    <row r="345" spans="1:19">
      <c r="A345" s="86">
        <v>42643</v>
      </c>
      <c r="B345" s="38">
        <v>2256</v>
      </c>
      <c r="C345" s="42"/>
      <c r="D345" s="42"/>
      <c r="E345" s="43"/>
      <c r="F345" s="42"/>
      <c r="G345" s="42"/>
      <c r="H345" s="42"/>
      <c r="I345" s="42"/>
      <c r="J345" s="42"/>
      <c r="K345" s="76"/>
      <c r="L345" s="76"/>
      <c r="M345" s="76"/>
      <c r="N345" s="76"/>
      <c r="O345" s="76"/>
      <c r="P345" s="71">
        <v>0.5</v>
      </c>
      <c r="Q345" s="38">
        <v>19</v>
      </c>
      <c r="R345" s="108"/>
      <c r="S345" s="108"/>
    </row>
    <row r="346" spans="1:19">
      <c r="A346" s="86">
        <v>42644</v>
      </c>
      <c r="B346" s="38">
        <v>2315</v>
      </c>
      <c r="C346" s="42"/>
      <c r="D346" s="42"/>
      <c r="E346" s="43"/>
      <c r="F346" s="42"/>
      <c r="G346" s="42"/>
      <c r="H346" s="42"/>
      <c r="I346" s="42"/>
      <c r="J346" s="42"/>
      <c r="K346" s="76"/>
      <c r="L346" s="76"/>
      <c r="M346" s="76"/>
      <c r="N346" s="76"/>
      <c r="O346" s="76"/>
      <c r="P346" s="71">
        <v>0</v>
      </c>
      <c r="Q346" s="38">
        <v>8</v>
      </c>
      <c r="R346" s="108"/>
      <c r="S346" s="108"/>
    </row>
    <row r="347" spans="1:19">
      <c r="A347" s="86">
        <v>42645</v>
      </c>
      <c r="B347" s="38">
        <v>2259</v>
      </c>
      <c r="C347" s="31"/>
      <c r="D347" s="32"/>
      <c r="E347" s="32"/>
      <c r="F347" s="32"/>
      <c r="G347" s="33"/>
      <c r="H347" s="33"/>
      <c r="I347" s="34"/>
      <c r="J347" s="34"/>
      <c r="K347" s="76"/>
      <c r="L347" s="76"/>
      <c r="M347" s="76"/>
      <c r="N347" s="76"/>
      <c r="O347" s="76"/>
      <c r="P347" s="71">
        <v>0</v>
      </c>
      <c r="Q347" s="38">
        <v>21</v>
      </c>
      <c r="R347" s="108"/>
      <c r="S347" s="108"/>
    </row>
    <row r="348" spans="1:19">
      <c r="A348" s="86">
        <v>42646</v>
      </c>
      <c r="B348" s="38">
        <v>2040</v>
      </c>
      <c r="C348" s="33"/>
      <c r="D348" s="33"/>
      <c r="E348" s="31"/>
      <c r="F348" s="32"/>
      <c r="G348" s="32"/>
      <c r="H348" s="32"/>
      <c r="I348" s="33"/>
      <c r="J348" s="33"/>
      <c r="K348" s="76"/>
      <c r="L348" s="76"/>
      <c r="M348" s="76"/>
      <c r="N348" s="76"/>
      <c r="O348" s="76"/>
      <c r="P348" s="71">
        <v>0</v>
      </c>
      <c r="Q348" s="38">
        <v>11</v>
      </c>
      <c r="R348" s="108"/>
      <c r="S348" s="108"/>
    </row>
    <row r="349" spans="1:19">
      <c r="A349" s="86">
        <v>42647</v>
      </c>
      <c r="B349" s="38">
        <v>2206</v>
      </c>
      <c r="C349" s="30">
        <v>1</v>
      </c>
      <c r="D349" s="30">
        <v>4</v>
      </c>
      <c r="E349" s="37">
        <v>7.4</v>
      </c>
      <c r="F349" s="30">
        <v>12</v>
      </c>
      <c r="G349" s="30">
        <v>2</v>
      </c>
      <c r="H349" s="30">
        <v>5</v>
      </c>
      <c r="I349" s="30">
        <v>8.3000000000000007</v>
      </c>
      <c r="J349" s="30">
        <v>5.3</v>
      </c>
      <c r="K349" s="30">
        <f>IF(B349&gt;0,H349*B349/1000,"")</f>
        <v>11.03</v>
      </c>
      <c r="L349" s="30">
        <f>IF(B349&gt;0,I349*B349/1000,"")</f>
        <v>18.309800000000003</v>
      </c>
      <c r="M349" s="30">
        <f>IF(B349&gt;0,C349*B349/1000,"")</f>
        <v>2.206</v>
      </c>
      <c r="N349" s="30">
        <f>IF(B349&gt;0,J349*B349/1000,"")</f>
        <v>11.691799999999999</v>
      </c>
      <c r="O349" s="30">
        <f>IF(B349&gt;0,G349*B349/1000,"")</f>
        <v>4.4119999999999999</v>
      </c>
      <c r="P349" s="71">
        <v>2</v>
      </c>
      <c r="Q349" s="38">
        <v>16</v>
      </c>
      <c r="R349" s="108">
        <v>42660</v>
      </c>
      <c r="S349" s="108">
        <v>42661</v>
      </c>
    </row>
    <row r="350" spans="1:19">
      <c r="A350" s="86">
        <v>42648</v>
      </c>
      <c r="B350" s="38">
        <v>2417</v>
      </c>
      <c r="C350" s="42"/>
      <c r="D350" s="42"/>
      <c r="E350" s="43"/>
      <c r="F350" s="42"/>
      <c r="G350" s="42"/>
      <c r="H350" s="42"/>
      <c r="I350" s="42"/>
      <c r="J350" s="42"/>
      <c r="K350" s="76"/>
      <c r="L350" s="76"/>
      <c r="M350" s="76"/>
      <c r="N350" s="76"/>
      <c r="O350" s="76"/>
      <c r="P350" s="71">
        <v>0</v>
      </c>
      <c r="Q350" s="38">
        <v>2</v>
      </c>
      <c r="R350" s="108"/>
      <c r="S350" s="108"/>
    </row>
    <row r="351" spans="1:19">
      <c r="A351" s="86">
        <v>42649</v>
      </c>
      <c r="B351" s="38">
        <v>2352</v>
      </c>
      <c r="C351" s="42"/>
      <c r="D351" s="42"/>
      <c r="E351" s="43"/>
      <c r="F351" s="42"/>
      <c r="G351" s="42"/>
      <c r="H351" s="42"/>
      <c r="I351" s="42"/>
      <c r="J351" s="42"/>
      <c r="K351" s="76"/>
      <c r="L351" s="76"/>
      <c r="M351" s="76"/>
      <c r="N351" s="76"/>
      <c r="O351" s="76"/>
      <c r="P351" s="71">
        <v>0</v>
      </c>
      <c r="Q351" s="38">
        <v>62</v>
      </c>
      <c r="R351" s="108"/>
      <c r="S351" s="108"/>
    </row>
    <row r="352" spans="1:19">
      <c r="A352" s="86">
        <v>42650</v>
      </c>
      <c r="B352" s="38">
        <v>2255</v>
      </c>
      <c r="C352" s="42"/>
      <c r="D352" s="42"/>
      <c r="E352" s="43"/>
      <c r="F352" s="42"/>
      <c r="G352" s="42"/>
      <c r="H352" s="42"/>
      <c r="I352" s="42"/>
      <c r="J352" s="42"/>
      <c r="K352" s="76"/>
      <c r="L352" s="76"/>
      <c r="M352" s="76"/>
      <c r="N352" s="76"/>
      <c r="O352" s="76"/>
      <c r="P352" s="71">
        <v>0</v>
      </c>
      <c r="Q352" s="38">
        <v>1470</v>
      </c>
      <c r="R352" s="108"/>
      <c r="S352" s="108"/>
    </row>
    <row r="353" spans="1:19">
      <c r="A353" s="86">
        <v>42651</v>
      </c>
      <c r="B353" s="38">
        <v>2295</v>
      </c>
      <c r="C353" s="42"/>
      <c r="D353" s="42"/>
      <c r="E353" s="43"/>
      <c r="F353" s="42"/>
      <c r="G353" s="42"/>
      <c r="H353" s="42"/>
      <c r="I353" s="42"/>
      <c r="J353" s="42"/>
      <c r="K353" s="76"/>
      <c r="L353" s="76"/>
      <c r="M353" s="76"/>
      <c r="N353" s="76"/>
      <c r="O353" s="76"/>
      <c r="P353" s="71">
        <v>0</v>
      </c>
      <c r="Q353" s="38">
        <v>1932</v>
      </c>
      <c r="R353" s="108"/>
      <c r="S353" s="108"/>
    </row>
    <row r="354" spans="1:19">
      <c r="A354" s="86">
        <v>42652</v>
      </c>
      <c r="B354" s="38">
        <v>2202</v>
      </c>
      <c r="C354" s="42"/>
      <c r="D354" s="42"/>
      <c r="E354" s="43"/>
      <c r="F354" s="42"/>
      <c r="G354" s="42"/>
      <c r="H354" s="42"/>
      <c r="I354" s="42"/>
      <c r="J354" s="42"/>
      <c r="K354" s="76"/>
      <c r="L354" s="76"/>
      <c r="M354" s="76"/>
      <c r="N354" s="76"/>
      <c r="O354" s="76"/>
      <c r="P354" s="71">
        <v>0</v>
      </c>
      <c r="Q354" s="38">
        <v>1811</v>
      </c>
      <c r="R354" s="108"/>
      <c r="S354" s="108"/>
    </row>
    <row r="355" spans="1:19">
      <c r="A355" s="86">
        <v>42653</v>
      </c>
      <c r="B355" s="38">
        <v>2609</v>
      </c>
      <c r="C355" s="42"/>
      <c r="D355" s="42"/>
      <c r="E355" s="43"/>
      <c r="F355" s="42"/>
      <c r="G355" s="42"/>
      <c r="H355" s="42"/>
      <c r="I355" s="42"/>
      <c r="J355" s="42"/>
      <c r="K355" s="76"/>
      <c r="L355" s="76"/>
      <c r="M355" s="76"/>
      <c r="N355" s="76"/>
      <c r="O355" s="76"/>
      <c r="P355" s="71">
        <v>2</v>
      </c>
      <c r="Q355" s="38">
        <v>2466</v>
      </c>
      <c r="R355" s="108"/>
      <c r="S355" s="108"/>
    </row>
    <row r="356" spans="1:19">
      <c r="A356" s="86">
        <v>42654</v>
      </c>
      <c r="B356" s="38">
        <v>2007.0000000000002</v>
      </c>
      <c r="C356" s="42"/>
      <c r="D356" s="42"/>
      <c r="E356" s="43"/>
      <c r="F356" s="42"/>
      <c r="G356" s="42"/>
      <c r="H356" s="42"/>
      <c r="I356" s="42"/>
      <c r="J356" s="42"/>
      <c r="K356" s="76"/>
      <c r="L356" s="76"/>
      <c r="M356" s="76"/>
      <c r="N356" s="76"/>
      <c r="O356" s="76"/>
      <c r="P356" s="71">
        <v>0</v>
      </c>
      <c r="Q356" s="38">
        <v>1931</v>
      </c>
      <c r="R356" s="108"/>
      <c r="S356" s="108"/>
    </row>
    <row r="357" spans="1:19">
      <c r="A357" s="86">
        <v>42655</v>
      </c>
      <c r="B357" s="38">
        <v>2336</v>
      </c>
      <c r="C357" s="42"/>
      <c r="D357" s="42"/>
      <c r="E357" s="43"/>
      <c r="F357" s="42"/>
      <c r="G357" s="42"/>
      <c r="H357" s="42"/>
      <c r="I357" s="42"/>
      <c r="J357" s="42"/>
      <c r="K357" s="76"/>
      <c r="L357" s="76"/>
      <c r="M357" s="76"/>
      <c r="N357" s="76"/>
      <c r="O357" s="76"/>
      <c r="P357" s="71">
        <v>0</v>
      </c>
      <c r="Q357" s="38">
        <v>1927</v>
      </c>
      <c r="R357" s="108"/>
      <c r="S357" s="108"/>
    </row>
    <row r="358" spans="1:19">
      <c r="A358" s="86">
        <v>42656</v>
      </c>
      <c r="B358" s="38">
        <v>2404</v>
      </c>
      <c r="C358" s="42"/>
      <c r="D358" s="42"/>
      <c r="E358" s="43"/>
      <c r="F358" s="42"/>
      <c r="G358" s="42"/>
      <c r="H358" s="42"/>
      <c r="I358" s="42"/>
      <c r="J358" s="42"/>
      <c r="K358" s="76"/>
      <c r="L358" s="76"/>
      <c r="M358" s="76"/>
      <c r="N358" s="76"/>
      <c r="O358" s="76"/>
      <c r="P358" s="71">
        <v>0</v>
      </c>
      <c r="Q358" s="38">
        <v>1421</v>
      </c>
      <c r="R358" s="108"/>
      <c r="S358" s="108"/>
    </row>
    <row r="359" spans="1:19">
      <c r="A359" s="86">
        <v>42657</v>
      </c>
      <c r="B359" s="38">
        <v>2342</v>
      </c>
      <c r="C359" s="42"/>
      <c r="D359" s="42"/>
      <c r="E359" s="43"/>
      <c r="F359" s="42"/>
      <c r="G359" s="42"/>
      <c r="H359" s="42"/>
      <c r="I359" s="42"/>
      <c r="J359" s="42"/>
      <c r="K359" s="76"/>
      <c r="L359" s="76"/>
      <c r="M359" s="76"/>
      <c r="N359" s="76"/>
      <c r="O359" s="76"/>
      <c r="P359" s="71">
        <v>0</v>
      </c>
      <c r="Q359" s="38">
        <v>859</v>
      </c>
      <c r="R359" s="108"/>
      <c r="S359" s="108"/>
    </row>
    <row r="360" spans="1:19">
      <c r="A360" s="86">
        <v>42658</v>
      </c>
      <c r="B360" s="38">
        <v>2239</v>
      </c>
      <c r="C360" s="31"/>
      <c r="D360" s="32"/>
      <c r="E360" s="32"/>
      <c r="F360" s="32"/>
      <c r="G360" s="33"/>
      <c r="H360" s="33"/>
      <c r="I360" s="34"/>
      <c r="J360" s="34"/>
      <c r="K360" s="76"/>
      <c r="L360" s="76"/>
      <c r="M360" s="76"/>
      <c r="N360" s="76"/>
      <c r="O360" s="76"/>
      <c r="P360" s="71">
        <v>0</v>
      </c>
      <c r="Q360" s="38">
        <v>1750</v>
      </c>
      <c r="R360" s="108"/>
      <c r="S360" s="108"/>
    </row>
    <row r="361" spans="1:19">
      <c r="A361" s="86">
        <v>42659</v>
      </c>
      <c r="B361" s="38">
        <v>2207</v>
      </c>
      <c r="C361" s="42"/>
      <c r="D361" s="42"/>
      <c r="E361" s="43"/>
      <c r="F361" s="42"/>
      <c r="G361" s="42"/>
      <c r="H361" s="42"/>
      <c r="I361" s="42"/>
      <c r="J361" s="42"/>
      <c r="K361" s="76"/>
      <c r="L361" s="76"/>
      <c r="M361" s="76"/>
      <c r="N361" s="76"/>
      <c r="O361" s="76"/>
      <c r="P361" s="71">
        <v>0</v>
      </c>
      <c r="Q361" s="38">
        <v>1997</v>
      </c>
      <c r="R361" s="108"/>
      <c r="S361" s="108"/>
    </row>
    <row r="362" spans="1:19">
      <c r="A362" s="86">
        <v>42660</v>
      </c>
      <c r="B362" s="38">
        <v>2308</v>
      </c>
      <c r="C362" s="39"/>
      <c r="D362" s="39"/>
      <c r="E362" s="40"/>
      <c r="F362" s="39"/>
      <c r="G362" s="39"/>
      <c r="H362" s="39"/>
      <c r="I362" s="34"/>
      <c r="J362" s="39"/>
      <c r="K362" s="76"/>
      <c r="L362" s="76"/>
      <c r="M362" s="76"/>
      <c r="N362" s="76"/>
      <c r="O362" s="76"/>
      <c r="P362" s="71">
        <v>0</v>
      </c>
      <c r="Q362" s="38">
        <v>2020</v>
      </c>
      <c r="R362" s="108"/>
      <c r="S362" s="108"/>
    </row>
    <row r="363" spans="1:19">
      <c r="A363" s="86">
        <v>42661</v>
      </c>
      <c r="B363" s="38">
        <v>2506</v>
      </c>
      <c r="C363" s="354" t="s">
        <v>33</v>
      </c>
      <c r="D363" s="355"/>
      <c r="E363" s="355"/>
      <c r="F363" s="355"/>
      <c r="G363" s="355"/>
      <c r="H363" s="355"/>
      <c r="I363" s="355"/>
      <c r="J363" s="356"/>
      <c r="K363" s="30">
        <f>IF(B363&gt;0,H363*B363/1000,"")</f>
        <v>0</v>
      </c>
      <c r="L363" s="30">
        <f>IF(B363&gt;0,I363*B363/1000,"")</f>
        <v>0</v>
      </c>
      <c r="M363" s="30">
        <v>0</v>
      </c>
      <c r="N363" s="30">
        <f>IF(B363&gt;0,J363*B363/1000,"")</f>
        <v>0</v>
      </c>
      <c r="O363" s="30">
        <f>IF(B363&gt;0,G363*B363/1000,"")</f>
        <v>0</v>
      </c>
      <c r="P363" s="71">
        <v>4</v>
      </c>
      <c r="Q363" s="38">
        <v>2306</v>
      </c>
      <c r="R363" s="108"/>
      <c r="S363" s="108"/>
    </row>
    <row r="364" spans="1:19">
      <c r="A364" s="86">
        <v>42662</v>
      </c>
      <c r="B364" s="38">
        <v>2407</v>
      </c>
      <c r="C364" s="42"/>
      <c r="D364" s="42"/>
      <c r="E364" s="43"/>
      <c r="F364" s="42"/>
      <c r="G364" s="42"/>
      <c r="H364" s="42"/>
      <c r="I364" s="42"/>
      <c r="J364" s="42"/>
      <c r="K364" s="44"/>
      <c r="L364" s="44"/>
      <c r="M364" s="44"/>
      <c r="N364" s="76"/>
      <c r="O364" s="76"/>
      <c r="P364" s="71">
        <v>0</v>
      </c>
      <c r="Q364" s="38">
        <v>2172</v>
      </c>
      <c r="R364" s="108"/>
      <c r="S364" s="108"/>
    </row>
    <row r="365" spans="1:19">
      <c r="A365" s="86">
        <v>42663</v>
      </c>
      <c r="B365" s="38">
        <v>2358</v>
      </c>
      <c r="C365" s="42"/>
      <c r="D365" s="42"/>
      <c r="E365" s="43"/>
      <c r="F365" s="42"/>
      <c r="G365" s="42"/>
      <c r="H365" s="42"/>
      <c r="I365" s="42"/>
      <c r="J365" s="42"/>
      <c r="K365" s="44"/>
      <c r="L365" s="44"/>
      <c r="M365" s="44"/>
      <c r="N365" s="76"/>
      <c r="O365" s="76"/>
      <c r="P365" s="71">
        <v>0</v>
      </c>
      <c r="Q365" s="38">
        <v>2126</v>
      </c>
      <c r="R365" s="108"/>
      <c r="S365" s="108"/>
    </row>
    <row r="366" spans="1:19">
      <c r="A366" s="86">
        <v>42664</v>
      </c>
      <c r="B366" s="38">
        <v>2358</v>
      </c>
      <c r="C366" s="42"/>
      <c r="D366" s="42"/>
      <c r="E366" s="43"/>
      <c r="F366" s="42"/>
      <c r="G366" s="42"/>
      <c r="H366" s="42"/>
      <c r="I366" s="42"/>
      <c r="J366" s="42"/>
      <c r="K366" s="44"/>
      <c r="L366" s="44"/>
      <c r="M366" s="44"/>
      <c r="N366" s="76"/>
      <c r="O366" s="76"/>
      <c r="P366" s="71">
        <v>0</v>
      </c>
      <c r="Q366" s="38">
        <v>2134</v>
      </c>
      <c r="R366" s="108"/>
      <c r="S366" s="108"/>
    </row>
    <row r="367" spans="1:19">
      <c r="A367" s="86">
        <v>42665</v>
      </c>
      <c r="B367" s="38">
        <v>2185</v>
      </c>
      <c r="C367" s="42"/>
      <c r="D367" s="42"/>
      <c r="E367" s="43"/>
      <c r="F367" s="42"/>
      <c r="G367" s="42"/>
      <c r="H367" s="42"/>
      <c r="I367" s="42"/>
      <c r="J367" s="42"/>
      <c r="K367" s="44"/>
      <c r="L367" s="44"/>
      <c r="M367" s="44"/>
      <c r="N367" s="76"/>
      <c r="O367" s="76"/>
      <c r="P367" s="71">
        <v>0</v>
      </c>
      <c r="Q367" s="38">
        <v>2005</v>
      </c>
      <c r="R367" s="108"/>
      <c r="S367" s="108"/>
    </row>
    <row r="368" spans="1:19">
      <c r="A368" s="86">
        <v>42666</v>
      </c>
      <c r="B368" s="38">
        <v>2085</v>
      </c>
      <c r="C368" s="42"/>
      <c r="D368" s="42"/>
      <c r="E368" s="43"/>
      <c r="F368" s="42"/>
      <c r="G368" s="42"/>
      <c r="H368" s="42"/>
      <c r="I368" s="42"/>
      <c r="J368" s="42"/>
      <c r="K368" s="44"/>
      <c r="L368" s="44"/>
      <c r="M368" s="44"/>
      <c r="N368" s="76"/>
      <c r="O368" s="76"/>
      <c r="P368" s="71">
        <v>0</v>
      </c>
      <c r="Q368" s="38">
        <v>1907</v>
      </c>
      <c r="R368" s="108"/>
      <c r="S368" s="108"/>
    </row>
    <row r="369" spans="1:19">
      <c r="A369" s="86">
        <v>42667</v>
      </c>
      <c r="B369" s="38">
        <v>2342</v>
      </c>
      <c r="C369" s="42"/>
      <c r="D369" s="42"/>
      <c r="E369" s="43"/>
      <c r="F369" s="42"/>
      <c r="G369" s="42"/>
      <c r="H369" s="42"/>
      <c r="I369" s="42"/>
      <c r="J369" s="42"/>
      <c r="K369" s="44"/>
      <c r="L369" s="44"/>
      <c r="M369" s="44"/>
      <c r="N369" s="76"/>
      <c r="O369" s="76"/>
      <c r="P369" s="71">
        <v>0</v>
      </c>
      <c r="Q369" s="38">
        <v>1979</v>
      </c>
      <c r="R369" s="108"/>
      <c r="S369" s="108"/>
    </row>
    <row r="370" spans="1:19">
      <c r="A370" s="86">
        <v>42668</v>
      </c>
      <c r="B370" s="38">
        <v>2474</v>
      </c>
      <c r="C370" s="42"/>
      <c r="D370" s="42"/>
      <c r="E370" s="43"/>
      <c r="F370" s="42"/>
      <c r="G370" s="42"/>
      <c r="H370" s="42"/>
      <c r="I370" s="42"/>
      <c r="J370" s="42"/>
      <c r="K370" s="44"/>
      <c r="L370" s="44"/>
      <c r="M370" s="44"/>
      <c r="N370" s="76"/>
      <c r="O370" s="76"/>
      <c r="P370" s="71">
        <v>0</v>
      </c>
      <c r="Q370" s="38">
        <v>2158</v>
      </c>
      <c r="R370" s="108"/>
      <c r="S370" s="108"/>
    </row>
    <row r="371" spans="1:19">
      <c r="A371" s="86">
        <v>42669</v>
      </c>
      <c r="B371" s="38">
        <v>2330</v>
      </c>
      <c r="C371" s="42"/>
      <c r="D371" s="42"/>
      <c r="E371" s="43"/>
      <c r="F371" s="42"/>
      <c r="G371" s="42"/>
      <c r="H371" s="42"/>
      <c r="I371" s="42"/>
      <c r="J371" s="42"/>
      <c r="K371" s="44"/>
      <c r="L371" s="44"/>
      <c r="M371" s="44"/>
      <c r="N371" s="76"/>
      <c r="O371" s="76"/>
      <c r="P371" s="71">
        <v>0</v>
      </c>
      <c r="Q371" s="38">
        <v>2063</v>
      </c>
      <c r="R371" s="108"/>
      <c r="S371" s="108"/>
    </row>
    <row r="372" spans="1:19">
      <c r="A372" s="86">
        <v>42670</v>
      </c>
      <c r="B372" s="38">
        <v>2233</v>
      </c>
      <c r="C372" s="42"/>
      <c r="D372" s="42"/>
      <c r="E372" s="43"/>
      <c r="F372" s="42"/>
      <c r="G372" s="42"/>
      <c r="H372" s="42"/>
      <c r="I372" s="42"/>
      <c r="J372" s="42"/>
      <c r="K372" s="44"/>
      <c r="L372" s="44"/>
      <c r="M372" s="44"/>
      <c r="N372" s="76"/>
      <c r="O372" s="76"/>
      <c r="P372" s="71">
        <v>0</v>
      </c>
      <c r="Q372" s="38">
        <v>2035</v>
      </c>
      <c r="R372" s="108"/>
      <c r="S372" s="108"/>
    </row>
    <row r="373" spans="1:19">
      <c r="A373" s="86">
        <v>42671</v>
      </c>
      <c r="B373" s="38">
        <v>2266</v>
      </c>
      <c r="C373" s="42"/>
      <c r="D373" s="42"/>
      <c r="E373" s="43"/>
      <c r="F373" s="42"/>
      <c r="G373" s="42"/>
      <c r="H373" s="42"/>
      <c r="I373" s="42"/>
      <c r="J373" s="42"/>
      <c r="K373" s="44"/>
      <c r="L373" s="44"/>
      <c r="M373" s="44"/>
      <c r="N373" s="76"/>
      <c r="O373" s="76"/>
      <c r="P373" s="71">
        <v>0</v>
      </c>
      <c r="Q373" s="38">
        <v>2031</v>
      </c>
      <c r="R373" s="108"/>
      <c r="S373" s="108"/>
    </row>
    <row r="374" spans="1:19">
      <c r="A374" s="86">
        <v>42672</v>
      </c>
      <c r="B374" s="38">
        <v>2528</v>
      </c>
      <c r="C374" s="31"/>
      <c r="D374" s="32"/>
      <c r="E374" s="32"/>
      <c r="F374" s="32"/>
      <c r="G374" s="33"/>
      <c r="H374" s="33"/>
      <c r="I374" s="34"/>
      <c r="J374" s="34"/>
      <c r="K374" s="76"/>
      <c r="L374" s="76"/>
      <c r="M374" s="76"/>
      <c r="N374" s="76"/>
      <c r="O374" s="76"/>
      <c r="P374" s="71">
        <v>9</v>
      </c>
      <c r="Q374" s="38">
        <v>2281</v>
      </c>
      <c r="R374" s="108"/>
      <c r="S374" s="108"/>
    </row>
    <row r="375" spans="1:19">
      <c r="A375" s="86">
        <v>42673</v>
      </c>
      <c r="B375" s="38">
        <v>2255</v>
      </c>
      <c r="C375" s="42"/>
      <c r="D375" s="42"/>
      <c r="E375" s="43"/>
      <c r="F375" s="42"/>
      <c r="G375" s="42"/>
      <c r="H375" s="42"/>
      <c r="I375" s="42"/>
      <c r="J375" s="42"/>
      <c r="K375" s="44"/>
      <c r="L375" s="44"/>
      <c r="M375" s="44"/>
      <c r="N375" s="76"/>
      <c r="O375" s="76"/>
      <c r="P375" s="71">
        <v>0</v>
      </c>
      <c r="Q375" s="38">
        <v>2428</v>
      </c>
      <c r="R375" s="108"/>
      <c r="S375" s="108"/>
    </row>
    <row r="376" spans="1:19">
      <c r="A376" s="86">
        <v>42674</v>
      </c>
      <c r="B376" s="107">
        <v>2129</v>
      </c>
      <c r="C376" s="39"/>
      <c r="D376" s="39"/>
      <c r="E376" s="40"/>
      <c r="F376" s="39"/>
      <c r="G376" s="39"/>
      <c r="H376" s="39"/>
      <c r="I376" s="34"/>
      <c r="J376" s="39"/>
      <c r="K376" s="79"/>
      <c r="L376" s="79"/>
      <c r="M376" s="79"/>
      <c r="N376" s="79"/>
      <c r="O376" s="79"/>
      <c r="P376" s="71">
        <v>0</v>
      </c>
      <c r="Q376" s="38">
        <v>1903</v>
      </c>
      <c r="R376" s="108"/>
      <c r="S376" s="108"/>
    </row>
    <row r="377" spans="1:19" ht="15.75" thickBot="1">
      <c r="A377" s="88"/>
      <c r="B377" s="80"/>
      <c r="C377" s="334"/>
      <c r="D377" s="334"/>
      <c r="E377" s="334"/>
      <c r="F377" s="334"/>
      <c r="G377" s="334"/>
      <c r="H377" s="334"/>
      <c r="I377" s="47"/>
      <c r="J377" s="48"/>
      <c r="K377" s="81"/>
      <c r="L377" s="81"/>
      <c r="M377" s="81"/>
      <c r="N377" s="81"/>
      <c r="O377" s="81"/>
      <c r="P377" s="95"/>
      <c r="Q377" s="80"/>
      <c r="R377" s="80"/>
      <c r="S377" s="80"/>
    </row>
    <row r="378" spans="1:19">
      <c r="A378" s="89" t="s">
        <v>22</v>
      </c>
      <c r="B378" s="98">
        <f>MIN(B11:B375)</f>
        <v>1270</v>
      </c>
      <c r="C378" s="104">
        <f t="shared" ref="C378:O378" si="0">MIN(C11:C375)</f>
        <v>1</v>
      </c>
      <c r="D378" s="104">
        <f t="shared" si="0"/>
        <v>0.01</v>
      </c>
      <c r="E378" s="104">
        <f t="shared" si="0"/>
        <v>7.1</v>
      </c>
      <c r="F378" s="104">
        <f t="shared" si="0"/>
        <v>8</v>
      </c>
      <c r="G378" s="104">
        <f t="shared" si="0"/>
        <v>1</v>
      </c>
      <c r="H378" s="104">
        <f t="shared" si="0"/>
        <v>2</v>
      </c>
      <c r="I378" s="104">
        <f t="shared" si="0"/>
        <v>2.2000000000000002</v>
      </c>
      <c r="J378" s="104">
        <f t="shared" si="0"/>
        <v>2.1</v>
      </c>
      <c r="K378" s="104">
        <f t="shared" si="0"/>
        <v>0</v>
      </c>
      <c r="L378" s="104">
        <f t="shared" si="0"/>
        <v>0</v>
      </c>
      <c r="M378" s="104">
        <f t="shared" si="0"/>
        <v>0</v>
      </c>
      <c r="N378" s="104">
        <f t="shared" si="0"/>
        <v>0</v>
      </c>
      <c r="O378" s="104">
        <f t="shared" si="0"/>
        <v>0</v>
      </c>
      <c r="P378" s="104">
        <f>MIN(P11:P376)</f>
        <v>0</v>
      </c>
      <c r="Q378" s="98">
        <f>MIN(Q11:Q375)</f>
        <v>0</v>
      </c>
    </row>
    <row r="379" spans="1:19">
      <c r="A379" s="90" t="s">
        <v>23</v>
      </c>
      <c r="B379" s="99">
        <f>AVERAGE(B11:B375)</f>
        <v>2872.1232876712329</v>
      </c>
      <c r="C379" s="42">
        <f t="shared" ref="C379:O379" si="1">AVERAGE(C11:C375)</f>
        <v>1</v>
      </c>
      <c r="D379" s="42">
        <f t="shared" si="1"/>
        <v>2.7459090909090911</v>
      </c>
      <c r="E379" s="42">
        <f t="shared" si="1"/>
        <v>7.3772727272727288</v>
      </c>
      <c r="F379" s="42">
        <f t="shared" si="1"/>
        <v>254.68181818181819</v>
      </c>
      <c r="G379" s="42">
        <f t="shared" si="1"/>
        <v>5.8636363636363633</v>
      </c>
      <c r="H379" s="42">
        <f t="shared" si="1"/>
        <v>7.3636363636363633</v>
      </c>
      <c r="I379" s="42">
        <f t="shared" si="1"/>
        <v>5.8045454545454547</v>
      </c>
      <c r="J379" s="42">
        <f t="shared" si="1"/>
        <v>6.2363636363636372</v>
      </c>
      <c r="K379" s="42">
        <f t="shared" si="1"/>
        <v>17.118423076923076</v>
      </c>
      <c r="L379" s="42">
        <f t="shared" si="1"/>
        <v>12.766803846153847</v>
      </c>
      <c r="M379" s="42">
        <f t="shared" si="1"/>
        <v>2.2392307692307694</v>
      </c>
      <c r="N379" s="42">
        <f t="shared" si="1"/>
        <v>14.004530769230769</v>
      </c>
      <c r="O379" s="42">
        <f t="shared" si="1"/>
        <v>13.374730769230768</v>
      </c>
      <c r="P379" s="42">
        <f>AVERAGE(P11:P376)</f>
        <v>2.7336065573770494</v>
      </c>
      <c r="Q379" s="99">
        <f>AVERAGE(Q11:Q375)</f>
        <v>883.92602739726033</v>
      </c>
    </row>
    <row r="380" spans="1:19" ht="15.75" thickBot="1">
      <c r="A380" s="91" t="s">
        <v>24</v>
      </c>
      <c r="B380" s="100">
        <f>MAX(B11:B375)</f>
        <v>30268</v>
      </c>
      <c r="C380" s="105">
        <f t="shared" ref="C380:O380" si="2">MAX(C11:C375)</f>
        <v>1</v>
      </c>
      <c r="D380" s="105">
        <f t="shared" si="2"/>
        <v>6.2</v>
      </c>
      <c r="E380" s="105">
        <f t="shared" si="2"/>
        <v>7.7</v>
      </c>
      <c r="F380" s="105">
        <f t="shared" si="2"/>
        <v>1400</v>
      </c>
      <c r="G380" s="105">
        <f t="shared" si="2"/>
        <v>20</v>
      </c>
      <c r="H380" s="105">
        <f t="shared" si="2"/>
        <v>24</v>
      </c>
      <c r="I380" s="105">
        <f t="shared" si="2"/>
        <v>9.6999999999999993</v>
      </c>
      <c r="J380" s="85">
        <f t="shared" si="2"/>
        <v>8.9</v>
      </c>
      <c r="K380" s="105">
        <f t="shared" si="2"/>
        <v>75.191999999999993</v>
      </c>
      <c r="L380" s="105">
        <f t="shared" si="2"/>
        <v>26.9438</v>
      </c>
      <c r="M380" s="105">
        <f t="shared" si="2"/>
        <v>3.7810000000000001</v>
      </c>
      <c r="N380" s="105">
        <f t="shared" si="2"/>
        <v>26.088900000000002</v>
      </c>
      <c r="O380" s="105">
        <f t="shared" si="2"/>
        <v>51.7</v>
      </c>
      <c r="P380" s="105">
        <f>MAX(P11:P376)</f>
        <v>82</v>
      </c>
      <c r="Q380" s="100">
        <f>MAX(Q11:Q375)</f>
        <v>5436</v>
      </c>
    </row>
    <row r="381" spans="1:19">
      <c r="A381" s="92"/>
      <c r="B381" s="83" t="s">
        <v>31</v>
      </c>
      <c r="C381" s="84">
        <f>COUNTIF(C12:C376,"&gt;0")</f>
        <v>22</v>
      </c>
      <c r="D381" s="47"/>
      <c r="E381" s="47"/>
      <c r="F381" s="47"/>
      <c r="G381" s="47"/>
      <c r="H381" s="47"/>
      <c r="I381" s="47"/>
      <c r="J381" s="96" t="s">
        <v>27</v>
      </c>
      <c r="K381" s="69">
        <f>SUM(K$11:K$375)</f>
        <v>445.07900000000001</v>
      </c>
      <c r="L381" s="69">
        <f t="shared" ref="L381:P381" si="3">SUM(L$11:L$375)</f>
        <v>331.93690000000004</v>
      </c>
      <c r="M381" s="69">
        <f t="shared" si="3"/>
        <v>58.220000000000006</v>
      </c>
      <c r="N381" s="69">
        <f t="shared" si="3"/>
        <v>364.11779999999999</v>
      </c>
      <c r="O381" s="69">
        <f t="shared" si="3"/>
        <v>347.74299999999994</v>
      </c>
      <c r="P381" s="69">
        <f t="shared" si="3"/>
        <v>1000.5</v>
      </c>
      <c r="Q381" s="83"/>
      <c r="R381" s="83"/>
      <c r="S381" s="83"/>
    </row>
  </sheetData>
  <protectedRanges>
    <protectedRange sqref="P11:P376" name="Range1_3"/>
    <protectedRange sqref="Q11:S376" name="Range1_4"/>
    <protectedRange sqref="K377:O377" name="Range1"/>
    <protectedRange sqref="B11:B375" name="Range1_4_1"/>
    <protectedRange sqref="C67:H67 C166:J166 C165:H165 C152:J152 C151:H151 C138:J138 C137:H137 C124:J124 C123:H123 C110:J110 C109:H109 C96:J96 C95:H95 C82:J82 C81:H81 C68:J68 C14:J25 C26:H26 C39:H39 C40:J40 C53:H53 C179:H179 C180:J180 C374:H374 C375:M375 C54:J54 C193:H193 C360:H360 C361:J361 C348:J348 C347:H347 C334:J334 C333:H333 C320:J320 C319:H319 C306:J306 C305:H305 C292:J292 C291:H291 C278:J278 C277:H277 C264:J264 C263:H263 C250:J250 C249:H249 C236:J236 C235:H235 C222:J222 C221:H221 C208:J208 C207:H207 C194:J194 C364:M373 C13:O13 C27:O27 C28:J38 C41:O41 C42:J52 C55:O55 C56:J66 C69:O69 C70:J80 C83:O83 C84:J94 C97:O97 C98:J108 C111:O111 C112:J122 C125:O125 C126:J136 C139:O139 C140:J150 C153:O153 C154:J164 C167:O167 C168:J178 C181:O181 C182:J192 C195:O195 C196:J206 K209:O209 C210:J220 K223:O223 C224:J234 C237:O237 C238:J248 C251:O251 C252:J262 C265:O265 C266:J276 C279:O279 C280:J290 C293:O293 C294:J304 C307:O307 C308:J318 C321:O321 C322:J332 C335:O335 C336:J346 C349:O349 C350:J359 K363:O363" name="Range1_1"/>
    <protectedRange sqref="C209:J209" name="Range1_2_2_1"/>
    <protectedRange sqref="C223:J223 C363:J363" name="Range1_2_2_2"/>
    <protectedRange sqref="B376" name="Range1_5"/>
  </protectedRanges>
  <mergeCells count="22">
    <mergeCell ref="C377:H377"/>
    <mergeCell ref="Q5:Q6"/>
    <mergeCell ref="C223:J223"/>
    <mergeCell ref="C209:J209"/>
    <mergeCell ref="C363:J363"/>
    <mergeCell ref="K9:K10"/>
    <mergeCell ref="L9:L10"/>
    <mergeCell ref="M9:M10"/>
    <mergeCell ref="N9:N10"/>
    <mergeCell ref="O9:O10"/>
    <mergeCell ref="P9:P10"/>
    <mergeCell ref="C5:J5"/>
    <mergeCell ref="K5:O5"/>
    <mergeCell ref="E6:E7"/>
    <mergeCell ref="A1:S1"/>
    <mergeCell ref="A2:S2"/>
    <mergeCell ref="S5:S7"/>
    <mergeCell ref="A3:S3"/>
    <mergeCell ref="A4:S4"/>
    <mergeCell ref="A5:A7"/>
    <mergeCell ref="B5:B6"/>
    <mergeCell ref="R5:R7"/>
  </mergeCells>
  <hyperlinks>
    <hyperlink ref="A3" r:id="rId1" xr:uid="{00000000-0004-0000-0400-000000000000}"/>
  </hyperlinks>
  <pageMargins left="0.7" right="0.7" top="0.75" bottom="0.75" header="0.3" footer="0.3"/>
  <pageSetup paperSize="9" orientation="portrait" r:id="rId2"/>
  <ignoredErrors>
    <ignoredError sqref="B378:B380 Q378:Q380" formulaRange="1"/>
    <ignoredError sqref="P378:P38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83"/>
  <sheetViews>
    <sheetView zoomScaleNormal="100" workbookViewId="0">
      <pane xSplit="13" ySplit="12" topLeftCell="N373" activePane="bottomRight" state="frozen"/>
      <selection pane="topRight" activeCell="N1" sqref="N1"/>
      <selection pane="bottomLeft" activeCell="C377" sqref="C377:O377"/>
      <selection pane="bottomRight" activeCell="C383" sqref="C383"/>
    </sheetView>
  </sheetViews>
  <sheetFormatPr defaultRowHeight="15"/>
  <cols>
    <col min="1" max="1" width="30.28515625" customWidth="1"/>
    <col min="2" max="2" width="13.140625" customWidth="1"/>
    <col min="4" max="4" width="10.7109375" customWidth="1"/>
    <col min="6" max="6" width="10.5703125" customWidth="1"/>
    <col min="11" max="11" width="9.85546875" customWidth="1"/>
    <col min="12" max="12" width="10" customWidth="1"/>
    <col min="13" max="13" width="10.42578125" customWidth="1"/>
    <col min="14" max="14" width="12.28515625" customWidth="1"/>
    <col min="15" max="15" width="10.42578125" customWidth="1"/>
    <col min="16" max="16" width="9.140625" customWidth="1"/>
    <col min="17" max="19" width="13" customWidth="1"/>
    <col min="20" max="20" width="31.5703125" customWidth="1"/>
  </cols>
  <sheetData>
    <row r="1" spans="1:20" ht="21">
      <c r="A1" s="332" t="s">
        <v>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</row>
    <row r="2" spans="1:20" ht="18.75" customHeight="1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</row>
    <row r="3" spans="1:20" ht="18.75" customHeight="1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</row>
    <row r="4" spans="1:20" ht="18.75" customHeight="1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</row>
    <row r="5" spans="1:20" ht="18">
      <c r="A5" s="360" t="s">
        <v>39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</row>
    <row r="6" spans="1:20" ht="18.75">
      <c r="A6" s="362" t="s">
        <v>40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</row>
    <row r="7" spans="1:20" ht="38.25" customHeight="1">
      <c r="A7" s="344" t="s">
        <v>2</v>
      </c>
      <c r="B7" s="340" t="s">
        <v>36</v>
      </c>
      <c r="C7" s="347" t="s">
        <v>35</v>
      </c>
      <c r="D7" s="347"/>
      <c r="E7" s="347"/>
      <c r="F7" s="347"/>
      <c r="G7" s="347"/>
      <c r="H7" s="347"/>
      <c r="I7" s="347"/>
      <c r="J7" s="348"/>
      <c r="K7" s="349" t="s">
        <v>3</v>
      </c>
      <c r="L7" s="350"/>
      <c r="M7" s="350"/>
      <c r="N7" s="350"/>
      <c r="O7" s="351"/>
      <c r="P7" s="70"/>
      <c r="Q7" s="340" t="s">
        <v>34</v>
      </c>
      <c r="R7" s="340" t="s">
        <v>37</v>
      </c>
      <c r="S7" s="340" t="s">
        <v>38</v>
      </c>
      <c r="T7" s="340" t="s">
        <v>47</v>
      </c>
    </row>
    <row r="8" spans="1:20" ht="60" customHeight="1">
      <c r="A8" s="345"/>
      <c r="B8" s="341"/>
      <c r="C8" s="10" t="s">
        <v>4</v>
      </c>
      <c r="D8" s="11" t="s">
        <v>5</v>
      </c>
      <c r="E8" s="352" t="s">
        <v>0</v>
      </c>
      <c r="F8" s="10" t="s">
        <v>6</v>
      </c>
      <c r="G8" s="12" t="s">
        <v>7</v>
      </c>
      <c r="H8" s="12" t="s">
        <v>8</v>
      </c>
      <c r="I8" s="12" t="s">
        <v>9</v>
      </c>
      <c r="J8" s="11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28</v>
      </c>
      <c r="Q8" s="341"/>
      <c r="R8" s="357"/>
      <c r="S8" s="357"/>
      <c r="T8" s="357"/>
    </row>
    <row r="9" spans="1:20">
      <c r="A9" s="346"/>
      <c r="B9" s="14" t="s">
        <v>32</v>
      </c>
      <c r="C9" s="15" t="s">
        <v>16</v>
      </c>
      <c r="D9" s="12" t="s">
        <v>16</v>
      </c>
      <c r="E9" s="353"/>
      <c r="F9" s="15" t="s">
        <v>17</v>
      </c>
      <c r="G9" s="16" t="s">
        <v>16</v>
      </c>
      <c r="H9" s="16" t="s">
        <v>16</v>
      </c>
      <c r="I9" s="15" t="s">
        <v>16</v>
      </c>
      <c r="J9" s="15" t="s">
        <v>16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29</v>
      </c>
      <c r="Q9" s="14" t="s">
        <v>32</v>
      </c>
      <c r="R9" s="358"/>
      <c r="S9" s="358"/>
      <c r="T9" s="358"/>
    </row>
    <row r="10" spans="1:20">
      <c r="A10" s="17" t="s">
        <v>19</v>
      </c>
      <c r="B10" s="97">
        <v>35500</v>
      </c>
      <c r="C10" s="19">
        <v>10</v>
      </c>
      <c r="D10" s="20" t="s">
        <v>1</v>
      </c>
      <c r="E10" s="21" t="s">
        <v>1</v>
      </c>
      <c r="F10" s="22" t="s">
        <v>1</v>
      </c>
      <c r="G10" s="22">
        <v>30</v>
      </c>
      <c r="H10" s="22">
        <v>20</v>
      </c>
      <c r="I10" s="19" t="s">
        <v>1</v>
      </c>
      <c r="J10" s="23" t="s">
        <v>1</v>
      </c>
      <c r="K10" s="25">
        <v>17500</v>
      </c>
      <c r="L10" s="25">
        <v>19983</v>
      </c>
      <c r="M10" s="25">
        <v>7837</v>
      </c>
      <c r="N10" s="25">
        <v>7850</v>
      </c>
      <c r="O10" s="25">
        <v>19983</v>
      </c>
      <c r="P10" s="25"/>
      <c r="Q10" s="97" t="s">
        <v>1</v>
      </c>
      <c r="R10" s="97" t="s">
        <v>1</v>
      </c>
      <c r="S10" s="97" t="s">
        <v>1</v>
      </c>
      <c r="T10" s="97" t="s">
        <v>1</v>
      </c>
    </row>
    <row r="11" spans="1:20">
      <c r="A11" s="17" t="s">
        <v>20</v>
      </c>
      <c r="B11" s="97" t="s">
        <v>1</v>
      </c>
      <c r="C11" s="18" t="s">
        <v>1</v>
      </c>
      <c r="D11" s="18" t="s">
        <v>1</v>
      </c>
      <c r="E11" s="18" t="s">
        <v>1</v>
      </c>
      <c r="F11" s="18" t="s">
        <v>1</v>
      </c>
      <c r="G11" s="18" t="s">
        <v>1</v>
      </c>
      <c r="H11" s="18" t="s">
        <v>1</v>
      </c>
      <c r="I11" s="18" t="s">
        <v>1</v>
      </c>
      <c r="J11" s="18" t="s">
        <v>1</v>
      </c>
      <c r="K11" s="335" t="s">
        <v>1</v>
      </c>
      <c r="L11" s="335" t="s">
        <v>1</v>
      </c>
      <c r="M11" s="335" t="s">
        <v>1</v>
      </c>
      <c r="N11" s="335" t="s">
        <v>1</v>
      </c>
      <c r="O11" s="335" t="s">
        <v>1</v>
      </c>
      <c r="P11" s="335" t="s">
        <v>1</v>
      </c>
      <c r="Q11" s="97" t="s">
        <v>1</v>
      </c>
      <c r="R11" s="97" t="s">
        <v>1</v>
      </c>
      <c r="S11" s="97" t="s">
        <v>1</v>
      </c>
      <c r="T11" s="97" t="s">
        <v>1</v>
      </c>
    </row>
    <row r="12" spans="1:20">
      <c r="A12" s="17" t="s">
        <v>21</v>
      </c>
      <c r="B12" s="97" t="s">
        <v>1</v>
      </c>
      <c r="C12" s="18" t="s">
        <v>1</v>
      </c>
      <c r="D12" s="18" t="s">
        <v>1</v>
      </c>
      <c r="E12" s="18" t="s">
        <v>1</v>
      </c>
      <c r="F12" s="18" t="s">
        <v>1</v>
      </c>
      <c r="G12" s="18" t="s">
        <v>1</v>
      </c>
      <c r="H12" s="18" t="s">
        <v>1</v>
      </c>
      <c r="I12" s="18" t="s">
        <v>1</v>
      </c>
      <c r="J12" s="18" t="s">
        <v>1</v>
      </c>
      <c r="K12" s="336"/>
      <c r="L12" s="336"/>
      <c r="M12" s="336"/>
      <c r="N12" s="336"/>
      <c r="O12" s="336"/>
      <c r="P12" s="336"/>
      <c r="Q12" s="97" t="s">
        <v>1</v>
      </c>
      <c r="R12" s="97" t="s">
        <v>1</v>
      </c>
      <c r="S12" s="97" t="s">
        <v>1</v>
      </c>
      <c r="T12" s="97" t="s">
        <v>1</v>
      </c>
    </row>
    <row r="13" spans="1:20">
      <c r="A13" s="86">
        <v>42675</v>
      </c>
      <c r="B13" s="38">
        <v>2199</v>
      </c>
      <c r="C13" s="30"/>
      <c r="D13" s="30"/>
      <c r="E13" s="37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71">
        <v>0</v>
      </c>
      <c r="Q13" s="38">
        <v>1401</v>
      </c>
      <c r="R13" s="108"/>
      <c r="S13" s="108"/>
      <c r="T13" s="108"/>
    </row>
    <row r="14" spans="1:20">
      <c r="A14" s="86">
        <v>42676</v>
      </c>
      <c r="B14" s="38">
        <v>2310</v>
      </c>
      <c r="C14" s="33"/>
      <c r="D14" s="42"/>
      <c r="E14" s="31"/>
      <c r="F14" s="31"/>
      <c r="G14" s="31"/>
      <c r="H14" s="31"/>
      <c r="I14" s="33"/>
      <c r="J14" s="75"/>
      <c r="K14" s="76"/>
      <c r="L14" s="76"/>
      <c r="M14" s="76"/>
      <c r="N14" s="76"/>
      <c r="O14" s="76"/>
      <c r="P14" s="71">
        <v>0</v>
      </c>
      <c r="Q14" s="38">
        <v>1325</v>
      </c>
      <c r="R14" s="108"/>
      <c r="S14" s="108"/>
      <c r="T14" s="108"/>
    </row>
    <row r="15" spans="1:20">
      <c r="A15" s="86">
        <v>42677</v>
      </c>
      <c r="B15" s="38">
        <v>2262</v>
      </c>
      <c r="C15" s="33"/>
      <c r="D15" s="33"/>
      <c r="E15" s="31"/>
      <c r="F15" s="32"/>
      <c r="G15" s="32"/>
      <c r="H15" s="32"/>
      <c r="I15" s="33"/>
      <c r="J15" s="33"/>
      <c r="K15" s="76"/>
      <c r="L15" s="76"/>
      <c r="M15" s="76"/>
      <c r="N15" s="76"/>
      <c r="O15" s="76"/>
      <c r="P15" s="71">
        <v>3.5</v>
      </c>
      <c r="Q15" s="38">
        <v>1521</v>
      </c>
      <c r="R15" s="108"/>
      <c r="S15" s="108"/>
      <c r="T15" s="108"/>
    </row>
    <row r="16" spans="1:20">
      <c r="A16" s="86">
        <v>42678</v>
      </c>
      <c r="B16" s="38">
        <v>2332</v>
      </c>
      <c r="C16" s="33"/>
      <c r="D16" s="33"/>
      <c r="E16" s="31"/>
      <c r="F16" s="32"/>
      <c r="G16" s="32"/>
      <c r="H16" s="32"/>
      <c r="I16" s="33"/>
      <c r="J16" s="33"/>
      <c r="K16" s="76"/>
      <c r="L16" s="76"/>
      <c r="M16" s="76"/>
      <c r="N16" s="76"/>
      <c r="O16" s="76"/>
      <c r="P16" s="71">
        <v>17</v>
      </c>
      <c r="Q16" s="38">
        <v>2461</v>
      </c>
      <c r="R16" s="108"/>
      <c r="S16" s="108"/>
      <c r="T16" s="108"/>
    </row>
    <row r="17" spans="1:20">
      <c r="A17" s="86">
        <v>42679</v>
      </c>
      <c r="B17" s="38">
        <v>2267</v>
      </c>
      <c r="C17" s="102"/>
      <c r="D17" s="102"/>
      <c r="E17" s="103"/>
      <c r="F17" s="102"/>
      <c r="G17" s="102"/>
      <c r="H17" s="102"/>
      <c r="I17" s="102"/>
      <c r="J17" s="102"/>
      <c r="K17" s="76"/>
      <c r="L17" s="76"/>
      <c r="M17" s="76"/>
      <c r="N17" s="76"/>
      <c r="O17" s="76"/>
      <c r="P17" s="71">
        <v>32.5</v>
      </c>
      <c r="Q17" s="38">
        <v>3865</v>
      </c>
      <c r="R17" s="108"/>
      <c r="S17" s="108"/>
      <c r="T17" s="108"/>
    </row>
    <row r="18" spans="1:20">
      <c r="A18" s="86">
        <v>42680</v>
      </c>
      <c r="B18" s="38">
        <v>2200</v>
      </c>
      <c r="C18" s="42"/>
      <c r="D18" s="42"/>
      <c r="E18" s="43"/>
      <c r="F18" s="42"/>
      <c r="G18" s="42"/>
      <c r="H18" s="42"/>
      <c r="I18" s="42"/>
      <c r="J18" s="42"/>
      <c r="K18" s="76"/>
      <c r="L18" s="76"/>
      <c r="M18" s="76"/>
      <c r="N18" s="76"/>
      <c r="O18" s="76"/>
      <c r="P18" s="71">
        <v>7</v>
      </c>
      <c r="Q18" s="38">
        <v>5389</v>
      </c>
      <c r="R18" s="108"/>
      <c r="S18" s="108"/>
      <c r="T18" s="108"/>
    </row>
    <row r="19" spans="1:20">
      <c r="A19" s="86">
        <v>42681</v>
      </c>
      <c r="B19" s="38">
        <v>2124</v>
      </c>
      <c r="C19" s="42"/>
      <c r="D19" s="42"/>
      <c r="E19" s="43"/>
      <c r="F19" s="42"/>
      <c r="G19" s="42"/>
      <c r="H19" s="42"/>
      <c r="I19" s="42"/>
      <c r="J19" s="42"/>
      <c r="K19" s="76"/>
      <c r="L19" s="76"/>
      <c r="M19" s="76"/>
      <c r="N19" s="76"/>
      <c r="O19" s="76"/>
      <c r="P19" s="71">
        <v>0</v>
      </c>
      <c r="Q19" s="38">
        <v>4293</v>
      </c>
      <c r="R19" s="108"/>
      <c r="S19" s="108"/>
      <c r="T19" s="108"/>
    </row>
    <row r="20" spans="1:20">
      <c r="A20" s="86">
        <v>42682</v>
      </c>
      <c r="B20" s="38">
        <v>2301</v>
      </c>
      <c r="C20" s="42"/>
      <c r="D20" s="42"/>
      <c r="E20" s="43"/>
      <c r="F20" s="42"/>
      <c r="G20" s="42"/>
      <c r="H20" s="42"/>
      <c r="I20" s="42"/>
      <c r="J20" s="42"/>
      <c r="K20" s="76"/>
      <c r="L20" s="76"/>
      <c r="M20" s="76"/>
      <c r="N20" s="76"/>
      <c r="O20" s="76"/>
      <c r="P20" s="71">
        <v>1</v>
      </c>
      <c r="Q20" s="38">
        <v>3504</v>
      </c>
      <c r="R20" s="108"/>
      <c r="S20" s="108"/>
      <c r="T20" s="108"/>
    </row>
    <row r="21" spans="1:20">
      <c r="A21" s="86">
        <v>42683</v>
      </c>
      <c r="B21" s="38">
        <v>2295</v>
      </c>
      <c r="C21" s="42"/>
      <c r="D21" s="42"/>
      <c r="E21" s="43"/>
      <c r="F21" s="42"/>
      <c r="G21" s="42"/>
      <c r="H21" s="42"/>
      <c r="I21" s="42"/>
      <c r="J21" s="42"/>
      <c r="K21" s="76"/>
      <c r="L21" s="76"/>
      <c r="M21" s="76"/>
      <c r="N21" s="76"/>
      <c r="O21" s="76"/>
      <c r="P21" s="71">
        <v>30.5</v>
      </c>
      <c r="Q21" s="38">
        <v>3906</v>
      </c>
      <c r="R21" s="108"/>
      <c r="S21" s="108"/>
      <c r="T21" s="108"/>
    </row>
    <row r="22" spans="1:20">
      <c r="A22" s="86">
        <v>42684</v>
      </c>
      <c r="B22" s="38">
        <v>3067</v>
      </c>
      <c r="C22" s="42"/>
      <c r="D22" s="42"/>
      <c r="E22" s="43"/>
      <c r="F22" s="42"/>
      <c r="G22" s="42"/>
      <c r="H22" s="42"/>
      <c r="I22" s="42"/>
      <c r="J22" s="42"/>
      <c r="K22" s="76"/>
      <c r="L22" s="76"/>
      <c r="M22" s="76"/>
      <c r="N22" s="76"/>
      <c r="O22" s="76"/>
      <c r="P22" s="72">
        <v>2</v>
      </c>
      <c r="Q22" s="38">
        <v>1410</v>
      </c>
      <c r="R22" s="108"/>
      <c r="S22" s="108"/>
      <c r="T22" s="108"/>
    </row>
    <row r="23" spans="1:20">
      <c r="A23" s="86">
        <v>42685</v>
      </c>
      <c r="B23" s="38">
        <v>2410</v>
      </c>
      <c r="C23" s="42"/>
      <c r="D23" s="42"/>
      <c r="E23" s="43"/>
      <c r="F23" s="42"/>
      <c r="G23" s="42"/>
      <c r="H23" s="42"/>
      <c r="I23" s="42"/>
      <c r="J23" s="42"/>
      <c r="K23" s="76"/>
      <c r="L23" s="76"/>
      <c r="M23" s="76"/>
      <c r="N23" s="76"/>
      <c r="O23" s="76"/>
      <c r="P23" s="71">
        <v>0</v>
      </c>
      <c r="Q23" s="38">
        <v>2288</v>
      </c>
      <c r="R23" s="108"/>
      <c r="S23" s="108"/>
      <c r="T23" s="108"/>
    </row>
    <row r="24" spans="1:20">
      <c r="A24" s="86">
        <v>42686</v>
      </c>
      <c r="B24" s="38">
        <v>2236</v>
      </c>
      <c r="C24" s="42"/>
      <c r="D24" s="42"/>
      <c r="E24" s="43"/>
      <c r="F24" s="42"/>
      <c r="G24" s="42"/>
      <c r="H24" s="42"/>
      <c r="I24" s="42"/>
      <c r="J24" s="42"/>
      <c r="K24" s="76"/>
      <c r="L24" s="76"/>
      <c r="M24" s="76"/>
      <c r="N24" s="76"/>
      <c r="O24" s="76"/>
      <c r="P24" s="71">
        <v>0</v>
      </c>
      <c r="Q24" s="38">
        <v>172</v>
      </c>
      <c r="R24" s="108"/>
      <c r="S24" s="108"/>
      <c r="T24" s="108"/>
    </row>
    <row r="25" spans="1:20">
      <c r="A25" s="86">
        <v>42687</v>
      </c>
      <c r="B25" s="38">
        <v>2600</v>
      </c>
      <c r="C25" s="42"/>
      <c r="D25" s="42"/>
      <c r="E25" s="43"/>
      <c r="F25" s="42"/>
      <c r="G25" s="42"/>
      <c r="H25" s="42"/>
      <c r="I25" s="42"/>
      <c r="J25" s="42"/>
      <c r="K25" s="76"/>
      <c r="L25" s="76"/>
      <c r="M25" s="76"/>
      <c r="N25" s="76"/>
      <c r="O25" s="76"/>
      <c r="P25" s="71">
        <v>0</v>
      </c>
      <c r="Q25" s="38">
        <v>9</v>
      </c>
      <c r="R25" s="108"/>
      <c r="S25" s="108"/>
      <c r="T25" s="108"/>
    </row>
    <row r="26" spans="1:20">
      <c r="A26" s="86">
        <v>42688</v>
      </c>
      <c r="B26" s="38">
        <v>2220</v>
      </c>
      <c r="C26" s="42"/>
      <c r="D26" s="42"/>
      <c r="E26" s="43"/>
      <c r="F26" s="42"/>
      <c r="G26" s="42"/>
      <c r="H26" s="42"/>
      <c r="I26" s="42"/>
      <c r="J26" s="42"/>
      <c r="K26" s="76"/>
      <c r="L26" s="76"/>
      <c r="M26" s="76"/>
      <c r="N26" s="76"/>
      <c r="O26" s="76"/>
      <c r="P26" s="71">
        <v>1</v>
      </c>
      <c r="Q26" s="38">
        <v>8</v>
      </c>
      <c r="R26" s="108"/>
      <c r="S26" s="108"/>
      <c r="T26" s="108"/>
    </row>
    <row r="27" spans="1:20">
      <c r="A27" s="86">
        <v>42689</v>
      </c>
      <c r="B27" s="38">
        <v>2502</v>
      </c>
      <c r="C27" s="30">
        <v>2</v>
      </c>
      <c r="D27" s="30">
        <v>0.39</v>
      </c>
      <c r="E27" s="37">
        <v>7.2</v>
      </c>
      <c r="F27" s="30">
        <v>172</v>
      </c>
      <c r="G27" s="30">
        <v>12</v>
      </c>
      <c r="H27" s="30">
        <v>5</v>
      </c>
      <c r="I27" s="30">
        <v>2.6</v>
      </c>
      <c r="J27" s="30">
        <v>3.8</v>
      </c>
      <c r="K27" s="30">
        <v>12.51</v>
      </c>
      <c r="L27" s="30">
        <v>6.51</v>
      </c>
      <c r="M27" s="30">
        <v>5</v>
      </c>
      <c r="N27" s="30">
        <v>9.51</v>
      </c>
      <c r="O27" s="30">
        <v>30.02</v>
      </c>
      <c r="P27" s="71">
        <v>57</v>
      </c>
      <c r="Q27" s="38">
        <v>25</v>
      </c>
      <c r="R27" s="108">
        <v>42698</v>
      </c>
      <c r="S27" s="108">
        <v>42699</v>
      </c>
      <c r="T27" s="108"/>
    </row>
    <row r="28" spans="1:20">
      <c r="A28" s="86">
        <v>42690</v>
      </c>
      <c r="B28" s="38">
        <v>2300</v>
      </c>
      <c r="C28" s="112"/>
      <c r="D28" s="112"/>
      <c r="E28" s="113"/>
      <c r="F28" s="112"/>
      <c r="G28" s="112"/>
      <c r="H28" s="112"/>
      <c r="I28" s="112"/>
      <c r="J28" s="112"/>
      <c r="K28" s="76"/>
      <c r="L28" s="76"/>
      <c r="M28" s="76"/>
      <c r="N28" s="76"/>
      <c r="O28" s="76"/>
      <c r="P28" s="71">
        <v>2</v>
      </c>
      <c r="Q28" s="38">
        <v>751</v>
      </c>
      <c r="R28" s="108"/>
      <c r="S28" s="108"/>
      <c r="T28" s="108"/>
    </row>
    <row r="29" spans="1:20">
      <c r="A29" s="86">
        <v>42691</v>
      </c>
      <c r="B29" s="38">
        <v>2247</v>
      </c>
      <c r="C29" s="112"/>
      <c r="D29" s="112"/>
      <c r="E29" s="113"/>
      <c r="F29" s="112"/>
      <c r="G29" s="112"/>
      <c r="H29" s="112"/>
      <c r="I29" s="112"/>
      <c r="J29" s="112"/>
      <c r="K29" s="76"/>
      <c r="L29" s="76"/>
      <c r="M29" s="76"/>
      <c r="N29" s="76"/>
      <c r="O29" s="76"/>
      <c r="P29" s="71">
        <v>0</v>
      </c>
      <c r="Q29" s="38">
        <v>1547</v>
      </c>
      <c r="R29" s="108"/>
      <c r="S29" s="108"/>
      <c r="T29" s="108"/>
    </row>
    <row r="30" spans="1:20">
      <c r="A30" s="86">
        <v>42692</v>
      </c>
      <c r="B30" s="38">
        <v>2292</v>
      </c>
      <c r="C30" s="42"/>
      <c r="D30" s="42"/>
      <c r="E30" s="43"/>
      <c r="F30" s="42"/>
      <c r="G30" s="42"/>
      <c r="H30" s="42"/>
      <c r="I30" s="42"/>
      <c r="J30" s="42"/>
      <c r="K30" s="76"/>
      <c r="L30" s="76"/>
      <c r="M30" s="76"/>
      <c r="N30" s="76"/>
      <c r="O30" s="76"/>
      <c r="P30" s="71">
        <v>0</v>
      </c>
      <c r="Q30" s="38">
        <v>2055</v>
      </c>
      <c r="R30" s="108"/>
      <c r="S30" s="108"/>
      <c r="T30" s="108"/>
    </row>
    <row r="31" spans="1:20">
      <c r="A31" s="86">
        <v>42693</v>
      </c>
      <c r="B31" s="38">
        <v>2248</v>
      </c>
      <c r="C31" s="42"/>
      <c r="D31" s="42"/>
      <c r="E31" s="43"/>
      <c r="F31" s="42"/>
      <c r="G31" s="42"/>
      <c r="H31" s="42"/>
      <c r="I31" s="42"/>
      <c r="J31" s="42"/>
      <c r="K31" s="76"/>
      <c r="L31" s="76"/>
      <c r="M31" s="76"/>
      <c r="N31" s="76"/>
      <c r="O31" s="76"/>
      <c r="P31" s="71">
        <v>0</v>
      </c>
      <c r="Q31" s="38">
        <v>2050</v>
      </c>
      <c r="R31" s="108"/>
      <c r="S31" s="108"/>
      <c r="T31" s="108"/>
    </row>
    <row r="32" spans="1:20">
      <c r="A32" s="86">
        <v>42694</v>
      </c>
      <c r="B32" s="38">
        <v>2094</v>
      </c>
      <c r="C32" s="42"/>
      <c r="D32" s="42"/>
      <c r="E32" s="43"/>
      <c r="F32" s="42"/>
      <c r="G32" s="42"/>
      <c r="H32" s="42"/>
      <c r="I32" s="42"/>
      <c r="J32" s="42"/>
      <c r="K32" s="76"/>
      <c r="L32" s="76"/>
      <c r="M32" s="76"/>
      <c r="N32" s="76"/>
      <c r="O32" s="76"/>
      <c r="P32" s="71">
        <v>0</v>
      </c>
      <c r="Q32" s="38">
        <v>2050</v>
      </c>
      <c r="R32" s="108"/>
      <c r="S32" s="108"/>
      <c r="T32" s="108"/>
    </row>
    <row r="33" spans="1:20">
      <c r="A33" s="86">
        <v>42695</v>
      </c>
      <c r="B33" s="38">
        <v>2137</v>
      </c>
      <c r="C33" s="42"/>
      <c r="D33" s="42"/>
      <c r="E33" s="43"/>
      <c r="F33" s="42"/>
      <c r="G33" s="42"/>
      <c r="H33" s="42"/>
      <c r="I33" s="42"/>
      <c r="J33" s="42"/>
      <c r="K33" s="76"/>
      <c r="L33" s="76"/>
      <c r="M33" s="76"/>
      <c r="N33" s="76"/>
      <c r="O33" s="76"/>
      <c r="P33" s="71">
        <v>0</v>
      </c>
      <c r="Q33" s="38">
        <v>1829</v>
      </c>
      <c r="R33" s="108"/>
      <c r="S33" s="108"/>
      <c r="T33" s="108"/>
    </row>
    <row r="34" spans="1:20">
      <c r="A34" s="86">
        <v>42696</v>
      </c>
      <c r="B34" s="38">
        <v>2297</v>
      </c>
      <c r="C34" s="42"/>
      <c r="D34" s="42"/>
      <c r="E34" s="43"/>
      <c r="F34" s="42"/>
      <c r="G34" s="42"/>
      <c r="H34" s="42"/>
      <c r="I34" s="42"/>
      <c r="J34" s="42"/>
      <c r="K34" s="76"/>
      <c r="L34" s="76"/>
      <c r="M34" s="76"/>
      <c r="N34" s="76"/>
      <c r="O34" s="76"/>
      <c r="P34" s="71">
        <v>0</v>
      </c>
      <c r="Q34" s="38">
        <v>1926</v>
      </c>
      <c r="R34" s="108"/>
      <c r="S34" s="108"/>
      <c r="T34" s="108"/>
    </row>
    <row r="35" spans="1:20">
      <c r="A35" s="86">
        <v>42697</v>
      </c>
      <c r="B35" s="38">
        <v>2393</v>
      </c>
      <c r="C35" s="42"/>
      <c r="D35" s="42"/>
      <c r="E35" s="43"/>
      <c r="F35" s="42"/>
      <c r="G35" s="42"/>
      <c r="H35" s="42"/>
      <c r="I35" s="42"/>
      <c r="J35" s="42"/>
      <c r="K35" s="76"/>
      <c r="L35" s="76"/>
      <c r="M35" s="76"/>
      <c r="N35" s="76"/>
      <c r="O35" s="76"/>
      <c r="P35" s="71">
        <v>0</v>
      </c>
      <c r="Q35" s="38">
        <v>2033</v>
      </c>
      <c r="R35" s="108"/>
      <c r="S35" s="108"/>
      <c r="T35" s="108"/>
    </row>
    <row r="36" spans="1:20">
      <c r="A36" s="86">
        <v>42698</v>
      </c>
      <c r="B36" s="38">
        <v>2224</v>
      </c>
      <c r="C36" s="42"/>
      <c r="D36" s="42"/>
      <c r="E36" s="43"/>
      <c r="F36" s="42"/>
      <c r="G36" s="42"/>
      <c r="H36" s="42"/>
      <c r="I36" s="42"/>
      <c r="J36" s="42"/>
      <c r="K36" s="76"/>
      <c r="L36" s="76"/>
      <c r="M36" s="76"/>
      <c r="N36" s="76"/>
      <c r="O36" s="76"/>
      <c r="P36" s="71">
        <v>18</v>
      </c>
      <c r="Q36" s="38">
        <v>1549</v>
      </c>
      <c r="R36" s="108"/>
      <c r="S36" s="108"/>
      <c r="T36" s="108"/>
    </row>
    <row r="37" spans="1:20">
      <c r="A37" s="86">
        <v>42699</v>
      </c>
      <c r="B37" s="38">
        <v>2346</v>
      </c>
      <c r="C37" s="42"/>
      <c r="D37" s="42"/>
      <c r="E37" s="43"/>
      <c r="F37" s="42"/>
      <c r="G37" s="42"/>
      <c r="H37" s="42"/>
      <c r="I37" s="42"/>
      <c r="J37" s="42"/>
      <c r="K37" s="76"/>
      <c r="L37" s="76"/>
      <c r="M37" s="76"/>
      <c r="N37" s="76"/>
      <c r="O37" s="76"/>
      <c r="P37" s="71">
        <v>0</v>
      </c>
      <c r="Q37" s="38">
        <v>1936</v>
      </c>
      <c r="R37" s="108"/>
      <c r="S37" s="108"/>
      <c r="T37" s="108"/>
    </row>
    <row r="38" spans="1:20">
      <c r="A38" s="86">
        <v>42700</v>
      </c>
      <c r="B38" s="38">
        <v>2168</v>
      </c>
      <c r="C38" s="42"/>
      <c r="D38" s="42"/>
      <c r="E38" s="43"/>
      <c r="F38" s="42"/>
      <c r="G38" s="42"/>
      <c r="H38" s="42"/>
      <c r="I38" s="42"/>
      <c r="J38" s="42"/>
      <c r="K38" s="76"/>
      <c r="L38" s="76"/>
      <c r="M38" s="76"/>
      <c r="N38" s="76"/>
      <c r="O38" s="76"/>
      <c r="P38" s="71">
        <v>0</v>
      </c>
      <c r="Q38" s="38">
        <v>235</v>
      </c>
      <c r="R38" s="108"/>
      <c r="S38" s="108"/>
      <c r="T38" s="108"/>
    </row>
    <row r="39" spans="1:20">
      <c r="A39" s="86">
        <v>42701</v>
      </c>
      <c r="B39" s="38">
        <v>2041.9999999999998</v>
      </c>
      <c r="C39" s="42"/>
      <c r="D39" s="42"/>
      <c r="E39" s="43"/>
      <c r="F39" s="42"/>
      <c r="G39" s="42"/>
      <c r="H39" s="42"/>
      <c r="I39" s="42"/>
      <c r="J39" s="42"/>
      <c r="K39" s="76"/>
      <c r="L39" s="76"/>
      <c r="M39" s="76"/>
      <c r="N39" s="76"/>
      <c r="O39" s="76"/>
      <c r="P39" s="71">
        <v>0</v>
      </c>
      <c r="Q39" s="38">
        <v>1777</v>
      </c>
      <c r="R39" s="108"/>
      <c r="S39" s="108"/>
      <c r="T39" s="108"/>
    </row>
    <row r="40" spans="1:20">
      <c r="A40" s="86">
        <v>42702</v>
      </c>
      <c r="B40" s="38">
        <v>3274</v>
      </c>
      <c r="C40" s="42"/>
      <c r="D40" s="42"/>
      <c r="E40" s="43"/>
      <c r="F40" s="42"/>
      <c r="G40" s="42"/>
      <c r="H40" s="42"/>
      <c r="I40" s="42"/>
      <c r="J40" s="42"/>
      <c r="K40" s="76"/>
      <c r="L40" s="76"/>
      <c r="M40" s="76"/>
      <c r="N40" s="76"/>
      <c r="O40" s="76"/>
      <c r="P40" s="71">
        <v>1</v>
      </c>
      <c r="Q40" s="38">
        <v>3323</v>
      </c>
      <c r="R40" s="108"/>
      <c r="S40" s="108"/>
      <c r="T40" s="108"/>
    </row>
    <row r="41" spans="1:20">
      <c r="A41" s="86">
        <v>42703</v>
      </c>
      <c r="B41" s="38">
        <v>2422</v>
      </c>
      <c r="C41" s="354" t="s">
        <v>33</v>
      </c>
      <c r="D41" s="355"/>
      <c r="E41" s="355"/>
      <c r="F41" s="355"/>
      <c r="G41" s="355"/>
      <c r="H41" s="355"/>
      <c r="I41" s="355"/>
      <c r="J41" s="356"/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71">
        <v>1</v>
      </c>
      <c r="Q41" s="38">
        <v>3252</v>
      </c>
      <c r="R41" s="108"/>
      <c r="S41" s="108"/>
      <c r="T41" s="108"/>
    </row>
    <row r="42" spans="1:20">
      <c r="A42" s="86">
        <v>42704</v>
      </c>
      <c r="B42" s="38">
        <v>2417</v>
      </c>
      <c r="C42" s="33"/>
      <c r="D42" s="33"/>
      <c r="E42" s="31"/>
      <c r="F42" s="31"/>
      <c r="G42" s="31"/>
      <c r="H42" s="31"/>
      <c r="I42" s="33"/>
      <c r="J42" s="33"/>
      <c r="K42" s="76"/>
      <c r="L42" s="76"/>
      <c r="M42" s="76"/>
      <c r="N42" s="76"/>
      <c r="O42" s="76"/>
      <c r="P42" s="71">
        <v>6</v>
      </c>
      <c r="Q42" s="38">
        <v>2334</v>
      </c>
      <c r="R42" s="108"/>
      <c r="S42" s="108"/>
      <c r="T42" s="108"/>
    </row>
    <row r="43" spans="1:20">
      <c r="A43" s="86">
        <v>42705</v>
      </c>
      <c r="B43" s="38">
        <v>2795</v>
      </c>
      <c r="C43" s="112"/>
      <c r="D43" s="112"/>
      <c r="E43" s="113"/>
      <c r="F43" s="112"/>
      <c r="G43" s="112"/>
      <c r="H43" s="112"/>
      <c r="I43" s="112"/>
      <c r="J43" s="112"/>
      <c r="K43" s="76"/>
      <c r="L43" s="76"/>
      <c r="M43" s="76"/>
      <c r="N43" s="76"/>
      <c r="O43" s="76"/>
      <c r="P43" s="71">
        <v>4.5</v>
      </c>
      <c r="Q43" s="38">
        <v>2538</v>
      </c>
      <c r="R43" s="108"/>
      <c r="S43" s="108"/>
      <c r="T43" s="108"/>
    </row>
    <row r="44" spans="1:20">
      <c r="A44" s="86">
        <v>42706</v>
      </c>
      <c r="B44" s="38">
        <v>1822</v>
      </c>
      <c r="C44" s="42"/>
      <c r="D44" s="42"/>
      <c r="E44" s="43"/>
      <c r="F44" s="42"/>
      <c r="G44" s="42"/>
      <c r="H44" s="42"/>
      <c r="I44" s="42"/>
      <c r="J44" s="42"/>
      <c r="K44" s="76"/>
      <c r="L44" s="76"/>
      <c r="M44" s="76"/>
      <c r="N44" s="76"/>
      <c r="O44" s="76"/>
      <c r="P44" s="71">
        <v>18</v>
      </c>
      <c r="Q44" s="38">
        <v>1930</v>
      </c>
      <c r="R44" s="108"/>
      <c r="S44" s="108"/>
      <c r="T44" s="108"/>
    </row>
    <row r="45" spans="1:20">
      <c r="A45" s="86">
        <v>42707</v>
      </c>
      <c r="B45" s="38">
        <v>2212</v>
      </c>
      <c r="C45" s="42"/>
      <c r="D45" s="42"/>
      <c r="E45" s="43"/>
      <c r="F45" s="42"/>
      <c r="G45" s="42"/>
      <c r="H45" s="42"/>
      <c r="I45" s="42"/>
      <c r="J45" s="42"/>
      <c r="K45" s="76"/>
      <c r="L45" s="76"/>
      <c r="M45" s="76"/>
      <c r="N45" s="76"/>
      <c r="O45" s="76"/>
      <c r="P45" s="71">
        <v>12</v>
      </c>
      <c r="Q45" s="38">
        <v>1960</v>
      </c>
      <c r="R45" s="108"/>
      <c r="S45" s="108"/>
      <c r="T45" s="108"/>
    </row>
    <row r="46" spans="1:20">
      <c r="A46" s="86">
        <v>42708</v>
      </c>
      <c r="B46" s="38">
        <v>2465</v>
      </c>
      <c r="C46" s="42"/>
      <c r="D46" s="42"/>
      <c r="E46" s="43"/>
      <c r="F46" s="42"/>
      <c r="G46" s="42"/>
      <c r="H46" s="42"/>
      <c r="I46" s="42"/>
      <c r="J46" s="42"/>
      <c r="K46" s="76"/>
      <c r="L46" s="76"/>
      <c r="M46" s="76"/>
      <c r="N46" s="76"/>
      <c r="O46" s="76"/>
      <c r="P46" s="71">
        <v>0</v>
      </c>
      <c r="Q46" s="38">
        <v>2384</v>
      </c>
      <c r="R46" s="108"/>
      <c r="S46" s="108"/>
      <c r="T46" s="108"/>
    </row>
    <row r="47" spans="1:20">
      <c r="A47" s="86">
        <v>42709</v>
      </c>
      <c r="B47" s="38">
        <v>2264</v>
      </c>
      <c r="C47" s="42"/>
      <c r="D47" s="42"/>
      <c r="E47" s="43"/>
      <c r="F47" s="42"/>
      <c r="G47" s="42"/>
      <c r="H47" s="42"/>
      <c r="I47" s="42"/>
      <c r="J47" s="42"/>
      <c r="K47" s="76"/>
      <c r="L47" s="76"/>
      <c r="M47" s="76"/>
      <c r="N47" s="76"/>
      <c r="O47" s="76"/>
      <c r="P47" s="71">
        <v>0</v>
      </c>
      <c r="Q47" s="38">
        <v>2060</v>
      </c>
      <c r="R47" s="108"/>
      <c r="S47" s="108"/>
      <c r="T47" s="108"/>
    </row>
    <row r="48" spans="1:20">
      <c r="A48" s="86">
        <v>42710</v>
      </c>
      <c r="B48" s="38">
        <v>2904</v>
      </c>
      <c r="C48" s="42"/>
      <c r="D48" s="42"/>
      <c r="E48" s="43"/>
      <c r="F48" s="42"/>
      <c r="G48" s="42"/>
      <c r="H48" s="42"/>
      <c r="I48" s="42"/>
      <c r="J48" s="42"/>
      <c r="K48" s="76"/>
      <c r="L48" s="76"/>
      <c r="M48" s="76"/>
      <c r="N48" s="76"/>
      <c r="O48" s="76"/>
      <c r="P48" s="71">
        <v>0</v>
      </c>
      <c r="Q48" s="38">
        <v>1820</v>
      </c>
      <c r="R48" s="108"/>
      <c r="S48" s="108"/>
      <c r="T48" s="108"/>
    </row>
    <row r="49" spans="1:20">
      <c r="A49" s="86">
        <v>42711</v>
      </c>
      <c r="B49" s="38">
        <v>2753</v>
      </c>
      <c r="C49" s="42"/>
      <c r="D49" s="42"/>
      <c r="E49" s="43"/>
      <c r="F49" s="42"/>
      <c r="G49" s="42"/>
      <c r="H49" s="42"/>
      <c r="I49" s="42"/>
      <c r="J49" s="42"/>
      <c r="K49" s="76"/>
      <c r="L49" s="76"/>
      <c r="M49" s="76"/>
      <c r="N49" s="76"/>
      <c r="O49" s="76"/>
      <c r="P49" s="71">
        <v>0</v>
      </c>
      <c r="Q49" s="38">
        <v>2252</v>
      </c>
      <c r="R49" s="108"/>
      <c r="S49" s="108"/>
      <c r="T49" s="108"/>
    </row>
    <row r="50" spans="1:20">
      <c r="A50" s="86">
        <v>42712</v>
      </c>
      <c r="B50" s="38">
        <v>3847</v>
      </c>
      <c r="C50" s="42"/>
      <c r="D50" s="42"/>
      <c r="E50" s="43"/>
      <c r="F50" s="42"/>
      <c r="G50" s="42"/>
      <c r="H50" s="42"/>
      <c r="I50" s="42"/>
      <c r="J50" s="42"/>
      <c r="K50" s="76"/>
      <c r="L50" s="76"/>
      <c r="M50" s="76"/>
      <c r="N50" s="76"/>
      <c r="O50" s="76"/>
      <c r="P50" s="71">
        <v>0</v>
      </c>
      <c r="Q50" s="38">
        <v>3413</v>
      </c>
      <c r="R50" s="108"/>
      <c r="S50" s="108"/>
      <c r="T50" s="108"/>
    </row>
    <row r="51" spans="1:20">
      <c r="A51" s="86">
        <v>42713</v>
      </c>
      <c r="B51" s="38">
        <v>2435</v>
      </c>
      <c r="C51" s="42"/>
      <c r="D51" s="42"/>
      <c r="E51" s="43"/>
      <c r="F51" s="42"/>
      <c r="G51" s="42"/>
      <c r="H51" s="42"/>
      <c r="I51" s="42"/>
      <c r="J51" s="42"/>
      <c r="K51" s="76"/>
      <c r="L51" s="76"/>
      <c r="M51" s="76"/>
      <c r="N51" s="76"/>
      <c r="O51" s="76"/>
      <c r="P51" s="71">
        <v>0</v>
      </c>
      <c r="Q51" s="38">
        <v>2753</v>
      </c>
      <c r="R51" s="108"/>
      <c r="S51" s="108"/>
      <c r="T51" s="108"/>
    </row>
    <row r="52" spans="1:20">
      <c r="A52" s="86">
        <v>42714</v>
      </c>
      <c r="B52" s="38">
        <v>2347</v>
      </c>
      <c r="C52" s="42"/>
      <c r="D52" s="42"/>
      <c r="E52" s="43"/>
      <c r="F52" s="42"/>
      <c r="G52" s="42"/>
      <c r="H52" s="42"/>
      <c r="I52" s="42"/>
      <c r="J52" s="42"/>
      <c r="K52" s="76"/>
      <c r="L52" s="76"/>
      <c r="M52" s="76"/>
      <c r="N52" s="76"/>
      <c r="O52" s="76"/>
      <c r="P52" s="72">
        <v>13.5</v>
      </c>
      <c r="Q52" s="38">
        <v>2123</v>
      </c>
      <c r="R52" s="108"/>
      <c r="S52" s="108"/>
      <c r="T52" s="108"/>
    </row>
    <row r="53" spans="1:20">
      <c r="A53" s="86">
        <v>42715</v>
      </c>
      <c r="B53" s="38">
        <v>2289</v>
      </c>
      <c r="C53" s="42"/>
      <c r="D53" s="42"/>
      <c r="E53" s="43"/>
      <c r="F53" s="42"/>
      <c r="G53" s="42"/>
      <c r="H53" s="42"/>
      <c r="I53" s="42"/>
      <c r="J53" s="42"/>
      <c r="K53" s="76"/>
      <c r="L53" s="76"/>
      <c r="M53" s="76"/>
      <c r="N53" s="76"/>
      <c r="O53" s="76"/>
      <c r="P53" s="72">
        <v>1</v>
      </c>
      <c r="Q53" s="38">
        <v>2030</v>
      </c>
      <c r="R53" s="108"/>
      <c r="S53" s="108"/>
      <c r="T53" s="108"/>
    </row>
    <row r="54" spans="1:20">
      <c r="A54" s="86">
        <v>42716</v>
      </c>
      <c r="B54" s="38">
        <v>2059</v>
      </c>
      <c r="C54" s="42"/>
      <c r="D54" s="42"/>
      <c r="E54" s="43"/>
      <c r="F54" s="42"/>
      <c r="G54" s="42"/>
      <c r="H54" s="42"/>
      <c r="I54" s="42"/>
      <c r="J54" s="42"/>
      <c r="K54" s="76"/>
      <c r="L54" s="76"/>
      <c r="M54" s="76"/>
      <c r="N54" s="76"/>
      <c r="O54" s="76"/>
      <c r="P54" s="72">
        <v>11</v>
      </c>
      <c r="Q54" s="38">
        <v>1882</v>
      </c>
      <c r="R54" s="108"/>
      <c r="S54" s="108"/>
      <c r="T54" s="108"/>
    </row>
    <row r="55" spans="1:20">
      <c r="A55" s="86">
        <v>42717</v>
      </c>
      <c r="B55" s="38">
        <v>2425</v>
      </c>
      <c r="C55" s="354" t="s">
        <v>33</v>
      </c>
      <c r="D55" s="355"/>
      <c r="E55" s="355"/>
      <c r="F55" s="355"/>
      <c r="G55" s="355"/>
      <c r="H55" s="355"/>
      <c r="I55" s="355"/>
      <c r="J55" s="356"/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72">
        <v>7</v>
      </c>
      <c r="Q55" s="38">
        <v>2069</v>
      </c>
      <c r="R55" s="108"/>
      <c r="S55" s="108"/>
      <c r="T55" s="108"/>
    </row>
    <row r="56" spans="1:20">
      <c r="A56" s="86">
        <v>42718</v>
      </c>
      <c r="B56" s="38">
        <v>2443</v>
      </c>
      <c r="C56" s="33"/>
      <c r="D56" s="33"/>
      <c r="E56" s="31"/>
      <c r="F56" s="31"/>
      <c r="G56" s="31"/>
      <c r="H56" s="31"/>
      <c r="I56" s="33"/>
      <c r="J56" s="33"/>
      <c r="K56" s="76"/>
      <c r="L56" s="76"/>
      <c r="M56" s="76"/>
      <c r="N56" s="76"/>
      <c r="O56" s="76"/>
      <c r="P56" s="71">
        <v>0</v>
      </c>
      <c r="Q56" s="38">
        <v>2120</v>
      </c>
      <c r="R56" s="108"/>
      <c r="S56" s="108"/>
      <c r="T56" s="108"/>
    </row>
    <row r="57" spans="1:20">
      <c r="A57" s="86">
        <v>42719</v>
      </c>
      <c r="B57" s="38">
        <v>2450</v>
      </c>
      <c r="C57" s="112"/>
      <c r="D57" s="112"/>
      <c r="E57" s="113"/>
      <c r="F57" s="112"/>
      <c r="G57" s="112"/>
      <c r="H57" s="112"/>
      <c r="I57" s="112"/>
      <c r="J57" s="112"/>
      <c r="K57" s="76"/>
      <c r="L57" s="76"/>
      <c r="M57" s="76"/>
      <c r="N57" s="76"/>
      <c r="O57" s="76"/>
      <c r="P57" s="71">
        <v>0</v>
      </c>
      <c r="Q57" s="38">
        <v>2149</v>
      </c>
      <c r="R57" s="108"/>
      <c r="S57" s="108"/>
      <c r="T57" s="108"/>
    </row>
    <row r="58" spans="1:20">
      <c r="A58" s="86">
        <v>42720</v>
      </c>
      <c r="B58" s="38">
        <v>2346</v>
      </c>
      <c r="C58" s="42"/>
      <c r="D58" s="42"/>
      <c r="E58" s="43"/>
      <c r="F58" s="42"/>
      <c r="G58" s="42"/>
      <c r="H58" s="42"/>
      <c r="I58" s="42"/>
      <c r="J58" s="42"/>
      <c r="K58" s="76"/>
      <c r="L58" s="76"/>
      <c r="M58" s="76"/>
      <c r="N58" s="76"/>
      <c r="O58" s="76"/>
      <c r="P58" s="71">
        <v>2</v>
      </c>
      <c r="Q58" s="38">
        <v>2171</v>
      </c>
      <c r="R58" s="108"/>
      <c r="S58" s="108"/>
      <c r="T58" s="108"/>
    </row>
    <row r="59" spans="1:20">
      <c r="A59" s="86">
        <v>42721</v>
      </c>
      <c r="B59" s="38">
        <v>2257</v>
      </c>
      <c r="C59" s="42"/>
      <c r="D59" s="42"/>
      <c r="E59" s="43"/>
      <c r="F59" s="42"/>
      <c r="G59" s="42"/>
      <c r="H59" s="42"/>
      <c r="I59" s="42"/>
      <c r="J59" s="42"/>
      <c r="K59" s="76"/>
      <c r="L59" s="76"/>
      <c r="M59" s="76"/>
      <c r="N59" s="76"/>
      <c r="O59" s="76"/>
      <c r="P59" s="71">
        <v>20</v>
      </c>
      <c r="Q59" s="38">
        <v>2014</v>
      </c>
      <c r="R59" s="108"/>
      <c r="S59" s="108"/>
      <c r="T59" s="108"/>
    </row>
    <row r="60" spans="1:20">
      <c r="A60" s="86">
        <v>42722</v>
      </c>
      <c r="B60" s="38">
        <v>2226</v>
      </c>
      <c r="C60" s="42"/>
      <c r="D60" s="42"/>
      <c r="E60" s="43"/>
      <c r="F60" s="42"/>
      <c r="G60" s="42"/>
      <c r="H60" s="42"/>
      <c r="I60" s="42"/>
      <c r="J60" s="42"/>
      <c r="K60" s="76"/>
      <c r="L60" s="76"/>
      <c r="M60" s="76"/>
      <c r="N60" s="76"/>
      <c r="O60" s="76"/>
      <c r="P60" s="71">
        <v>16</v>
      </c>
      <c r="Q60" s="38">
        <v>1932</v>
      </c>
      <c r="R60" s="108"/>
      <c r="S60" s="108"/>
      <c r="T60" s="108"/>
    </row>
    <row r="61" spans="1:20">
      <c r="A61" s="86">
        <v>42723</v>
      </c>
      <c r="B61" s="38">
        <v>2284</v>
      </c>
      <c r="C61" s="42"/>
      <c r="D61" s="42"/>
      <c r="E61" s="43"/>
      <c r="F61" s="42"/>
      <c r="G61" s="42"/>
      <c r="H61" s="42"/>
      <c r="I61" s="42"/>
      <c r="J61" s="42"/>
      <c r="K61" s="76"/>
      <c r="L61" s="76"/>
      <c r="M61" s="76"/>
      <c r="N61" s="76"/>
      <c r="O61" s="76"/>
      <c r="P61" s="71">
        <v>0</v>
      </c>
      <c r="Q61" s="38">
        <v>1988</v>
      </c>
      <c r="R61" s="108"/>
      <c r="S61" s="108"/>
      <c r="T61" s="108"/>
    </row>
    <row r="62" spans="1:20">
      <c r="A62" s="86">
        <v>42724</v>
      </c>
      <c r="B62" s="38">
        <v>2322</v>
      </c>
      <c r="C62" s="42"/>
      <c r="D62" s="42"/>
      <c r="E62" s="43"/>
      <c r="F62" s="42"/>
      <c r="G62" s="42"/>
      <c r="H62" s="42"/>
      <c r="I62" s="42"/>
      <c r="J62" s="42"/>
      <c r="K62" s="76"/>
      <c r="L62" s="76"/>
      <c r="M62" s="76"/>
      <c r="N62" s="76"/>
      <c r="O62" s="76"/>
      <c r="P62" s="71">
        <v>0</v>
      </c>
      <c r="Q62" s="38">
        <v>2009</v>
      </c>
      <c r="R62" s="108"/>
      <c r="S62" s="108"/>
      <c r="T62" s="108"/>
    </row>
    <row r="63" spans="1:20">
      <c r="A63" s="86">
        <v>42725</v>
      </c>
      <c r="B63" s="38">
        <v>2259</v>
      </c>
      <c r="C63" s="42"/>
      <c r="D63" s="42"/>
      <c r="E63" s="43"/>
      <c r="F63" s="42"/>
      <c r="G63" s="42"/>
      <c r="H63" s="42"/>
      <c r="I63" s="42"/>
      <c r="J63" s="42"/>
      <c r="K63" s="76"/>
      <c r="L63" s="76"/>
      <c r="M63" s="76"/>
      <c r="N63" s="76"/>
      <c r="O63" s="76"/>
      <c r="P63" s="71">
        <v>0</v>
      </c>
      <c r="Q63" s="38">
        <v>1500</v>
      </c>
      <c r="R63" s="108"/>
      <c r="S63" s="108"/>
      <c r="T63" s="108"/>
    </row>
    <row r="64" spans="1:20">
      <c r="A64" s="86">
        <v>42726</v>
      </c>
      <c r="B64" s="38">
        <v>2351</v>
      </c>
      <c r="C64" s="42"/>
      <c r="D64" s="42"/>
      <c r="E64" s="43"/>
      <c r="F64" s="42"/>
      <c r="G64" s="42"/>
      <c r="H64" s="42"/>
      <c r="I64" s="42"/>
      <c r="J64" s="42"/>
      <c r="K64" s="76"/>
      <c r="L64" s="76"/>
      <c r="M64" s="76"/>
      <c r="N64" s="76"/>
      <c r="O64" s="76"/>
      <c r="P64" s="71">
        <v>0</v>
      </c>
      <c r="Q64" s="38">
        <v>1439</v>
      </c>
      <c r="R64" s="108"/>
      <c r="S64" s="108"/>
      <c r="T64" s="108"/>
    </row>
    <row r="65" spans="1:20">
      <c r="A65" s="86">
        <v>42727</v>
      </c>
      <c r="B65" s="38">
        <v>2303</v>
      </c>
      <c r="C65" s="42"/>
      <c r="D65" s="42"/>
      <c r="E65" s="43"/>
      <c r="F65" s="42"/>
      <c r="G65" s="42"/>
      <c r="H65" s="42"/>
      <c r="I65" s="42"/>
      <c r="J65" s="42"/>
      <c r="K65" s="76"/>
      <c r="L65" s="76"/>
      <c r="M65" s="76"/>
      <c r="N65" s="76"/>
      <c r="O65" s="76"/>
      <c r="P65" s="71">
        <v>0</v>
      </c>
      <c r="Q65" s="38">
        <v>1579</v>
      </c>
      <c r="R65" s="108"/>
      <c r="S65" s="108"/>
      <c r="T65" s="108"/>
    </row>
    <row r="66" spans="1:20">
      <c r="A66" s="86">
        <v>42728</v>
      </c>
      <c r="B66" s="38">
        <v>2264</v>
      </c>
      <c r="C66" s="42"/>
      <c r="D66" s="42"/>
      <c r="E66" s="43"/>
      <c r="F66" s="42"/>
      <c r="G66" s="42"/>
      <c r="H66" s="42"/>
      <c r="I66" s="42"/>
      <c r="J66" s="42"/>
      <c r="K66" s="76"/>
      <c r="L66" s="76"/>
      <c r="M66" s="76"/>
      <c r="N66" s="76"/>
      <c r="O66" s="76"/>
      <c r="P66" s="71">
        <v>1</v>
      </c>
      <c r="Q66" s="38">
        <v>1832</v>
      </c>
      <c r="R66" s="108"/>
      <c r="S66" s="108"/>
      <c r="T66" s="108"/>
    </row>
    <row r="67" spans="1:20">
      <c r="A67" s="86">
        <v>42729</v>
      </c>
      <c r="B67" s="38">
        <v>3289</v>
      </c>
      <c r="C67" s="42"/>
      <c r="D67" s="42"/>
      <c r="E67" s="43"/>
      <c r="F67" s="42"/>
      <c r="G67" s="42"/>
      <c r="H67" s="42"/>
      <c r="I67" s="42"/>
      <c r="J67" s="42"/>
      <c r="K67" s="76"/>
      <c r="L67" s="76"/>
      <c r="M67" s="76"/>
      <c r="N67" s="76"/>
      <c r="O67" s="76"/>
      <c r="P67" s="71">
        <v>0</v>
      </c>
      <c r="Q67" s="38">
        <v>0</v>
      </c>
      <c r="R67" s="108"/>
      <c r="S67" s="108"/>
      <c r="T67" s="108"/>
    </row>
    <row r="68" spans="1:20">
      <c r="A68" s="86">
        <v>42730</v>
      </c>
      <c r="B68" s="38">
        <v>4314</v>
      </c>
      <c r="C68" s="42"/>
      <c r="D68" s="42"/>
      <c r="E68" s="43"/>
      <c r="F68" s="42"/>
      <c r="G68" s="42"/>
      <c r="H68" s="42"/>
      <c r="I68" s="42"/>
      <c r="J68" s="42"/>
      <c r="K68" s="76"/>
      <c r="L68" s="76"/>
      <c r="M68" s="76"/>
      <c r="N68" s="76"/>
      <c r="O68" s="76"/>
      <c r="P68" s="72">
        <v>1</v>
      </c>
      <c r="Q68" s="38">
        <v>2182</v>
      </c>
      <c r="R68" s="108"/>
      <c r="S68" s="108"/>
      <c r="T68" s="108"/>
    </row>
    <row r="69" spans="1:20">
      <c r="A69" s="86">
        <v>42731</v>
      </c>
      <c r="B69" s="38">
        <v>2058</v>
      </c>
      <c r="C69" s="354" t="s">
        <v>33</v>
      </c>
      <c r="D69" s="355"/>
      <c r="E69" s="355"/>
      <c r="F69" s="355"/>
      <c r="G69" s="355"/>
      <c r="H69" s="355"/>
      <c r="I69" s="355"/>
      <c r="J69" s="356"/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72">
        <v>5</v>
      </c>
      <c r="Q69" s="38">
        <v>1933</v>
      </c>
      <c r="R69" s="108"/>
      <c r="S69" s="108"/>
      <c r="T69" s="108"/>
    </row>
    <row r="70" spans="1:20">
      <c r="A70" s="86">
        <v>42732</v>
      </c>
      <c r="B70" s="38">
        <v>2121</v>
      </c>
      <c r="C70" s="33"/>
      <c r="D70" s="33"/>
      <c r="E70" s="31"/>
      <c r="F70" s="31"/>
      <c r="G70" s="31"/>
      <c r="H70" s="35"/>
      <c r="I70" s="33"/>
      <c r="J70" s="33"/>
      <c r="K70" s="76"/>
      <c r="L70" s="76"/>
      <c r="M70" s="76"/>
      <c r="N70" s="76"/>
      <c r="O70" s="76"/>
      <c r="P70" s="71">
        <v>13</v>
      </c>
      <c r="Q70" s="38">
        <v>1808</v>
      </c>
      <c r="R70" s="108"/>
      <c r="S70" s="108"/>
      <c r="T70" s="108"/>
    </row>
    <row r="71" spans="1:20">
      <c r="A71" s="86">
        <v>42733</v>
      </c>
      <c r="B71" s="38">
        <v>2393</v>
      </c>
      <c r="C71" s="112"/>
      <c r="D71" s="112"/>
      <c r="E71" s="113"/>
      <c r="F71" s="112"/>
      <c r="G71" s="112"/>
      <c r="H71" s="112"/>
      <c r="I71" s="112"/>
      <c r="J71" s="112"/>
      <c r="K71" s="76"/>
      <c r="L71" s="76"/>
      <c r="M71" s="76"/>
      <c r="N71" s="76"/>
      <c r="O71" s="76"/>
      <c r="P71" s="71">
        <v>0</v>
      </c>
      <c r="Q71" s="38">
        <v>199</v>
      </c>
      <c r="R71" s="108"/>
      <c r="S71" s="108"/>
      <c r="T71" s="108"/>
    </row>
    <row r="72" spans="1:20">
      <c r="A72" s="86">
        <v>42734</v>
      </c>
      <c r="B72" s="38">
        <v>2215</v>
      </c>
      <c r="C72" s="42"/>
      <c r="D72" s="42"/>
      <c r="E72" s="43"/>
      <c r="F72" s="42"/>
      <c r="G72" s="42"/>
      <c r="H72" s="42"/>
      <c r="I72" s="42"/>
      <c r="J72" s="42"/>
      <c r="K72" s="76"/>
      <c r="L72" s="76"/>
      <c r="M72" s="76"/>
      <c r="N72" s="76"/>
      <c r="O72" s="76"/>
      <c r="P72" s="71">
        <v>0</v>
      </c>
      <c r="Q72" s="38">
        <v>15</v>
      </c>
      <c r="R72" s="108"/>
      <c r="S72" s="108"/>
      <c r="T72" s="108"/>
    </row>
    <row r="73" spans="1:20">
      <c r="A73" s="86">
        <v>42735</v>
      </c>
      <c r="B73" s="38">
        <v>2118</v>
      </c>
      <c r="C73" s="42"/>
      <c r="D73" s="42"/>
      <c r="E73" s="43"/>
      <c r="F73" s="42"/>
      <c r="G73" s="42"/>
      <c r="H73" s="42"/>
      <c r="I73" s="42"/>
      <c r="J73" s="42"/>
      <c r="K73" s="76"/>
      <c r="L73" s="76"/>
      <c r="M73" s="76"/>
      <c r="N73" s="76"/>
      <c r="O73" s="76"/>
      <c r="P73" s="71">
        <v>0</v>
      </c>
      <c r="Q73" s="38">
        <v>23</v>
      </c>
      <c r="R73" s="108"/>
      <c r="S73" s="108"/>
      <c r="T73" s="108"/>
    </row>
    <row r="74" spans="1:20">
      <c r="A74" s="86">
        <v>42736</v>
      </c>
      <c r="B74" s="38">
        <v>1986</v>
      </c>
      <c r="C74" s="42"/>
      <c r="D74" s="42"/>
      <c r="E74" s="43"/>
      <c r="F74" s="42"/>
      <c r="G74" s="42"/>
      <c r="H74" s="42"/>
      <c r="I74" s="42"/>
      <c r="J74" s="42"/>
      <c r="K74" s="76"/>
      <c r="L74" s="76"/>
      <c r="M74" s="76"/>
      <c r="N74" s="76"/>
      <c r="O74" s="76"/>
      <c r="P74" s="71">
        <v>0</v>
      </c>
      <c r="Q74" s="38">
        <v>16</v>
      </c>
      <c r="R74" s="108"/>
      <c r="S74" s="108"/>
      <c r="T74" s="108"/>
    </row>
    <row r="75" spans="1:20">
      <c r="A75" s="86">
        <v>42737</v>
      </c>
      <c r="B75" s="38">
        <v>1865</v>
      </c>
      <c r="C75" s="42"/>
      <c r="D75" s="42"/>
      <c r="E75" s="43"/>
      <c r="F75" s="42"/>
      <c r="G75" s="42"/>
      <c r="H75" s="42"/>
      <c r="I75" s="42"/>
      <c r="J75" s="42"/>
      <c r="K75" s="76"/>
      <c r="L75" s="76"/>
      <c r="M75" s="76"/>
      <c r="N75" s="76"/>
      <c r="O75" s="76"/>
      <c r="P75" s="71">
        <v>0</v>
      </c>
      <c r="Q75" s="38">
        <v>1596</v>
      </c>
      <c r="R75" s="108"/>
      <c r="S75" s="108"/>
      <c r="T75" s="108"/>
    </row>
    <row r="76" spans="1:20">
      <c r="A76" s="86">
        <v>42738</v>
      </c>
      <c r="B76" s="38">
        <v>4649</v>
      </c>
      <c r="C76" s="42"/>
      <c r="D76" s="42"/>
      <c r="E76" s="43"/>
      <c r="F76" s="42"/>
      <c r="G76" s="42"/>
      <c r="H76" s="42"/>
      <c r="I76" s="42"/>
      <c r="J76" s="42"/>
      <c r="K76" s="76"/>
      <c r="L76" s="76"/>
      <c r="M76" s="76"/>
      <c r="N76" s="76"/>
      <c r="O76" s="76"/>
      <c r="P76" s="71">
        <v>0</v>
      </c>
      <c r="Q76" s="38">
        <v>3679</v>
      </c>
      <c r="R76" s="108"/>
      <c r="S76" s="108"/>
      <c r="T76" s="108"/>
    </row>
    <row r="77" spans="1:20">
      <c r="A77" s="86">
        <v>42739</v>
      </c>
      <c r="B77" s="38">
        <v>2363</v>
      </c>
      <c r="C77" s="42"/>
      <c r="D77" s="42"/>
      <c r="E77" s="43"/>
      <c r="F77" s="42"/>
      <c r="G77" s="42"/>
      <c r="H77" s="42"/>
      <c r="I77" s="42"/>
      <c r="J77" s="42"/>
      <c r="K77" s="76"/>
      <c r="L77" s="76"/>
      <c r="M77" s="76"/>
      <c r="N77" s="76"/>
      <c r="O77" s="76"/>
      <c r="P77" s="71">
        <v>10</v>
      </c>
      <c r="Q77" s="38">
        <v>3347</v>
      </c>
      <c r="R77" s="108"/>
      <c r="S77" s="108"/>
      <c r="T77" s="108"/>
    </row>
    <row r="78" spans="1:20">
      <c r="A78" s="86">
        <v>42740</v>
      </c>
      <c r="B78" s="38">
        <v>2221</v>
      </c>
      <c r="C78" s="42"/>
      <c r="D78" s="42"/>
      <c r="E78" s="43"/>
      <c r="F78" s="42"/>
      <c r="G78" s="42"/>
      <c r="H78" s="42"/>
      <c r="I78" s="42"/>
      <c r="J78" s="42"/>
      <c r="K78" s="76"/>
      <c r="L78" s="76"/>
      <c r="M78" s="76"/>
      <c r="N78" s="76"/>
      <c r="O78" s="76"/>
      <c r="P78" s="71">
        <v>5</v>
      </c>
      <c r="Q78" s="38">
        <v>2184</v>
      </c>
      <c r="R78" s="108"/>
      <c r="S78" s="108"/>
      <c r="T78" s="108"/>
    </row>
    <row r="79" spans="1:20">
      <c r="A79" s="86">
        <v>42741</v>
      </c>
      <c r="B79" s="38">
        <v>2577</v>
      </c>
      <c r="C79" s="42"/>
      <c r="D79" s="42"/>
      <c r="E79" s="43"/>
      <c r="F79" s="42"/>
      <c r="G79" s="42"/>
      <c r="H79" s="42"/>
      <c r="I79" s="42"/>
      <c r="J79" s="42"/>
      <c r="K79" s="76"/>
      <c r="L79" s="76"/>
      <c r="M79" s="76"/>
      <c r="N79" s="76"/>
      <c r="O79" s="76"/>
      <c r="P79" s="71">
        <v>10</v>
      </c>
      <c r="Q79" s="38">
        <v>2548</v>
      </c>
      <c r="R79" s="108"/>
      <c r="S79" s="108"/>
      <c r="T79" s="108"/>
    </row>
    <row r="80" spans="1:20">
      <c r="A80" s="86">
        <v>42742</v>
      </c>
      <c r="B80" s="38">
        <v>4540</v>
      </c>
      <c r="C80" s="42"/>
      <c r="D80" s="42"/>
      <c r="E80" s="43"/>
      <c r="F80" s="42"/>
      <c r="G80" s="42"/>
      <c r="H80" s="42"/>
      <c r="I80" s="42"/>
      <c r="J80" s="42"/>
      <c r="K80" s="76"/>
      <c r="L80" s="76"/>
      <c r="M80" s="76"/>
      <c r="N80" s="76"/>
      <c r="O80" s="76"/>
      <c r="P80" s="71">
        <v>0</v>
      </c>
      <c r="Q80" s="38">
        <v>3905</v>
      </c>
      <c r="R80" s="108"/>
      <c r="S80" s="108"/>
      <c r="T80" s="108"/>
    </row>
    <row r="81" spans="1:20">
      <c r="A81" s="86">
        <v>42743</v>
      </c>
      <c r="B81" s="38">
        <v>3181</v>
      </c>
      <c r="C81" s="42"/>
      <c r="D81" s="42"/>
      <c r="E81" s="43"/>
      <c r="F81" s="42"/>
      <c r="G81" s="42"/>
      <c r="H81" s="42"/>
      <c r="I81" s="42"/>
      <c r="J81" s="42"/>
      <c r="K81" s="76"/>
      <c r="L81" s="76"/>
      <c r="M81" s="76"/>
      <c r="N81" s="76"/>
      <c r="O81" s="76"/>
      <c r="P81" s="71">
        <v>0</v>
      </c>
      <c r="Q81" s="38">
        <v>4259</v>
      </c>
      <c r="R81" s="108"/>
      <c r="S81" s="108"/>
      <c r="T81" s="108"/>
    </row>
    <row r="82" spans="1:20">
      <c r="A82" s="86">
        <v>42744</v>
      </c>
      <c r="B82" s="38">
        <v>2574</v>
      </c>
      <c r="C82" s="42"/>
      <c r="D82" s="42"/>
      <c r="E82" s="43"/>
      <c r="F82" s="42"/>
      <c r="G82" s="42"/>
      <c r="H82" s="42"/>
      <c r="I82" s="42"/>
      <c r="J82" s="42"/>
      <c r="K82" s="76"/>
      <c r="L82" s="76"/>
      <c r="M82" s="76"/>
      <c r="N82" s="76"/>
      <c r="O82" s="76"/>
      <c r="P82" s="71">
        <v>0</v>
      </c>
      <c r="Q82" s="38">
        <v>2897</v>
      </c>
      <c r="R82" s="108"/>
      <c r="S82" s="108"/>
      <c r="T82" s="108"/>
    </row>
    <row r="83" spans="1:20">
      <c r="A83" s="86">
        <v>42745</v>
      </c>
      <c r="B83" s="38">
        <v>2477</v>
      </c>
      <c r="C83" s="354" t="s">
        <v>33</v>
      </c>
      <c r="D83" s="355"/>
      <c r="E83" s="355"/>
      <c r="F83" s="355"/>
      <c r="G83" s="355"/>
      <c r="H83" s="355"/>
      <c r="I83" s="355"/>
      <c r="J83" s="356"/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71">
        <v>0</v>
      </c>
      <c r="Q83" s="38">
        <v>2330</v>
      </c>
      <c r="R83" s="108"/>
      <c r="S83" s="108"/>
      <c r="T83" s="108"/>
    </row>
    <row r="84" spans="1:20">
      <c r="A84" s="86">
        <v>42746</v>
      </c>
      <c r="B84" s="38">
        <v>2413</v>
      </c>
      <c r="C84" s="33"/>
      <c r="D84" s="33"/>
      <c r="E84" s="31"/>
      <c r="F84" s="31"/>
      <c r="G84" s="31"/>
      <c r="H84" s="31"/>
      <c r="I84" s="33"/>
      <c r="J84" s="33"/>
      <c r="K84" s="76"/>
      <c r="L84" s="76"/>
      <c r="M84" s="76"/>
      <c r="N84" s="76"/>
      <c r="O84" s="76"/>
      <c r="P84" s="71">
        <v>0</v>
      </c>
      <c r="Q84" s="38">
        <v>2224</v>
      </c>
      <c r="R84" s="108"/>
      <c r="S84" s="108"/>
      <c r="T84" s="108"/>
    </row>
    <row r="85" spans="1:20">
      <c r="A85" s="86">
        <v>42747</v>
      </c>
      <c r="B85" s="38">
        <v>2306</v>
      </c>
      <c r="C85" s="112"/>
      <c r="D85" s="112"/>
      <c r="E85" s="113"/>
      <c r="F85" s="112"/>
      <c r="G85" s="112"/>
      <c r="H85" s="112"/>
      <c r="I85" s="112"/>
      <c r="J85" s="112"/>
      <c r="K85" s="76"/>
      <c r="L85" s="76"/>
      <c r="M85" s="76"/>
      <c r="N85" s="76"/>
      <c r="O85" s="76"/>
      <c r="P85" s="71">
        <v>0</v>
      </c>
      <c r="Q85" s="38">
        <v>2109</v>
      </c>
      <c r="R85" s="108"/>
      <c r="S85" s="108"/>
      <c r="T85" s="108"/>
    </row>
    <row r="86" spans="1:20">
      <c r="A86" s="86">
        <v>42748</v>
      </c>
      <c r="B86" s="38">
        <v>5261</v>
      </c>
      <c r="C86" s="42"/>
      <c r="D86" s="42"/>
      <c r="E86" s="43"/>
      <c r="F86" s="42"/>
      <c r="G86" s="42"/>
      <c r="H86" s="42"/>
      <c r="I86" s="42"/>
      <c r="J86" s="42"/>
      <c r="K86" s="76"/>
      <c r="L86" s="76"/>
      <c r="M86" s="76"/>
      <c r="N86" s="76"/>
      <c r="O86" s="76"/>
      <c r="P86" s="71">
        <v>0</v>
      </c>
      <c r="Q86" s="38">
        <v>4470</v>
      </c>
      <c r="R86" s="108"/>
      <c r="S86" s="108"/>
      <c r="T86" s="108"/>
    </row>
    <row r="87" spans="1:20">
      <c r="A87" s="86">
        <v>42749</v>
      </c>
      <c r="B87" s="38">
        <v>2712</v>
      </c>
      <c r="C87" s="42"/>
      <c r="D87" s="42"/>
      <c r="E87" s="43"/>
      <c r="F87" s="42"/>
      <c r="G87" s="42"/>
      <c r="H87" s="42"/>
      <c r="I87" s="42"/>
      <c r="J87" s="42"/>
      <c r="K87" s="76"/>
      <c r="L87" s="76"/>
      <c r="M87" s="76"/>
      <c r="N87" s="76"/>
      <c r="O87" s="76"/>
      <c r="P87" s="71">
        <v>0</v>
      </c>
      <c r="Q87" s="38">
        <v>3573</v>
      </c>
      <c r="R87" s="108"/>
      <c r="S87" s="108"/>
      <c r="T87" s="108"/>
    </row>
    <row r="88" spans="1:20">
      <c r="A88" s="86">
        <v>42750</v>
      </c>
      <c r="B88" s="38">
        <v>2224</v>
      </c>
      <c r="C88" s="42"/>
      <c r="D88" s="42"/>
      <c r="E88" s="43"/>
      <c r="F88" s="42"/>
      <c r="G88" s="42"/>
      <c r="H88" s="42"/>
      <c r="I88" s="42"/>
      <c r="J88" s="42"/>
      <c r="K88" s="76"/>
      <c r="L88" s="76"/>
      <c r="M88" s="76"/>
      <c r="N88" s="76"/>
      <c r="O88" s="76"/>
      <c r="P88" s="71">
        <v>0</v>
      </c>
      <c r="Q88" s="38">
        <v>2237</v>
      </c>
      <c r="R88" s="108"/>
      <c r="S88" s="108"/>
      <c r="T88" s="108"/>
    </row>
    <row r="89" spans="1:20">
      <c r="A89" s="86">
        <v>42751</v>
      </c>
      <c r="B89" s="38">
        <v>3207</v>
      </c>
      <c r="C89" s="42"/>
      <c r="D89" s="42"/>
      <c r="E89" s="43"/>
      <c r="F89" s="42"/>
      <c r="G89" s="42"/>
      <c r="H89" s="42"/>
      <c r="I89" s="42"/>
      <c r="J89" s="42"/>
      <c r="K89" s="76"/>
      <c r="L89" s="76"/>
      <c r="M89" s="76"/>
      <c r="N89" s="76"/>
      <c r="O89" s="76"/>
      <c r="P89" s="71">
        <v>12</v>
      </c>
      <c r="Q89" s="38">
        <v>3210</v>
      </c>
      <c r="R89" s="108"/>
      <c r="S89" s="108"/>
      <c r="T89" s="108"/>
    </row>
    <row r="90" spans="1:20">
      <c r="A90" s="86">
        <v>42752</v>
      </c>
      <c r="B90" s="38">
        <v>2705</v>
      </c>
      <c r="C90" s="42"/>
      <c r="D90" s="42"/>
      <c r="E90" s="43"/>
      <c r="F90" s="42"/>
      <c r="G90" s="42"/>
      <c r="H90" s="42"/>
      <c r="I90" s="42"/>
      <c r="J90" s="42"/>
      <c r="K90" s="76"/>
      <c r="L90" s="76"/>
      <c r="M90" s="76"/>
      <c r="N90" s="76"/>
      <c r="O90" s="76"/>
      <c r="P90" s="71">
        <v>2</v>
      </c>
      <c r="Q90" s="38">
        <v>2744</v>
      </c>
      <c r="R90" s="108"/>
      <c r="S90" s="108"/>
      <c r="T90" s="108"/>
    </row>
    <row r="91" spans="1:20">
      <c r="A91" s="86">
        <v>42753</v>
      </c>
      <c r="B91" s="38">
        <v>2445</v>
      </c>
      <c r="C91" s="42"/>
      <c r="D91" s="42"/>
      <c r="E91" s="43"/>
      <c r="F91" s="42"/>
      <c r="G91" s="42"/>
      <c r="H91" s="42"/>
      <c r="I91" s="42"/>
      <c r="J91" s="42"/>
      <c r="K91" s="76"/>
      <c r="L91" s="76"/>
      <c r="M91" s="76"/>
      <c r="N91" s="76"/>
      <c r="O91" s="76"/>
      <c r="P91" s="71">
        <v>0</v>
      </c>
      <c r="Q91" s="38">
        <v>2247</v>
      </c>
      <c r="R91" s="108"/>
      <c r="S91" s="108"/>
      <c r="T91" s="108"/>
    </row>
    <row r="92" spans="1:20">
      <c r="A92" s="86">
        <v>42754</v>
      </c>
      <c r="B92" s="38">
        <v>2348</v>
      </c>
      <c r="C92" s="42"/>
      <c r="D92" s="42"/>
      <c r="E92" s="43"/>
      <c r="F92" s="42"/>
      <c r="G92" s="42"/>
      <c r="H92" s="42"/>
      <c r="I92" s="42"/>
      <c r="J92" s="42"/>
      <c r="K92" s="76"/>
      <c r="L92" s="76"/>
      <c r="M92" s="76"/>
      <c r="N92" s="76"/>
      <c r="O92" s="76"/>
      <c r="P92" s="71">
        <v>0</v>
      </c>
      <c r="Q92" s="38">
        <v>2129</v>
      </c>
      <c r="R92" s="108"/>
      <c r="S92" s="108"/>
      <c r="T92" s="108"/>
    </row>
    <row r="93" spans="1:20">
      <c r="A93" s="86">
        <v>42755</v>
      </c>
      <c r="B93" s="38">
        <v>2275</v>
      </c>
      <c r="C93" s="42"/>
      <c r="D93" s="42"/>
      <c r="E93" s="43"/>
      <c r="F93" s="42"/>
      <c r="G93" s="42"/>
      <c r="H93" s="42"/>
      <c r="I93" s="42"/>
      <c r="J93" s="42"/>
      <c r="K93" s="76"/>
      <c r="L93" s="76"/>
      <c r="M93" s="76"/>
      <c r="N93" s="76"/>
      <c r="O93" s="76"/>
      <c r="P93" s="71">
        <v>0</v>
      </c>
      <c r="Q93" s="38">
        <v>2016</v>
      </c>
      <c r="R93" s="108"/>
      <c r="S93" s="108"/>
      <c r="T93" s="108"/>
    </row>
    <row r="94" spans="1:20">
      <c r="A94" s="86">
        <v>42756</v>
      </c>
      <c r="B94" s="38">
        <v>2486</v>
      </c>
      <c r="C94" s="42"/>
      <c r="D94" s="42"/>
      <c r="E94" s="43"/>
      <c r="F94" s="42"/>
      <c r="G94" s="42"/>
      <c r="H94" s="42"/>
      <c r="I94" s="42"/>
      <c r="J94" s="42"/>
      <c r="K94" s="76"/>
      <c r="L94" s="76"/>
      <c r="M94" s="76"/>
      <c r="N94" s="76"/>
      <c r="O94" s="76"/>
      <c r="P94" s="71">
        <v>9</v>
      </c>
      <c r="Q94" s="38">
        <v>2281</v>
      </c>
      <c r="R94" s="108"/>
      <c r="S94" s="108"/>
      <c r="T94" s="108"/>
    </row>
    <row r="95" spans="1:20">
      <c r="A95" s="86">
        <v>42757</v>
      </c>
      <c r="B95" s="38">
        <v>3163</v>
      </c>
      <c r="C95" s="42"/>
      <c r="D95" s="42"/>
      <c r="E95" s="43"/>
      <c r="F95" s="42"/>
      <c r="G95" s="42"/>
      <c r="H95" s="42"/>
      <c r="I95" s="42"/>
      <c r="J95" s="42"/>
      <c r="K95" s="76"/>
      <c r="L95" s="76"/>
      <c r="M95" s="76"/>
      <c r="N95" s="76"/>
      <c r="O95" s="76"/>
      <c r="P95" s="71">
        <v>10</v>
      </c>
      <c r="Q95" s="38">
        <v>3304</v>
      </c>
      <c r="R95" s="108"/>
      <c r="S95" s="108"/>
      <c r="T95" s="108"/>
    </row>
    <row r="96" spans="1:20">
      <c r="A96" s="86">
        <v>42758</v>
      </c>
      <c r="B96" s="38">
        <v>2466</v>
      </c>
      <c r="C96" s="42"/>
      <c r="D96" s="42"/>
      <c r="E96" s="43"/>
      <c r="F96" s="42"/>
      <c r="G96" s="42"/>
      <c r="H96" s="42"/>
      <c r="I96" s="42"/>
      <c r="J96" s="42"/>
      <c r="K96" s="76"/>
      <c r="L96" s="76"/>
      <c r="M96" s="76"/>
      <c r="N96" s="76"/>
      <c r="O96" s="76"/>
      <c r="P96" s="71">
        <v>0</v>
      </c>
      <c r="Q96" s="38">
        <v>2444</v>
      </c>
      <c r="R96" s="108"/>
      <c r="S96" s="108"/>
      <c r="T96" s="108"/>
    </row>
    <row r="97" spans="1:20">
      <c r="A97" s="86">
        <v>42759</v>
      </c>
      <c r="B97" s="38">
        <v>2500</v>
      </c>
      <c r="C97" s="354" t="s">
        <v>33</v>
      </c>
      <c r="D97" s="355"/>
      <c r="E97" s="355"/>
      <c r="F97" s="355"/>
      <c r="G97" s="355"/>
      <c r="H97" s="355"/>
      <c r="I97" s="355"/>
      <c r="J97" s="356"/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71">
        <v>0</v>
      </c>
      <c r="Q97" s="38">
        <v>2185</v>
      </c>
      <c r="R97" s="108"/>
      <c r="S97" s="108"/>
      <c r="T97" s="108"/>
    </row>
    <row r="98" spans="1:20">
      <c r="A98" s="86">
        <v>42760</v>
      </c>
      <c r="B98" s="38">
        <v>2442</v>
      </c>
      <c r="C98" s="33"/>
      <c r="D98" s="33"/>
      <c r="E98" s="31"/>
      <c r="F98" s="31"/>
      <c r="G98" s="31"/>
      <c r="H98" s="31"/>
      <c r="I98" s="33"/>
      <c r="J98" s="33"/>
      <c r="K98" s="76"/>
      <c r="L98" s="76"/>
      <c r="M98" s="76"/>
      <c r="N98" s="76"/>
      <c r="O98" s="76"/>
      <c r="P98" s="71">
        <v>0</v>
      </c>
      <c r="Q98" s="38">
        <v>2122</v>
      </c>
      <c r="R98" s="108"/>
      <c r="S98" s="108"/>
      <c r="T98" s="108"/>
    </row>
    <row r="99" spans="1:20">
      <c r="A99" s="86">
        <v>42761</v>
      </c>
      <c r="B99" s="38">
        <v>2348</v>
      </c>
      <c r="C99" s="112"/>
      <c r="D99" s="112"/>
      <c r="E99" s="113"/>
      <c r="F99" s="112"/>
      <c r="G99" s="112"/>
      <c r="H99" s="112"/>
      <c r="I99" s="112"/>
      <c r="J99" s="112"/>
      <c r="K99" s="76"/>
      <c r="L99" s="76"/>
      <c r="M99" s="76"/>
      <c r="N99" s="76"/>
      <c r="O99" s="76"/>
      <c r="P99" s="72">
        <v>0</v>
      </c>
      <c r="Q99" s="38">
        <v>2123</v>
      </c>
      <c r="R99" s="108"/>
      <c r="S99" s="108"/>
      <c r="T99" s="108"/>
    </row>
    <row r="100" spans="1:20">
      <c r="A100" s="86">
        <v>42762</v>
      </c>
      <c r="B100" s="38">
        <v>4003.9999999999995</v>
      </c>
      <c r="C100" s="42"/>
      <c r="D100" s="42"/>
      <c r="E100" s="43"/>
      <c r="F100" s="42"/>
      <c r="G100" s="42"/>
      <c r="H100" s="42"/>
      <c r="I100" s="42"/>
      <c r="J100" s="42"/>
      <c r="K100" s="76"/>
      <c r="L100" s="76"/>
      <c r="M100" s="76"/>
      <c r="N100" s="76"/>
      <c r="O100" s="76"/>
      <c r="P100" s="71">
        <v>22</v>
      </c>
      <c r="Q100" s="38">
        <v>3110</v>
      </c>
      <c r="R100" s="108"/>
      <c r="S100" s="108"/>
      <c r="T100" s="108"/>
    </row>
    <row r="101" spans="1:20">
      <c r="A101" s="86">
        <v>42763</v>
      </c>
      <c r="B101" s="38">
        <v>2808</v>
      </c>
      <c r="C101" s="42"/>
      <c r="D101" s="42"/>
      <c r="E101" s="43"/>
      <c r="F101" s="42"/>
      <c r="G101" s="42"/>
      <c r="H101" s="42"/>
      <c r="I101" s="42"/>
      <c r="J101" s="42"/>
      <c r="K101" s="76"/>
      <c r="L101" s="76"/>
      <c r="M101" s="76"/>
      <c r="N101" s="76"/>
      <c r="O101" s="76"/>
      <c r="P101" s="71">
        <v>4</v>
      </c>
      <c r="Q101" s="38">
        <v>3702</v>
      </c>
      <c r="R101" s="108"/>
      <c r="S101" s="108"/>
      <c r="T101" s="108"/>
    </row>
    <row r="102" spans="1:20">
      <c r="A102" s="86">
        <v>42764</v>
      </c>
      <c r="B102" s="38">
        <v>2527</v>
      </c>
      <c r="C102" s="42"/>
      <c r="D102" s="42"/>
      <c r="E102" s="43"/>
      <c r="F102" s="42"/>
      <c r="G102" s="42"/>
      <c r="H102" s="42"/>
      <c r="I102" s="42"/>
      <c r="J102" s="42"/>
      <c r="K102" s="76"/>
      <c r="L102" s="76"/>
      <c r="M102" s="76"/>
      <c r="N102" s="76"/>
      <c r="O102" s="76"/>
      <c r="P102" s="71">
        <v>0</v>
      </c>
      <c r="Q102" s="38">
        <v>2471</v>
      </c>
      <c r="R102" s="108"/>
      <c r="S102" s="108"/>
      <c r="T102" s="108"/>
    </row>
    <row r="103" spans="1:20">
      <c r="A103" s="86">
        <v>42765</v>
      </c>
      <c r="B103" s="38">
        <v>2547</v>
      </c>
      <c r="C103" s="42"/>
      <c r="D103" s="42"/>
      <c r="E103" s="43"/>
      <c r="F103" s="42"/>
      <c r="G103" s="42"/>
      <c r="H103" s="42"/>
      <c r="I103" s="42"/>
      <c r="J103" s="42"/>
      <c r="K103" s="76"/>
      <c r="L103" s="76"/>
      <c r="M103" s="76"/>
      <c r="N103" s="76"/>
      <c r="O103" s="76"/>
      <c r="P103" s="71">
        <v>0</v>
      </c>
      <c r="Q103" s="38">
        <v>2233</v>
      </c>
      <c r="R103" s="108"/>
      <c r="S103" s="108"/>
      <c r="T103" s="108"/>
    </row>
    <row r="104" spans="1:20">
      <c r="A104" s="86">
        <v>42766</v>
      </c>
      <c r="B104" s="38">
        <v>2522</v>
      </c>
      <c r="C104" s="42"/>
      <c r="D104" s="42"/>
      <c r="E104" s="43"/>
      <c r="F104" s="42"/>
      <c r="G104" s="42"/>
      <c r="H104" s="42"/>
      <c r="I104" s="42"/>
      <c r="J104" s="42"/>
      <c r="K104" s="76"/>
      <c r="L104" s="76"/>
      <c r="M104" s="76"/>
      <c r="N104" s="76"/>
      <c r="O104" s="76"/>
      <c r="P104" s="71">
        <v>0</v>
      </c>
      <c r="Q104" s="38">
        <v>2170</v>
      </c>
      <c r="R104" s="108"/>
      <c r="S104" s="108"/>
      <c r="T104" s="108"/>
    </row>
    <row r="105" spans="1:20">
      <c r="A105" s="86">
        <v>42767</v>
      </c>
      <c r="B105" s="38">
        <v>2529</v>
      </c>
      <c r="C105" s="42"/>
      <c r="D105" s="42"/>
      <c r="E105" s="43"/>
      <c r="F105" s="42"/>
      <c r="G105" s="42"/>
      <c r="H105" s="42"/>
      <c r="I105" s="42"/>
      <c r="J105" s="42"/>
      <c r="K105" s="76"/>
      <c r="L105" s="76"/>
      <c r="M105" s="76"/>
      <c r="N105" s="76"/>
      <c r="O105" s="76"/>
      <c r="P105" s="71">
        <v>0</v>
      </c>
      <c r="Q105" s="38">
        <v>2195</v>
      </c>
      <c r="R105" s="108"/>
      <c r="S105" s="108"/>
      <c r="T105" s="108"/>
    </row>
    <row r="106" spans="1:20">
      <c r="A106" s="86">
        <v>42768</v>
      </c>
      <c r="B106" s="38">
        <v>2391</v>
      </c>
      <c r="C106" s="42"/>
      <c r="D106" s="42"/>
      <c r="E106" s="43"/>
      <c r="F106" s="42"/>
      <c r="G106" s="42"/>
      <c r="H106" s="42"/>
      <c r="I106" s="42"/>
      <c r="J106" s="42"/>
      <c r="K106" s="76"/>
      <c r="L106" s="76"/>
      <c r="M106" s="76"/>
      <c r="N106" s="76"/>
      <c r="O106" s="76"/>
      <c r="P106" s="71">
        <v>0</v>
      </c>
      <c r="Q106" s="38">
        <v>2207</v>
      </c>
      <c r="R106" s="108"/>
      <c r="S106" s="108"/>
      <c r="T106" s="108"/>
    </row>
    <row r="107" spans="1:20">
      <c r="A107" s="86">
        <v>42769</v>
      </c>
      <c r="B107" s="38">
        <v>2413</v>
      </c>
      <c r="C107" s="42"/>
      <c r="D107" s="42"/>
      <c r="E107" s="43"/>
      <c r="F107" s="42"/>
      <c r="G107" s="42"/>
      <c r="H107" s="42"/>
      <c r="I107" s="42"/>
      <c r="J107" s="42"/>
      <c r="K107" s="76"/>
      <c r="L107" s="76"/>
      <c r="M107" s="76"/>
      <c r="N107" s="76"/>
      <c r="O107" s="76"/>
      <c r="P107" s="71">
        <v>0</v>
      </c>
      <c r="Q107" s="38">
        <v>2045</v>
      </c>
      <c r="R107" s="108"/>
      <c r="S107" s="108"/>
      <c r="T107" s="108"/>
    </row>
    <row r="108" spans="1:20">
      <c r="A108" s="86">
        <v>42770</v>
      </c>
      <c r="B108" s="38">
        <v>2275</v>
      </c>
      <c r="C108" s="42"/>
      <c r="D108" s="42"/>
      <c r="E108" s="43"/>
      <c r="F108" s="42"/>
      <c r="G108" s="42"/>
      <c r="H108" s="42"/>
      <c r="I108" s="42"/>
      <c r="J108" s="42"/>
      <c r="K108" s="76"/>
      <c r="L108" s="76"/>
      <c r="M108" s="76"/>
      <c r="N108" s="76"/>
      <c r="O108" s="76"/>
      <c r="P108" s="71">
        <v>0</v>
      </c>
      <c r="Q108" s="38">
        <v>1952</v>
      </c>
      <c r="R108" s="108"/>
      <c r="S108" s="108"/>
      <c r="T108" s="108"/>
    </row>
    <row r="109" spans="1:20">
      <c r="A109" s="86">
        <v>42771</v>
      </c>
      <c r="B109" s="38">
        <v>2439</v>
      </c>
      <c r="C109" s="42"/>
      <c r="D109" s="42"/>
      <c r="E109" s="43"/>
      <c r="F109" s="42"/>
      <c r="G109" s="42"/>
      <c r="H109" s="42"/>
      <c r="I109" s="42"/>
      <c r="J109" s="42"/>
      <c r="K109" s="76"/>
      <c r="L109" s="76"/>
      <c r="M109" s="76"/>
      <c r="N109" s="76"/>
      <c r="O109" s="76"/>
      <c r="P109" s="71">
        <v>0</v>
      </c>
      <c r="Q109" s="38">
        <v>2127</v>
      </c>
      <c r="R109" s="108"/>
      <c r="S109" s="108"/>
      <c r="T109" s="108"/>
    </row>
    <row r="110" spans="1:20">
      <c r="A110" s="86">
        <v>42772</v>
      </c>
      <c r="B110" s="38">
        <v>2217</v>
      </c>
      <c r="C110" s="42"/>
      <c r="D110" s="42"/>
      <c r="E110" s="43"/>
      <c r="F110" s="42"/>
      <c r="G110" s="42"/>
      <c r="H110" s="42"/>
      <c r="I110" s="42"/>
      <c r="J110" s="42"/>
      <c r="K110" s="76"/>
      <c r="L110" s="76"/>
      <c r="M110" s="76"/>
      <c r="N110" s="76"/>
      <c r="O110" s="76"/>
      <c r="P110" s="71">
        <v>0</v>
      </c>
      <c r="Q110" s="38">
        <v>1881</v>
      </c>
      <c r="R110" s="108"/>
      <c r="S110" s="108"/>
      <c r="T110" s="108"/>
    </row>
    <row r="111" spans="1:20">
      <c r="A111" s="86">
        <v>42773</v>
      </c>
      <c r="B111" s="38">
        <v>2414</v>
      </c>
      <c r="C111" s="354" t="s">
        <v>33</v>
      </c>
      <c r="D111" s="355"/>
      <c r="E111" s="355"/>
      <c r="F111" s="355"/>
      <c r="G111" s="355"/>
      <c r="H111" s="355"/>
      <c r="I111" s="355"/>
      <c r="J111" s="356"/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71">
        <v>0</v>
      </c>
      <c r="Q111" s="38">
        <v>2089</v>
      </c>
      <c r="R111" s="108"/>
      <c r="S111" s="108"/>
      <c r="T111" s="108"/>
    </row>
    <row r="112" spans="1:20">
      <c r="A112" s="86">
        <v>42774</v>
      </c>
      <c r="B112" s="38">
        <v>2382</v>
      </c>
      <c r="C112" s="33"/>
      <c r="D112" s="33"/>
      <c r="E112" s="31"/>
      <c r="F112" s="31"/>
      <c r="G112" s="31"/>
      <c r="H112" s="31"/>
      <c r="I112" s="33"/>
      <c r="J112" s="33"/>
      <c r="K112" s="76"/>
      <c r="L112" s="76"/>
      <c r="M112" s="76"/>
      <c r="N112" s="76"/>
      <c r="O112" s="76"/>
      <c r="P112" s="71">
        <v>0</v>
      </c>
      <c r="Q112" s="38">
        <v>1379</v>
      </c>
      <c r="R112" s="108"/>
      <c r="S112" s="108"/>
      <c r="T112" s="108"/>
    </row>
    <row r="113" spans="1:20">
      <c r="A113" s="86">
        <v>42775</v>
      </c>
      <c r="B113" s="38">
        <v>2395</v>
      </c>
      <c r="C113" s="112"/>
      <c r="D113" s="112"/>
      <c r="E113" s="113"/>
      <c r="F113" s="112"/>
      <c r="G113" s="112"/>
      <c r="H113" s="112"/>
      <c r="I113" s="112"/>
      <c r="J113" s="112"/>
      <c r="K113" s="76"/>
      <c r="L113" s="76"/>
      <c r="M113" s="76"/>
      <c r="N113" s="76"/>
      <c r="O113" s="76"/>
      <c r="P113" s="71">
        <v>0</v>
      </c>
      <c r="Q113" s="38">
        <v>1368</v>
      </c>
      <c r="R113" s="108"/>
      <c r="S113" s="108"/>
      <c r="T113" s="108"/>
    </row>
    <row r="114" spans="1:20">
      <c r="A114" s="86">
        <v>42776</v>
      </c>
      <c r="B114" s="38">
        <v>2312</v>
      </c>
      <c r="C114" s="42"/>
      <c r="D114" s="42"/>
      <c r="E114" s="43"/>
      <c r="F114" s="42"/>
      <c r="G114" s="42"/>
      <c r="H114" s="42"/>
      <c r="I114" s="42"/>
      <c r="J114" s="42"/>
      <c r="K114" s="76"/>
      <c r="L114" s="76"/>
      <c r="M114" s="76"/>
      <c r="N114" s="76"/>
      <c r="O114" s="76"/>
      <c r="P114" s="71">
        <v>0</v>
      </c>
      <c r="Q114" s="38">
        <v>2004</v>
      </c>
      <c r="R114" s="108"/>
      <c r="S114" s="108"/>
      <c r="T114" s="108"/>
    </row>
    <row r="115" spans="1:20">
      <c r="A115" s="86">
        <v>42777</v>
      </c>
      <c r="B115" s="38">
        <v>2195</v>
      </c>
      <c r="C115" s="42"/>
      <c r="D115" s="42"/>
      <c r="E115" s="43"/>
      <c r="F115" s="42"/>
      <c r="G115" s="42"/>
      <c r="H115" s="42"/>
      <c r="I115" s="42"/>
      <c r="J115" s="42"/>
      <c r="K115" s="76"/>
      <c r="L115" s="76"/>
      <c r="M115" s="76"/>
      <c r="N115" s="76"/>
      <c r="O115" s="76"/>
      <c r="P115" s="71">
        <v>0</v>
      </c>
      <c r="Q115" s="38">
        <v>1965</v>
      </c>
      <c r="R115" s="108"/>
      <c r="S115" s="108"/>
      <c r="T115" s="108"/>
    </row>
    <row r="116" spans="1:20">
      <c r="A116" s="86">
        <v>42778</v>
      </c>
      <c r="B116" s="38">
        <v>2271</v>
      </c>
      <c r="C116" s="42"/>
      <c r="D116" s="42"/>
      <c r="E116" s="43"/>
      <c r="F116" s="42"/>
      <c r="G116" s="42"/>
      <c r="H116" s="42"/>
      <c r="I116" s="42"/>
      <c r="J116" s="42"/>
      <c r="K116" s="76"/>
      <c r="L116" s="76"/>
      <c r="M116" s="76"/>
      <c r="N116" s="76"/>
      <c r="O116" s="76"/>
      <c r="P116" s="71">
        <v>0</v>
      </c>
      <c r="Q116" s="38">
        <v>1934</v>
      </c>
      <c r="R116" s="108"/>
      <c r="S116" s="108"/>
      <c r="T116" s="108"/>
    </row>
    <row r="117" spans="1:20">
      <c r="A117" s="86">
        <v>42779</v>
      </c>
      <c r="B117" s="38">
        <v>2354</v>
      </c>
      <c r="C117" s="42"/>
      <c r="D117" s="42"/>
      <c r="E117" s="43"/>
      <c r="F117" s="42"/>
      <c r="G117" s="42"/>
      <c r="H117" s="42"/>
      <c r="I117" s="42"/>
      <c r="J117" s="42"/>
      <c r="K117" s="76"/>
      <c r="L117" s="76"/>
      <c r="M117" s="76"/>
      <c r="N117" s="76"/>
      <c r="O117" s="76"/>
      <c r="P117" s="71">
        <v>0</v>
      </c>
      <c r="Q117" s="38">
        <v>1994</v>
      </c>
      <c r="R117" s="108"/>
      <c r="S117" s="108"/>
      <c r="T117" s="108"/>
    </row>
    <row r="118" spans="1:20">
      <c r="A118" s="86">
        <v>42780</v>
      </c>
      <c r="B118" s="38">
        <v>2363</v>
      </c>
      <c r="C118" s="42"/>
      <c r="D118" s="42"/>
      <c r="E118" s="43"/>
      <c r="F118" s="42"/>
      <c r="G118" s="42"/>
      <c r="H118" s="42"/>
      <c r="I118" s="42"/>
      <c r="J118" s="42"/>
      <c r="K118" s="76"/>
      <c r="L118" s="76"/>
      <c r="M118" s="76"/>
      <c r="N118" s="76"/>
      <c r="O118" s="76"/>
      <c r="P118" s="71">
        <v>0</v>
      </c>
      <c r="Q118" s="38">
        <v>1648</v>
      </c>
      <c r="R118" s="108"/>
      <c r="S118" s="108"/>
      <c r="T118" s="108"/>
    </row>
    <row r="119" spans="1:20">
      <c r="A119" s="86">
        <v>42781</v>
      </c>
      <c r="B119" s="38">
        <v>2238</v>
      </c>
      <c r="C119" s="42"/>
      <c r="D119" s="42"/>
      <c r="E119" s="43"/>
      <c r="F119" s="42"/>
      <c r="G119" s="42"/>
      <c r="H119" s="42"/>
      <c r="I119" s="42"/>
      <c r="J119" s="42"/>
      <c r="K119" s="76"/>
      <c r="L119" s="76"/>
      <c r="M119" s="76"/>
      <c r="N119" s="76"/>
      <c r="O119" s="76"/>
      <c r="P119" s="71">
        <v>0</v>
      </c>
      <c r="Q119" s="38">
        <v>961</v>
      </c>
      <c r="R119" s="108"/>
      <c r="S119" s="108"/>
      <c r="T119" s="108"/>
    </row>
    <row r="120" spans="1:20">
      <c r="A120" s="86">
        <v>42782</v>
      </c>
      <c r="B120" s="38">
        <v>2355</v>
      </c>
      <c r="C120" s="42"/>
      <c r="D120" s="42"/>
      <c r="E120" s="43"/>
      <c r="F120" s="42"/>
      <c r="G120" s="42"/>
      <c r="H120" s="42"/>
      <c r="I120" s="42"/>
      <c r="J120" s="42"/>
      <c r="K120" s="76"/>
      <c r="L120" s="76"/>
      <c r="M120" s="76"/>
      <c r="N120" s="76"/>
      <c r="O120" s="76"/>
      <c r="P120" s="71">
        <v>0</v>
      </c>
      <c r="Q120" s="38">
        <v>1634</v>
      </c>
      <c r="R120" s="108"/>
      <c r="S120" s="108"/>
      <c r="T120" s="108"/>
    </row>
    <row r="121" spans="1:20">
      <c r="A121" s="86">
        <v>42783</v>
      </c>
      <c r="B121" s="38">
        <v>2340</v>
      </c>
      <c r="C121" s="42"/>
      <c r="D121" s="42"/>
      <c r="E121" s="43"/>
      <c r="F121" s="42"/>
      <c r="G121" s="42"/>
      <c r="H121" s="42"/>
      <c r="I121" s="42"/>
      <c r="J121" s="42"/>
      <c r="K121" s="76"/>
      <c r="L121" s="76"/>
      <c r="M121" s="76"/>
      <c r="N121" s="76"/>
      <c r="O121" s="76"/>
      <c r="P121" s="71">
        <v>0</v>
      </c>
      <c r="Q121" s="38">
        <v>2020</v>
      </c>
      <c r="R121" s="108"/>
      <c r="S121" s="108"/>
      <c r="T121" s="108"/>
    </row>
    <row r="122" spans="1:20">
      <c r="A122" s="86">
        <v>42784</v>
      </c>
      <c r="B122" s="38">
        <v>2297</v>
      </c>
      <c r="C122" s="42"/>
      <c r="D122" s="42"/>
      <c r="E122" s="43"/>
      <c r="F122" s="42"/>
      <c r="G122" s="42"/>
      <c r="H122" s="42"/>
      <c r="I122" s="42"/>
      <c r="J122" s="42"/>
      <c r="K122" s="76"/>
      <c r="L122" s="76"/>
      <c r="M122" s="76"/>
      <c r="N122" s="76"/>
      <c r="O122" s="76"/>
      <c r="P122" s="71">
        <v>3</v>
      </c>
      <c r="Q122" s="38">
        <v>2079</v>
      </c>
      <c r="R122" s="108"/>
      <c r="S122" s="108"/>
      <c r="T122" s="108"/>
    </row>
    <row r="123" spans="1:20">
      <c r="A123" s="86">
        <v>42785</v>
      </c>
      <c r="B123" s="38">
        <v>2131</v>
      </c>
      <c r="C123" s="42"/>
      <c r="D123" s="42"/>
      <c r="E123" s="43"/>
      <c r="F123" s="42"/>
      <c r="G123" s="42"/>
      <c r="H123" s="42"/>
      <c r="I123" s="42"/>
      <c r="J123" s="42"/>
      <c r="K123" s="76"/>
      <c r="L123" s="76"/>
      <c r="M123" s="76"/>
      <c r="N123" s="76"/>
      <c r="O123" s="76"/>
      <c r="P123" s="71">
        <v>1</v>
      </c>
      <c r="Q123" s="38">
        <v>1938</v>
      </c>
      <c r="R123" s="108"/>
      <c r="S123" s="108"/>
      <c r="T123" s="108"/>
    </row>
    <row r="124" spans="1:20">
      <c r="A124" s="86">
        <v>42786</v>
      </c>
      <c r="B124" s="38">
        <v>2269</v>
      </c>
      <c r="C124" s="42"/>
      <c r="D124" s="42"/>
      <c r="E124" s="43"/>
      <c r="F124" s="42"/>
      <c r="G124" s="42"/>
      <c r="H124" s="42"/>
      <c r="I124" s="42"/>
      <c r="J124" s="42"/>
      <c r="K124" s="76"/>
      <c r="L124" s="76"/>
      <c r="M124" s="76"/>
      <c r="N124" s="76"/>
      <c r="O124" s="76"/>
      <c r="P124" s="72">
        <v>5.5</v>
      </c>
      <c r="Q124" s="38">
        <v>2076</v>
      </c>
      <c r="R124" s="108"/>
      <c r="S124" s="108"/>
      <c r="T124" s="108"/>
    </row>
    <row r="125" spans="1:20">
      <c r="A125" s="86">
        <v>42787</v>
      </c>
      <c r="B125" s="38">
        <v>2409</v>
      </c>
      <c r="C125" s="354" t="s">
        <v>33</v>
      </c>
      <c r="D125" s="355"/>
      <c r="E125" s="355"/>
      <c r="F125" s="355"/>
      <c r="G125" s="355"/>
      <c r="H125" s="355"/>
      <c r="I125" s="355"/>
      <c r="J125" s="356"/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71">
        <v>12.5</v>
      </c>
      <c r="Q125" s="38">
        <v>2233</v>
      </c>
      <c r="R125" s="108"/>
      <c r="S125" s="108"/>
      <c r="T125" s="108"/>
    </row>
    <row r="126" spans="1:20">
      <c r="A126" s="86">
        <v>42788</v>
      </c>
      <c r="B126" s="38">
        <v>2298</v>
      </c>
      <c r="C126" s="33"/>
      <c r="D126" s="33"/>
      <c r="E126" s="31"/>
      <c r="F126" s="31"/>
      <c r="G126" s="31"/>
      <c r="H126" s="31"/>
      <c r="I126" s="33"/>
      <c r="J126" s="33"/>
      <c r="K126" s="76"/>
      <c r="L126" s="76"/>
      <c r="M126" s="76"/>
      <c r="N126" s="76"/>
      <c r="O126" s="76"/>
      <c r="P126" s="71">
        <v>0</v>
      </c>
      <c r="Q126" s="38">
        <v>2076</v>
      </c>
      <c r="R126" s="108"/>
      <c r="S126" s="108"/>
      <c r="T126" s="108"/>
    </row>
    <row r="127" spans="1:20">
      <c r="A127" s="86">
        <v>42789</v>
      </c>
      <c r="B127" s="38">
        <v>2324</v>
      </c>
      <c r="C127" s="114"/>
      <c r="D127" s="114"/>
      <c r="E127" s="115"/>
      <c r="F127" s="114"/>
      <c r="G127" s="114"/>
      <c r="H127" s="114"/>
      <c r="I127" s="114"/>
      <c r="J127" s="114"/>
      <c r="K127" s="76"/>
      <c r="L127" s="76"/>
      <c r="M127" s="76"/>
      <c r="N127" s="76"/>
      <c r="O127" s="76"/>
      <c r="P127" s="71">
        <v>0</v>
      </c>
      <c r="Q127" s="38">
        <v>1577</v>
      </c>
      <c r="R127" s="108"/>
      <c r="S127" s="108"/>
      <c r="T127" s="108"/>
    </row>
    <row r="128" spans="1:20">
      <c r="A128" s="86">
        <v>42790</v>
      </c>
      <c r="B128" s="38">
        <v>2343</v>
      </c>
      <c r="C128" s="42"/>
      <c r="D128" s="42"/>
      <c r="E128" s="43"/>
      <c r="F128" s="42"/>
      <c r="G128" s="42"/>
      <c r="H128" s="42"/>
      <c r="I128" s="42"/>
      <c r="J128" s="42"/>
      <c r="K128" s="76"/>
      <c r="L128" s="76"/>
      <c r="M128" s="76"/>
      <c r="N128" s="76"/>
      <c r="O128" s="76"/>
      <c r="P128" s="71">
        <v>0</v>
      </c>
      <c r="Q128" s="38">
        <v>1481</v>
      </c>
      <c r="R128" s="108"/>
      <c r="S128" s="108"/>
      <c r="T128" s="108"/>
    </row>
    <row r="129" spans="1:20">
      <c r="A129" s="86">
        <v>42791</v>
      </c>
      <c r="B129" s="38">
        <v>2338</v>
      </c>
      <c r="C129" s="42"/>
      <c r="D129" s="42"/>
      <c r="E129" s="43"/>
      <c r="F129" s="42"/>
      <c r="G129" s="42"/>
      <c r="H129" s="42"/>
      <c r="I129" s="42"/>
      <c r="J129" s="42"/>
      <c r="K129" s="76"/>
      <c r="L129" s="76"/>
      <c r="M129" s="76"/>
      <c r="N129" s="76"/>
      <c r="O129" s="76"/>
      <c r="P129" s="71">
        <v>0</v>
      </c>
      <c r="Q129" s="38">
        <v>2001</v>
      </c>
      <c r="R129" s="108"/>
      <c r="S129" s="108"/>
      <c r="T129" s="108"/>
    </row>
    <row r="130" spans="1:20">
      <c r="A130" s="86">
        <v>42792</v>
      </c>
      <c r="B130" s="38">
        <v>2106</v>
      </c>
      <c r="C130" s="42"/>
      <c r="D130" s="42"/>
      <c r="E130" s="43"/>
      <c r="F130" s="42"/>
      <c r="G130" s="42"/>
      <c r="H130" s="42"/>
      <c r="I130" s="42"/>
      <c r="J130" s="42"/>
      <c r="K130" s="76"/>
      <c r="L130" s="76"/>
      <c r="M130" s="76"/>
      <c r="N130" s="76"/>
      <c r="O130" s="76"/>
      <c r="P130" s="71">
        <v>0</v>
      </c>
      <c r="Q130" s="38">
        <v>1930</v>
      </c>
      <c r="R130" s="108"/>
      <c r="S130" s="108"/>
      <c r="T130" s="108"/>
    </row>
    <row r="131" spans="1:20">
      <c r="A131" s="86">
        <v>42793</v>
      </c>
      <c r="B131" s="38">
        <v>2195</v>
      </c>
      <c r="C131" s="42"/>
      <c r="D131" s="42"/>
      <c r="E131" s="43"/>
      <c r="F131" s="42"/>
      <c r="G131" s="42"/>
      <c r="H131" s="42"/>
      <c r="I131" s="42"/>
      <c r="J131" s="42"/>
      <c r="K131" s="76"/>
      <c r="L131" s="76"/>
      <c r="M131" s="76"/>
      <c r="N131" s="76"/>
      <c r="O131" s="76"/>
      <c r="P131" s="71">
        <v>0</v>
      </c>
      <c r="Q131" s="38">
        <v>1912</v>
      </c>
      <c r="R131" s="108"/>
      <c r="S131" s="108"/>
      <c r="T131" s="108"/>
    </row>
    <row r="132" spans="1:20">
      <c r="A132" s="86">
        <v>42794</v>
      </c>
      <c r="B132" s="38">
        <v>4626</v>
      </c>
      <c r="C132" s="42"/>
      <c r="D132" s="42"/>
      <c r="E132" s="43"/>
      <c r="F132" s="42"/>
      <c r="G132" s="42"/>
      <c r="H132" s="42"/>
      <c r="I132" s="42"/>
      <c r="J132" s="42"/>
      <c r="K132" s="76"/>
      <c r="L132" s="76"/>
      <c r="M132" s="76"/>
      <c r="N132" s="76"/>
      <c r="O132" s="76"/>
      <c r="P132" s="71">
        <v>45</v>
      </c>
      <c r="Q132" s="38">
        <v>4203</v>
      </c>
      <c r="R132" s="108"/>
      <c r="S132" s="108"/>
      <c r="T132" s="108"/>
    </row>
    <row r="133" spans="1:20">
      <c r="A133" s="86">
        <v>42795</v>
      </c>
      <c r="B133" s="38">
        <v>4795</v>
      </c>
      <c r="C133" s="42"/>
      <c r="D133" s="42"/>
      <c r="E133" s="43"/>
      <c r="F133" s="42"/>
      <c r="G133" s="42"/>
      <c r="H133" s="42"/>
      <c r="I133" s="42"/>
      <c r="J133" s="42"/>
      <c r="K133" s="76"/>
      <c r="L133" s="76"/>
      <c r="M133" s="76"/>
      <c r="N133" s="76"/>
      <c r="O133" s="76"/>
      <c r="P133" s="71">
        <v>13</v>
      </c>
      <c r="Q133" s="38">
        <v>5373</v>
      </c>
      <c r="R133" s="108"/>
      <c r="S133" s="108"/>
      <c r="T133" s="108"/>
    </row>
    <row r="134" spans="1:20">
      <c r="A134" s="86">
        <v>42796</v>
      </c>
      <c r="B134" s="38">
        <v>2898</v>
      </c>
      <c r="C134" s="42"/>
      <c r="D134" s="42"/>
      <c r="E134" s="43"/>
      <c r="F134" s="42"/>
      <c r="G134" s="42"/>
      <c r="H134" s="42"/>
      <c r="I134" s="42"/>
      <c r="J134" s="42"/>
      <c r="K134" s="76"/>
      <c r="L134" s="76"/>
      <c r="M134" s="76"/>
      <c r="N134" s="76"/>
      <c r="O134" s="76"/>
      <c r="P134" s="72">
        <v>4</v>
      </c>
      <c r="Q134" s="38">
        <v>3664</v>
      </c>
      <c r="R134" s="108"/>
      <c r="S134" s="108"/>
      <c r="T134" s="108"/>
    </row>
    <row r="135" spans="1:20">
      <c r="A135" s="86">
        <v>42797</v>
      </c>
      <c r="B135" s="38">
        <v>2579</v>
      </c>
      <c r="C135" s="42"/>
      <c r="D135" s="42"/>
      <c r="E135" s="43"/>
      <c r="F135" s="42"/>
      <c r="G135" s="42"/>
      <c r="H135" s="42"/>
      <c r="I135" s="42"/>
      <c r="J135" s="42"/>
      <c r="K135" s="76"/>
      <c r="L135" s="76"/>
      <c r="M135" s="76"/>
      <c r="N135" s="76"/>
      <c r="O135" s="76"/>
      <c r="P135" s="72">
        <v>0</v>
      </c>
      <c r="Q135" s="38">
        <v>2767</v>
      </c>
      <c r="R135" s="108"/>
      <c r="S135" s="108"/>
      <c r="T135" s="108"/>
    </row>
    <row r="136" spans="1:20">
      <c r="A136" s="86">
        <v>42798</v>
      </c>
      <c r="B136" s="38">
        <v>2505</v>
      </c>
      <c r="C136" s="42"/>
      <c r="D136" s="42"/>
      <c r="E136" s="43"/>
      <c r="F136" s="42"/>
      <c r="G136" s="42"/>
      <c r="H136" s="42"/>
      <c r="I136" s="42"/>
      <c r="J136" s="42"/>
      <c r="K136" s="76"/>
      <c r="L136" s="76"/>
      <c r="M136" s="76"/>
      <c r="N136" s="76"/>
      <c r="O136" s="76"/>
      <c r="P136" s="71">
        <v>0</v>
      </c>
      <c r="Q136" s="38">
        <v>2434</v>
      </c>
      <c r="R136" s="108"/>
      <c r="S136" s="108"/>
      <c r="T136" s="108"/>
    </row>
    <row r="137" spans="1:20">
      <c r="A137" s="86">
        <v>42799</v>
      </c>
      <c r="B137" s="38">
        <v>5162</v>
      </c>
      <c r="C137" s="42"/>
      <c r="D137" s="42"/>
      <c r="E137" s="43"/>
      <c r="F137" s="42"/>
      <c r="G137" s="42"/>
      <c r="H137" s="42"/>
      <c r="I137" s="42"/>
      <c r="J137" s="42"/>
      <c r="K137" s="76"/>
      <c r="L137" s="76"/>
      <c r="M137" s="76"/>
      <c r="N137" s="76"/>
      <c r="O137" s="76"/>
      <c r="P137" s="71">
        <v>25</v>
      </c>
      <c r="Q137" s="38">
        <v>3519</v>
      </c>
      <c r="R137" s="108"/>
      <c r="S137" s="108"/>
      <c r="T137" s="108"/>
    </row>
    <row r="138" spans="1:20">
      <c r="A138" s="86">
        <v>42800</v>
      </c>
      <c r="B138" s="38">
        <v>3967</v>
      </c>
      <c r="C138" s="42"/>
      <c r="D138" s="42"/>
      <c r="E138" s="43"/>
      <c r="F138" s="42"/>
      <c r="G138" s="42"/>
      <c r="H138" s="42"/>
      <c r="I138" s="42"/>
      <c r="J138" s="42"/>
      <c r="K138" s="76"/>
      <c r="L138" s="76"/>
      <c r="M138" s="76"/>
      <c r="N138" s="76"/>
      <c r="O138" s="76"/>
      <c r="P138" s="71">
        <v>4</v>
      </c>
      <c r="Q138" s="38">
        <v>4743</v>
      </c>
      <c r="R138" s="108"/>
      <c r="S138" s="108"/>
      <c r="T138" s="108"/>
    </row>
    <row r="139" spans="1:20">
      <c r="A139" s="86">
        <v>42801</v>
      </c>
      <c r="B139" s="38">
        <v>2293</v>
      </c>
      <c r="C139" s="354" t="s">
        <v>33</v>
      </c>
      <c r="D139" s="355"/>
      <c r="E139" s="355"/>
      <c r="F139" s="355"/>
      <c r="G139" s="355"/>
      <c r="H139" s="355"/>
      <c r="I139" s="355"/>
      <c r="J139" s="356"/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71">
        <v>0</v>
      </c>
      <c r="Q139" s="38">
        <v>2648</v>
      </c>
      <c r="R139" s="108"/>
      <c r="S139" s="108"/>
      <c r="T139" s="108"/>
    </row>
    <row r="140" spans="1:20">
      <c r="A140" s="86">
        <v>42802</v>
      </c>
      <c r="B140" s="38">
        <v>2488</v>
      </c>
      <c r="C140" s="33"/>
      <c r="D140" s="33"/>
      <c r="E140" s="31"/>
      <c r="F140" s="31"/>
      <c r="G140" s="31"/>
      <c r="H140" s="31"/>
      <c r="I140" s="33"/>
      <c r="J140" s="33"/>
      <c r="K140" s="76"/>
      <c r="L140" s="76"/>
      <c r="M140" s="76"/>
      <c r="N140" s="76"/>
      <c r="O140" s="76"/>
      <c r="P140" s="71">
        <v>0</v>
      </c>
      <c r="Q140" s="38">
        <v>2341</v>
      </c>
      <c r="R140" s="108"/>
      <c r="S140" s="108"/>
      <c r="T140" s="108"/>
    </row>
    <row r="141" spans="1:20">
      <c r="A141" s="86">
        <v>42803</v>
      </c>
      <c r="B141" s="38">
        <v>2454</v>
      </c>
      <c r="C141" s="116"/>
      <c r="D141" s="116"/>
      <c r="E141" s="117"/>
      <c r="F141" s="116"/>
      <c r="G141" s="116"/>
      <c r="H141" s="116"/>
      <c r="I141" s="116"/>
      <c r="J141" s="116"/>
      <c r="K141" s="76"/>
      <c r="L141" s="76"/>
      <c r="M141" s="76"/>
      <c r="N141" s="76"/>
      <c r="O141" s="76"/>
      <c r="P141" s="71">
        <v>0</v>
      </c>
      <c r="Q141" s="38">
        <v>2173</v>
      </c>
      <c r="R141" s="108"/>
      <c r="S141" s="108"/>
      <c r="T141" s="108"/>
    </row>
    <row r="142" spans="1:20">
      <c r="A142" s="86">
        <v>42804</v>
      </c>
      <c r="B142" s="38">
        <v>2453</v>
      </c>
      <c r="C142" s="42"/>
      <c r="D142" s="42"/>
      <c r="E142" s="43"/>
      <c r="F142" s="42"/>
      <c r="G142" s="42"/>
      <c r="H142" s="42"/>
      <c r="I142" s="42"/>
      <c r="J142" s="42"/>
      <c r="K142" s="76"/>
      <c r="L142" s="76"/>
      <c r="M142" s="76"/>
      <c r="N142" s="76"/>
      <c r="O142" s="76"/>
      <c r="P142" s="71">
        <v>0</v>
      </c>
      <c r="Q142" s="38">
        <v>2163</v>
      </c>
      <c r="R142" s="108"/>
      <c r="S142" s="108"/>
      <c r="T142" s="108"/>
    </row>
    <row r="143" spans="1:20">
      <c r="A143" s="86">
        <v>42805</v>
      </c>
      <c r="B143" s="38">
        <v>2271</v>
      </c>
      <c r="C143" s="42"/>
      <c r="D143" s="42"/>
      <c r="E143" s="43"/>
      <c r="F143" s="42"/>
      <c r="G143" s="42"/>
      <c r="H143" s="42"/>
      <c r="I143" s="42"/>
      <c r="J143" s="42"/>
      <c r="K143" s="76"/>
      <c r="L143" s="76"/>
      <c r="M143" s="76"/>
      <c r="N143" s="76"/>
      <c r="O143" s="76"/>
      <c r="P143" s="71">
        <v>0</v>
      </c>
      <c r="Q143" s="38">
        <v>2079</v>
      </c>
      <c r="R143" s="108"/>
      <c r="S143" s="108"/>
      <c r="T143" s="108"/>
    </row>
    <row r="144" spans="1:20">
      <c r="A144" s="86">
        <v>42806</v>
      </c>
      <c r="B144" s="38">
        <v>2304</v>
      </c>
      <c r="C144" s="42"/>
      <c r="D144" s="42"/>
      <c r="E144" s="43"/>
      <c r="F144" s="42"/>
      <c r="G144" s="42"/>
      <c r="H144" s="42"/>
      <c r="I144" s="42"/>
      <c r="J144" s="42"/>
      <c r="K144" s="76"/>
      <c r="L144" s="76"/>
      <c r="M144" s="76"/>
      <c r="N144" s="76"/>
      <c r="O144" s="76"/>
      <c r="P144" s="71">
        <v>0</v>
      </c>
      <c r="Q144" s="38">
        <v>2163</v>
      </c>
      <c r="R144" s="108"/>
      <c r="S144" s="108"/>
      <c r="T144" s="108"/>
    </row>
    <row r="145" spans="1:20">
      <c r="A145" s="86">
        <v>42807</v>
      </c>
      <c r="B145" s="38">
        <v>2311</v>
      </c>
      <c r="C145" s="42"/>
      <c r="D145" s="42"/>
      <c r="E145" s="43"/>
      <c r="F145" s="42"/>
      <c r="G145" s="77"/>
      <c r="H145" s="42"/>
      <c r="I145" s="42"/>
      <c r="J145" s="42"/>
      <c r="K145" s="76"/>
      <c r="L145" s="76"/>
      <c r="M145" s="76"/>
      <c r="N145" s="76"/>
      <c r="O145" s="76"/>
      <c r="P145" s="71">
        <v>0</v>
      </c>
      <c r="Q145" s="38">
        <v>2002</v>
      </c>
      <c r="R145" s="108"/>
      <c r="S145" s="108"/>
      <c r="T145" s="108"/>
    </row>
    <row r="146" spans="1:20">
      <c r="A146" s="86">
        <v>42808</v>
      </c>
      <c r="B146" s="38">
        <v>3092</v>
      </c>
      <c r="C146" s="42"/>
      <c r="D146" s="42"/>
      <c r="E146" s="43"/>
      <c r="F146" s="42"/>
      <c r="G146" s="42"/>
      <c r="H146" s="42"/>
      <c r="I146" s="42"/>
      <c r="J146" s="42"/>
      <c r="K146" s="76"/>
      <c r="L146" s="76"/>
      <c r="M146" s="76"/>
      <c r="N146" s="76"/>
      <c r="O146" s="76"/>
      <c r="P146" s="71">
        <v>9</v>
      </c>
      <c r="Q146" s="38">
        <v>2716</v>
      </c>
      <c r="R146" s="108"/>
      <c r="S146" s="108"/>
      <c r="T146" s="108"/>
    </row>
    <row r="147" spans="1:20">
      <c r="A147" s="86">
        <v>42809</v>
      </c>
      <c r="B147" s="38">
        <v>3984</v>
      </c>
      <c r="C147" s="42"/>
      <c r="D147" s="42"/>
      <c r="E147" s="43"/>
      <c r="F147" s="42"/>
      <c r="G147" s="42"/>
      <c r="H147" s="42"/>
      <c r="I147" s="42"/>
      <c r="J147" s="42"/>
      <c r="K147" s="76"/>
      <c r="L147" s="76"/>
      <c r="M147" s="76"/>
      <c r="N147" s="76"/>
      <c r="O147" s="76"/>
      <c r="P147" s="71">
        <v>19</v>
      </c>
      <c r="Q147" s="38">
        <v>4097</v>
      </c>
      <c r="R147" s="108"/>
      <c r="S147" s="108"/>
      <c r="T147" s="108"/>
    </row>
    <row r="148" spans="1:20">
      <c r="A148" s="86">
        <v>42810</v>
      </c>
      <c r="B148" s="38">
        <v>16334</v>
      </c>
      <c r="C148" s="42"/>
      <c r="D148" s="42"/>
      <c r="E148" s="43"/>
      <c r="F148" s="42"/>
      <c r="G148" s="42"/>
      <c r="H148" s="42"/>
      <c r="I148" s="42"/>
      <c r="J148" s="42"/>
      <c r="K148" s="76"/>
      <c r="L148" s="76"/>
      <c r="M148" s="76"/>
      <c r="N148" s="76"/>
      <c r="O148" s="76"/>
      <c r="P148" s="71">
        <v>54</v>
      </c>
      <c r="Q148" s="38">
        <v>5550</v>
      </c>
      <c r="R148" s="108"/>
      <c r="S148" s="108"/>
      <c r="T148" s="108"/>
    </row>
    <row r="149" spans="1:20">
      <c r="A149" s="86">
        <v>42811</v>
      </c>
      <c r="B149" s="38">
        <v>4313</v>
      </c>
      <c r="C149" s="42"/>
      <c r="D149" s="42"/>
      <c r="E149" s="43"/>
      <c r="F149" s="42"/>
      <c r="G149" s="42"/>
      <c r="H149" s="42"/>
      <c r="I149" s="42"/>
      <c r="J149" s="42"/>
      <c r="K149" s="76"/>
      <c r="L149" s="76"/>
      <c r="M149" s="76"/>
      <c r="N149" s="76"/>
      <c r="O149" s="76"/>
      <c r="P149" s="71">
        <v>0</v>
      </c>
      <c r="Q149" s="38">
        <v>5464</v>
      </c>
      <c r="R149" s="108"/>
      <c r="S149" s="108"/>
      <c r="T149" s="108"/>
    </row>
    <row r="150" spans="1:20">
      <c r="A150" s="86">
        <v>42812</v>
      </c>
      <c r="B150" s="38">
        <v>4747</v>
      </c>
      <c r="C150" s="42"/>
      <c r="D150" s="42"/>
      <c r="E150" s="43"/>
      <c r="F150" s="42"/>
      <c r="G150" s="42"/>
      <c r="H150" s="42"/>
      <c r="I150" s="42"/>
      <c r="J150" s="42"/>
      <c r="K150" s="76"/>
      <c r="L150" s="76"/>
      <c r="M150" s="76"/>
      <c r="N150" s="76"/>
      <c r="O150" s="76"/>
      <c r="P150" s="71">
        <v>15</v>
      </c>
      <c r="Q150" s="38">
        <v>4999</v>
      </c>
      <c r="R150" s="108"/>
      <c r="S150" s="108"/>
      <c r="T150" s="108"/>
    </row>
    <row r="151" spans="1:20">
      <c r="A151" s="86">
        <v>42813</v>
      </c>
      <c r="B151" s="38">
        <v>6561</v>
      </c>
      <c r="C151" s="42"/>
      <c r="D151" s="42"/>
      <c r="E151" s="43"/>
      <c r="F151" s="42"/>
      <c r="G151" s="42"/>
      <c r="H151" s="42"/>
      <c r="I151" s="42"/>
      <c r="J151" s="42"/>
      <c r="K151" s="76"/>
      <c r="L151" s="76"/>
      <c r="M151" s="76"/>
      <c r="N151" s="76"/>
      <c r="O151" s="76"/>
      <c r="P151" s="72">
        <v>2</v>
      </c>
      <c r="Q151" s="38">
        <v>5522</v>
      </c>
      <c r="R151" s="108"/>
      <c r="S151" s="108"/>
      <c r="T151" s="108"/>
    </row>
    <row r="152" spans="1:20">
      <c r="A152" s="86">
        <v>42814</v>
      </c>
      <c r="B152" s="38">
        <v>15468</v>
      </c>
      <c r="C152" s="42"/>
      <c r="D152" s="42"/>
      <c r="E152" s="43"/>
      <c r="F152" s="42"/>
      <c r="G152" s="42"/>
      <c r="H152" s="42"/>
      <c r="I152" s="42"/>
      <c r="J152" s="42"/>
      <c r="K152" s="76"/>
      <c r="L152" s="76"/>
      <c r="M152" s="76"/>
      <c r="N152" s="76"/>
      <c r="O152" s="76"/>
      <c r="P152" s="71">
        <v>43</v>
      </c>
      <c r="Q152" s="38">
        <v>6097</v>
      </c>
      <c r="R152" s="108"/>
      <c r="S152" s="108"/>
      <c r="T152" s="108"/>
    </row>
    <row r="153" spans="1:20">
      <c r="A153" s="86">
        <v>42815</v>
      </c>
      <c r="B153" s="38">
        <v>12607</v>
      </c>
      <c r="C153" s="354" t="s">
        <v>33</v>
      </c>
      <c r="D153" s="355"/>
      <c r="E153" s="355"/>
      <c r="F153" s="355"/>
      <c r="G153" s="355"/>
      <c r="H153" s="355"/>
      <c r="I153" s="355"/>
      <c r="J153" s="356"/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71">
        <v>15</v>
      </c>
      <c r="Q153" s="38">
        <v>5230</v>
      </c>
      <c r="R153" s="108"/>
      <c r="S153" s="108"/>
      <c r="T153" s="108"/>
    </row>
    <row r="154" spans="1:20">
      <c r="A154" s="86">
        <v>42816</v>
      </c>
      <c r="B154" s="38">
        <v>6034</v>
      </c>
      <c r="C154" s="33"/>
      <c r="D154" s="33"/>
      <c r="E154" s="31"/>
      <c r="F154" s="31"/>
      <c r="G154" s="31"/>
      <c r="H154" s="31"/>
      <c r="I154" s="33"/>
      <c r="J154" s="33"/>
      <c r="K154" s="76"/>
      <c r="L154" s="76"/>
      <c r="M154" s="76"/>
      <c r="N154" s="76"/>
      <c r="O154" s="76"/>
      <c r="P154" s="71">
        <v>0</v>
      </c>
      <c r="Q154" s="38">
        <v>5594</v>
      </c>
      <c r="R154" s="108"/>
      <c r="S154" s="108"/>
      <c r="T154" s="108"/>
    </row>
    <row r="155" spans="1:20">
      <c r="A155" s="86">
        <v>42817</v>
      </c>
      <c r="B155" s="38">
        <v>4198</v>
      </c>
      <c r="C155" s="116"/>
      <c r="D155" s="116"/>
      <c r="E155" s="117"/>
      <c r="F155" s="116"/>
      <c r="G155" s="116"/>
      <c r="H155" s="116"/>
      <c r="I155" s="116"/>
      <c r="J155" s="116"/>
      <c r="K155" s="76"/>
      <c r="L155" s="76"/>
      <c r="M155" s="76"/>
      <c r="N155" s="76"/>
      <c r="O155" s="76"/>
      <c r="P155" s="71">
        <v>0</v>
      </c>
      <c r="Q155" s="38">
        <v>4445</v>
      </c>
      <c r="R155" s="108"/>
      <c r="S155" s="108"/>
      <c r="T155" s="108"/>
    </row>
    <row r="156" spans="1:20">
      <c r="A156" s="86">
        <v>42818</v>
      </c>
      <c r="B156" s="38">
        <v>3635</v>
      </c>
      <c r="C156" s="42"/>
      <c r="D156" s="42"/>
      <c r="E156" s="43"/>
      <c r="F156" s="42"/>
      <c r="G156" s="42"/>
      <c r="H156" s="42"/>
      <c r="I156" s="42"/>
      <c r="J156" s="42"/>
      <c r="K156" s="76"/>
      <c r="L156" s="76"/>
      <c r="M156" s="76"/>
      <c r="N156" s="76"/>
      <c r="O156" s="76"/>
      <c r="P156" s="71">
        <v>2</v>
      </c>
      <c r="Q156" s="38">
        <v>3615</v>
      </c>
      <c r="R156" s="108"/>
      <c r="S156" s="108"/>
      <c r="T156" s="108"/>
    </row>
    <row r="157" spans="1:20">
      <c r="A157" s="86">
        <v>42819</v>
      </c>
      <c r="B157" s="38">
        <v>3340</v>
      </c>
      <c r="C157" s="42"/>
      <c r="D157" s="42"/>
      <c r="E157" s="43"/>
      <c r="F157" s="42"/>
      <c r="G157" s="42"/>
      <c r="H157" s="42"/>
      <c r="I157" s="42"/>
      <c r="J157" s="42"/>
      <c r="K157" s="76"/>
      <c r="L157" s="76"/>
      <c r="M157" s="76"/>
      <c r="N157" s="76"/>
      <c r="O157" s="76"/>
      <c r="P157" s="71">
        <v>7</v>
      </c>
      <c r="Q157" s="38">
        <v>3201</v>
      </c>
      <c r="R157" s="108"/>
      <c r="S157" s="108"/>
      <c r="T157" s="108"/>
    </row>
    <row r="158" spans="1:20">
      <c r="A158" s="86">
        <v>42820</v>
      </c>
      <c r="B158" s="38">
        <v>3142</v>
      </c>
      <c r="C158" s="42"/>
      <c r="D158" s="42"/>
      <c r="E158" s="43"/>
      <c r="F158" s="42"/>
      <c r="G158" s="42"/>
      <c r="H158" s="42"/>
      <c r="I158" s="42"/>
      <c r="J158" s="42"/>
      <c r="K158" s="76"/>
      <c r="L158" s="76"/>
      <c r="M158" s="76"/>
      <c r="N158" s="76"/>
      <c r="O158" s="76"/>
      <c r="P158" s="71">
        <v>0</v>
      </c>
      <c r="Q158" s="38">
        <v>2851</v>
      </c>
      <c r="R158" s="108"/>
      <c r="S158" s="108"/>
      <c r="T158" s="108"/>
    </row>
    <row r="159" spans="1:20">
      <c r="A159" s="86">
        <v>42821</v>
      </c>
      <c r="B159" s="38">
        <v>3071</v>
      </c>
      <c r="C159" s="42"/>
      <c r="D159" s="42"/>
      <c r="E159" s="43"/>
      <c r="F159" s="42"/>
      <c r="G159" s="42"/>
      <c r="H159" s="42"/>
      <c r="I159" s="42"/>
      <c r="J159" s="42"/>
      <c r="K159" s="76"/>
      <c r="L159" s="76"/>
      <c r="M159" s="76"/>
      <c r="N159" s="76"/>
      <c r="O159" s="76"/>
      <c r="P159" s="71">
        <v>0</v>
      </c>
      <c r="Q159" s="38">
        <v>3271</v>
      </c>
      <c r="R159" s="108"/>
      <c r="S159" s="108"/>
      <c r="T159" s="108"/>
    </row>
    <row r="160" spans="1:20">
      <c r="A160" s="86">
        <v>42822</v>
      </c>
      <c r="B160" s="38">
        <v>2980</v>
      </c>
      <c r="C160" s="42"/>
      <c r="D160" s="42"/>
      <c r="E160" s="43"/>
      <c r="F160" s="42"/>
      <c r="G160" s="42"/>
      <c r="H160" s="42"/>
      <c r="I160" s="42"/>
      <c r="J160" s="42"/>
      <c r="K160" s="76"/>
      <c r="L160" s="76"/>
      <c r="M160" s="76"/>
      <c r="N160" s="76"/>
      <c r="O160" s="76"/>
      <c r="P160" s="71">
        <v>0</v>
      </c>
      <c r="Q160" s="38">
        <v>223</v>
      </c>
      <c r="R160" s="108"/>
      <c r="S160" s="108"/>
      <c r="T160" s="108"/>
    </row>
    <row r="161" spans="1:20">
      <c r="A161" s="86">
        <v>42823</v>
      </c>
      <c r="B161" s="38">
        <v>2793</v>
      </c>
      <c r="C161" s="42"/>
      <c r="D161" s="42"/>
      <c r="E161" s="43"/>
      <c r="F161" s="42"/>
      <c r="G161" s="42"/>
      <c r="H161" s="42"/>
      <c r="I161" s="42"/>
      <c r="J161" s="42"/>
      <c r="K161" s="76"/>
      <c r="L161" s="76"/>
      <c r="M161" s="76"/>
      <c r="N161" s="76"/>
      <c r="O161" s="76"/>
      <c r="P161" s="71">
        <v>0</v>
      </c>
      <c r="Q161" s="38">
        <v>95</v>
      </c>
      <c r="R161" s="108"/>
      <c r="S161" s="108"/>
      <c r="T161" s="108"/>
    </row>
    <row r="162" spans="1:20">
      <c r="A162" s="86">
        <v>42824</v>
      </c>
      <c r="B162" s="38">
        <v>3557</v>
      </c>
      <c r="C162" s="42"/>
      <c r="D162" s="42"/>
      <c r="E162" s="43"/>
      <c r="F162" s="42"/>
      <c r="G162" s="42"/>
      <c r="H162" s="42"/>
      <c r="I162" s="42"/>
      <c r="J162" s="42"/>
      <c r="K162" s="76"/>
      <c r="L162" s="76"/>
      <c r="M162" s="76"/>
      <c r="N162" s="76"/>
      <c r="O162" s="76"/>
      <c r="P162" s="71">
        <v>25</v>
      </c>
      <c r="Q162" s="38">
        <v>85</v>
      </c>
      <c r="R162" s="108"/>
      <c r="S162" s="108"/>
      <c r="T162" s="108"/>
    </row>
    <row r="163" spans="1:20" ht="38.25">
      <c r="A163" s="86">
        <v>42825</v>
      </c>
      <c r="B163" s="118">
        <v>38269</v>
      </c>
      <c r="C163" s="42"/>
      <c r="D163" s="42"/>
      <c r="E163" s="43"/>
      <c r="F163" s="42"/>
      <c r="G163" s="42"/>
      <c r="H163" s="42"/>
      <c r="I163" s="42"/>
      <c r="J163" s="42"/>
      <c r="K163" s="76"/>
      <c r="L163" s="76"/>
      <c r="M163" s="76"/>
      <c r="N163" s="76"/>
      <c r="O163" s="76"/>
      <c r="P163" s="71">
        <v>183</v>
      </c>
      <c r="Q163" s="38">
        <v>104</v>
      </c>
      <c r="R163" s="108"/>
      <c r="S163" s="108"/>
      <c r="T163" s="142" t="s">
        <v>48</v>
      </c>
    </row>
    <row r="164" spans="1:20">
      <c r="A164" s="86">
        <v>42826</v>
      </c>
      <c r="B164" s="38">
        <v>16780</v>
      </c>
      <c r="C164" s="42"/>
      <c r="D164" s="42"/>
      <c r="E164" s="43"/>
      <c r="F164" s="42"/>
      <c r="G164" s="42"/>
      <c r="H164" s="42"/>
      <c r="I164" s="42"/>
      <c r="J164" s="42"/>
      <c r="K164" s="76"/>
      <c r="L164" s="76"/>
      <c r="M164" s="76"/>
      <c r="N164" s="76"/>
      <c r="O164" s="76"/>
      <c r="P164" s="72">
        <v>0</v>
      </c>
      <c r="Q164" s="38">
        <v>101</v>
      </c>
      <c r="R164" s="108"/>
      <c r="S164" s="108"/>
      <c r="T164" s="108"/>
    </row>
    <row r="165" spans="1:20">
      <c r="A165" s="86">
        <v>42827</v>
      </c>
      <c r="B165" s="38">
        <v>7081</v>
      </c>
      <c r="C165" s="42"/>
      <c r="D165" s="42"/>
      <c r="E165" s="43"/>
      <c r="F165" s="42"/>
      <c r="G165" s="42"/>
      <c r="H165" s="42"/>
      <c r="I165" s="42"/>
      <c r="J165" s="42"/>
      <c r="K165" s="76"/>
      <c r="L165" s="76"/>
      <c r="M165" s="76"/>
      <c r="N165" s="76"/>
      <c r="O165" s="76"/>
      <c r="P165" s="71">
        <v>0</v>
      </c>
      <c r="Q165" s="38">
        <v>89</v>
      </c>
      <c r="R165" s="108"/>
      <c r="S165" s="108"/>
      <c r="T165" s="108"/>
    </row>
    <row r="166" spans="1:20">
      <c r="A166" s="86">
        <v>42828</v>
      </c>
      <c r="B166" s="38">
        <v>4611</v>
      </c>
      <c r="C166" s="42"/>
      <c r="D166" s="42"/>
      <c r="E166" s="43"/>
      <c r="F166" s="42"/>
      <c r="G166" s="42"/>
      <c r="H166" s="42"/>
      <c r="I166" s="42"/>
      <c r="J166" s="42"/>
      <c r="K166" s="76"/>
      <c r="L166" s="76"/>
      <c r="M166" s="76"/>
      <c r="N166" s="76"/>
      <c r="O166" s="76"/>
      <c r="P166" s="71">
        <v>0</v>
      </c>
      <c r="Q166" s="38">
        <v>110</v>
      </c>
      <c r="R166" s="108"/>
      <c r="S166" s="108"/>
      <c r="T166" s="108"/>
    </row>
    <row r="167" spans="1:20">
      <c r="A167" s="86">
        <v>42829</v>
      </c>
      <c r="B167" s="38">
        <v>4239</v>
      </c>
      <c r="C167" s="30">
        <v>1</v>
      </c>
      <c r="D167" s="30">
        <v>0.12</v>
      </c>
      <c r="E167" s="37">
        <v>7.3</v>
      </c>
      <c r="F167" s="30">
        <v>26</v>
      </c>
      <c r="G167" s="30">
        <v>2</v>
      </c>
      <c r="H167" s="30">
        <v>2</v>
      </c>
      <c r="I167" s="30">
        <v>1.8</v>
      </c>
      <c r="J167" s="30">
        <v>3.8</v>
      </c>
      <c r="K167" s="30">
        <v>8.4779999999999998</v>
      </c>
      <c r="L167" s="30">
        <v>7.6301999999999994</v>
      </c>
      <c r="M167" s="30">
        <v>4.2389999999999999</v>
      </c>
      <c r="N167" s="30">
        <v>16.1082</v>
      </c>
      <c r="O167" s="30">
        <v>8.4779999999999998</v>
      </c>
      <c r="P167" s="71">
        <v>2</v>
      </c>
      <c r="Q167" s="38">
        <v>164</v>
      </c>
      <c r="R167" s="108">
        <v>42837</v>
      </c>
      <c r="S167" s="108">
        <v>42838</v>
      </c>
      <c r="T167" s="108"/>
    </row>
    <row r="168" spans="1:20">
      <c r="A168" s="86">
        <v>42830</v>
      </c>
      <c r="B168" s="38">
        <v>3764</v>
      </c>
      <c r="C168" s="33"/>
      <c r="D168" s="33"/>
      <c r="E168" s="31"/>
      <c r="F168" s="31"/>
      <c r="G168" s="31"/>
      <c r="H168" s="31"/>
      <c r="I168" s="33"/>
      <c r="J168" s="33"/>
      <c r="K168" s="76"/>
      <c r="L168" s="76"/>
      <c r="M168" s="76"/>
      <c r="N168" s="76"/>
      <c r="O168" s="76"/>
      <c r="P168" s="71">
        <v>3</v>
      </c>
      <c r="Q168" s="38">
        <v>170</v>
      </c>
      <c r="R168" s="108"/>
      <c r="S168" s="108"/>
      <c r="T168" s="108"/>
    </row>
    <row r="169" spans="1:20">
      <c r="A169" s="86">
        <v>42831</v>
      </c>
      <c r="B169" s="38">
        <v>7850</v>
      </c>
      <c r="C169" s="116"/>
      <c r="D169" s="116"/>
      <c r="E169" s="117"/>
      <c r="F169" s="116"/>
      <c r="G169" s="116"/>
      <c r="H169" s="116"/>
      <c r="I169" s="116"/>
      <c r="J169" s="116"/>
      <c r="K169" s="76"/>
      <c r="L169" s="76"/>
      <c r="M169" s="76"/>
      <c r="N169" s="76"/>
      <c r="O169" s="76"/>
      <c r="P169" s="71">
        <v>27</v>
      </c>
      <c r="Q169" s="38">
        <v>179</v>
      </c>
      <c r="R169" s="108"/>
      <c r="S169" s="108"/>
      <c r="T169" s="108"/>
    </row>
    <row r="170" spans="1:20">
      <c r="A170" s="86">
        <v>42832</v>
      </c>
      <c r="B170" s="38">
        <v>6560</v>
      </c>
      <c r="C170" s="42"/>
      <c r="D170" s="42"/>
      <c r="E170" s="43"/>
      <c r="F170" s="42"/>
      <c r="G170" s="42"/>
      <c r="H170" s="42"/>
      <c r="I170" s="42"/>
      <c r="J170" s="42"/>
      <c r="K170" s="76"/>
      <c r="L170" s="76"/>
      <c r="M170" s="76"/>
      <c r="N170" s="76"/>
      <c r="O170" s="76"/>
      <c r="P170" s="71">
        <v>1</v>
      </c>
      <c r="Q170" s="38">
        <v>128</v>
      </c>
      <c r="R170" s="108"/>
      <c r="S170" s="108"/>
      <c r="T170" s="108"/>
    </row>
    <row r="171" spans="1:20">
      <c r="A171" s="86">
        <v>42833</v>
      </c>
      <c r="B171" s="38">
        <v>4508</v>
      </c>
      <c r="C171" s="42"/>
      <c r="D171" s="42"/>
      <c r="E171" s="43"/>
      <c r="F171" s="42"/>
      <c r="G171" s="42"/>
      <c r="H171" s="42"/>
      <c r="I171" s="42"/>
      <c r="J171" s="42"/>
      <c r="K171" s="76"/>
      <c r="L171" s="76"/>
      <c r="M171" s="76"/>
      <c r="N171" s="76"/>
      <c r="O171" s="76"/>
      <c r="P171" s="71">
        <v>3</v>
      </c>
      <c r="Q171" s="38">
        <v>120</v>
      </c>
      <c r="R171" s="108"/>
      <c r="S171" s="108"/>
      <c r="T171" s="108"/>
    </row>
    <row r="172" spans="1:20">
      <c r="A172" s="86">
        <v>42834</v>
      </c>
      <c r="B172" s="38">
        <v>4544</v>
      </c>
      <c r="C172" s="42"/>
      <c r="D172" s="42"/>
      <c r="E172" s="43"/>
      <c r="F172" s="42"/>
      <c r="G172" s="42"/>
      <c r="H172" s="42"/>
      <c r="I172" s="42"/>
      <c r="J172" s="42"/>
      <c r="K172" s="76"/>
      <c r="L172" s="76"/>
      <c r="M172" s="76"/>
      <c r="N172" s="76"/>
      <c r="O172" s="76"/>
      <c r="P172" s="71">
        <v>1</v>
      </c>
      <c r="Q172" s="38">
        <v>138</v>
      </c>
      <c r="R172" s="108"/>
      <c r="S172" s="108"/>
      <c r="T172" s="108"/>
    </row>
    <row r="173" spans="1:20">
      <c r="A173" s="86">
        <v>42835</v>
      </c>
      <c r="B173" s="38">
        <v>3682</v>
      </c>
      <c r="C173" s="42"/>
      <c r="D173" s="42"/>
      <c r="E173" s="43"/>
      <c r="F173" s="42"/>
      <c r="G173" s="42"/>
      <c r="H173" s="42"/>
      <c r="I173" s="42"/>
      <c r="J173" s="42"/>
      <c r="K173" s="76"/>
      <c r="L173" s="76"/>
      <c r="M173" s="76"/>
      <c r="N173" s="76"/>
      <c r="O173" s="76"/>
      <c r="P173" s="71">
        <v>0</v>
      </c>
      <c r="Q173" s="38">
        <v>110</v>
      </c>
      <c r="R173" s="108"/>
      <c r="S173" s="108"/>
      <c r="T173" s="108"/>
    </row>
    <row r="174" spans="1:20">
      <c r="A174" s="86">
        <v>42836</v>
      </c>
      <c r="B174" s="38">
        <v>3626</v>
      </c>
      <c r="C174" s="42"/>
      <c r="D174" s="42"/>
      <c r="E174" s="43"/>
      <c r="F174" s="42"/>
      <c r="G174" s="42"/>
      <c r="H174" s="42"/>
      <c r="I174" s="42"/>
      <c r="J174" s="42"/>
      <c r="K174" s="76"/>
      <c r="L174" s="76"/>
      <c r="M174" s="76"/>
      <c r="N174" s="76"/>
      <c r="O174" s="76"/>
      <c r="P174" s="71">
        <v>0</v>
      </c>
      <c r="Q174" s="38">
        <v>115</v>
      </c>
      <c r="R174" s="108"/>
      <c r="S174" s="108"/>
      <c r="T174" s="108"/>
    </row>
    <row r="175" spans="1:20">
      <c r="A175" s="86">
        <v>42837</v>
      </c>
      <c r="B175" s="38">
        <v>3152</v>
      </c>
      <c r="C175" s="42"/>
      <c r="D175" s="42"/>
      <c r="E175" s="43"/>
      <c r="F175" s="42"/>
      <c r="G175" s="42"/>
      <c r="H175" s="42"/>
      <c r="I175" s="42"/>
      <c r="J175" s="42"/>
      <c r="K175" s="76"/>
      <c r="L175" s="76"/>
      <c r="M175" s="76"/>
      <c r="N175" s="76"/>
      <c r="O175" s="76"/>
      <c r="P175" s="71">
        <v>0</v>
      </c>
      <c r="Q175" s="38">
        <v>148</v>
      </c>
      <c r="R175" s="108"/>
      <c r="S175" s="108"/>
      <c r="T175" s="108"/>
    </row>
    <row r="176" spans="1:20">
      <c r="A176" s="86">
        <v>42838</v>
      </c>
      <c r="B176" s="38">
        <v>3131</v>
      </c>
      <c r="C176" s="42"/>
      <c r="D176" s="42"/>
      <c r="E176" s="43"/>
      <c r="F176" s="42"/>
      <c r="G176" s="42"/>
      <c r="H176" s="42"/>
      <c r="I176" s="42"/>
      <c r="J176" s="42"/>
      <c r="K176" s="76"/>
      <c r="L176" s="76"/>
      <c r="M176" s="76"/>
      <c r="N176" s="76"/>
      <c r="O176" s="76"/>
      <c r="P176" s="71">
        <v>0</v>
      </c>
      <c r="Q176" s="38">
        <v>131</v>
      </c>
      <c r="R176" s="108"/>
      <c r="S176" s="108"/>
      <c r="T176" s="108"/>
    </row>
    <row r="177" spans="1:20">
      <c r="A177" s="86">
        <v>42839</v>
      </c>
      <c r="B177" s="38">
        <v>2914</v>
      </c>
      <c r="C177" s="42"/>
      <c r="D177" s="42"/>
      <c r="E177" s="43"/>
      <c r="F177" s="42"/>
      <c r="G177" s="42"/>
      <c r="H177" s="42"/>
      <c r="I177" s="42"/>
      <c r="J177" s="42"/>
      <c r="K177" s="76"/>
      <c r="L177" s="76"/>
      <c r="M177" s="76"/>
      <c r="N177" s="76"/>
      <c r="O177" s="76"/>
      <c r="P177" s="71">
        <v>0</v>
      </c>
      <c r="Q177" s="38">
        <v>81</v>
      </c>
      <c r="R177" s="108"/>
      <c r="S177" s="108"/>
      <c r="T177" s="108"/>
    </row>
    <row r="178" spans="1:20">
      <c r="A178" s="86">
        <v>42840</v>
      </c>
      <c r="B178" s="38">
        <v>2732</v>
      </c>
      <c r="C178" s="42"/>
      <c r="D178" s="42"/>
      <c r="E178" s="43"/>
      <c r="F178" s="42"/>
      <c r="G178" s="42"/>
      <c r="H178" s="42"/>
      <c r="I178" s="42"/>
      <c r="J178" s="42"/>
      <c r="K178" s="76"/>
      <c r="L178" s="76"/>
      <c r="M178" s="76"/>
      <c r="N178" s="76"/>
      <c r="O178" s="76"/>
      <c r="P178" s="71">
        <v>0</v>
      </c>
      <c r="Q178" s="38">
        <v>80</v>
      </c>
      <c r="R178" s="108"/>
      <c r="S178" s="108"/>
      <c r="T178" s="108"/>
    </row>
    <row r="179" spans="1:20">
      <c r="A179" s="86">
        <v>42841</v>
      </c>
      <c r="B179" s="38">
        <v>2627</v>
      </c>
      <c r="C179" s="42"/>
      <c r="D179" s="42"/>
      <c r="E179" s="43"/>
      <c r="F179" s="42"/>
      <c r="G179" s="42"/>
      <c r="H179" s="42"/>
      <c r="I179" s="42"/>
      <c r="J179" s="42"/>
      <c r="K179" s="76"/>
      <c r="L179" s="76"/>
      <c r="M179" s="76"/>
      <c r="N179" s="76"/>
      <c r="O179" s="76"/>
      <c r="P179" s="71">
        <v>0</v>
      </c>
      <c r="Q179" s="38">
        <v>73</v>
      </c>
      <c r="R179" s="108"/>
      <c r="S179" s="108"/>
      <c r="T179" s="108"/>
    </row>
    <row r="180" spans="1:20">
      <c r="A180" s="86">
        <v>42842</v>
      </c>
      <c r="B180" s="38">
        <v>2625</v>
      </c>
      <c r="C180" s="42"/>
      <c r="D180" s="42"/>
      <c r="E180" s="43"/>
      <c r="F180" s="42"/>
      <c r="G180" s="42"/>
      <c r="H180" s="42"/>
      <c r="I180" s="42"/>
      <c r="J180" s="42"/>
      <c r="K180" s="76"/>
      <c r="L180" s="76"/>
      <c r="M180" s="76"/>
      <c r="N180" s="76"/>
      <c r="O180" s="76"/>
      <c r="P180" s="71">
        <v>0</v>
      </c>
      <c r="Q180" s="38">
        <v>74</v>
      </c>
      <c r="R180" s="108"/>
      <c r="S180" s="108"/>
      <c r="T180" s="108"/>
    </row>
    <row r="181" spans="1:20">
      <c r="A181" s="86">
        <v>42843</v>
      </c>
      <c r="B181" s="38">
        <v>2888</v>
      </c>
      <c r="C181" s="30">
        <v>2</v>
      </c>
      <c r="D181" s="30">
        <v>0.11</v>
      </c>
      <c r="E181" s="37">
        <v>7.5</v>
      </c>
      <c r="F181" s="30">
        <v>36</v>
      </c>
      <c r="G181" s="30">
        <v>4</v>
      </c>
      <c r="H181" s="30">
        <v>3</v>
      </c>
      <c r="I181" s="30">
        <v>1.9</v>
      </c>
      <c r="J181" s="30">
        <v>4.4000000000000004</v>
      </c>
      <c r="K181" s="30">
        <v>8.66</v>
      </c>
      <c r="L181" s="30">
        <v>5.49</v>
      </c>
      <c r="M181" s="30">
        <v>5.78</v>
      </c>
      <c r="N181" s="30">
        <v>12.71</v>
      </c>
      <c r="O181" s="30">
        <v>11.55</v>
      </c>
      <c r="P181" s="71">
        <v>0</v>
      </c>
      <c r="Q181" s="38">
        <v>70</v>
      </c>
      <c r="R181" s="108">
        <v>42852</v>
      </c>
      <c r="S181" s="108">
        <v>42852</v>
      </c>
      <c r="T181" s="108"/>
    </row>
    <row r="182" spans="1:20">
      <c r="A182" s="86">
        <v>42844</v>
      </c>
      <c r="B182" s="38">
        <v>2913</v>
      </c>
      <c r="C182" s="33"/>
      <c r="D182" s="33"/>
      <c r="E182" s="31"/>
      <c r="F182" s="31"/>
      <c r="G182" s="31"/>
      <c r="H182" s="31"/>
      <c r="I182" s="33"/>
      <c r="J182" s="33"/>
      <c r="K182" s="76"/>
      <c r="L182" s="76"/>
      <c r="M182" s="76"/>
      <c r="N182" s="76"/>
      <c r="O182" s="76"/>
      <c r="P182" s="71">
        <v>7</v>
      </c>
      <c r="Q182" s="38">
        <v>67</v>
      </c>
      <c r="R182" s="108"/>
      <c r="S182" s="108"/>
      <c r="T182" s="108"/>
    </row>
    <row r="183" spans="1:20">
      <c r="A183" s="86">
        <v>42845</v>
      </c>
      <c r="B183" s="38">
        <v>2985</v>
      </c>
      <c r="C183" s="119"/>
      <c r="D183" s="119"/>
      <c r="E183" s="120"/>
      <c r="F183" s="119"/>
      <c r="G183" s="119"/>
      <c r="H183" s="119"/>
      <c r="I183" s="119"/>
      <c r="J183" s="119"/>
      <c r="K183" s="76"/>
      <c r="L183" s="76"/>
      <c r="M183" s="76"/>
      <c r="N183" s="76"/>
      <c r="O183" s="76"/>
      <c r="P183" s="71">
        <v>1</v>
      </c>
      <c r="Q183" s="38">
        <v>66</v>
      </c>
      <c r="R183" s="108"/>
      <c r="S183" s="108"/>
      <c r="T183" s="108"/>
    </row>
    <row r="184" spans="1:20">
      <c r="A184" s="86">
        <v>42846</v>
      </c>
      <c r="B184" s="38">
        <v>2743</v>
      </c>
      <c r="C184" s="42"/>
      <c r="D184" s="42"/>
      <c r="E184" s="43"/>
      <c r="F184" s="42"/>
      <c r="G184" s="42"/>
      <c r="H184" s="42"/>
      <c r="I184" s="42"/>
      <c r="J184" s="42"/>
      <c r="K184" s="76"/>
      <c r="L184" s="76"/>
      <c r="M184" s="76"/>
      <c r="N184" s="76"/>
      <c r="O184" s="76"/>
      <c r="P184" s="71">
        <v>1</v>
      </c>
      <c r="Q184" s="38">
        <v>55</v>
      </c>
      <c r="R184" s="108"/>
      <c r="S184" s="108"/>
      <c r="T184" s="108"/>
    </row>
    <row r="185" spans="1:20">
      <c r="A185" s="86">
        <v>42847</v>
      </c>
      <c r="B185" s="38">
        <v>2612</v>
      </c>
      <c r="C185" s="42"/>
      <c r="D185" s="42"/>
      <c r="E185" s="43"/>
      <c r="F185" s="42"/>
      <c r="G185" s="42"/>
      <c r="H185" s="42"/>
      <c r="I185" s="42"/>
      <c r="J185" s="42"/>
      <c r="K185" s="76"/>
      <c r="L185" s="76"/>
      <c r="M185" s="76"/>
      <c r="N185" s="76"/>
      <c r="O185" s="76"/>
      <c r="P185" s="71">
        <v>2</v>
      </c>
      <c r="Q185" s="38">
        <v>58</v>
      </c>
      <c r="R185" s="108"/>
      <c r="S185" s="108"/>
      <c r="T185" s="108"/>
    </row>
    <row r="186" spans="1:20">
      <c r="A186" s="86">
        <v>42848</v>
      </c>
      <c r="B186" s="38">
        <v>2648</v>
      </c>
      <c r="C186" s="42"/>
      <c r="D186" s="42"/>
      <c r="E186" s="43"/>
      <c r="F186" s="42"/>
      <c r="G186" s="42"/>
      <c r="H186" s="42"/>
      <c r="I186" s="42"/>
      <c r="J186" s="42"/>
      <c r="K186" s="76"/>
      <c r="L186" s="76"/>
      <c r="M186" s="76"/>
      <c r="N186" s="76"/>
      <c r="O186" s="76"/>
      <c r="P186" s="71">
        <v>0</v>
      </c>
      <c r="Q186" s="38">
        <v>48</v>
      </c>
      <c r="R186" s="108"/>
      <c r="S186" s="108"/>
      <c r="T186" s="108"/>
    </row>
    <row r="187" spans="1:20">
      <c r="A187" s="86">
        <v>42849</v>
      </c>
      <c r="B187" s="38">
        <v>2586</v>
      </c>
      <c r="C187" s="42"/>
      <c r="D187" s="42"/>
      <c r="E187" s="43"/>
      <c r="F187" s="42"/>
      <c r="G187" s="42"/>
      <c r="H187" s="42"/>
      <c r="I187" s="42"/>
      <c r="J187" s="42"/>
      <c r="K187" s="76"/>
      <c r="L187" s="76"/>
      <c r="M187" s="76"/>
      <c r="N187" s="76"/>
      <c r="O187" s="76"/>
      <c r="P187" s="71">
        <v>0</v>
      </c>
      <c r="Q187" s="38">
        <v>44</v>
      </c>
      <c r="R187" s="108"/>
      <c r="S187" s="108"/>
      <c r="T187" s="108"/>
    </row>
    <row r="188" spans="1:20">
      <c r="A188" s="86">
        <v>42850</v>
      </c>
      <c r="B188" s="38">
        <v>2566</v>
      </c>
      <c r="C188" s="42"/>
      <c r="D188" s="42"/>
      <c r="E188" s="43"/>
      <c r="F188" s="42"/>
      <c r="G188" s="42"/>
      <c r="H188" s="42"/>
      <c r="I188" s="42"/>
      <c r="J188" s="42"/>
      <c r="K188" s="76"/>
      <c r="L188" s="76"/>
      <c r="M188" s="76"/>
      <c r="N188" s="76"/>
      <c r="O188" s="76"/>
      <c r="P188" s="71">
        <v>0</v>
      </c>
      <c r="Q188" s="38">
        <v>51</v>
      </c>
      <c r="R188" s="108"/>
      <c r="S188" s="108"/>
      <c r="T188" s="108"/>
    </row>
    <row r="189" spans="1:20">
      <c r="A189" s="86">
        <v>42851</v>
      </c>
      <c r="B189" s="38">
        <v>2582</v>
      </c>
      <c r="C189" s="42"/>
      <c r="D189" s="42"/>
      <c r="E189" s="43"/>
      <c r="F189" s="42"/>
      <c r="G189" s="42"/>
      <c r="H189" s="42"/>
      <c r="I189" s="42"/>
      <c r="J189" s="42"/>
      <c r="K189" s="76"/>
      <c r="L189" s="76"/>
      <c r="M189" s="76"/>
      <c r="N189" s="76"/>
      <c r="O189" s="76"/>
      <c r="P189" s="71">
        <v>0</v>
      </c>
      <c r="Q189" s="38">
        <v>54</v>
      </c>
      <c r="R189" s="108"/>
      <c r="S189" s="108"/>
      <c r="T189" s="108"/>
    </row>
    <row r="190" spans="1:20">
      <c r="A190" s="86">
        <v>42852</v>
      </c>
      <c r="B190" s="38">
        <v>2645</v>
      </c>
      <c r="C190" s="42"/>
      <c r="D190" s="42"/>
      <c r="E190" s="43"/>
      <c r="F190" s="42"/>
      <c r="G190" s="42"/>
      <c r="H190" s="42"/>
      <c r="I190" s="42"/>
      <c r="J190" s="42"/>
      <c r="K190" s="76"/>
      <c r="L190" s="76"/>
      <c r="M190" s="76"/>
      <c r="N190" s="76"/>
      <c r="O190" s="76"/>
      <c r="P190" s="71">
        <v>2</v>
      </c>
      <c r="Q190" s="38">
        <v>59</v>
      </c>
      <c r="R190" s="108"/>
      <c r="S190" s="108"/>
      <c r="T190" s="108"/>
    </row>
    <row r="191" spans="1:20">
      <c r="A191" s="86">
        <v>42853</v>
      </c>
      <c r="B191" s="38">
        <v>2698</v>
      </c>
      <c r="C191" s="42"/>
      <c r="D191" s="42"/>
      <c r="E191" s="43"/>
      <c r="F191" s="42"/>
      <c r="G191" s="42"/>
      <c r="H191" s="42"/>
      <c r="I191" s="42"/>
      <c r="J191" s="42"/>
      <c r="K191" s="76"/>
      <c r="L191" s="76"/>
      <c r="M191" s="76"/>
      <c r="N191" s="76"/>
      <c r="O191" s="76"/>
      <c r="P191" s="71">
        <v>0</v>
      </c>
      <c r="Q191" s="38">
        <v>72</v>
      </c>
      <c r="R191" s="108"/>
      <c r="S191" s="108"/>
      <c r="T191" s="108"/>
    </row>
    <row r="192" spans="1:20">
      <c r="A192" s="86">
        <v>42854</v>
      </c>
      <c r="B192" s="38">
        <v>2503</v>
      </c>
      <c r="C192" s="42"/>
      <c r="D192" s="42"/>
      <c r="E192" s="43"/>
      <c r="F192" s="42"/>
      <c r="G192" s="42"/>
      <c r="H192" s="42"/>
      <c r="I192" s="42"/>
      <c r="J192" s="42"/>
      <c r="K192" s="76"/>
      <c r="L192" s="76"/>
      <c r="M192" s="76"/>
      <c r="N192" s="76"/>
      <c r="O192" s="76"/>
      <c r="P192" s="71">
        <v>0</v>
      </c>
      <c r="Q192" s="38">
        <v>77</v>
      </c>
      <c r="R192" s="108"/>
      <c r="S192" s="108"/>
      <c r="T192" s="108"/>
    </row>
    <row r="193" spans="1:20">
      <c r="A193" s="86">
        <v>42855</v>
      </c>
      <c r="B193" s="38">
        <v>2420</v>
      </c>
      <c r="C193" s="42"/>
      <c r="D193" s="42"/>
      <c r="E193" s="43"/>
      <c r="F193" s="42"/>
      <c r="G193" s="42"/>
      <c r="H193" s="42"/>
      <c r="I193" s="42"/>
      <c r="J193" s="42"/>
      <c r="K193" s="76"/>
      <c r="L193" s="76"/>
      <c r="M193" s="76"/>
      <c r="N193" s="76"/>
      <c r="O193" s="76"/>
      <c r="P193" s="71">
        <v>0</v>
      </c>
      <c r="Q193" s="38">
        <v>76</v>
      </c>
      <c r="R193" s="108"/>
      <c r="S193" s="108"/>
      <c r="T193" s="108"/>
    </row>
    <row r="194" spans="1:20">
      <c r="A194" s="86">
        <v>42856</v>
      </c>
      <c r="B194" s="38">
        <v>2513</v>
      </c>
      <c r="C194" s="42"/>
      <c r="D194" s="42"/>
      <c r="E194" s="43"/>
      <c r="F194" s="42"/>
      <c r="G194" s="42"/>
      <c r="H194" s="42"/>
      <c r="I194" s="42"/>
      <c r="J194" s="42"/>
      <c r="K194" s="76"/>
      <c r="L194" s="76"/>
      <c r="M194" s="76"/>
      <c r="N194" s="76"/>
      <c r="O194" s="76"/>
      <c r="P194" s="71">
        <v>0</v>
      </c>
      <c r="Q194" s="38">
        <v>76</v>
      </c>
      <c r="R194" s="108"/>
      <c r="S194" s="108"/>
      <c r="T194" s="108"/>
    </row>
    <row r="195" spans="1:20">
      <c r="A195" s="86">
        <v>42857</v>
      </c>
      <c r="B195" s="38">
        <v>2674</v>
      </c>
      <c r="C195" s="30">
        <v>2</v>
      </c>
      <c r="D195" s="30">
        <v>0.05</v>
      </c>
      <c r="E195" s="37">
        <v>7.2</v>
      </c>
      <c r="F195" s="30">
        <v>78</v>
      </c>
      <c r="G195" s="30">
        <v>1</v>
      </c>
      <c r="H195" s="30">
        <v>2</v>
      </c>
      <c r="I195" s="30">
        <v>1.8</v>
      </c>
      <c r="J195" s="30">
        <v>4.5999999999999996</v>
      </c>
      <c r="K195" s="30">
        <v>5.35</v>
      </c>
      <c r="L195" s="30">
        <v>4.8099999999999996</v>
      </c>
      <c r="M195" s="30">
        <v>5.35</v>
      </c>
      <c r="N195" s="30">
        <v>12.3</v>
      </c>
      <c r="O195" s="30">
        <v>2.67</v>
      </c>
      <c r="P195" s="71">
        <v>0</v>
      </c>
      <c r="Q195" s="38">
        <v>88</v>
      </c>
      <c r="R195" s="108">
        <v>42864</v>
      </c>
      <c r="S195" s="108">
        <v>42865</v>
      </c>
      <c r="T195" s="108"/>
    </row>
    <row r="196" spans="1:20">
      <c r="A196" s="86">
        <v>42858</v>
      </c>
      <c r="B196" s="38">
        <v>2555</v>
      </c>
      <c r="C196" s="33"/>
      <c r="D196" s="33"/>
      <c r="E196" s="31"/>
      <c r="F196" s="31"/>
      <c r="G196" s="31"/>
      <c r="H196" s="31"/>
      <c r="I196" s="33"/>
      <c r="J196" s="33"/>
      <c r="K196" s="76"/>
      <c r="L196" s="76"/>
      <c r="M196" s="76"/>
      <c r="N196" s="76"/>
      <c r="O196" s="76"/>
      <c r="P196" s="71">
        <v>0</v>
      </c>
      <c r="Q196" s="38">
        <v>55</v>
      </c>
      <c r="R196" s="108"/>
      <c r="S196" s="108"/>
      <c r="T196" s="108"/>
    </row>
    <row r="197" spans="1:20">
      <c r="A197" s="86">
        <v>42859</v>
      </c>
      <c r="B197" s="38">
        <v>2545</v>
      </c>
      <c r="C197" s="121"/>
      <c r="D197" s="121"/>
      <c r="E197" s="122"/>
      <c r="F197" s="121"/>
      <c r="G197" s="121"/>
      <c r="H197" s="121"/>
      <c r="I197" s="121"/>
      <c r="J197" s="123"/>
      <c r="K197" s="76"/>
      <c r="L197" s="76"/>
      <c r="M197" s="76"/>
      <c r="N197" s="76"/>
      <c r="O197" s="76"/>
      <c r="P197" s="124">
        <v>0</v>
      </c>
      <c r="Q197" s="38">
        <v>50</v>
      </c>
      <c r="R197" s="108"/>
      <c r="S197" s="108"/>
      <c r="T197" s="108"/>
    </row>
    <row r="198" spans="1:20">
      <c r="A198" s="86">
        <v>42860</v>
      </c>
      <c r="B198" s="38">
        <v>2391</v>
      </c>
      <c r="C198" s="42"/>
      <c r="D198" s="42"/>
      <c r="E198" s="43"/>
      <c r="F198" s="42"/>
      <c r="G198" s="42"/>
      <c r="H198" s="42"/>
      <c r="I198" s="42"/>
      <c r="J198" s="42"/>
      <c r="K198" s="76"/>
      <c r="L198" s="76"/>
      <c r="M198" s="76"/>
      <c r="N198" s="76"/>
      <c r="O198" s="76"/>
      <c r="P198" s="71">
        <v>2</v>
      </c>
      <c r="Q198" s="38">
        <v>51</v>
      </c>
      <c r="R198" s="108"/>
      <c r="S198" s="108"/>
      <c r="T198" s="108"/>
    </row>
    <row r="199" spans="1:20">
      <c r="A199" s="86">
        <v>42861</v>
      </c>
      <c r="B199" s="38">
        <v>2518</v>
      </c>
      <c r="C199" s="42"/>
      <c r="D199" s="42"/>
      <c r="E199" s="43"/>
      <c r="F199" s="42"/>
      <c r="G199" s="42"/>
      <c r="H199" s="42"/>
      <c r="I199" s="42"/>
      <c r="J199" s="42"/>
      <c r="K199" s="76"/>
      <c r="L199" s="76"/>
      <c r="M199" s="76"/>
      <c r="N199" s="76"/>
      <c r="O199" s="76"/>
      <c r="P199" s="71">
        <v>1</v>
      </c>
      <c r="Q199" s="38">
        <v>49</v>
      </c>
      <c r="R199" s="108"/>
      <c r="S199" s="108"/>
      <c r="T199" s="108"/>
    </row>
    <row r="200" spans="1:20">
      <c r="A200" s="86">
        <v>42862</v>
      </c>
      <c r="B200" s="38">
        <v>2616</v>
      </c>
      <c r="C200" s="42"/>
      <c r="D200" s="42"/>
      <c r="E200" s="43"/>
      <c r="F200" s="42"/>
      <c r="G200" s="42"/>
      <c r="H200" s="42"/>
      <c r="I200" s="42"/>
      <c r="J200" s="42"/>
      <c r="K200" s="76"/>
      <c r="L200" s="76"/>
      <c r="M200" s="76"/>
      <c r="N200" s="76"/>
      <c r="O200" s="76"/>
      <c r="P200" s="71">
        <v>0</v>
      </c>
      <c r="Q200" s="38">
        <v>57</v>
      </c>
      <c r="R200" s="108"/>
      <c r="S200" s="108"/>
      <c r="T200" s="108"/>
    </row>
    <row r="201" spans="1:20">
      <c r="A201" s="86">
        <v>42863</v>
      </c>
      <c r="B201" s="38">
        <v>2261</v>
      </c>
      <c r="C201" s="42"/>
      <c r="D201" s="42"/>
      <c r="E201" s="43"/>
      <c r="F201" s="42"/>
      <c r="G201" s="42"/>
      <c r="H201" s="42"/>
      <c r="I201" s="42"/>
      <c r="J201" s="42"/>
      <c r="K201" s="76"/>
      <c r="L201" s="76"/>
      <c r="M201" s="76"/>
      <c r="N201" s="76"/>
      <c r="O201" s="76"/>
      <c r="P201" s="71">
        <v>0</v>
      </c>
      <c r="Q201" s="38">
        <v>49</v>
      </c>
      <c r="R201" s="108"/>
      <c r="S201" s="108"/>
      <c r="T201" s="108"/>
    </row>
    <row r="202" spans="1:20">
      <c r="A202" s="86">
        <v>42864</v>
      </c>
      <c r="B202" s="38">
        <v>2487</v>
      </c>
      <c r="C202" s="42"/>
      <c r="D202" s="42"/>
      <c r="E202" s="43"/>
      <c r="F202" s="42"/>
      <c r="G202" s="42"/>
      <c r="H202" s="42"/>
      <c r="I202" s="42"/>
      <c r="J202" s="42"/>
      <c r="K202" s="76"/>
      <c r="L202" s="76"/>
      <c r="M202" s="76"/>
      <c r="N202" s="76"/>
      <c r="O202" s="76"/>
      <c r="P202" s="71">
        <v>2</v>
      </c>
      <c r="Q202" s="38">
        <v>46</v>
      </c>
      <c r="R202" s="108"/>
      <c r="S202" s="108"/>
      <c r="T202" s="108"/>
    </row>
    <row r="203" spans="1:20">
      <c r="A203" s="86">
        <v>42865</v>
      </c>
      <c r="B203" s="38">
        <v>2366</v>
      </c>
      <c r="C203" s="42"/>
      <c r="D203" s="42"/>
      <c r="E203" s="43"/>
      <c r="F203" s="42"/>
      <c r="G203" s="42"/>
      <c r="H203" s="42"/>
      <c r="I203" s="42"/>
      <c r="J203" s="42"/>
      <c r="K203" s="76"/>
      <c r="L203" s="76"/>
      <c r="M203" s="76"/>
      <c r="N203" s="76"/>
      <c r="O203" s="76"/>
      <c r="P203" s="71">
        <v>1</v>
      </c>
      <c r="Q203" s="38">
        <v>47</v>
      </c>
      <c r="R203" s="108"/>
      <c r="S203" s="108"/>
      <c r="T203" s="108"/>
    </row>
    <row r="204" spans="1:20">
      <c r="A204" s="86">
        <v>42866</v>
      </c>
      <c r="B204" s="38">
        <v>2762</v>
      </c>
      <c r="C204" s="42"/>
      <c r="D204" s="42"/>
      <c r="E204" s="43"/>
      <c r="F204" s="42"/>
      <c r="G204" s="42"/>
      <c r="H204" s="42"/>
      <c r="I204" s="42"/>
      <c r="J204" s="42"/>
      <c r="K204" s="76"/>
      <c r="L204" s="76"/>
      <c r="M204" s="76"/>
      <c r="N204" s="76"/>
      <c r="O204" s="76"/>
      <c r="P204" s="71">
        <v>7</v>
      </c>
      <c r="Q204" s="38">
        <v>41</v>
      </c>
      <c r="R204" s="108"/>
      <c r="S204" s="108"/>
      <c r="T204" s="108"/>
    </row>
    <row r="205" spans="1:20">
      <c r="A205" s="86">
        <v>42867</v>
      </c>
      <c r="B205" s="38">
        <v>2593</v>
      </c>
      <c r="C205" s="42"/>
      <c r="D205" s="42"/>
      <c r="E205" s="43"/>
      <c r="F205" s="42"/>
      <c r="G205" s="42"/>
      <c r="H205" s="42"/>
      <c r="I205" s="42"/>
      <c r="J205" s="42"/>
      <c r="K205" s="76"/>
      <c r="L205" s="76"/>
      <c r="M205" s="76"/>
      <c r="N205" s="76"/>
      <c r="O205" s="76"/>
      <c r="P205" s="71">
        <v>0</v>
      </c>
      <c r="Q205" s="38">
        <v>31</v>
      </c>
      <c r="R205" s="108"/>
      <c r="S205" s="108"/>
      <c r="T205" s="108"/>
    </row>
    <row r="206" spans="1:20">
      <c r="A206" s="86">
        <v>42868</v>
      </c>
      <c r="B206" s="38">
        <v>2408</v>
      </c>
      <c r="C206" s="42"/>
      <c r="D206" s="42"/>
      <c r="E206" s="43"/>
      <c r="F206" s="42"/>
      <c r="G206" s="42"/>
      <c r="H206" s="42"/>
      <c r="I206" s="42"/>
      <c r="J206" s="42"/>
      <c r="K206" s="76"/>
      <c r="L206" s="76"/>
      <c r="M206" s="76"/>
      <c r="N206" s="76"/>
      <c r="O206" s="76"/>
      <c r="P206" s="71">
        <v>1</v>
      </c>
      <c r="Q206" s="38">
        <v>41</v>
      </c>
      <c r="R206" s="108"/>
      <c r="S206" s="108"/>
      <c r="T206" s="108"/>
    </row>
    <row r="207" spans="1:20">
      <c r="A207" s="86">
        <v>42869</v>
      </c>
      <c r="B207" s="38">
        <v>2954</v>
      </c>
      <c r="C207" s="42"/>
      <c r="D207" s="42"/>
      <c r="E207" s="43"/>
      <c r="F207" s="42"/>
      <c r="G207" s="42"/>
      <c r="H207" s="42"/>
      <c r="I207" s="42"/>
      <c r="J207" s="42"/>
      <c r="K207" s="76"/>
      <c r="L207" s="76"/>
      <c r="M207" s="76"/>
      <c r="N207" s="76"/>
      <c r="O207" s="76"/>
      <c r="P207" s="71">
        <v>13</v>
      </c>
      <c r="Q207" s="38">
        <v>53</v>
      </c>
      <c r="R207" s="108"/>
      <c r="S207" s="108"/>
      <c r="T207" s="108"/>
    </row>
    <row r="208" spans="1:20">
      <c r="A208" s="86">
        <v>42870</v>
      </c>
      <c r="B208" s="38">
        <v>2826</v>
      </c>
      <c r="C208" s="42"/>
      <c r="D208" s="42"/>
      <c r="E208" s="43"/>
      <c r="F208" s="42"/>
      <c r="G208" s="42"/>
      <c r="H208" s="42"/>
      <c r="I208" s="42"/>
      <c r="J208" s="42"/>
      <c r="K208" s="76"/>
      <c r="L208" s="76"/>
      <c r="M208" s="76"/>
      <c r="N208" s="76"/>
      <c r="O208" s="76"/>
      <c r="P208" s="71">
        <v>3</v>
      </c>
      <c r="Q208" s="38">
        <v>38</v>
      </c>
      <c r="R208" s="108"/>
      <c r="S208" s="108"/>
      <c r="T208" s="108"/>
    </row>
    <row r="209" spans="1:20">
      <c r="A209" s="86">
        <v>42871</v>
      </c>
      <c r="B209" s="38">
        <v>2782</v>
      </c>
      <c r="C209" s="30">
        <v>2</v>
      </c>
      <c r="D209" s="30">
        <v>0.01</v>
      </c>
      <c r="E209" s="37">
        <v>7.3</v>
      </c>
      <c r="F209" s="30">
        <v>47</v>
      </c>
      <c r="G209" s="30">
        <v>1</v>
      </c>
      <c r="H209" s="30">
        <v>2</v>
      </c>
      <c r="I209" s="30">
        <v>1.4</v>
      </c>
      <c r="J209" s="30">
        <v>5</v>
      </c>
      <c r="K209" s="30">
        <v>5.56</v>
      </c>
      <c r="L209" s="30">
        <v>3.89</v>
      </c>
      <c r="M209" s="30">
        <v>5.56</v>
      </c>
      <c r="N209" s="30">
        <v>13.91</v>
      </c>
      <c r="O209" s="30">
        <v>2.78</v>
      </c>
      <c r="P209" s="71">
        <v>0</v>
      </c>
      <c r="Q209" s="38">
        <v>10</v>
      </c>
      <c r="R209" s="108">
        <v>42878</v>
      </c>
      <c r="S209" s="108">
        <v>42878</v>
      </c>
      <c r="T209" s="108"/>
    </row>
    <row r="210" spans="1:20">
      <c r="A210" s="86">
        <v>42872</v>
      </c>
      <c r="B210" s="38">
        <v>2753</v>
      </c>
      <c r="C210" s="33"/>
      <c r="D210" s="33"/>
      <c r="E210" s="31"/>
      <c r="F210" s="31"/>
      <c r="G210" s="31"/>
      <c r="H210" s="31"/>
      <c r="I210" s="33"/>
      <c r="J210" s="33"/>
      <c r="K210" s="76"/>
      <c r="L210" s="76"/>
      <c r="M210" s="76"/>
      <c r="N210" s="76"/>
      <c r="O210" s="76"/>
      <c r="P210" s="71">
        <v>0</v>
      </c>
      <c r="Q210" s="38">
        <v>31</v>
      </c>
      <c r="R210" s="108"/>
      <c r="S210" s="108"/>
      <c r="T210" s="108"/>
    </row>
    <row r="211" spans="1:20">
      <c r="A211" s="86">
        <v>42873</v>
      </c>
      <c r="B211" s="38">
        <v>2555</v>
      </c>
      <c r="C211" s="33"/>
      <c r="D211" s="33"/>
      <c r="E211" s="31"/>
      <c r="F211" s="31"/>
      <c r="G211" s="31"/>
      <c r="H211" s="31"/>
      <c r="I211" s="33"/>
      <c r="J211" s="33"/>
      <c r="K211" s="121"/>
      <c r="L211" s="121"/>
      <c r="M211" s="121"/>
      <c r="N211" s="121"/>
      <c r="O211" s="121"/>
      <c r="P211" s="71">
        <v>0</v>
      </c>
      <c r="Q211" s="38">
        <v>26</v>
      </c>
      <c r="R211" s="108"/>
      <c r="S211" s="108"/>
      <c r="T211" s="108"/>
    </row>
    <row r="212" spans="1:20">
      <c r="A212" s="86">
        <v>42874</v>
      </c>
      <c r="B212" s="38">
        <v>2471</v>
      </c>
      <c r="C212" s="42"/>
      <c r="D212" s="42"/>
      <c r="E212" s="43"/>
      <c r="F212" s="42"/>
      <c r="G212" s="42"/>
      <c r="H212" s="42"/>
      <c r="I212" s="42"/>
      <c r="J212" s="42"/>
      <c r="K212" s="76"/>
      <c r="L212" s="76"/>
      <c r="M212" s="76"/>
      <c r="N212" s="76"/>
      <c r="O212" s="76"/>
      <c r="P212" s="71">
        <v>1</v>
      </c>
      <c r="Q212" s="38">
        <v>25</v>
      </c>
      <c r="R212" s="108"/>
      <c r="S212" s="108"/>
      <c r="T212" s="108"/>
    </row>
    <row r="213" spans="1:20">
      <c r="A213" s="86">
        <v>42875</v>
      </c>
      <c r="B213" s="38">
        <v>3917</v>
      </c>
      <c r="C213" s="42"/>
      <c r="D213" s="42"/>
      <c r="E213" s="43"/>
      <c r="F213" s="42"/>
      <c r="G213" s="42"/>
      <c r="H213" s="42"/>
      <c r="I213" s="42"/>
      <c r="J213" s="42"/>
      <c r="K213" s="76"/>
      <c r="L213" s="76"/>
      <c r="M213" s="76"/>
      <c r="N213" s="76"/>
      <c r="O213" s="76"/>
      <c r="P213" s="71">
        <v>14</v>
      </c>
      <c r="Q213" s="38">
        <v>10</v>
      </c>
      <c r="R213" s="108"/>
      <c r="S213" s="108"/>
      <c r="T213" s="108"/>
    </row>
    <row r="214" spans="1:20">
      <c r="A214" s="86">
        <v>42876</v>
      </c>
      <c r="B214" s="38">
        <v>2889</v>
      </c>
      <c r="C214" s="42"/>
      <c r="D214" s="42"/>
      <c r="E214" s="43"/>
      <c r="F214" s="42"/>
      <c r="G214" s="42"/>
      <c r="H214" s="42"/>
      <c r="I214" s="42"/>
      <c r="J214" s="42"/>
      <c r="K214" s="76"/>
      <c r="L214" s="76"/>
      <c r="M214" s="76"/>
      <c r="N214" s="76"/>
      <c r="O214" s="76"/>
      <c r="P214" s="71">
        <v>0</v>
      </c>
      <c r="Q214" s="38">
        <v>46</v>
      </c>
      <c r="R214" s="108"/>
      <c r="S214" s="108"/>
      <c r="T214" s="108"/>
    </row>
    <row r="215" spans="1:20">
      <c r="A215" s="86">
        <v>42877</v>
      </c>
      <c r="B215" s="38">
        <v>2892</v>
      </c>
      <c r="C215" s="42"/>
      <c r="D215" s="42"/>
      <c r="E215" s="43"/>
      <c r="F215" s="42"/>
      <c r="G215" s="42"/>
      <c r="H215" s="42"/>
      <c r="I215" s="42"/>
      <c r="J215" s="42"/>
      <c r="K215" s="76"/>
      <c r="L215" s="76"/>
      <c r="M215" s="76"/>
      <c r="N215" s="76"/>
      <c r="O215" s="76"/>
      <c r="P215" s="71">
        <v>0</v>
      </c>
      <c r="Q215" s="38">
        <v>28</v>
      </c>
      <c r="R215" s="108"/>
      <c r="S215" s="108"/>
      <c r="T215" s="108"/>
    </row>
    <row r="216" spans="1:20">
      <c r="A216" s="86">
        <v>42878</v>
      </c>
      <c r="B216" s="38">
        <v>2628</v>
      </c>
      <c r="C216" s="42"/>
      <c r="D216" s="42"/>
      <c r="E216" s="43"/>
      <c r="F216" s="42"/>
      <c r="G216" s="42"/>
      <c r="H216" s="42"/>
      <c r="I216" s="42"/>
      <c r="J216" s="42"/>
      <c r="K216" s="76"/>
      <c r="L216" s="76"/>
      <c r="M216" s="76"/>
      <c r="N216" s="76"/>
      <c r="O216" s="76"/>
      <c r="P216" s="71">
        <v>0</v>
      </c>
      <c r="Q216" s="38">
        <v>18</v>
      </c>
      <c r="R216" s="108"/>
      <c r="S216" s="108"/>
      <c r="T216" s="108"/>
    </row>
    <row r="217" spans="1:20">
      <c r="A217" s="86">
        <v>42879</v>
      </c>
      <c r="B217" s="38">
        <v>2624</v>
      </c>
      <c r="C217" s="42"/>
      <c r="D217" s="42"/>
      <c r="E217" s="43"/>
      <c r="F217" s="42"/>
      <c r="G217" s="42"/>
      <c r="H217" s="42"/>
      <c r="I217" s="42"/>
      <c r="J217" s="42"/>
      <c r="K217" s="76"/>
      <c r="L217" s="76"/>
      <c r="M217" s="76"/>
      <c r="N217" s="76"/>
      <c r="O217" s="76"/>
      <c r="P217" s="71">
        <v>0</v>
      </c>
      <c r="Q217" s="38">
        <v>0</v>
      </c>
      <c r="R217" s="108"/>
      <c r="S217" s="108"/>
      <c r="T217" s="108"/>
    </row>
    <row r="218" spans="1:20">
      <c r="A218" s="86">
        <v>42880</v>
      </c>
      <c r="B218" s="38">
        <v>2632</v>
      </c>
      <c r="C218" s="42"/>
      <c r="D218" s="42"/>
      <c r="E218" s="43"/>
      <c r="F218" s="42"/>
      <c r="G218" s="42"/>
      <c r="H218" s="42"/>
      <c r="I218" s="42"/>
      <c r="J218" s="42"/>
      <c r="K218" s="76"/>
      <c r="L218" s="76"/>
      <c r="M218" s="76"/>
      <c r="N218" s="76"/>
      <c r="O218" s="76"/>
      <c r="P218" s="71">
        <v>0</v>
      </c>
      <c r="Q218" s="38">
        <v>26</v>
      </c>
      <c r="R218" s="108"/>
      <c r="S218" s="108"/>
      <c r="T218" s="108"/>
    </row>
    <row r="219" spans="1:20">
      <c r="A219" s="86">
        <v>42881</v>
      </c>
      <c r="B219" s="38">
        <v>2613</v>
      </c>
      <c r="C219" s="42"/>
      <c r="D219" s="42"/>
      <c r="E219" s="43"/>
      <c r="F219" s="42"/>
      <c r="G219" s="42"/>
      <c r="H219" s="42"/>
      <c r="I219" s="42"/>
      <c r="J219" s="42"/>
      <c r="K219" s="76"/>
      <c r="L219" s="76"/>
      <c r="M219" s="76"/>
      <c r="N219" s="76"/>
      <c r="O219" s="76"/>
      <c r="P219" s="71">
        <v>0</v>
      </c>
      <c r="Q219" s="38">
        <v>10</v>
      </c>
      <c r="R219" s="108"/>
      <c r="S219" s="108"/>
      <c r="T219" s="108"/>
    </row>
    <row r="220" spans="1:20">
      <c r="A220" s="86">
        <v>42882</v>
      </c>
      <c r="B220" s="38">
        <v>2537</v>
      </c>
      <c r="C220" s="42"/>
      <c r="D220" s="42"/>
      <c r="E220" s="43"/>
      <c r="F220" s="42"/>
      <c r="G220" s="42"/>
      <c r="H220" s="42"/>
      <c r="I220" s="42"/>
      <c r="J220" s="42"/>
      <c r="K220" s="76"/>
      <c r="L220" s="76"/>
      <c r="M220" s="76"/>
      <c r="N220" s="76"/>
      <c r="O220" s="76"/>
      <c r="P220" s="71">
        <v>0</v>
      </c>
      <c r="Q220" s="38">
        <v>59</v>
      </c>
      <c r="R220" s="108"/>
      <c r="S220" s="108"/>
      <c r="T220" s="108"/>
    </row>
    <row r="221" spans="1:20">
      <c r="A221" s="86">
        <v>42883</v>
      </c>
      <c r="B221" s="38">
        <v>2444</v>
      </c>
      <c r="C221" s="42"/>
      <c r="D221" s="42"/>
      <c r="E221" s="43"/>
      <c r="F221" s="42"/>
      <c r="G221" s="42"/>
      <c r="H221" s="42"/>
      <c r="I221" s="42"/>
      <c r="J221" s="42"/>
      <c r="K221" s="76"/>
      <c r="L221" s="76"/>
      <c r="M221" s="76"/>
      <c r="N221" s="76"/>
      <c r="O221" s="76"/>
      <c r="P221" s="71">
        <v>0</v>
      </c>
      <c r="Q221" s="38">
        <v>16</v>
      </c>
      <c r="R221" s="108"/>
      <c r="S221" s="108"/>
      <c r="T221" s="108"/>
    </row>
    <row r="222" spans="1:20">
      <c r="A222" s="86">
        <v>42884</v>
      </c>
      <c r="B222" s="38">
        <v>2597</v>
      </c>
      <c r="C222" s="42"/>
      <c r="D222" s="42"/>
      <c r="E222" s="43"/>
      <c r="F222" s="42"/>
      <c r="G222" s="42"/>
      <c r="H222" s="42"/>
      <c r="I222" s="42"/>
      <c r="J222" s="42"/>
      <c r="K222" s="76"/>
      <c r="L222" s="76"/>
      <c r="M222" s="76"/>
      <c r="N222" s="76"/>
      <c r="O222" s="76"/>
      <c r="P222" s="71">
        <v>5</v>
      </c>
      <c r="Q222" s="38">
        <v>27</v>
      </c>
      <c r="R222" s="108"/>
      <c r="S222" s="108"/>
      <c r="T222" s="108"/>
    </row>
    <row r="223" spans="1:20">
      <c r="A223" s="86">
        <v>42885</v>
      </c>
      <c r="B223" s="38">
        <v>2617</v>
      </c>
      <c r="C223" s="127">
        <v>2</v>
      </c>
      <c r="D223" s="128">
        <v>0.01</v>
      </c>
      <c r="E223" s="128">
        <v>7.7</v>
      </c>
      <c r="F223" s="128">
        <v>26</v>
      </c>
      <c r="G223" s="128">
        <v>1</v>
      </c>
      <c r="H223" s="128">
        <v>2</v>
      </c>
      <c r="I223" s="128">
        <v>1.2</v>
      </c>
      <c r="J223" s="129">
        <v>6.1</v>
      </c>
      <c r="K223" s="30">
        <v>5.234</v>
      </c>
      <c r="L223" s="30">
        <v>3.1404000000000001</v>
      </c>
      <c r="M223" s="30">
        <v>5.234</v>
      </c>
      <c r="N223" s="30">
        <v>15.963699999999999</v>
      </c>
      <c r="O223" s="30">
        <v>2.617</v>
      </c>
      <c r="P223" s="71">
        <v>0</v>
      </c>
      <c r="Q223" s="38">
        <v>15</v>
      </c>
      <c r="R223" s="108">
        <v>42895</v>
      </c>
      <c r="S223" s="108">
        <v>42898</v>
      </c>
      <c r="T223" s="108"/>
    </row>
    <row r="224" spans="1:20">
      <c r="A224" s="86">
        <v>42886</v>
      </c>
      <c r="B224" s="38">
        <v>2671</v>
      </c>
      <c r="C224" s="33"/>
      <c r="D224" s="33"/>
      <c r="E224" s="31"/>
      <c r="F224" s="31"/>
      <c r="G224" s="31"/>
      <c r="H224" s="31"/>
      <c r="I224" s="33"/>
      <c r="J224" s="33"/>
      <c r="K224" s="76"/>
      <c r="L224" s="76"/>
      <c r="M224" s="76"/>
      <c r="N224" s="76"/>
      <c r="O224" s="76"/>
      <c r="P224" s="71">
        <v>0</v>
      </c>
      <c r="Q224" s="38">
        <v>15</v>
      </c>
      <c r="R224" s="108"/>
      <c r="S224" s="108"/>
      <c r="T224" s="108"/>
    </row>
    <row r="225" spans="1:20">
      <c r="A225" s="86">
        <v>42887</v>
      </c>
      <c r="B225" s="38">
        <v>2574</v>
      </c>
      <c r="C225" s="123"/>
      <c r="D225" s="130"/>
      <c r="E225" s="130"/>
      <c r="F225" s="130"/>
      <c r="G225" s="130"/>
      <c r="H225" s="130"/>
      <c r="I225" s="130"/>
      <c r="J225" s="53"/>
      <c r="K225" s="125"/>
      <c r="L225" s="125"/>
      <c r="M225" s="125"/>
      <c r="N225" s="125"/>
      <c r="O225" s="125"/>
      <c r="P225" s="71">
        <v>0</v>
      </c>
      <c r="Q225" s="38">
        <v>75</v>
      </c>
      <c r="R225" s="108"/>
      <c r="S225" s="108"/>
      <c r="T225" s="108"/>
    </row>
    <row r="226" spans="1:20">
      <c r="A226" s="86">
        <v>42888</v>
      </c>
      <c r="B226" s="38">
        <v>2468</v>
      </c>
      <c r="C226" s="42"/>
      <c r="D226" s="42"/>
      <c r="E226" s="43"/>
      <c r="F226" s="42"/>
      <c r="G226" s="42"/>
      <c r="H226" s="42"/>
      <c r="I226" s="42"/>
      <c r="J226" s="42"/>
      <c r="K226" s="76"/>
      <c r="L226" s="76"/>
      <c r="M226" s="76"/>
      <c r="N226" s="76"/>
      <c r="O226" s="76"/>
      <c r="P226" s="71">
        <v>0</v>
      </c>
      <c r="Q226" s="38">
        <v>36</v>
      </c>
      <c r="R226" s="108"/>
      <c r="S226" s="108"/>
      <c r="T226" s="108"/>
    </row>
    <row r="227" spans="1:20">
      <c r="A227" s="86">
        <v>42889</v>
      </c>
      <c r="B227" s="38">
        <v>2368</v>
      </c>
      <c r="C227" s="42"/>
      <c r="D227" s="42"/>
      <c r="E227" s="43"/>
      <c r="F227" s="42"/>
      <c r="G227" s="42"/>
      <c r="H227" s="42"/>
      <c r="I227" s="42"/>
      <c r="J227" s="42"/>
      <c r="K227" s="76"/>
      <c r="L227" s="76"/>
      <c r="M227" s="76"/>
      <c r="N227" s="76"/>
      <c r="O227" s="76"/>
      <c r="P227" s="71">
        <v>0</v>
      </c>
      <c r="Q227" s="38">
        <v>39</v>
      </c>
      <c r="R227" s="108"/>
      <c r="S227" s="108"/>
      <c r="T227" s="108"/>
    </row>
    <row r="228" spans="1:20">
      <c r="A228" s="86">
        <v>42890</v>
      </c>
      <c r="B228" s="38">
        <v>2495</v>
      </c>
      <c r="C228" s="42"/>
      <c r="D228" s="42"/>
      <c r="E228" s="43"/>
      <c r="F228" s="42"/>
      <c r="G228" s="42"/>
      <c r="H228" s="42"/>
      <c r="I228" s="42"/>
      <c r="J228" s="42"/>
      <c r="K228" s="76"/>
      <c r="L228" s="76"/>
      <c r="M228" s="76"/>
      <c r="N228" s="76"/>
      <c r="O228" s="76"/>
      <c r="P228" s="71">
        <v>0</v>
      </c>
      <c r="Q228" s="38">
        <v>25</v>
      </c>
      <c r="R228" s="108"/>
      <c r="S228" s="108"/>
      <c r="T228" s="108"/>
    </row>
    <row r="229" spans="1:20">
      <c r="A229" s="86">
        <v>42891</v>
      </c>
      <c r="B229" s="38">
        <v>2374</v>
      </c>
      <c r="C229" s="42"/>
      <c r="D229" s="42"/>
      <c r="E229" s="43"/>
      <c r="F229" s="42"/>
      <c r="G229" s="42"/>
      <c r="H229" s="42"/>
      <c r="I229" s="42"/>
      <c r="J229" s="42"/>
      <c r="K229" s="76"/>
      <c r="L229" s="76"/>
      <c r="M229" s="76"/>
      <c r="N229" s="76"/>
      <c r="O229" s="76"/>
      <c r="P229" s="71">
        <v>0</v>
      </c>
      <c r="Q229" s="38">
        <v>17</v>
      </c>
      <c r="R229" s="108"/>
      <c r="S229" s="108"/>
      <c r="T229" s="108"/>
    </row>
    <row r="230" spans="1:20">
      <c r="A230" s="86">
        <v>42892</v>
      </c>
      <c r="B230" s="38">
        <v>2435</v>
      </c>
      <c r="C230" s="42"/>
      <c r="D230" s="42"/>
      <c r="E230" s="43"/>
      <c r="F230" s="42"/>
      <c r="G230" s="42"/>
      <c r="H230" s="42"/>
      <c r="I230" s="42"/>
      <c r="J230" s="42"/>
      <c r="K230" s="76"/>
      <c r="L230" s="76"/>
      <c r="M230" s="76"/>
      <c r="N230" s="76"/>
      <c r="O230" s="76"/>
      <c r="P230" s="71">
        <v>0</v>
      </c>
      <c r="Q230" s="38">
        <v>35</v>
      </c>
      <c r="R230" s="108"/>
      <c r="S230" s="108"/>
      <c r="T230" s="108"/>
    </row>
    <row r="231" spans="1:20">
      <c r="A231" s="86">
        <v>42893</v>
      </c>
      <c r="B231" s="38">
        <v>2488</v>
      </c>
      <c r="C231" s="42"/>
      <c r="D231" s="42"/>
      <c r="E231" s="43"/>
      <c r="F231" s="42"/>
      <c r="G231" s="42"/>
      <c r="H231" s="42"/>
      <c r="I231" s="42"/>
      <c r="J231" s="42"/>
      <c r="K231" s="76"/>
      <c r="L231" s="76"/>
      <c r="M231" s="76"/>
      <c r="N231" s="76"/>
      <c r="O231" s="76"/>
      <c r="P231" s="71">
        <v>0</v>
      </c>
      <c r="Q231" s="38">
        <v>28</v>
      </c>
      <c r="R231" s="108"/>
      <c r="S231" s="108"/>
      <c r="T231" s="108"/>
    </row>
    <row r="232" spans="1:20">
      <c r="A232" s="86">
        <v>42894</v>
      </c>
      <c r="B232" s="38">
        <v>2541</v>
      </c>
      <c r="C232" s="42"/>
      <c r="D232" s="42"/>
      <c r="E232" s="43"/>
      <c r="F232" s="42"/>
      <c r="G232" s="42"/>
      <c r="H232" s="42"/>
      <c r="I232" s="42"/>
      <c r="J232" s="42"/>
      <c r="K232" s="76"/>
      <c r="L232" s="76"/>
      <c r="M232" s="76"/>
      <c r="N232" s="76"/>
      <c r="O232" s="76"/>
      <c r="P232" s="71">
        <v>0</v>
      </c>
      <c r="Q232" s="38">
        <v>35</v>
      </c>
      <c r="R232" s="108"/>
      <c r="S232" s="108"/>
      <c r="T232" s="108"/>
    </row>
    <row r="233" spans="1:20">
      <c r="A233" s="86">
        <v>42895</v>
      </c>
      <c r="B233" s="38">
        <v>2511</v>
      </c>
      <c r="C233" s="42"/>
      <c r="D233" s="42"/>
      <c r="E233" s="43"/>
      <c r="F233" s="42"/>
      <c r="G233" s="42"/>
      <c r="H233" s="42"/>
      <c r="I233" s="42"/>
      <c r="J233" s="42"/>
      <c r="K233" s="76"/>
      <c r="L233" s="76"/>
      <c r="M233" s="76"/>
      <c r="N233" s="76"/>
      <c r="O233" s="76"/>
      <c r="P233" s="71">
        <v>0</v>
      </c>
      <c r="Q233" s="38">
        <v>46</v>
      </c>
      <c r="R233" s="108"/>
      <c r="S233" s="108"/>
      <c r="T233" s="108"/>
    </row>
    <row r="234" spans="1:20">
      <c r="A234" s="86">
        <v>42896</v>
      </c>
      <c r="B234" s="38">
        <v>2825</v>
      </c>
      <c r="C234" s="42"/>
      <c r="D234" s="42"/>
      <c r="E234" s="43"/>
      <c r="F234" s="42"/>
      <c r="G234" s="42"/>
      <c r="H234" s="42"/>
      <c r="I234" s="42"/>
      <c r="J234" s="42"/>
      <c r="K234" s="76"/>
      <c r="L234" s="76"/>
      <c r="M234" s="76"/>
      <c r="N234" s="76"/>
      <c r="O234" s="76"/>
      <c r="P234" s="71">
        <v>13</v>
      </c>
      <c r="Q234" s="38">
        <v>29</v>
      </c>
      <c r="R234" s="108"/>
      <c r="S234" s="108"/>
      <c r="T234" s="108"/>
    </row>
    <row r="235" spans="1:20">
      <c r="A235" s="86">
        <v>42897</v>
      </c>
      <c r="B235" s="38">
        <v>17328</v>
      </c>
      <c r="C235" s="42"/>
      <c r="D235" s="42"/>
      <c r="E235" s="43"/>
      <c r="F235" s="42"/>
      <c r="G235" s="42"/>
      <c r="H235" s="42"/>
      <c r="I235" s="42"/>
      <c r="J235" s="42"/>
      <c r="K235" s="76"/>
      <c r="L235" s="76"/>
      <c r="M235" s="76"/>
      <c r="N235" s="76"/>
      <c r="O235" s="76"/>
      <c r="P235" s="71">
        <v>72</v>
      </c>
      <c r="Q235" s="38">
        <v>50</v>
      </c>
      <c r="R235" s="108"/>
      <c r="S235" s="108"/>
      <c r="T235" s="108"/>
    </row>
    <row r="236" spans="1:20">
      <c r="A236" s="86">
        <v>42898</v>
      </c>
      <c r="B236" s="38">
        <v>18927</v>
      </c>
      <c r="C236" s="42"/>
      <c r="D236" s="42"/>
      <c r="E236" s="43"/>
      <c r="F236" s="42"/>
      <c r="G236" s="42"/>
      <c r="H236" s="42"/>
      <c r="I236" s="42"/>
      <c r="J236" s="42"/>
      <c r="K236" s="76"/>
      <c r="L236" s="76"/>
      <c r="M236" s="76"/>
      <c r="N236" s="76"/>
      <c r="O236" s="76"/>
      <c r="P236" s="71">
        <v>33</v>
      </c>
      <c r="Q236" s="38">
        <v>48</v>
      </c>
      <c r="R236" s="108"/>
      <c r="S236" s="108"/>
      <c r="T236" s="108"/>
    </row>
    <row r="237" spans="1:20">
      <c r="A237" s="86">
        <v>42899</v>
      </c>
      <c r="B237" s="38">
        <v>30813</v>
      </c>
      <c r="C237" s="30">
        <v>2</v>
      </c>
      <c r="D237" s="30">
        <v>0.01</v>
      </c>
      <c r="E237" s="37">
        <v>7.5</v>
      </c>
      <c r="F237" s="30">
        <v>921</v>
      </c>
      <c r="G237" s="30">
        <v>17</v>
      </c>
      <c r="H237" s="30">
        <v>8</v>
      </c>
      <c r="I237" s="30">
        <v>6</v>
      </c>
      <c r="J237" s="30">
        <v>4.0999999999999996</v>
      </c>
      <c r="K237" s="30">
        <v>246.5</v>
      </c>
      <c r="L237" s="30">
        <v>184.88</v>
      </c>
      <c r="M237" s="30">
        <v>61.63</v>
      </c>
      <c r="N237" s="30">
        <v>126.33</v>
      </c>
      <c r="O237" s="30">
        <v>523.83000000000004</v>
      </c>
      <c r="P237" s="71">
        <v>75</v>
      </c>
      <c r="Q237" s="38">
        <v>41</v>
      </c>
      <c r="R237" s="108">
        <v>42906</v>
      </c>
      <c r="S237" s="108">
        <v>42907</v>
      </c>
      <c r="T237" s="108"/>
    </row>
    <row r="238" spans="1:20">
      <c r="A238" s="86">
        <v>42900</v>
      </c>
      <c r="B238" s="38">
        <v>19163</v>
      </c>
      <c r="C238" s="33"/>
      <c r="D238" s="33"/>
      <c r="E238" s="31"/>
      <c r="F238" s="31"/>
      <c r="G238" s="31"/>
      <c r="H238" s="31"/>
      <c r="I238" s="33"/>
      <c r="J238" s="33"/>
      <c r="K238" s="76"/>
      <c r="L238" s="76"/>
      <c r="M238" s="76"/>
      <c r="N238" s="76"/>
      <c r="O238" s="76"/>
      <c r="P238" s="71">
        <v>4</v>
      </c>
      <c r="Q238" s="38">
        <v>46</v>
      </c>
      <c r="R238" s="108"/>
      <c r="S238" s="108"/>
      <c r="T238" s="108"/>
    </row>
    <row r="239" spans="1:20">
      <c r="A239" s="86">
        <v>42901</v>
      </c>
      <c r="B239" s="38">
        <v>7441</v>
      </c>
      <c r="C239" s="125"/>
      <c r="D239" s="125"/>
      <c r="E239" s="126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71">
        <v>3</v>
      </c>
      <c r="Q239" s="38">
        <v>41</v>
      </c>
      <c r="R239" s="108"/>
      <c r="S239" s="108"/>
      <c r="T239" s="108"/>
    </row>
    <row r="240" spans="1:20">
      <c r="A240" s="86">
        <v>42902</v>
      </c>
      <c r="B240" s="38">
        <v>5468</v>
      </c>
      <c r="C240" s="42"/>
      <c r="D240" s="42"/>
      <c r="E240" s="43"/>
      <c r="F240" s="42"/>
      <c r="G240" s="42"/>
      <c r="H240" s="42"/>
      <c r="I240" s="42"/>
      <c r="J240" s="42"/>
      <c r="K240" s="76"/>
      <c r="L240" s="76"/>
      <c r="M240" s="76"/>
      <c r="N240" s="76"/>
      <c r="O240" s="76"/>
      <c r="P240" s="71">
        <v>1</v>
      </c>
      <c r="Q240" s="38">
        <v>41</v>
      </c>
      <c r="R240" s="108"/>
      <c r="S240" s="108"/>
      <c r="T240" s="108"/>
    </row>
    <row r="241" spans="1:20">
      <c r="A241" s="86">
        <v>42903</v>
      </c>
      <c r="B241" s="38">
        <v>5302</v>
      </c>
      <c r="C241" s="42"/>
      <c r="D241" s="42"/>
      <c r="E241" s="43"/>
      <c r="F241" s="42"/>
      <c r="G241" s="42"/>
      <c r="H241" s="42"/>
      <c r="I241" s="42"/>
      <c r="J241" s="42"/>
      <c r="K241" s="76"/>
      <c r="L241" s="76"/>
      <c r="M241" s="76"/>
      <c r="N241" s="76"/>
      <c r="O241" s="76"/>
      <c r="P241" s="71">
        <v>6.5</v>
      </c>
      <c r="Q241" s="38">
        <v>38</v>
      </c>
      <c r="R241" s="108"/>
      <c r="S241" s="108"/>
      <c r="T241" s="108"/>
    </row>
    <row r="242" spans="1:20">
      <c r="A242" s="86">
        <v>42904</v>
      </c>
      <c r="B242" s="38">
        <v>7638</v>
      </c>
      <c r="C242" s="42"/>
      <c r="D242" s="42"/>
      <c r="E242" s="43"/>
      <c r="F242" s="42"/>
      <c r="G242" s="42"/>
      <c r="H242" s="42"/>
      <c r="I242" s="42"/>
      <c r="J242" s="42"/>
      <c r="K242" s="76"/>
      <c r="L242" s="76"/>
      <c r="M242" s="76"/>
      <c r="N242" s="76"/>
      <c r="O242" s="76"/>
      <c r="P242" s="71">
        <v>6</v>
      </c>
      <c r="Q242" s="38">
        <v>26</v>
      </c>
      <c r="R242" s="108"/>
      <c r="S242" s="108"/>
      <c r="T242" s="108"/>
    </row>
    <row r="243" spans="1:20">
      <c r="A243" s="86">
        <v>42905</v>
      </c>
      <c r="B243" s="38">
        <v>5547</v>
      </c>
      <c r="C243" s="42"/>
      <c r="D243" s="42"/>
      <c r="E243" s="43"/>
      <c r="F243" s="42"/>
      <c r="G243" s="42"/>
      <c r="H243" s="42"/>
      <c r="I243" s="42"/>
      <c r="J243" s="42"/>
      <c r="K243" s="76"/>
      <c r="L243" s="76"/>
      <c r="M243" s="76"/>
      <c r="N243" s="76"/>
      <c r="O243" s="76"/>
      <c r="P243" s="71">
        <v>0</v>
      </c>
      <c r="Q243" s="38">
        <v>43</v>
      </c>
      <c r="R243" s="108"/>
      <c r="S243" s="108"/>
      <c r="T243" s="108"/>
    </row>
    <row r="244" spans="1:20">
      <c r="A244" s="86">
        <v>42906</v>
      </c>
      <c r="B244" s="38">
        <v>4165</v>
      </c>
      <c r="C244" s="42"/>
      <c r="D244" s="42"/>
      <c r="E244" s="43"/>
      <c r="F244" s="42"/>
      <c r="G244" s="42"/>
      <c r="H244" s="42"/>
      <c r="I244" s="42"/>
      <c r="J244" s="42"/>
      <c r="K244" s="76"/>
      <c r="L244" s="76"/>
      <c r="M244" s="76"/>
      <c r="N244" s="76"/>
      <c r="O244" s="76"/>
      <c r="P244" s="71">
        <v>0</v>
      </c>
      <c r="Q244" s="38">
        <v>24</v>
      </c>
      <c r="R244" s="108"/>
      <c r="S244" s="108"/>
      <c r="T244" s="108"/>
    </row>
    <row r="245" spans="1:20">
      <c r="A245" s="86">
        <v>42907</v>
      </c>
      <c r="B245" s="38">
        <v>3621</v>
      </c>
      <c r="C245" s="42"/>
      <c r="D245" s="42"/>
      <c r="E245" s="43"/>
      <c r="F245" s="42"/>
      <c r="G245" s="42"/>
      <c r="H245" s="42"/>
      <c r="I245" s="42"/>
      <c r="J245" s="42"/>
      <c r="K245" s="76"/>
      <c r="L245" s="76"/>
      <c r="M245" s="76"/>
      <c r="N245" s="76"/>
      <c r="O245" s="76"/>
      <c r="P245" s="71">
        <v>0</v>
      </c>
      <c r="Q245" s="38">
        <v>38</v>
      </c>
      <c r="R245" s="108"/>
      <c r="S245" s="108"/>
      <c r="T245" s="108"/>
    </row>
    <row r="246" spans="1:20">
      <c r="A246" s="86">
        <v>42908</v>
      </c>
      <c r="B246" s="38">
        <v>3633</v>
      </c>
      <c r="C246" s="42"/>
      <c r="D246" s="42"/>
      <c r="E246" s="43"/>
      <c r="F246" s="42"/>
      <c r="G246" s="42"/>
      <c r="H246" s="42"/>
      <c r="I246" s="42"/>
      <c r="J246" s="42"/>
      <c r="K246" s="76"/>
      <c r="L246" s="76"/>
      <c r="M246" s="76"/>
      <c r="N246" s="76"/>
      <c r="O246" s="76"/>
      <c r="P246" s="71">
        <v>0</v>
      </c>
      <c r="Q246" s="38">
        <v>13</v>
      </c>
      <c r="R246" s="108"/>
      <c r="S246" s="108"/>
      <c r="T246" s="108"/>
    </row>
    <row r="247" spans="1:20">
      <c r="A247" s="86">
        <v>42909</v>
      </c>
      <c r="B247" s="38">
        <v>3283</v>
      </c>
      <c r="C247" s="42"/>
      <c r="D247" s="42"/>
      <c r="E247" s="43"/>
      <c r="F247" s="42"/>
      <c r="G247" s="42"/>
      <c r="H247" s="42"/>
      <c r="I247" s="42"/>
      <c r="J247" s="42"/>
      <c r="K247" s="76"/>
      <c r="L247" s="76"/>
      <c r="M247" s="76"/>
      <c r="N247" s="76"/>
      <c r="O247" s="76"/>
      <c r="P247" s="71">
        <v>0</v>
      </c>
      <c r="Q247" s="38">
        <v>41</v>
      </c>
      <c r="R247" s="108"/>
      <c r="S247" s="108"/>
      <c r="T247" s="108"/>
    </row>
    <row r="248" spans="1:20">
      <c r="A248" s="86">
        <v>42910</v>
      </c>
      <c r="B248" s="38">
        <v>3173</v>
      </c>
      <c r="C248" s="42"/>
      <c r="D248" s="42"/>
      <c r="E248" s="43"/>
      <c r="F248" s="42"/>
      <c r="G248" s="42"/>
      <c r="H248" s="42"/>
      <c r="I248" s="42"/>
      <c r="J248" s="42"/>
      <c r="K248" s="76"/>
      <c r="L248" s="76"/>
      <c r="M248" s="76"/>
      <c r="N248" s="76"/>
      <c r="O248" s="76"/>
      <c r="P248" s="71">
        <v>0</v>
      </c>
      <c r="Q248" s="38">
        <v>35</v>
      </c>
      <c r="R248" s="108"/>
      <c r="S248" s="108"/>
      <c r="T248" s="108"/>
    </row>
    <row r="249" spans="1:20">
      <c r="A249" s="86">
        <v>42911</v>
      </c>
      <c r="B249" s="38">
        <v>3145</v>
      </c>
      <c r="C249" s="42"/>
      <c r="D249" s="42"/>
      <c r="E249" s="43"/>
      <c r="F249" s="42"/>
      <c r="G249" s="42"/>
      <c r="H249" s="42"/>
      <c r="I249" s="42"/>
      <c r="J249" s="42"/>
      <c r="K249" s="76"/>
      <c r="L249" s="76"/>
      <c r="M249" s="76"/>
      <c r="N249" s="76"/>
      <c r="O249" s="76"/>
      <c r="P249" s="71">
        <v>0</v>
      </c>
      <c r="Q249" s="38">
        <v>10</v>
      </c>
      <c r="R249" s="108"/>
      <c r="S249" s="108"/>
      <c r="T249" s="108"/>
    </row>
    <row r="250" spans="1:20">
      <c r="A250" s="86">
        <v>42912</v>
      </c>
      <c r="B250" s="38">
        <v>2989</v>
      </c>
      <c r="C250" s="42"/>
      <c r="D250" s="42"/>
      <c r="E250" s="43"/>
      <c r="F250" s="42"/>
      <c r="G250" s="42"/>
      <c r="H250" s="42"/>
      <c r="I250" s="42"/>
      <c r="J250" s="42"/>
      <c r="K250" s="76"/>
      <c r="L250" s="76"/>
      <c r="M250" s="76"/>
      <c r="N250" s="76"/>
      <c r="O250" s="76"/>
      <c r="P250" s="71">
        <v>0</v>
      </c>
      <c r="Q250" s="38">
        <v>34</v>
      </c>
      <c r="R250" s="108"/>
      <c r="S250" s="108"/>
      <c r="T250" s="108"/>
    </row>
    <row r="251" spans="1:20">
      <c r="A251" s="86">
        <v>42913</v>
      </c>
      <c r="B251" s="136">
        <v>3126</v>
      </c>
      <c r="C251" s="134">
        <v>2</v>
      </c>
      <c r="D251" s="134" t="s">
        <v>44</v>
      </c>
      <c r="E251" s="135">
        <v>7.3</v>
      </c>
      <c r="F251" s="134">
        <v>194</v>
      </c>
      <c r="G251" s="134">
        <v>2</v>
      </c>
      <c r="H251" s="134">
        <v>2</v>
      </c>
      <c r="I251" s="30">
        <v>1.7</v>
      </c>
      <c r="J251" s="30">
        <v>3.7</v>
      </c>
      <c r="K251" s="30">
        <v>6.2519999999999998</v>
      </c>
      <c r="L251" s="30">
        <v>5.3141999999999996</v>
      </c>
      <c r="M251" s="30">
        <v>6.2519999999999998</v>
      </c>
      <c r="N251" s="30">
        <v>11.5662</v>
      </c>
      <c r="O251" s="30">
        <v>6.2519999999999998</v>
      </c>
      <c r="P251" s="71">
        <v>0</v>
      </c>
      <c r="Q251" s="38">
        <v>38</v>
      </c>
      <c r="R251" s="108">
        <v>42922</v>
      </c>
      <c r="S251" s="108"/>
      <c r="T251" s="108"/>
    </row>
    <row r="252" spans="1:20">
      <c r="A252" s="86">
        <v>42914</v>
      </c>
      <c r="B252" s="136">
        <f>'[2]Operations INPUT'!E245</f>
        <v>32.905092592592588</v>
      </c>
      <c r="C252" s="33"/>
      <c r="D252" s="33"/>
      <c r="E252" s="31"/>
      <c r="F252" s="31"/>
      <c r="G252" s="31"/>
      <c r="H252" s="31"/>
      <c r="I252" s="33"/>
      <c r="J252" s="33"/>
      <c r="K252" s="76"/>
      <c r="L252" s="76"/>
      <c r="M252" s="76"/>
      <c r="N252" s="76"/>
      <c r="O252" s="76"/>
      <c r="P252" s="71">
        <v>0</v>
      </c>
      <c r="Q252" s="38">
        <v>0</v>
      </c>
      <c r="R252" s="108"/>
      <c r="S252" s="108"/>
      <c r="T252" s="108"/>
    </row>
    <row r="253" spans="1:20">
      <c r="A253" s="86">
        <v>42915</v>
      </c>
      <c r="B253" s="136">
        <f>'[2]Operations INPUT'!E246</f>
        <v>32.569444444444443</v>
      </c>
      <c r="C253" s="132"/>
      <c r="D253" s="132"/>
      <c r="E253" s="133"/>
      <c r="F253" s="132"/>
      <c r="G253" s="132"/>
      <c r="H253" s="132"/>
      <c r="I253" s="132"/>
      <c r="J253" s="132"/>
      <c r="K253" s="76"/>
      <c r="L253" s="76"/>
      <c r="M253" s="76"/>
      <c r="N253" s="76"/>
      <c r="O253" s="76"/>
      <c r="P253" s="71">
        <v>0</v>
      </c>
      <c r="Q253" s="38">
        <v>2</v>
      </c>
      <c r="R253" s="108"/>
      <c r="S253" s="108"/>
      <c r="T253" s="108"/>
    </row>
    <row r="254" spans="1:20">
      <c r="A254" s="86">
        <v>42916</v>
      </c>
      <c r="B254" s="136">
        <f>'[2]Operations INPUT'!E247</f>
        <v>44.432870370370367</v>
      </c>
      <c r="C254" s="42"/>
      <c r="D254" s="42"/>
      <c r="E254" s="43"/>
      <c r="F254" s="42"/>
      <c r="G254" s="42"/>
      <c r="H254" s="42"/>
      <c r="I254" s="42"/>
      <c r="J254" s="42"/>
      <c r="K254" s="76"/>
      <c r="L254" s="76"/>
      <c r="M254" s="76"/>
      <c r="N254" s="76"/>
      <c r="O254" s="76"/>
      <c r="P254" s="71">
        <v>11</v>
      </c>
      <c r="Q254" s="38">
        <v>12</v>
      </c>
      <c r="R254" s="108"/>
      <c r="S254" s="108"/>
      <c r="T254" s="108"/>
    </row>
    <row r="255" spans="1:20">
      <c r="A255" s="86">
        <v>42917</v>
      </c>
      <c r="B255" s="136">
        <f>'[2]Operations INPUT'!E248</f>
        <v>37.083333333333336</v>
      </c>
      <c r="C255" s="42"/>
      <c r="D255" s="42"/>
      <c r="E255" s="43"/>
      <c r="F255" s="42"/>
      <c r="G255" s="42"/>
      <c r="H255" s="42"/>
      <c r="I255" s="42"/>
      <c r="J255" s="42"/>
      <c r="K255" s="76"/>
      <c r="L255" s="76"/>
      <c r="M255" s="76"/>
      <c r="N255" s="76"/>
      <c r="O255" s="76"/>
      <c r="P255" s="71">
        <v>0</v>
      </c>
      <c r="Q255" s="38">
        <v>7</v>
      </c>
      <c r="R255" s="108"/>
      <c r="S255" s="108"/>
      <c r="T255" s="108"/>
    </row>
    <row r="256" spans="1:20">
      <c r="A256" s="86">
        <v>42918</v>
      </c>
      <c r="B256" s="136">
        <f>'[2]Operations INPUT'!E249</f>
        <v>35.381944444444443</v>
      </c>
      <c r="C256" s="42"/>
      <c r="D256" s="42"/>
      <c r="E256" s="43"/>
      <c r="F256" s="42"/>
      <c r="G256" s="42"/>
      <c r="H256" s="42"/>
      <c r="I256" s="42"/>
      <c r="J256" s="42"/>
      <c r="K256" s="76"/>
      <c r="L256" s="76"/>
      <c r="M256" s="76"/>
      <c r="N256" s="76"/>
      <c r="O256" s="76"/>
      <c r="P256" s="71">
        <v>0</v>
      </c>
      <c r="Q256" s="38">
        <v>23</v>
      </c>
      <c r="R256" s="108"/>
      <c r="S256" s="108"/>
      <c r="T256" s="108"/>
    </row>
    <row r="257" spans="1:20">
      <c r="A257" s="86">
        <v>42919</v>
      </c>
      <c r="B257" s="136">
        <f>'[2]Operations INPUT'!E250</f>
        <v>31.030092592592592</v>
      </c>
      <c r="C257" s="42"/>
      <c r="D257" s="42"/>
      <c r="E257" s="43"/>
      <c r="F257" s="42"/>
      <c r="G257" s="42"/>
      <c r="H257" s="42"/>
      <c r="I257" s="42"/>
      <c r="J257" s="42"/>
      <c r="K257" s="76"/>
      <c r="L257" s="76"/>
      <c r="M257" s="76"/>
      <c r="N257" s="76"/>
      <c r="O257" s="76"/>
      <c r="P257" s="71">
        <v>0</v>
      </c>
      <c r="Q257" s="38">
        <v>32</v>
      </c>
      <c r="R257" s="108"/>
      <c r="S257" s="108"/>
      <c r="T257" s="108"/>
    </row>
    <row r="258" spans="1:20">
      <c r="A258" s="86">
        <v>42920</v>
      </c>
      <c r="B258" s="136">
        <f>'[2]Operations INPUT'!E251</f>
        <v>35.3125</v>
      </c>
      <c r="C258" s="42"/>
      <c r="D258" s="42"/>
      <c r="E258" s="43"/>
      <c r="F258" s="42"/>
      <c r="G258" s="42"/>
      <c r="H258" s="42"/>
      <c r="I258" s="42"/>
      <c r="J258" s="42"/>
      <c r="K258" s="76"/>
      <c r="L258" s="76"/>
      <c r="M258" s="76"/>
      <c r="N258" s="76"/>
      <c r="O258" s="76"/>
      <c r="P258" s="71">
        <v>0</v>
      </c>
      <c r="Q258" s="38">
        <v>57</v>
      </c>
      <c r="R258" s="108"/>
      <c r="S258" s="108"/>
      <c r="T258" s="108"/>
    </row>
    <row r="259" spans="1:20">
      <c r="A259" s="86">
        <v>42921</v>
      </c>
      <c r="B259" s="136">
        <f>'[2]Operations INPUT'!E252</f>
        <v>32.800925925925924</v>
      </c>
      <c r="C259" s="42"/>
      <c r="D259" s="42"/>
      <c r="E259" s="43"/>
      <c r="F259" s="42"/>
      <c r="G259" s="42"/>
      <c r="H259" s="42"/>
      <c r="I259" s="42"/>
      <c r="J259" s="42"/>
      <c r="K259" s="76"/>
      <c r="L259" s="76"/>
      <c r="M259" s="76"/>
      <c r="N259" s="76"/>
      <c r="O259" s="76"/>
      <c r="P259" s="71">
        <v>0</v>
      </c>
      <c r="Q259" s="38">
        <v>20</v>
      </c>
      <c r="R259" s="108"/>
      <c r="S259" s="108"/>
      <c r="T259" s="108"/>
    </row>
    <row r="260" spans="1:20">
      <c r="A260" s="86">
        <v>42922</v>
      </c>
      <c r="B260" s="136">
        <f>'[2]Operations INPUT'!E253</f>
        <v>31.296296296296298</v>
      </c>
      <c r="C260" s="42"/>
      <c r="D260" s="42"/>
      <c r="E260" s="43"/>
      <c r="F260" s="42"/>
      <c r="G260" s="42"/>
      <c r="H260" s="42"/>
      <c r="I260" s="42"/>
      <c r="J260" s="42"/>
      <c r="K260" s="76"/>
      <c r="L260" s="76"/>
      <c r="M260" s="76"/>
      <c r="N260" s="76"/>
      <c r="O260" s="76"/>
      <c r="P260" s="71">
        <v>0</v>
      </c>
      <c r="Q260" s="38">
        <v>44</v>
      </c>
      <c r="R260" s="108"/>
      <c r="S260" s="108"/>
      <c r="T260" s="108"/>
    </row>
    <row r="261" spans="1:20">
      <c r="A261" s="86">
        <v>42923</v>
      </c>
      <c r="B261" s="136">
        <f>'[2]Operations INPUT'!E254</f>
        <v>31.886574074074076</v>
      </c>
      <c r="C261" s="42"/>
      <c r="D261" s="42"/>
      <c r="E261" s="43"/>
      <c r="F261" s="42"/>
      <c r="G261" s="42"/>
      <c r="H261" s="42"/>
      <c r="I261" s="42"/>
      <c r="J261" s="42"/>
      <c r="K261" s="76"/>
      <c r="L261" s="76"/>
      <c r="M261" s="76"/>
      <c r="N261" s="76"/>
      <c r="O261" s="76"/>
      <c r="P261" s="71">
        <v>1</v>
      </c>
      <c r="Q261" s="38">
        <v>47</v>
      </c>
      <c r="R261" s="108"/>
      <c r="S261" s="108"/>
      <c r="T261" s="108"/>
    </row>
    <row r="262" spans="1:20">
      <c r="A262" s="86">
        <v>42924</v>
      </c>
      <c r="B262" s="136">
        <f>'[2]Operations INPUT'!E255</f>
        <v>29.155092592592592</v>
      </c>
      <c r="C262" s="42"/>
      <c r="D262" s="42"/>
      <c r="E262" s="43"/>
      <c r="F262" s="42"/>
      <c r="G262" s="42"/>
      <c r="H262" s="42"/>
      <c r="I262" s="42"/>
      <c r="J262" s="42"/>
      <c r="K262" s="76"/>
      <c r="L262" s="76"/>
      <c r="M262" s="76"/>
      <c r="N262" s="76"/>
      <c r="O262" s="76"/>
      <c r="P262" s="71">
        <v>0</v>
      </c>
      <c r="Q262" s="38">
        <v>55</v>
      </c>
      <c r="R262" s="108"/>
      <c r="S262" s="108"/>
      <c r="T262" s="108"/>
    </row>
    <row r="263" spans="1:20">
      <c r="A263" s="86">
        <v>42925</v>
      </c>
      <c r="B263" s="136">
        <f>'[2]Operations INPUT'!E256</f>
        <v>29.918981481481481</v>
      </c>
      <c r="C263" s="42"/>
      <c r="D263" s="42"/>
      <c r="E263" s="43"/>
      <c r="F263" s="42"/>
      <c r="G263" s="42"/>
      <c r="H263" s="42"/>
      <c r="I263" s="42"/>
      <c r="J263" s="42"/>
      <c r="K263" s="76"/>
      <c r="L263" s="76"/>
      <c r="M263" s="76"/>
      <c r="N263" s="76"/>
      <c r="O263" s="76"/>
      <c r="P263" s="71">
        <v>0</v>
      </c>
      <c r="Q263" s="38">
        <v>38</v>
      </c>
      <c r="R263" s="108"/>
      <c r="S263" s="108"/>
      <c r="T263" s="108"/>
    </row>
    <row r="264" spans="1:20">
      <c r="A264" s="86">
        <v>42926</v>
      </c>
      <c r="B264" s="136">
        <f>'[2]Operations INPUT'!E257</f>
        <v>30.219907407407408</v>
      </c>
      <c r="C264" s="42"/>
      <c r="D264" s="42"/>
      <c r="E264" s="43"/>
      <c r="F264" s="42"/>
      <c r="G264" s="42"/>
      <c r="H264" s="42"/>
      <c r="I264" s="42"/>
      <c r="J264" s="42"/>
      <c r="K264" s="76"/>
      <c r="L264" s="76"/>
      <c r="M264" s="76"/>
      <c r="N264" s="76"/>
      <c r="O264" s="76"/>
      <c r="P264" s="71">
        <v>0</v>
      </c>
      <c r="Q264" s="38">
        <v>11</v>
      </c>
      <c r="R264" s="108"/>
      <c r="S264" s="108"/>
      <c r="T264" s="108"/>
    </row>
    <row r="265" spans="1:20">
      <c r="A265" s="86">
        <v>42927</v>
      </c>
      <c r="B265" s="136">
        <f>'[2]Operations INPUT'!E258</f>
        <v>29.722222222222221</v>
      </c>
      <c r="C265" s="30">
        <v>2</v>
      </c>
      <c r="D265" s="30">
        <v>0.01</v>
      </c>
      <c r="E265" s="37">
        <v>7.4</v>
      </c>
      <c r="F265" s="30">
        <v>16</v>
      </c>
      <c r="G265" s="30">
        <v>1</v>
      </c>
      <c r="H265" s="30">
        <v>2</v>
      </c>
      <c r="I265" s="30">
        <v>1.4</v>
      </c>
      <c r="J265" s="30">
        <v>4.9000000000000004</v>
      </c>
      <c r="K265" s="30">
        <v>5.1360000000000001</v>
      </c>
      <c r="L265" s="30">
        <v>3.5951999999999997</v>
      </c>
      <c r="M265" s="30">
        <v>5.1360000000000001</v>
      </c>
      <c r="N265" s="30">
        <v>12.583200000000001</v>
      </c>
      <c r="O265" s="30">
        <v>2.5680000000000001</v>
      </c>
      <c r="P265" s="71">
        <v>0</v>
      </c>
      <c r="Q265" s="38">
        <v>38</v>
      </c>
      <c r="R265" s="108">
        <v>42927</v>
      </c>
      <c r="S265" s="108"/>
      <c r="T265" s="108"/>
    </row>
    <row r="266" spans="1:20">
      <c r="A266" s="86">
        <v>42928</v>
      </c>
      <c r="B266" s="136">
        <f>'[2]Operations INPUT'!E259</f>
        <v>29.803240740740744</v>
      </c>
      <c r="C266" s="33"/>
      <c r="D266" s="33"/>
      <c r="E266" s="31"/>
      <c r="F266" s="31"/>
      <c r="G266" s="31"/>
      <c r="H266" s="31"/>
      <c r="I266" s="33"/>
      <c r="J266" s="33"/>
      <c r="K266" s="76"/>
      <c r="L266" s="76"/>
      <c r="M266" s="76"/>
      <c r="N266" s="76"/>
      <c r="O266" s="76"/>
      <c r="P266" s="71">
        <v>0</v>
      </c>
      <c r="Q266" s="38">
        <v>9</v>
      </c>
      <c r="R266" s="108"/>
      <c r="S266" s="108"/>
      <c r="T266" s="108"/>
    </row>
    <row r="267" spans="1:20">
      <c r="A267" s="86">
        <v>42929</v>
      </c>
      <c r="B267" s="136">
        <f>'[2]Operations INPUT'!E260</f>
        <v>30.034722222222221</v>
      </c>
      <c r="C267" s="132"/>
      <c r="D267" s="132"/>
      <c r="E267" s="133"/>
      <c r="F267" s="132"/>
      <c r="G267" s="132"/>
      <c r="H267" s="132"/>
      <c r="I267" s="132"/>
      <c r="J267" s="132"/>
      <c r="K267" s="76"/>
      <c r="L267" s="76"/>
      <c r="M267" s="76"/>
      <c r="N267" s="76"/>
      <c r="O267" s="76"/>
      <c r="P267" s="71">
        <v>0</v>
      </c>
      <c r="Q267" s="38">
        <v>25</v>
      </c>
      <c r="R267" s="108"/>
      <c r="S267" s="108"/>
      <c r="T267" s="108"/>
    </row>
    <row r="268" spans="1:20">
      <c r="A268" s="86">
        <v>42930</v>
      </c>
      <c r="B268" s="136">
        <f>'[2]Operations INPUT'!E261</f>
        <v>29.733796296296298</v>
      </c>
      <c r="C268" s="42"/>
      <c r="D268" s="42"/>
      <c r="E268" s="43"/>
      <c r="F268" s="42"/>
      <c r="G268" s="42"/>
      <c r="H268" s="42"/>
      <c r="I268" s="42"/>
      <c r="J268" s="42"/>
      <c r="K268" s="76"/>
      <c r="L268" s="76"/>
      <c r="M268" s="76"/>
      <c r="N268" s="76"/>
      <c r="O268" s="76"/>
      <c r="P268" s="71">
        <v>0</v>
      </c>
      <c r="Q268" s="38">
        <v>24</v>
      </c>
      <c r="R268" s="108"/>
      <c r="S268" s="108"/>
      <c r="T268" s="108"/>
    </row>
    <row r="269" spans="1:20">
      <c r="A269" s="86">
        <v>42931</v>
      </c>
      <c r="B269" s="136">
        <f>'[2]Operations INPUT'!E262</f>
        <v>29.282407407407408</v>
      </c>
      <c r="C269" s="42"/>
      <c r="D269" s="42"/>
      <c r="E269" s="43"/>
      <c r="F269" s="42"/>
      <c r="G269" s="42"/>
      <c r="H269" s="42"/>
      <c r="I269" s="42"/>
      <c r="J269" s="42"/>
      <c r="K269" s="76"/>
      <c r="L269" s="76"/>
      <c r="M269" s="76"/>
      <c r="N269" s="76"/>
      <c r="O269" s="76"/>
      <c r="P269" s="71">
        <v>0</v>
      </c>
      <c r="Q269" s="38">
        <v>30</v>
      </c>
      <c r="R269" s="108"/>
      <c r="S269" s="108"/>
      <c r="T269" s="108"/>
    </row>
    <row r="270" spans="1:20">
      <c r="A270" s="86">
        <v>42932</v>
      </c>
      <c r="B270" s="136">
        <f>'[2]Operations INPUT'!E263</f>
        <v>28.877314814814817</v>
      </c>
      <c r="C270" s="42"/>
      <c r="D270" s="42"/>
      <c r="E270" s="43"/>
      <c r="F270" s="42"/>
      <c r="G270" s="42"/>
      <c r="H270" s="42"/>
      <c r="I270" s="42"/>
      <c r="J270" s="42"/>
      <c r="K270" s="76"/>
      <c r="L270" s="76"/>
      <c r="M270" s="76"/>
      <c r="N270" s="76"/>
      <c r="O270" s="76"/>
      <c r="P270" s="71">
        <v>0</v>
      </c>
      <c r="Q270" s="38">
        <v>12</v>
      </c>
      <c r="R270" s="108"/>
      <c r="S270" s="108"/>
      <c r="T270" s="108"/>
    </row>
    <row r="271" spans="1:20">
      <c r="A271" s="86">
        <v>42933</v>
      </c>
      <c r="B271" s="136">
        <f>'[2]Operations INPUT'!E264</f>
        <v>27.997685185185183</v>
      </c>
      <c r="C271" s="42"/>
      <c r="D271" s="42"/>
      <c r="E271" s="43"/>
      <c r="F271" s="42"/>
      <c r="G271" s="42"/>
      <c r="H271" s="42"/>
      <c r="I271" s="42"/>
      <c r="J271" s="42"/>
      <c r="K271" s="76"/>
      <c r="L271" s="76"/>
      <c r="M271" s="76"/>
      <c r="N271" s="76"/>
      <c r="O271" s="76"/>
      <c r="P271" s="71">
        <v>0</v>
      </c>
      <c r="Q271" s="38">
        <v>65</v>
      </c>
      <c r="R271" s="108"/>
      <c r="S271" s="108"/>
      <c r="T271" s="108"/>
    </row>
    <row r="272" spans="1:20">
      <c r="A272" s="86">
        <v>42934</v>
      </c>
      <c r="B272" s="136">
        <f>'[2]Operations INPUT'!E265</f>
        <v>31.168981481481481</v>
      </c>
      <c r="C272" s="42"/>
      <c r="D272" s="42"/>
      <c r="E272" s="43"/>
      <c r="F272" s="42"/>
      <c r="G272" s="42"/>
      <c r="H272" s="42"/>
      <c r="I272" s="42"/>
      <c r="J272" s="42"/>
      <c r="K272" s="76"/>
      <c r="L272" s="76"/>
      <c r="M272" s="76"/>
      <c r="N272" s="76"/>
      <c r="O272" s="76"/>
      <c r="P272" s="71">
        <v>0</v>
      </c>
      <c r="Q272" s="38">
        <v>42</v>
      </c>
      <c r="R272" s="108"/>
      <c r="S272" s="108"/>
      <c r="T272" s="108"/>
    </row>
    <row r="273" spans="1:20">
      <c r="A273" s="86">
        <v>42935</v>
      </c>
      <c r="B273" s="136">
        <f>'[2]Operations INPUT'!E266</f>
        <v>30.914351851851851</v>
      </c>
      <c r="C273" s="42"/>
      <c r="D273" s="42"/>
      <c r="E273" s="43"/>
      <c r="F273" s="42"/>
      <c r="G273" s="42"/>
      <c r="H273" s="42"/>
      <c r="I273" s="42"/>
      <c r="J273" s="42"/>
      <c r="K273" s="76"/>
      <c r="L273" s="76"/>
      <c r="M273" s="76"/>
      <c r="N273" s="76"/>
      <c r="O273" s="76"/>
      <c r="P273" s="71">
        <v>0</v>
      </c>
      <c r="Q273" s="38">
        <v>19</v>
      </c>
      <c r="R273" s="108"/>
      <c r="S273" s="108"/>
      <c r="T273" s="108"/>
    </row>
    <row r="274" spans="1:20">
      <c r="A274" s="86">
        <v>42936</v>
      </c>
      <c r="B274" s="136">
        <f>'[2]Operations INPUT'!E267</f>
        <v>30.405092592592592</v>
      </c>
      <c r="C274" s="42"/>
      <c r="D274" s="42"/>
      <c r="E274" s="43"/>
      <c r="F274" s="42"/>
      <c r="G274" s="42"/>
      <c r="H274" s="42"/>
      <c r="I274" s="42"/>
      <c r="J274" s="42"/>
      <c r="K274" s="76"/>
      <c r="L274" s="76"/>
      <c r="M274" s="76"/>
      <c r="N274" s="76"/>
      <c r="O274" s="76"/>
      <c r="P274" s="71">
        <v>0</v>
      </c>
      <c r="Q274" s="38">
        <v>1</v>
      </c>
      <c r="R274" s="108"/>
      <c r="S274" s="108"/>
      <c r="T274" s="108"/>
    </row>
    <row r="275" spans="1:20">
      <c r="A275" s="86">
        <v>42937</v>
      </c>
      <c r="B275" s="136">
        <f>'[2]Operations INPUT'!E268</f>
        <v>30.034722222222221</v>
      </c>
      <c r="C275" s="42"/>
      <c r="D275" s="42"/>
      <c r="E275" s="43"/>
      <c r="F275" s="42"/>
      <c r="G275" s="42"/>
      <c r="H275" s="42"/>
      <c r="I275" s="42"/>
      <c r="J275" s="42"/>
      <c r="K275" s="76"/>
      <c r="L275" s="76"/>
      <c r="M275" s="76"/>
      <c r="N275" s="76"/>
      <c r="O275" s="76"/>
      <c r="P275" s="71">
        <v>0</v>
      </c>
      <c r="Q275" s="38">
        <v>40</v>
      </c>
      <c r="R275" s="108"/>
      <c r="S275" s="108"/>
      <c r="T275" s="108"/>
    </row>
    <row r="276" spans="1:20">
      <c r="A276" s="86">
        <v>42938</v>
      </c>
      <c r="B276" s="136">
        <f>'[2]Operations INPUT'!E269</f>
        <v>28.715277777777779</v>
      </c>
      <c r="C276" s="42"/>
      <c r="D276" s="42"/>
      <c r="E276" s="43"/>
      <c r="F276" s="42"/>
      <c r="G276" s="42"/>
      <c r="H276" s="42"/>
      <c r="I276" s="42"/>
      <c r="J276" s="42"/>
      <c r="K276" s="76"/>
      <c r="L276" s="76"/>
      <c r="M276" s="76"/>
      <c r="N276" s="76"/>
      <c r="O276" s="76"/>
      <c r="P276" s="71">
        <v>0</v>
      </c>
      <c r="Q276" s="38">
        <v>40</v>
      </c>
      <c r="R276" s="108"/>
      <c r="S276" s="108"/>
      <c r="T276" s="108"/>
    </row>
    <row r="277" spans="1:20">
      <c r="A277" s="86">
        <v>42939</v>
      </c>
      <c r="B277" s="136">
        <f>'[2]Operations INPUT'!E270</f>
        <v>28.391203703703702</v>
      </c>
      <c r="C277" s="42"/>
      <c r="D277" s="42"/>
      <c r="E277" s="43"/>
      <c r="F277" s="42"/>
      <c r="G277" s="42"/>
      <c r="H277" s="42"/>
      <c r="I277" s="42"/>
      <c r="J277" s="42"/>
      <c r="K277" s="76"/>
      <c r="L277" s="76"/>
      <c r="M277" s="76"/>
      <c r="N277" s="76"/>
      <c r="O277" s="76"/>
      <c r="P277" s="71">
        <v>0</v>
      </c>
      <c r="Q277" s="38">
        <v>24</v>
      </c>
      <c r="R277" s="108"/>
      <c r="S277" s="108"/>
      <c r="T277" s="108"/>
    </row>
    <row r="278" spans="1:20">
      <c r="A278" s="86">
        <v>42940</v>
      </c>
      <c r="B278" s="136">
        <f>'[2]Operations INPUT'!E271</f>
        <v>28.541666666666668</v>
      </c>
      <c r="C278" s="42"/>
      <c r="D278" s="42"/>
      <c r="E278" s="43"/>
      <c r="F278" s="42"/>
      <c r="G278" s="42"/>
      <c r="H278" s="42"/>
      <c r="I278" s="42"/>
      <c r="J278" s="42"/>
      <c r="K278" s="76"/>
      <c r="L278" s="76"/>
      <c r="M278" s="76"/>
      <c r="N278" s="76"/>
      <c r="O278" s="76"/>
      <c r="P278" s="71">
        <v>0</v>
      </c>
      <c r="Q278" s="38">
        <v>21</v>
      </c>
      <c r="R278" s="108"/>
      <c r="S278" s="108"/>
      <c r="T278" s="108"/>
    </row>
    <row r="279" spans="1:20">
      <c r="A279" s="86">
        <v>42941</v>
      </c>
      <c r="B279" s="136">
        <f>'[2]Operations INPUT'!E272</f>
        <v>29.537037037037035</v>
      </c>
      <c r="C279" s="30">
        <v>2</v>
      </c>
      <c r="D279" s="30">
        <v>0.01</v>
      </c>
      <c r="E279" s="37">
        <v>7.3</v>
      </c>
      <c r="F279" s="30">
        <v>14</v>
      </c>
      <c r="G279" s="30">
        <v>5</v>
      </c>
      <c r="H279" s="30">
        <v>2</v>
      </c>
      <c r="I279" s="30">
        <v>2.1</v>
      </c>
      <c r="J279" s="30">
        <v>4.5</v>
      </c>
      <c r="K279" s="30">
        <v>5.1040000000000001</v>
      </c>
      <c r="L279" s="30">
        <v>5.3591999999999995</v>
      </c>
      <c r="M279" s="30">
        <v>5.1040000000000001</v>
      </c>
      <c r="N279" s="30">
        <v>11.484</v>
      </c>
      <c r="O279" s="30">
        <v>12.76</v>
      </c>
      <c r="P279" s="71">
        <v>0</v>
      </c>
      <c r="Q279" s="38">
        <v>34</v>
      </c>
      <c r="R279" s="108">
        <v>42954</v>
      </c>
      <c r="S279" s="108"/>
      <c r="T279" s="108"/>
    </row>
    <row r="280" spans="1:20">
      <c r="A280" s="86">
        <v>42942</v>
      </c>
      <c r="B280" s="136">
        <f>'[2]Operations INPUT'!E273</f>
        <v>29.467592592592592</v>
      </c>
      <c r="C280" s="33"/>
      <c r="D280" s="33"/>
      <c r="E280" s="31"/>
      <c r="F280" s="31"/>
      <c r="G280" s="31"/>
      <c r="H280" s="31"/>
      <c r="I280" s="33"/>
      <c r="J280" s="33"/>
      <c r="K280" s="76"/>
      <c r="L280" s="76"/>
      <c r="M280" s="76"/>
      <c r="N280" s="76"/>
      <c r="O280" s="76"/>
      <c r="P280" s="71">
        <v>0</v>
      </c>
      <c r="Q280" s="38">
        <v>21</v>
      </c>
      <c r="R280" s="108"/>
      <c r="S280" s="108"/>
      <c r="T280" s="108"/>
    </row>
    <row r="281" spans="1:20">
      <c r="A281" s="86">
        <v>42943</v>
      </c>
      <c r="B281" s="136">
        <f>'[2]Operations INPUT'!E274</f>
        <v>29.363425925925924</v>
      </c>
      <c r="C281" s="33"/>
      <c r="D281" s="33"/>
      <c r="E281" s="31"/>
      <c r="F281" s="31"/>
      <c r="G281" s="31"/>
      <c r="H281" s="31"/>
      <c r="I281" s="33"/>
      <c r="J281" s="33"/>
      <c r="K281" s="76"/>
      <c r="L281" s="76"/>
      <c r="M281" s="76"/>
      <c r="N281" s="76"/>
      <c r="O281" s="76"/>
      <c r="P281" s="71">
        <v>0</v>
      </c>
      <c r="Q281" s="38">
        <v>41</v>
      </c>
      <c r="R281" s="108"/>
      <c r="S281" s="108"/>
      <c r="T281" s="108"/>
    </row>
    <row r="282" spans="1:20">
      <c r="A282" s="86">
        <v>42944</v>
      </c>
      <c r="B282" s="136">
        <f>'[2]Operations INPUT'!E275</f>
        <v>28.217592592592592</v>
      </c>
      <c r="C282" s="42"/>
      <c r="D282" s="42"/>
      <c r="E282" s="43"/>
      <c r="F282" s="42"/>
      <c r="G282" s="42"/>
      <c r="H282" s="42"/>
      <c r="I282" s="42"/>
      <c r="J282" s="42"/>
      <c r="K282" s="76"/>
      <c r="L282" s="76"/>
      <c r="M282" s="76"/>
      <c r="N282" s="76"/>
      <c r="O282" s="76"/>
      <c r="P282" s="71">
        <v>0</v>
      </c>
      <c r="Q282" s="38">
        <v>25</v>
      </c>
      <c r="R282" s="108"/>
      <c r="S282" s="108"/>
      <c r="T282" s="108"/>
    </row>
    <row r="283" spans="1:20">
      <c r="A283" s="86">
        <v>42945</v>
      </c>
      <c r="B283" s="136">
        <f>'[2]Operations INPUT'!E276</f>
        <v>27.534722222222221</v>
      </c>
      <c r="C283" s="42"/>
      <c r="D283" s="42"/>
      <c r="E283" s="43"/>
      <c r="F283" s="42"/>
      <c r="G283" s="42"/>
      <c r="H283" s="42"/>
      <c r="I283" s="42"/>
      <c r="J283" s="42"/>
      <c r="K283" s="76"/>
      <c r="L283" s="76"/>
      <c r="M283" s="76"/>
      <c r="N283" s="76"/>
      <c r="O283" s="76"/>
      <c r="P283" s="71">
        <v>0</v>
      </c>
      <c r="Q283" s="38">
        <v>55</v>
      </c>
      <c r="R283" s="108"/>
      <c r="S283" s="108"/>
      <c r="T283" s="108"/>
    </row>
    <row r="284" spans="1:20">
      <c r="A284" s="86">
        <v>42946</v>
      </c>
      <c r="B284" s="136">
        <f>'[2]Operations INPUT'!E277</f>
        <v>27.685185185185183</v>
      </c>
      <c r="C284" s="42"/>
      <c r="D284" s="42"/>
      <c r="E284" s="43"/>
      <c r="F284" s="42"/>
      <c r="G284" s="42"/>
      <c r="H284" s="42"/>
      <c r="I284" s="42"/>
      <c r="J284" s="42"/>
      <c r="K284" s="76"/>
      <c r="L284" s="76"/>
      <c r="M284" s="76"/>
      <c r="N284" s="76"/>
      <c r="O284" s="76"/>
      <c r="P284" s="71">
        <v>0</v>
      </c>
      <c r="Q284" s="38">
        <v>27</v>
      </c>
      <c r="R284" s="108"/>
      <c r="S284" s="108"/>
      <c r="T284" s="108"/>
    </row>
    <row r="285" spans="1:20">
      <c r="A285" s="86">
        <v>42947</v>
      </c>
      <c r="B285" s="136">
        <f>'[2]Operations INPUT'!E278</f>
        <v>27.719907407407408</v>
      </c>
      <c r="C285" s="42"/>
      <c r="D285" s="42"/>
      <c r="E285" s="43"/>
      <c r="F285" s="42"/>
      <c r="G285" s="42"/>
      <c r="H285" s="42"/>
      <c r="I285" s="42"/>
      <c r="J285" s="42"/>
      <c r="K285" s="76"/>
      <c r="L285" s="76"/>
      <c r="M285" s="76"/>
      <c r="N285" s="76"/>
      <c r="O285" s="76"/>
      <c r="P285" s="71">
        <v>0</v>
      </c>
      <c r="Q285" s="38">
        <v>25</v>
      </c>
      <c r="R285" s="108"/>
      <c r="S285" s="108"/>
      <c r="T285" s="108"/>
    </row>
    <row r="286" spans="1:20">
      <c r="A286" s="86">
        <v>42948</v>
      </c>
      <c r="B286" s="136">
        <f>'[2]Operations INPUT'!E279</f>
        <v>29.618055555555554</v>
      </c>
      <c r="C286" s="42"/>
      <c r="D286" s="42"/>
      <c r="E286" s="43"/>
      <c r="F286" s="42"/>
      <c r="G286" s="42"/>
      <c r="H286" s="42"/>
      <c r="I286" s="42"/>
      <c r="J286" s="42"/>
      <c r="K286" s="76"/>
      <c r="L286" s="76"/>
      <c r="M286" s="76"/>
      <c r="N286" s="76"/>
      <c r="O286" s="76"/>
      <c r="P286" s="71">
        <v>0</v>
      </c>
      <c r="Q286" s="38">
        <v>11</v>
      </c>
      <c r="R286" s="108"/>
      <c r="S286" s="108"/>
      <c r="T286" s="108"/>
    </row>
    <row r="287" spans="1:20">
      <c r="A287" s="86">
        <v>42949</v>
      </c>
      <c r="B287" s="136">
        <f>'[2]Operations INPUT'!E280</f>
        <v>27.615740740740744</v>
      </c>
      <c r="C287" s="42"/>
      <c r="D287" s="42"/>
      <c r="E287" s="43"/>
      <c r="F287" s="42"/>
      <c r="G287" s="42"/>
      <c r="H287" s="42"/>
      <c r="I287" s="42"/>
      <c r="J287" s="42"/>
      <c r="K287" s="76"/>
      <c r="L287" s="76"/>
      <c r="M287" s="76"/>
      <c r="N287" s="76"/>
      <c r="O287" s="76"/>
      <c r="P287" s="71">
        <v>0</v>
      </c>
      <c r="Q287" s="38">
        <v>33</v>
      </c>
      <c r="R287" s="108"/>
      <c r="S287" s="108"/>
      <c r="T287" s="108"/>
    </row>
    <row r="288" spans="1:20">
      <c r="A288" s="86">
        <v>42950</v>
      </c>
      <c r="B288" s="136">
        <f>'[2]Operations INPUT'!E281</f>
        <v>28.171296296296298</v>
      </c>
      <c r="C288" s="42"/>
      <c r="D288" s="42"/>
      <c r="E288" s="43"/>
      <c r="F288" s="42"/>
      <c r="G288" s="42"/>
      <c r="H288" s="42"/>
      <c r="I288" s="42"/>
      <c r="J288" s="42"/>
      <c r="K288" s="76"/>
      <c r="L288" s="76"/>
      <c r="M288" s="76"/>
      <c r="N288" s="76"/>
      <c r="O288" s="76"/>
      <c r="P288" s="71">
        <v>0</v>
      </c>
      <c r="Q288" s="38">
        <v>39</v>
      </c>
      <c r="R288" s="108"/>
      <c r="S288" s="108"/>
      <c r="T288" s="108"/>
    </row>
    <row r="289" spans="1:20">
      <c r="A289" s="86">
        <v>42951</v>
      </c>
      <c r="B289" s="136">
        <f>'[2]Operations INPUT'!E282</f>
        <v>28.530092592592592</v>
      </c>
      <c r="C289" s="42"/>
      <c r="D289" s="42"/>
      <c r="E289" s="43"/>
      <c r="F289" s="42"/>
      <c r="G289" s="42"/>
      <c r="H289" s="42"/>
      <c r="I289" s="42"/>
      <c r="J289" s="42"/>
      <c r="K289" s="76"/>
      <c r="L289" s="76"/>
      <c r="M289" s="76"/>
      <c r="N289" s="76"/>
      <c r="O289" s="76"/>
      <c r="P289" s="71">
        <v>0</v>
      </c>
      <c r="Q289" s="38">
        <v>28</v>
      </c>
      <c r="R289" s="108"/>
      <c r="S289" s="108"/>
      <c r="T289" s="108"/>
    </row>
    <row r="290" spans="1:20">
      <c r="A290" s="86">
        <v>42952</v>
      </c>
      <c r="B290" s="136">
        <f>'[2]Operations INPUT'!E283</f>
        <v>27.650462962962965</v>
      </c>
      <c r="C290" s="42"/>
      <c r="D290" s="42"/>
      <c r="E290" s="43"/>
      <c r="F290" s="42"/>
      <c r="G290" s="42"/>
      <c r="H290" s="42"/>
      <c r="I290" s="42"/>
      <c r="J290" s="42"/>
      <c r="K290" s="76"/>
      <c r="L290" s="76"/>
      <c r="M290" s="76"/>
      <c r="N290" s="76"/>
      <c r="O290" s="76"/>
      <c r="P290" s="71">
        <v>0</v>
      </c>
      <c r="Q290" s="38">
        <v>13</v>
      </c>
      <c r="R290" s="108"/>
      <c r="S290" s="108"/>
      <c r="T290" s="108"/>
    </row>
    <row r="291" spans="1:20">
      <c r="A291" s="86">
        <v>42953</v>
      </c>
      <c r="B291" s="136">
        <f>'[2]Operations INPUT'!E284</f>
        <v>27.511574074074076</v>
      </c>
      <c r="C291" s="42"/>
      <c r="D291" s="42"/>
      <c r="E291" s="43"/>
      <c r="F291" s="42"/>
      <c r="G291" s="42"/>
      <c r="H291" s="42"/>
      <c r="I291" s="42"/>
      <c r="J291" s="42"/>
      <c r="K291" s="76"/>
      <c r="L291" s="76"/>
      <c r="M291" s="76"/>
      <c r="N291" s="76"/>
      <c r="O291" s="76"/>
      <c r="P291" s="71">
        <v>0</v>
      </c>
      <c r="Q291" s="38">
        <v>13</v>
      </c>
      <c r="R291" s="108"/>
      <c r="S291" s="108"/>
      <c r="T291" s="108"/>
    </row>
    <row r="292" spans="1:20">
      <c r="A292" s="86">
        <v>42954</v>
      </c>
      <c r="B292" s="137">
        <f>'[2]Operations INPUT'!E285</f>
        <v>28.356481481481481</v>
      </c>
      <c r="C292" s="42"/>
      <c r="D292" s="42"/>
      <c r="E292" s="43"/>
      <c r="F292" s="42"/>
      <c r="G292" s="42"/>
      <c r="H292" s="42"/>
      <c r="I292" s="42"/>
      <c r="J292" s="42"/>
      <c r="K292" s="76"/>
      <c r="L292" s="76"/>
      <c r="M292" s="76"/>
      <c r="N292" s="76"/>
      <c r="O292" s="76"/>
      <c r="P292" s="71">
        <v>0</v>
      </c>
      <c r="Q292" s="38">
        <v>25</v>
      </c>
      <c r="R292" s="108"/>
      <c r="S292" s="108"/>
      <c r="T292" s="108"/>
    </row>
    <row r="293" spans="1:20">
      <c r="A293" s="86">
        <v>42955</v>
      </c>
      <c r="B293" s="137">
        <v>2490</v>
      </c>
      <c r="C293" s="30">
        <v>2</v>
      </c>
      <c r="D293" s="30">
        <v>7.0000000000000007E-2</v>
      </c>
      <c r="E293" s="37">
        <v>7.4</v>
      </c>
      <c r="F293" s="30">
        <v>68</v>
      </c>
      <c r="G293" s="30">
        <v>2</v>
      </c>
      <c r="H293" s="30">
        <v>2</v>
      </c>
      <c r="I293" s="30">
        <v>3.5</v>
      </c>
      <c r="J293" s="30">
        <v>4.5</v>
      </c>
      <c r="K293" s="30">
        <v>4.9800000000000004</v>
      </c>
      <c r="L293" s="30">
        <v>8.7149999999999999</v>
      </c>
      <c r="M293" s="30">
        <v>4.9800000000000004</v>
      </c>
      <c r="N293" s="30">
        <v>11.205</v>
      </c>
      <c r="O293" s="30">
        <v>4.9800000000000004</v>
      </c>
      <c r="P293" s="71">
        <v>0</v>
      </c>
      <c r="Q293" s="38">
        <v>16</v>
      </c>
      <c r="R293" s="108">
        <v>42964</v>
      </c>
      <c r="S293" s="108"/>
      <c r="T293" s="108"/>
    </row>
    <row r="294" spans="1:20">
      <c r="A294" s="86">
        <v>42956</v>
      </c>
      <c r="B294" s="136">
        <v>2434</v>
      </c>
      <c r="C294" s="33"/>
      <c r="D294" s="33"/>
      <c r="E294" s="31"/>
      <c r="F294" s="31"/>
      <c r="G294" s="31"/>
      <c r="H294" s="31"/>
      <c r="I294" s="33"/>
      <c r="J294" s="33"/>
      <c r="K294" s="76"/>
      <c r="L294" s="76"/>
      <c r="M294" s="76"/>
      <c r="N294" s="76"/>
      <c r="O294" s="76"/>
      <c r="P294" s="71">
        <v>0</v>
      </c>
      <c r="Q294" s="38">
        <v>38</v>
      </c>
      <c r="R294" s="108"/>
      <c r="S294" s="108"/>
      <c r="T294" s="108"/>
    </row>
    <row r="295" spans="1:20">
      <c r="A295" s="86">
        <v>42957</v>
      </c>
      <c r="B295" s="136">
        <v>2444</v>
      </c>
      <c r="C295" s="33"/>
      <c r="D295" s="33"/>
      <c r="E295" s="31"/>
      <c r="F295" s="31"/>
      <c r="G295" s="31"/>
      <c r="H295" s="31"/>
      <c r="I295" s="33"/>
      <c r="J295" s="33"/>
      <c r="K295" s="76"/>
      <c r="L295" s="76"/>
      <c r="M295" s="76"/>
      <c r="N295" s="76"/>
      <c r="O295" s="76"/>
      <c r="P295" s="71">
        <v>0</v>
      </c>
      <c r="Q295" s="38">
        <v>27</v>
      </c>
      <c r="R295" s="108"/>
      <c r="S295" s="108"/>
      <c r="T295" s="108"/>
    </row>
    <row r="296" spans="1:20">
      <c r="A296" s="86">
        <v>42958</v>
      </c>
      <c r="B296" s="38">
        <v>2402</v>
      </c>
      <c r="C296" s="42"/>
      <c r="D296" s="42"/>
      <c r="E296" s="43"/>
      <c r="F296" s="42"/>
      <c r="G296" s="42"/>
      <c r="H296" s="42"/>
      <c r="I296" s="42"/>
      <c r="J296" s="42"/>
      <c r="K296" s="76"/>
      <c r="L296" s="76"/>
      <c r="M296" s="76"/>
      <c r="N296" s="76"/>
      <c r="O296" s="76"/>
      <c r="P296" s="71">
        <v>0</v>
      </c>
      <c r="Q296" s="38">
        <v>48</v>
      </c>
      <c r="R296" s="108"/>
      <c r="S296" s="108"/>
      <c r="T296" s="108"/>
    </row>
    <row r="297" spans="1:20">
      <c r="A297" s="86">
        <v>42959</v>
      </c>
      <c r="B297" s="38">
        <v>2453</v>
      </c>
      <c r="C297" s="42"/>
      <c r="D297" s="42"/>
      <c r="E297" s="43"/>
      <c r="F297" s="42"/>
      <c r="G297" s="42"/>
      <c r="H297" s="42"/>
      <c r="I297" s="42"/>
      <c r="J297" s="42"/>
      <c r="K297" s="76"/>
      <c r="L297" s="76"/>
      <c r="M297" s="76"/>
      <c r="N297" s="76"/>
      <c r="O297" s="76"/>
      <c r="P297" s="71">
        <v>0</v>
      </c>
      <c r="Q297" s="38">
        <v>37</v>
      </c>
      <c r="R297" s="108"/>
      <c r="S297" s="108"/>
      <c r="T297" s="108"/>
    </row>
    <row r="298" spans="1:20">
      <c r="A298" s="86">
        <v>42960</v>
      </c>
      <c r="B298" s="38">
        <v>2276</v>
      </c>
      <c r="C298" s="42"/>
      <c r="D298" s="42"/>
      <c r="E298" s="43"/>
      <c r="F298" s="42"/>
      <c r="G298" s="42"/>
      <c r="H298" s="42"/>
      <c r="I298" s="42"/>
      <c r="J298" s="42"/>
      <c r="K298" s="76"/>
      <c r="L298" s="76"/>
      <c r="M298" s="76"/>
      <c r="N298" s="76"/>
      <c r="O298" s="76"/>
      <c r="P298" s="71">
        <v>0</v>
      </c>
      <c r="Q298" s="38">
        <v>46</v>
      </c>
      <c r="R298" s="108"/>
      <c r="S298" s="108"/>
      <c r="T298" s="108"/>
    </row>
    <row r="299" spans="1:20">
      <c r="A299" s="86">
        <v>42961</v>
      </c>
      <c r="B299" s="38">
        <v>2432</v>
      </c>
      <c r="C299" s="42"/>
      <c r="D299" s="42"/>
      <c r="E299" s="43"/>
      <c r="F299" s="42"/>
      <c r="G299" s="42"/>
      <c r="H299" s="42"/>
      <c r="I299" s="42"/>
      <c r="J299" s="42"/>
      <c r="K299" s="76"/>
      <c r="L299" s="76"/>
      <c r="M299" s="76"/>
      <c r="N299" s="76"/>
      <c r="O299" s="76"/>
      <c r="P299" s="71">
        <v>0</v>
      </c>
      <c r="Q299" s="38">
        <v>8</v>
      </c>
      <c r="R299" s="108"/>
      <c r="S299" s="108"/>
      <c r="T299" s="108"/>
    </row>
    <row r="300" spans="1:20">
      <c r="A300" s="86">
        <v>42962</v>
      </c>
      <c r="B300" s="38">
        <v>2457</v>
      </c>
      <c r="C300" s="42"/>
      <c r="D300" s="42"/>
      <c r="E300" s="43"/>
      <c r="F300" s="42"/>
      <c r="G300" s="42"/>
      <c r="H300" s="42"/>
      <c r="I300" s="42"/>
      <c r="J300" s="42"/>
      <c r="K300" s="76"/>
      <c r="L300" s="76"/>
      <c r="M300" s="76"/>
      <c r="N300" s="76"/>
      <c r="O300" s="76"/>
      <c r="P300" s="71">
        <v>0</v>
      </c>
      <c r="Q300" s="38">
        <v>3</v>
      </c>
      <c r="R300" s="108"/>
      <c r="S300" s="108"/>
      <c r="T300" s="108"/>
    </row>
    <row r="301" spans="1:20">
      <c r="A301" s="86">
        <v>42963</v>
      </c>
      <c r="B301" s="38">
        <v>2382</v>
      </c>
      <c r="C301" s="42"/>
      <c r="D301" s="42"/>
      <c r="E301" s="43"/>
      <c r="F301" s="42"/>
      <c r="G301" s="42"/>
      <c r="H301" s="42"/>
      <c r="I301" s="42"/>
      <c r="J301" s="42"/>
      <c r="K301" s="76"/>
      <c r="L301" s="76"/>
      <c r="M301" s="76"/>
      <c r="N301" s="76"/>
      <c r="O301" s="76"/>
      <c r="P301" s="71">
        <v>0</v>
      </c>
      <c r="Q301" s="38">
        <v>21</v>
      </c>
      <c r="R301" s="108"/>
      <c r="S301" s="108"/>
      <c r="T301" s="108"/>
    </row>
    <row r="302" spans="1:20">
      <c r="A302" s="86">
        <v>42964</v>
      </c>
      <c r="B302" s="38">
        <v>2376</v>
      </c>
      <c r="C302" s="42"/>
      <c r="D302" s="42"/>
      <c r="E302" s="43"/>
      <c r="F302" s="42"/>
      <c r="G302" s="42"/>
      <c r="H302" s="42"/>
      <c r="I302" s="42"/>
      <c r="J302" s="42"/>
      <c r="K302" s="76"/>
      <c r="L302" s="76"/>
      <c r="M302" s="76"/>
      <c r="N302" s="76"/>
      <c r="O302" s="76"/>
      <c r="P302" s="71">
        <v>0</v>
      </c>
      <c r="Q302" s="38">
        <v>32</v>
      </c>
      <c r="R302" s="108"/>
      <c r="S302" s="108"/>
      <c r="T302" s="108"/>
    </row>
    <row r="303" spans="1:20">
      <c r="A303" s="86">
        <v>42965</v>
      </c>
      <c r="B303" s="38">
        <v>2278</v>
      </c>
      <c r="C303" s="42"/>
      <c r="D303" s="42"/>
      <c r="E303" s="43"/>
      <c r="F303" s="42"/>
      <c r="G303" s="42"/>
      <c r="H303" s="42"/>
      <c r="I303" s="42"/>
      <c r="J303" s="42"/>
      <c r="K303" s="76"/>
      <c r="L303" s="76"/>
      <c r="M303" s="76"/>
      <c r="N303" s="76"/>
      <c r="O303" s="76"/>
      <c r="P303" s="71">
        <v>0</v>
      </c>
      <c r="Q303" s="38">
        <v>6</v>
      </c>
      <c r="R303" s="108"/>
      <c r="S303" s="108"/>
      <c r="T303" s="108"/>
    </row>
    <row r="304" spans="1:20">
      <c r="A304" s="86">
        <v>42966</v>
      </c>
      <c r="B304" s="38">
        <v>2228</v>
      </c>
      <c r="C304" s="42"/>
      <c r="D304" s="42"/>
      <c r="E304" s="43"/>
      <c r="F304" s="42"/>
      <c r="G304" s="42"/>
      <c r="H304" s="42"/>
      <c r="I304" s="42"/>
      <c r="J304" s="42"/>
      <c r="K304" s="76"/>
      <c r="L304" s="76"/>
      <c r="M304" s="76"/>
      <c r="N304" s="76"/>
      <c r="O304" s="76"/>
      <c r="P304" s="71">
        <v>0</v>
      </c>
      <c r="Q304" s="38">
        <v>3</v>
      </c>
      <c r="R304" s="108"/>
      <c r="S304" s="108"/>
      <c r="T304" s="108"/>
    </row>
    <row r="305" spans="1:20">
      <c r="A305" s="86">
        <v>42967</v>
      </c>
      <c r="B305" s="38">
        <v>2239</v>
      </c>
      <c r="C305" s="42"/>
      <c r="D305" s="42"/>
      <c r="E305" s="43"/>
      <c r="F305" s="42"/>
      <c r="G305" s="42"/>
      <c r="H305" s="42"/>
      <c r="I305" s="42"/>
      <c r="J305" s="42"/>
      <c r="K305" s="76"/>
      <c r="L305" s="76"/>
      <c r="M305" s="76"/>
      <c r="N305" s="76"/>
      <c r="O305" s="76"/>
      <c r="P305" s="71">
        <v>0</v>
      </c>
      <c r="Q305" s="38">
        <v>24</v>
      </c>
      <c r="R305" s="108"/>
      <c r="S305" s="108"/>
      <c r="T305" s="108"/>
    </row>
    <row r="306" spans="1:20">
      <c r="A306" s="86">
        <v>42968</v>
      </c>
      <c r="B306" s="38">
        <v>2254</v>
      </c>
      <c r="C306" s="42"/>
      <c r="D306" s="42"/>
      <c r="E306" s="43"/>
      <c r="F306" s="42"/>
      <c r="G306" s="42"/>
      <c r="H306" s="42"/>
      <c r="I306" s="42"/>
      <c r="J306" s="42"/>
      <c r="K306" s="76"/>
      <c r="L306" s="76"/>
      <c r="M306" s="76"/>
      <c r="N306" s="76"/>
      <c r="O306" s="76"/>
      <c r="P306" s="71">
        <v>0</v>
      </c>
      <c r="Q306" s="38">
        <v>45</v>
      </c>
      <c r="R306" s="108"/>
      <c r="S306" s="108"/>
      <c r="T306" s="108"/>
    </row>
    <row r="307" spans="1:20">
      <c r="A307" s="86">
        <v>42969</v>
      </c>
      <c r="B307" s="38">
        <v>2435</v>
      </c>
      <c r="C307" s="30">
        <v>2</v>
      </c>
      <c r="D307" s="30">
        <v>0.02</v>
      </c>
      <c r="E307" s="37">
        <v>7.3</v>
      </c>
      <c r="F307" s="30">
        <v>63</v>
      </c>
      <c r="G307" s="30">
        <v>1</v>
      </c>
      <c r="H307" s="30">
        <v>2</v>
      </c>
      <c r="I307" s="30">
        <v>4.3</v>
      </c>
      <c r="J307" s="30">
        <v>5.4</v>
      </c>
      <c r="K307" s="30">
        <v>4.87</v>
      </c>
      <c r="L307" s="30">
        <v>10.47</v>
      </c>
      <c r="M307" s="30">
        <v>4.87</v>
      </c>
      <c r="N307" s="30">
        <v>13.15</v>
      </c>
      <c r="O307" s="30">
        <v>2.44</v>
      </c>
      <c r="P307" s="71">
        <v>0</v>
      </c>
      <c r="Q307" s="38">
        <v>67</v>
      </c>
      <c r="R307" s="108">
        <v>42977</v>
      </c>
      <c r="S307" s="108"/>
      <c r="T307" s="108"/>
    </row>
    <row r="308" spans="1:20">
      <c r="A308" s="86">
        <v>42970</v>
      </c>
      <c r="B308" s="38">
        <v>2443</v>
      </c>
      <c r="C308" s="132"/>
      <c r="D308" s="132"/>
      <c r="E308" s="133"/>
      <c r="F308" s="132"/>
      <c r="G308" s="132"/>
      <c r="H308" s="132"/>
      <c r="I308" s="132"/>
      <c r="J308" s="132"/>
      <c r="K308" s="76"/>
      <c r="L308" s="76"/>
      <c r="M308" s="76"/>
      <c r="N308" s="76"/>
      <c r="O308" s="76"/>
      <c r="P308" s="71">
        <v>0</v>
      </c>
      <c r="Q308" s="38">
        <v>5</v>
      </c>
      <c r="R308" s="108"/>
      <c r="S308" s="108"/>
      <c r="T308" s="108"/>
    </row>
    <row r="309" spans="1:20">
      <c r="A309" s="86">
        <v>42971</v>
      </c>
      <c r="B309" s="38">
        <v>2415</v>
      </c>
      <c r="C309" s="132"/>
      <c r="D309" s="132"/>
      <c r="E309" s="133"/>
      <c r="F309" s="132"/>
      <c r="G309" s="132"/>
      <c r="H309" s="132"/>
      <c r="I309" s="132"/>
      <c r="J309" s="132"/>
      <c r="K309" s="76"/>
      <c r="L309" s="76"/>
      <c r="M309" s="76"/>
      <c r="N309" s="76"/>
      <c r="O309" s="76"/>
      <c r="P309" s="71">
        <v>0</v>
      </c>
      <c r="Q309" s="38">
        <v>29</v>
      </c>
      <c r="R309" s="108"/>
      <c r="S309" s="108"/>
      <c r="T309" s="108"/>
    </row>
    <row r="310" spans="1:20">
      <c r="A310" s="86">
        <v>42972</v>
      </c>
      <c r="B310" s="38">
        <v>2325</v>
      </c>
      <c r="C310" s="132"/>
      <c r="D310" s="132"/>
      <c r="E310" s="133"/>
      <c r="F310" s="132"/>
      <c r="G310" s="132"/>
      <c r="H310" s="132"/>
      <c r="I310" s="132"/>
      <c r="J310" s="132"/>
      <c r="K310" s="76"/>
      <c r="L310" s="76"/>
      <c r="M310" s="76"/>
      <c r="N310" s="76"/>
      <c r="O310" s="76"/>
      <c r="P310" s="71">
        <v>0</v>
      </c>
      <c r="Q310" s="38">
        <v>4</v>
      </c>
      <c r="R310" s="108"/>
      <c r="S310" s="108"/>
      <c r="T310" s="108"/>
    </row>
    <row r="311" spans="1:20">
      <c r="A311" s="86">
        <v>42973</v>
      </c>
      <c r="B311" s="38">
        <v>2200</v>
      </c>
      <c r="C311" s="132"/>
      <c r="D311" s="132"/>
      <c r="E311" s="133"/>
      <c r="F311" s="132"/>
      <c r="G311" s="132"/>
      <c r="H311" s="132"/>
      <c r="I311" s="132"/>
      <c r="J311" s="132"/>
      <c r="K311" s="76"/>
      <c r="L311" s="76"/>
      <c r="M311" s="76"/>
      <c r="N311" s="76"/>
      <c r="O311" s="76"/>
      <c r="P311" s="71">
        <v>0</v>
      </c>
      <c r="Q311" s="38">
        <v>34</v>
      </c>
      <c r="R311" s="108"/>
      <c r="S311" s="108"/>
      <c r="T311" s="108"/>
    </row>
    <row r="312" spans="1:20">
      <c r="A312" s="86">
        <v>42974</v>
      </c>
      <c r="B312" s="38">
        <v>2181</v>
      </c>
      <c r="C312" s="132"/>
      <c r="D312" s="132"/>
      <c r="E312" s="133"/>
      <c r="F312" s="132"/>
      <c r="G312" s="132"/>
      <c r="H312" s="132"/>
      <c r="I312" s="132"/>
      <c r="J312" s="132"/>
      <c r="K312" s="76"/>
      <c r="L312" s="76"/>
      <c r="M312" s="76"/>
      <c r="N312" s="76"/>
      <c r="O312" s="76"/>
      <c r="P312" s="71">
        <v>0</v>
      </c>
      <c r="Q312" s="38">
        <v>32</v>
      </c>
      <c r="R312" s="108"/>
      <c r="S312" s="108"/>
      <c r="T312" s="108"/>
    </row>
    <row r="313" spans="1:20">
      <c r="A313" s="86">
        <v>42975</v>
      </c>
      <c r="B313" s="38">
        <v>2292</v>
      </c>
      <c r="C313" s="132"/>
      <c r="D313" s="132"/>
      <c r="E313" s="133"/>
      <c r="F313" s="132"/>
      <c r="G313" s="132"/>
      <c r="H313" s="132"/>
      <c r="I313" s="132"/>
      <c r="J313" s="132"/>
      <c r="K313" s="76"/>
      <c r="L313" s="76"/>
      <c r="M313" s="76"/>
      <c r="N313" s="76"/>
      <c r="O313" s="76"/>
      <c r="P313" s="71">
        <v>0</v>
      </c>
      <c r="Q313" s="38">
        <v>45</v>
      </c>
      <c r="R313" s="108"/>
      <c r="S313" s="108"/>
      <c r="T313" s="108"/>
    </row>
    <row r="314" spans="1:20">
      <c r="A314" s="86">
        <v>42976</v>
      </c>
      <c r="B314" s="38">
        <v>2389</v>
      </c>
      <c r="C314" s="132"/>
      <c r="D314" s="132"/>
      <c r="E314" s="133"/>
      <c r="F314" s="132"/>
      <c r="G314" s="132"/>
      <c r="H314" s="132"/>
      <c r="I314" s="132"/>
      <c r="J314" s="132"/>
      <c r="K314" s="76"/>
      <c r="L314" s="76"/>
      <c r="M314" s="76"/>
      <c r="N314" s="76"/>
      <c r="O314" s="76"/>
      <c r="P314" s="71">
        <v>0</v>
      </c>
      <c r="Q314" s="38">
        <v>13</v>
      </c>
      <c r="R314" s="108"/>
      <c r="S314" s="108"/>
      <c r="T314" s="108"/>
    </row>
    <row r="315" spans="1:20">
      <c r="A315" s="86">
        <v>42977</v>
      </c>
      <c r="B315" s="38">
        <v>2403</v>
      </c>
      <c r="C315" s="132"/>
      <c r="D315" s="132"/>
      <c r="E315" s="133"/>
      <c r="F315" s="132"/>
      <c r="G315" s="132"/>
      <c r="H315" s="132"/>
      <c r="I315" s="132"/>
      <c r="J315" s="132"/>
      <c r="K315" s="76"/>
      <c r="L315" s="76"/>
      <c r="M315" s="76"/>
      <c r="N315" s="76"/>
      <c r="O315" s="76"/>
      <c r="P315" s="71">
        <v>0</v>
      </c>
      <c r="Q315" s="38">
        <v>39</v>
      </c>
      <c r="R315" s="108"/>
      <c r="S315" s="108"/>
      <c r="T315" s="108"/>
    </row>
    <row r="316" spans="1:20">
      <c r="A316" s="86">
        <v>42978</v>
      </c>
      <c r="B316" s="38">
        <v>2444</v>
      </c>
      <c r="C316" s="132"/>
      <c r="D316" s="132"/>
      <c r="E316" s="133"/>
      <c r="F316" s="132"/>
      <c r="G316" s="132"/>
      <c r="H316" s="132"/>
      <c r="I316" s="132"/>
      <c r="J316" s="132"/>
      <c r="K316" s="76"/>
      <c r="L316" s="76"/>
      <c r="M316" s="76"/>
      <c r="N316" s="76"/>
      <c r="O316" s="76"/>
      <c r="P316" s="71">
        <v>0</v>
      </c>
      <c r="Q316" s="38">
        <v>2805</v>
      </c>
      <c r="R316" s="108"/>
      <c r="S316" s="108"/>
      <c r="T316" s="108"/>
    </row>
    <row r="317" spans="1:20">
      <c r="A317" s="86">
        <v>42979</v>
      </c>
      <c r="B317" s="38">
        <v>2376</v>
      </c>
      <c r="C317" s="132"/>
      <c r="D317" s="132"/>
      <c r="E317" s="133"/>
      <c r="F317" s="132"/>
      <c r="G317" s="132"/>
      <c r="H317" s="132"/>
      <c r="I317" s="132"/>
      <c r="J317" s="132"/>
      <c r="K317" s="76"/>
      <c r="L317" s="76"/>
      <c r="M317" s="76"/>
      <c r="N317" s="76"/>
      <c r="O317" s="76"/>
      <c r="P317" s="71">
        <v>0</v>
      </c>
      <c r="Q317" s="38">
        <v>2171</v>
      </c>
      <c r="R317" s="108"/>
      <c r="S317" s="108"/>
      <c r="T317" s="108"/>
    </row>
    <row r="318" spans="1:20">
      <c r="A318" s="86">
        <v>42980</v>
      </c>
      <c r="B318" s="38">
        <v>2259</v>
      </c>
      <c r="C318" s="132"/>
      <c r="D318" s="132"/>
      <c r="E318" s="133"/>
      <c r="F318" s="132"/>
      <c r="G318" s="132"/>
      <c r="H318" s="132"/>
      <c r="I318" s="132"/>
      <c r="J318" s="132"/>
      <c r="K318" s="76"/>
      <c r="L318" s="76"/>
      <c r="M318" s="76"/>
      <c r="N318" s="76"/>
      <c r="O318" s="76"/>
      <c r="P318" s="71">
        <v>0</v>
      </c>
      <c r="Q318" s="38">
        <v>2086</v>
      </c>
      <c r="R318" s="108"/>
      <c r="S318" s="108"/>
      <c r="T318" s="108"/>
    </row>
    <row r="319" spans="1:20">
      <c r="A319" s="86">
        <v>42981</v>
      </c>
      <c r="B319" s="38">
        <v>2131</v>
      </c>
      <c r="C319" s="31"/>
      <c r="D319" s="32"/>
      <c r="E319" s="32"/>
      <c r="F319" s="32"/>
      <c r="G319" s="33"/>
      <c r="H319" s="33"/>
      <c r="I319" s="34"/>
      <c r="J319" s="34"/>
      <c r="K319" s="76"/>
      <c r="L319" s="76"/>
      <c r="M319" s="76"/>
      <c r="N319" s="76"/>
      <c r="O319" s="76"/>
      <c r="P319" s="71">
        <v>0</v>
      </c>
      <c r="Q319" s="38">
        <v>1019</v>
      </c>
      <c r="R319" s="108"/>
      <c r="S319" s="108"/>
      <c r="T319" s="108"/>
    </row>
    <row r="320" spans="1:20">
      <c r="A320" s="86">
        <v>42982</v>
      </c>
      <c r="B320" s="38">
        <v>2260</v>
      </c>
      <c r="C320" s="33"/>
      <c r="D320" s="33"/>
      <c r="E320" s="31"/>
      <c r="F320" s="31"/>
      <c r="G320" s="31"/>
      <c r="H320" s="31"/>
      <c r="I320" s="33"/>
      <c r="J320" s="33"/>
      <c r="K320" s="76"/>
      <c r="L320" s="76"/>
      <c r="M320" s="76"/>
      <c r="N320" s="76"/>
      <c r="O320" s="76"/>
      <c r="P320" s="71">
        <v>0</v>
      </c>
      <c r="Q320" s="38">
        <v>2996</v>
      </c>
      <c r="R320" s="108"/>
      <c r="S320" s="108"/>
      <c r="T320" s="108"/>
    </row>
    <row r="321" spans="1:20">
      <c r="A321" s="86">
        <v>42983</v>
      </c>
      <c r="B321" s="38">
        <v>2266</v>
      </c>
      <c r="C321" s="354" t="s">
        <v>33</v>
      </c>
      <c r="D321" s="355"/>
      <c r="E321" s="355"/>
      <c r="F321" s="355"/>
      <c r="G321" s="355"/>
      <c r="H321" s="355"/>
      <c r="I321" s="355"/>
      <c r="J321" s="356"/>
      <c r="K321" s="30"/>
      <c r="L321" s="30"/>
      <c r="M321" s="30"/>
      <c r="N321" s="30"/>
      <c r="O321" s="30"/>
      <c r="P321" s="71">
        <v>0</v>
      </c>
      <c r="Q321" s="38">
        <v>1255</v>
      </c>
      <c r="R321" s="108" t="s">
        <v>45</v>
      </c>
      <c r="S321" s="108"/>
      <c r="T321" s="108"/>
    </row>
    <row r="322" spans="1:20">
      <c r="A322" s="86">
        <v>42984</v>
      </c>
      <c r="B322" s="38">
        <v>2393</v>
      </c>
      <c r="C322" s="132"/>
      <c r="D322" s="132"/>
      <c r="E322" s="133"/>
      <c r="F322" s="132"/>
      <c r="G322" s="132"/>
      <c r="H322" s="132"/>
      <c r="I322" s="132"/>
      <c r="J322" s="132"/>
      <c r="K322" s="76"/>
      <c r="L322" s="76"/>
      <c r="M322" s="76"/>
      <c r="N322" s="76"/>
      <c r="O322" s="76"/>
      <c r="P322" s="71">
        <v>0</v>
      </c>
      <c r="Q322" s="38">
        <v>1296</v>
      </c>
      <c r="R322" s="108"/>
      <c r="S322" s="108"/>
      <c r="T322" s="108"/>
    </row>
    <row r="323" spans="1:20">
      <c r="A323" s="86">
        <v>42985</v>
      </c>
      <c r="B323" s="38">
        <v>2338</v>
      </c>
      <c r="C323" s="132"/>
      <c r="D323" s="132"/>
      <c r="E323" s="133"/>
      <c r="F323" s="132"/>
      <c r="G323" s="132"/>
      <c r="H323" s="132"/>
      <c r="I323" s="132"/>
      <c r="J323" s="132"/>
      <c r="K323" s="76"/>
      <c r="L323" s="76"/>
      <c r="M323" s="76"/>
      <c r="N323" s="76"/>
      <c r="O323" s="76"/>
      <c r="P323" s="71">
        <v>0</v>
      </c>
      <c r="Q323" s="38">
        <v>1947</v>
      </c>
      <c r="R323" s="108"/>
      <c r="S323" s="108"/>
      <c r="T323" s="108"/>
    </row>
    <row r="324" spans="1:20">
      <c r="A324" s="86">
        <v>42986</v>
      </c>
      <c r="B324" s="38">
        <v>2291</v>
      </c>
      <c r="C324" s="132"/>
      <c r="D324" s="132"/>
      <c r="E324" s="133"/>
      <c r="F324" s="132"/>
      <c r="G324" s="132"/>
      <c r="H324" s="132"/>
      <c r="I324" s="132"/>
      <c r="J324" s="132"/>
      <c r="K324" s="76"/>
      <c r="L324" s="76"/>
      <c r="M324" s="76"/>
      <c r="N324" s="76"/>
      <c r="O324" s="76"/>
      <c r="P324" s="71">
        <v>0</v>
      </c>
      <c r="Q324" s="38">
        <v>1993</v>
      </c>
      <c r="R324" s="108"/>
      <c r="S324" s="108"/>
      <c r="T324" s="108"/>
    </row>
    <row r="325" spans="1:20">
      <c r="A325" s="86">
        <v>42987</v>
      </c>
      <c r="B325" s="38">
        <v>2250</v>
      </c>
      <c r="C325" s="132"/>
      <c r="D325" s="132"/>
      <c r="E325" s="133"/>
      <c r="F325" s="132"/>
      <c r="G325" s="132"/>
      <c r="H325" s="132"/>
      <c r="I325" s="132"/>
      <c r="J325" s="132"/>
      <c r="K325" s="76"/>
      <c r="L325" s="76"/>
      <c r="M325" s="76"/>
      <c r="N325" s="76"/>
      <c r="O325" s="76"/>
      <c r="P325" s="71">
        <v>0</v>
      </c>
      <c r="Q325" s="38">
        <v>2059</v>
      </c>
      <c r="R325" s="108"/>
      <c r="S325" s="108"/>
      <c r="T325" s="108"/>
    </row>
    <row r="326" spans="1:20">
      <c r="A326" s="86">
        <v>42988</v>
      </c>
      <c r="B326" s="38">
        <v>2320</v>
      </c>
      <c r="C326" s="132"/>
      <c r="D326" s="132"/>
      <c r="E326" s="133"/>
      <c r="F326" s="132"/>
      <c r="G326" s="132"/>
      <c r="H326" s="132"/>
      <c r="I326" s="132"/>
      <c r="J326" s="132"/>
      <c r="K326" s="76"/>
      <c r="L326" s="76"/>
      <c r="M326" s="76"/>
      <c r="N326" s="76"/>
      <c r="O326" s="76"/>
      <c r="P326" s="71">
        <v>0</v>
      </c>
      <c r="Q326" s="38">
        <v>2149</v>
      </c>
      <c r="R326" s="108"/>
      <c r="S326" s="108"/>
      <c r="T326" s="108"/>
    </row>
    <row r="327" spans="1:20">
      <c r="A327" s="86">
        <v>42989</v>
      </c>
      <c r="B327" s="38">
        <v>2278</v>
      </c>
      <c r="C327" s="132"/>
      <c r="D327" s="132"/>
      <c r="E327" s="133"/>
      <c r="F327" s="132"/>
      <c r="G327" s="132"/>
      <c r="H327" s="132"/>
      <c r="I327" s="132"/>
      <c r="J327" s="132"/>
      <c r="K327" s="76"/>
      <c r="L327" s="76"/>
      <c r="M327" s="76"/>
      <c r="N327" s="76"/>
      <c r="O327" s="76"/>
      <c r="P327" s="71">
        <v>0</v>
      </c>
      <c r="Q327" s="38">
        <v>2071</v>
      </c>
      <c r="R327" s="108"/>
      <c r="S327" s="108"/>
      <c r="T327" s="108"/>
    </row>
    <row r="328" spans="1:20">
      <c r="A328" s="86">
        <v>42990</v>
      </c>
      <c r="B328" s="38">
        <v>2457</v>
      </c>
      <c r="C328" s="132"/>
      <c r="D328" s="132"/>
      <c r="E328" s="133"/>
      <c r="F328" s="132"/>
      <c r="G328" s="132"/>
      <c r="H328" s="132"/>
      <c r="I328" s="132"/>
      <c r="J328" s="132"/>
      <c r="K328" s="76"/>
      <c r="L328" s="76"/>
      <c r="M328" s="76"/>
      <c r="N328" s="76"/>
      <c r="O328" s="76"/>
      <c r="P328" s="71">
        <v>0</v>
      </c>
      <c r="Q328" s="38">
        <v>2298</v>
      </c>
      <c r="R328" s="108"/>
      <c r="S328" s="108"/>
      <c r="T328" s="108"/>
    </row>
    <row r="329" spans="1:20">
      <c r="A329" s="86">
        <v>42991</v>
      </c>
      <c r="B329" s="38">
        <v>2370</v>
      </c>
      <c r="C329" s="132"/>
      <c r="D329" s="132"/>
      <c r="E329" s="133"/>
      <c r="F329" s="132"/>
      <c r="G329" s="132"/>
      <c r="H329" s="132"/>
      <c r="I329" s="132"/>
      <c r="J329" s="132"/>
      <c r="K329" s="76"/>
      <c r="L329" s="76"/>
      <c r="M329" s="76"/>
      <c r="N329" s="76"/>
      <c r="O329" s="76"/>
      <c r="P329" s="71">
        <v>0</v>
      </c>
      <c r="Q329" s="38">
        <v>1435</v>
      </c>
      <c r="R329" s="108"/>
      <c r="S329" s="108"/>
      <c r="T329" s="108"/>
    </row>
    <row r="330" spans="1:20">
      <c r="A330" s="86">
        <v>42992</v>
      </c>
      <c r="B330" s="38">
        <v>2446</v>
      </c>
      <c r="C330" s="132"/>
      <c r="D330" s="132"/>
      <c r="E330" s="133"/>
      <c r="F330" s="132"/>
      <c r="G330" s="132"/>
      <c r="H330" s="132"/>
      <c r="I330" s="132"/>
      <c r="J330" s="132"/>
      <c r="K330" s="76"/>
      <c r="L330" s="76"/>
      <c r="M330" s="76"/>
      <c r="N330" s="76"/>
      <c r="O330" s="76"/>
      <c r="P330" s="71">
        <v>0</v>
      </c>
      <c r="Q330" s="38">
        <v>1868</v>
      </c>
      <c r="R330" s="108"/>
      <c r="S330" s="108"/>
      <c r="T330" s="108"/>
    </row>
    <row r="331" spans="1:20">
      <c r="A331" s="86">
        <v>42993</v>
      </c>
      <c r="B331" s="38">
        <v>2249</v>
      </c>
      <c r="C331" s="132"/>
      <c r="D331" s="132"/>
      <c r="E331" s="133"/>
      <c r="F331" s="132"/>
      <c r="G331" s="132"/>
      <c r="H331" s="132"/>
      <c r="I331" s="132"/>
      <c r="J331" s="132"/>
      <c r="K331" s="76"/>
      <c r="L331" s="76"/>
      <c r="M331" s="76"/>
      <c r="N331" s="76"/>
      <c r="O331" s="76"/>
      <c r="P331" s="71">
        <v>0</v>
      </c>
      <c r="Q331" s="38">
        <v>1962</v>
      </c>
      <c r="R331" s="108"/>
      <c r="S331" s="108"/>
      <c r="T331" s="108"/>
    </row>
    <row r="332" spans="1:20">
      <c r="A332" s="86">
        <v>42994</v>
      </c>
      <c r="B332" s="38">
        <v>2388</v>
      </c>
      <c r="C332" s="132"/>
      <c r="D332" s="132"/>
      <c r="E332" s="133"/>
      <c r="F332" s="132"/>
      <c r="G332" s="132"/>
      <c r="H332" s="132"/>
      <c r="I332" s="132"/>
      <c r="J332" s="132"/>
      <c r="K332" s="76"/>
      <c r="L332" s="76"/>
      <c r="M332" s="76"/>
      <c r="N332" s="76"/>
      <c r="O332" s="76"/>
      <c r="P332" s="71">
        <v>0</v>
      </c>
      <c r="Q332" s="38">
        <v>2065</v>
      </c>
      <c r="R332" s="108"/>
      <c r="S332" s="108"/>
      <c r="T332" s="108"/>
    </row>
    <row r="333" spans="1:20">
      <c r="A333" s="86">
        <v>42995</v>
      </c>
      <c r="B333" s="38">
        <v>2184</v>
      </c>
      <c r="C333" s="31"/>
      <c r="D333" s="32"/>
      <c r="E333" s="32"/>
      <c r="F333" s="32"/>
      <c r="G333" s="33"/>
      <c r="H333" s="33"/>
      <c r="I333" s="34"/>
      <c r="J333" s="34"/>
      <c r="K333" s="76"/>
      <c r="L333" s="76"/>
      <c r="M333" s="76"/>
      <c r="N333" s="76"/>
      <c r="O333" s="76"/>
      <c r="P333" s="71">
        <v>0</v>
      </c>
      <c r="Q333" s="38">
        <v>1965</v>
      </c>
      <c r="R333" s="108"/>
      <c r="S333" s="108"/>
      <c r="T333" s="108"/>
    </row>
    <row r="334" spans="1:20">
      <c r="A334" s="86">
        <v>42996</v>
      </c>
      <c r="B334" s="38">
        <v>2188</v>
      </c>
      <c r="C334" s="33"/>
      <c r="D334" s="33"/>
      <c r="E334" s="31"/>
      <c r="F334" s="31"/>
      <c r="G334" s="31"/>
      <c r="H334" s="31"/>
      <c r="I334" s="33"/>
      <c r="J334" s="33"/>
      <c r="K334" s="76"/>
      <c r="L334" s="76"/>
      <c r="M334" s="76"/>
      <c r="N334" s="76"/>
      <c r="O334" s="76"/>
      <c r="P334" s="71">
        <v>0</v>
      </c>
      <c r="Q334" s="38">
        <v>1926</v>
      </c>
      <c r="R334" s="108"/>
      <c r="S334" s="108"/>
      <c r="T334" s="108"/>
    </row>
    <row r="335" spans="1:20">
      <c r="A335" s="86">
        <v>42997</v>
      </c>
      <c r="B335" s="38">
        <v>2442</v>
      </c>
      <c r="C335" s="354" t="s">
        <v>33</v>
      </c>
      <c r="D335" s="355"/>
      <c r="E335" s="355"/>
      <c r="F335" s="355"/>
      <c r="G335" s="355"/>
      <c r="H335" s="355"/>
      <c r="I335" s="355"/>
      <c r="J335" s="356"/>
      <c r="K335" s="30"/>
      <c r="L335" s="30"/>
      <c r="M335" s="30"/>
      <c r="N335" s="30"/>
      <c r="O335" s="30"/>
      <c r="P335" s="71">
        <v>0</v>
      </c>
      <c r="Q335" s="38">
        <v>2151</v>
      </c>
      <c r="R335" s="108" t="s">
        <v>45</v>
      </c>
      <c r="S335" s="108"/>
      <c r="T335" s="108"/>
    </row>
    <row r="336" spans="1:20">
      <c r="A336" s="86">
        <v>42998</v>
      </c>
      <c r="B336" s="38">
        <v>2283</v>
      </c>
      <c r="C336" s="132"/>
      <c r="D336" s="132"/>
      <c r="E336" s="133"/>
      <c r="F336" s="132"/>
      <c r="G336" s="132"/>
      <c r="H336" s="132"/>
      <c r="I336" s="132"/>
      <c r="J336" s="132"/>
      <c r="K336" s="76"/>
      <c r="L336" s="76"/>
      <c r="M336" s="76"/>
      <c r="N336" s="76"/>
      <c r="O336" s="76"/>
      <c r="P336" s="71">
        <v>0</v>
      </c>
      <c r="Q336" s="38">
        <v>2145</v>
      </c>
      <c r="R336" s="108"/>
      <c r="S336" s="108"/>
      <c r="T336" s="108"/>
    </row>
    <row r="337" spans="1:20">
      <c r="A337" s="86">
        <v>42999</v>
      </c>
      <c r="B337" s="38">
        <v>2261</v>
      </c>
      <c r="C337" s="132"/>
      <c r="D337" s="132"/>
      <c r="E337" s="133"/>
      <c r="F337" s="132"/>
      <c r="G337" s="132"/>
      <c r="H337" s="132"/>
      <c r="I337" s="132"/>
      <c r="J337" s="132"/>
      <c r="K337" s="76"/>
      <c r="L337" s="76"/>
      <c r="M337" s="76"/>
      <c r="N337" s="76"/>
      <c r="O337" s="76"/>
      <c r="P337" s="71">
        <v>0</v>
      </c>
      <c r="Q337" s="38">
        <v>2048</v>
      </c>
      <c r="R337" s="108"/>
      <c r="S337" s="108"/>
      <c r="T337" s="108"/>
    </row>
    <row r="338" spans="1:20">
      <c r="A338" s="86">
        <v>43000</v>
      </c>
      <c r="B338" s="38">
        <v>2134</v>
      </c>
      <c r="C338" s="132"/>
      <c r="D338" s="132"/>
      <c r="E338" s="133"/>
      <c r="F338" s="132"/>
      <c r="G338" s="132"/>
      <c r="H338" s="132"/>
      <c r="I338" s="132"/>
      <c r="J338" s="132"/>
      <c r="K338" s="76"/>
      <c r="L338" s="76"/>
      <c r="M338" s="76"/>
      <c r="N338" s="76"/>
      <c r="O338" s="76"/>
      <c r="P338" s="71">
        <v>0</v>
      </c>
      <c r="Q338" s="38">
        <v>2008</v>
      </c>
      <c r="R338" s="108"/>
      <c r="S338" s="108"/>
      <c r="T338" s="108"/>
    </row>
    <row r="339" spans="1:20">
      <c r="A339" s="86">
        <v>43001</v>
      </c>
      <c r="B339" s="38">
        <v>2489</v>
      </c>
      <c r="C339" s="132"/>
      <c r="D339" s="132"/>
      <c r="E339" s="133"/>
      <c r="F339" s="132"/>
      <c r="G339" s="132"/>
      <c r="H339" s="132"/>
      <c r="I339" s="132"/>
      <c r="J339" s="132"/>
      <c r="K339" s="76"/>
      <c r="L339" s="76"/>
      <c r="M339" s="76"/>
      <c r="N339" s="76"/>
      <c r="O339" s="76"/>
      <c r="P339" s="71">
        <v>15</v>
      </c>
      <c r="Q339" s="38">
        <v>2484</v>
      </c>
      <c r="R339" s="108"/>
      <c r="S339" s="108"/>
      <c r="T339" s="108"/>
    </row>
    <row r="340" spans="1:20">
      <c r="A340" s="86">
        <v>43002</v>
      </c>
      <c r="B340" s="38">
        <v>2128</v>
      </c>
      <c r="C340" s="132"/>
      <c r="D340" s="132"/>
      <c r="E340" s="133"/>
      <c r="F340" s="132"/>
      <c r="G340" s="132"/>
      <c r="H340" s="132"/>
      <c r="I340" s="132"/>
      <c r="J340" s="132"/>
      <c r="K340" s="76"/>
      <c r="L340" s="76"/>
      <c r="M340" s="76"/>
      <c r="N340" s="76"/>
      <c r="O340" s="76"/>
      <c r="P340" s="71">
        <v>0</v>
      </c>
      <c r="Q340" s="38">
        <v>2143</v>
      </c>
      <c r="R340" s="108"/>
      <c r="S340" s="108"/>
      <c r="T340" s="108"/>
    </row>
    <row r="341" spans="1:20">
      <c r="A341" s="86">
        <v>43003</v>
      </c>
      <c r="B341" s="38">
        <v>2151</v>
      </c>
      <c r="C341" s="132"/>
      <c r="D341" s="132"/>
      <c r="E341" s="133"/>
      <c r="F341" s="132"/>
      <c r="G341" s="132"/>
      <c r="H341" s="132"/>
      <c r="I341" s="132"/>
      <c r="J341" s="132"/>
      <c r="K341" s="76"/>
      <c r="L341" s="76"/>
      <c r="M341" s="76"/>
      <c r="N341" s="76"/>
      <c r="O341" s="76"/>
      <c r="P341" s="71">
        <v>0</v>
      </c>
      <c r="Q341" s="38">
        <v>1887</v>
      </c>
      <c r="R341" s="108"/>
      <c r="S341" s="108"/>
      <c r="T341" s="108"/>
    </row>
    <row r="342" spans="1:20">
      <c r="A342" s="86">
        <v>43004</v>
      </c>
      <c r="B342" s="38">
        <v>2347</v>
      </c>
      <c r="C342" s="132"/>
      <c r="D342" s="132"/>
      <c r="E342" s="133"/>
      <c r="F342" s="132"/>
      <c r="G342" s="132"/>
      <c r="H342" s="132"/>
      <c r="I342" s="132"/>
      <c r="J342" s="132"/>
      <c r="K342" s="76"/>
      <c r="L342" s="76"/>
      <c r="M342" s="76"/>
      <c r="N342" s="76"/>
      <c r="O342" s="76"/>
      <c r="P342" s="71">
        <v>0</v>
      </c>
      <c r="Q342" s="38">
        <v>1316</v>
      </c>
      <c r="R342" s="108"/>
      <c r="S342" s="108"/>
      <c r="T342" s="108"/>
    </row>
    <row r="343" spans="1:20">
      <c r="A343" s="86">
        <v>43005</v>
      </c>
      <c r="B343" s="38">
        <v>2251</v>
      </c>
      <c r="C343" s="132"/>
      <c r="D343" s="132"/>
      <c r="E343" s="133"/>
      <c r="F343" s="132"/>
      <c r="G343" s="132"/>
      <c r="H343" s="132"/>
      <c r="I343" s="132"/>
      <c r="J343" s="132"/>
      <c r="K343" s="76"/>
      <c r="L343" s="76"/>
      <c r="M343" s="76"/>
      <c r="N343" s="76"/>
      <c r="O343" s="76"/>
      <c r="P343" s="71">
        <v>0</v>
      </c>
      <c r="Q343" s="38">
        <v>1596</v>
      </c>
      <c r="R343" s="108"/>
      <c r="S343" s="108"/>
      <c r="T343" s="108"/>
    </row>
    <row r="344" spans="1:20">
      <c r="A344" s="86">
        <v>43006</v>
      </c>
      <c r="B344" s="38">
        <v>2120</v>
      </c>
      <c r="C344" s="132"/>
      <c r="D344" s="132"/>
      <c r="E344" s="133"/>
      <c r="F344" s="132"/>
      <c r="G344" s="132"/>
      <c r="H344" s="132"/>
      <c r="I344" s="132"/>
      <c r="J344" s="132"/>
      <c r="K344" s="76"/>
      <c r="L344" s="76"/>
      <c r="M344" s="76"/>
      <c r="N344" s="76"/>
      <c r="O344" s="76"/>
      <c r="P344" s="71">
        <v>0</v>
      </c>
      <c r="Q344" s="38">
        <v>1903</v>
      </c>
      <c r="R344" s="108"/>
      <c r="S344" s="108"/>
      <c r="T344" s="108"/>
    </row>
    <row r="345" spans="1:20">
      <c r="A345" s="86">
        <v>43007</v>
      </c>
      <c r="B345" s="38">
        <v>2180</v>
      </c>
      <c r="C345" s="132"/>
      <c r="D345" s="132"/>
      <c r="E345" s="133"/>
      <c r="F345" s="132"/>
      <c r="G345" s="132"/>
      <c r="H345" s="132"/>
      <c r="I345" s="132"/>
      <c r="J345" s="132"/>
      <c r="K345" s="76"/>
      <c r="L345" s="76"/>
      <c r="M345" s="76"/>
      <c r="N345" s="76"/>
      <c r="O345" s="76"/>
      <c r="P345" s="71">
        <v>0</v>
      </c>
      <c r="Q345" s="38">
        <v>1953</v>
      </c>
      <c r="R345" s="108"/>
      <c r="S345" s="108"/>
      <c r="T345" s="108"/>
    </row>
    <row r="346" spans="1:20">
      <c r="A346" s="86">
        <v>43008</v>
      </c>
      <c r="B346" s="38">
        <v>2099</v>
      </c>
      <c r="C346" s="132"/>
      <c r="D346" s="132"/>
      <c r="E346" s="133"/>
      <c r="F346" s="132"/>
      <c r="G346" s="132"/>
      <c r="H346" s="132"/>
      <c r="I346" s="132"/>
      <c r="J346" s="132"/>
      <c r="K346" s="76"/>
      <c r="L346" s="76"/>
      <c r="M346" s="76"/>
      <c r="N346" s="76"/>
      <c r="O346" s="76"/>
      <c r="P346" s="71">
        <v>0</v>
      </c>
      <c r="Q346" s="38">
        <v>1885</v>
      </c>
      <c r="R346" s="108"/>
      <c r="S346" s="108"/>
      <c r="T346" s="108"/>
    </row>
    <row r="347" spans="1:20">
      <c r="A347" s="86">
        <v>43009</v>
      </c>
      <c r="B347" s="38">
        <v>2091</v>
      </c>
      <c r="C347" s="31"/>
      <c r="D347" s="32"/>
      <c r="E347" s="32"/>
      <c r="F347" s="32"/>
      <c r="G347" s="33"/>
      <c r="H347" s="33"/>
      <c r="I347" s="34"/>
      <c r="J347" s="34"/>
      <c r="K347" s="76"/>
      <c r="L347" s="76"/>
      <c r="M347" s="76"/>
      <c r="N347" s="76"/>
      <c r="O347" s="76"/>
      <c r="P347" s="71">
        <v>0</v>
      </c>
      <c r="Q347" s="38">
        <v>1835</v>
      </c>
      <c r="R347" s="108"/>
      <c r="S347" s="108"/>
      <c r="T347" s="108"/>
    </row>
    <row r="348" spans="1:20">
      <c r="A348" s="86">
        <v>43010</v>
      </c>
      <c r="B348" s="38">
        <v>1851</v>
      </c>
      <c r="C348" s="33"/>
      <c r="D348" s="33"/>
      <c r="E348" s="31"/>
      <c r="F348" s="32"/>
      <c r="G348" s="32"/>
      <c r="H348" s="32"/>
      <c r="I348" s="33"/>
      <c r="J348" s="33"/>
      <c r="K348" s="76"/>
      <c r="L348" s="76"/>
      <c r="M348" s="76"/>
      <c r="N348" s="76"/>
      <c r="O348" s="76"/>
      <c r="P348" s="71">
        <v>2</v>
      </c>
      <c r="Q348" s="38">
        <v>1793</v>
      </c>
      <c r="R348" s="108"/>
      <c r="S348" s="108"/>
      <c r="T348" s="108"/>
    </row>
    <row r="349" spans="1:20">
      <c r="A349" s="86">
        <v>43011</v>
      </c>
      <c r="B349" s="38">
        <v>3271</v>
      </c>
      <c r="C349" s="354" t="s">
        <v>33</v>
      </c>
      <c r="D349" s="355"/>
      <c r="E349" s="355"/>
      <c r="F349" s="355"/>
      <c r="G349" s="355"/>
      <c r="H349" s="355"/>
      <c r="I349" s="355"/>
      <c r="J349" s="356"/>
      <c r="K349" s="30"/>
      <c r="L349" s="30"/>
      <c r="M349" s="30"/>
      <c r="N349" s="30"/>
      <c r="O349" s="30"/>
      <c r="P349" s="71">
        <v>25</v>
      </c>
      <c r="Q349" s="38">
        <v>3119</v>
      </c>
      <c r="R349" s="108" t="s">
        <v>45</v>
      </c>
      <c r="S349" s="108"/>
      <c r="T349" s="108"/>
    </row>
    <row r="350" spans="1:20">
      <c r="A350" s="86">
        <v>43012</v>
      </c>
      <c r="B350" s="38">
        <v>2910</v>
      </c>
      <c r="C350" s="132"/>
      <c r="D350" s="132"/>
      <c r="E350" s="133"/>
      <c r="F350" s="132"/>
      <c r="G350" s="132"/>
      <c r="H350" s="132"/>
      <c r="I350" s="132"/>
      <c r="J350" s="132"/>
      <c r="K350" s="76"/>
      <c r="L350" s="76"/>
      <c r="M350" s="76"/>
      <c r="N350" s="76"/>
      <c r="O350" s="76"/>
      <c r="P350" s="71">
        <v>4</v>
      </c>
      <c r="Q350" s="38">
        <v>3688</v>
      </c>
      <c r="R350" s="108"/>
      <c r="S350" s="108"/>
      <c r="T350" s="108"/>
    </row>
    <row r="351" spans="1:20">
      <c r="A351" s="86">
        <v>43013</v>
      </c>
      <c r="B351" s="38">
        <v>2498</v>
      </c>
      <c r="C351" s="132"/>
      <c r="D351" s="132"/>
      <c r="E351" s="133"/>
      <c r="F351" s="132"/>
      <c r="G351" s="132"/>
      <c r="H351" s="132"/>
      <c r="I351" s="132"/>
      <c r="J351" s="132"/>
      <c r="K351" s="76"/>
      <c r="L351" s="76"/>
      <c r="M351" s="76"/>
      <c r="N351" s="76"/>
      <c r="O351" s="76"/>
      <c r="P351" s="71">
        <v>0</v>
      </c>
      <c r="Q351" s="38">
        <v>2557</v>
      </c>
      <c r="R351" s="108"/>
      <c r="S351" s="108"/>
      <c r="T351" s="108"/>
    </row>
    <row r="352" spans="1:20">
      <c r="A352" s="86">
        <v>43014</v>
      </c>
      <c r="B352" s="38">
        <v>2360</v>
      </c>
      <c r="C352" s="132"/>
      <c r="D352" s="132"/>
      <c r="E352" s="133"/>
      <c r="F352" s="132"/>
      <c r="G352" s="132"/>
      <c r="H352" s="132"/>
      <c r="I352" s="132"/>
      <c r="J352" s="132"/>
      <c r="K352" s="76"/>
      <c r="L352" s="76"/>
      <c r="M352" s="76"/>
      <c r="N352" s="76"/>
      <c r="O352" s="76"/>
      <c r="P352" s="71">
        <v>0</v>
      </c>
      <c r="Q352" s="38">
        <v>2277</v>
      </c>
      <c r="R352" s="108"/>
      <c r="S352" s="108"/>
      <c r="T352" s="108"/>
    </row>
    <row r="353" spans="1:20">
      <c r="A353" s="86">
        <v>43015</v>
      </c>
      <c r="B353" s="38">
        <v>2431</v>
      </c>
      <c r="C353" s="132"/>
      <c r="D353" s="132"/>
      <c r="E353" s="133"/>
      <c r="F353" s="132"/>
      <c r="G353" s="132"/>
      <c r="H353" s="132"/>
      <c r="I353" s="132"/>
      <c r="J353" s="132"/>
      <c r="K353" s="76"/>
      <c r="L353" s="76"/>
      <c r="M353" s="76"/>
      <c r="N353" s="76"/>
      <c r="O353" s="76"/>
      <c r="P353" s="71">
        <v>4</v>
      </c>
      <c r="Q353" s="38">
        <v>2265</v>
      </c>
      <c r="R353" s="108"/>
      <c r="S353" s="108"/>
      <c r="T353" s="108"/>
    </row>
    <row r="354" spans="1:20">
      <c r="A354" s="86">
        <v>43016</v>
      </c>
      <c r="B354" s="38">
        <v>2137</v>
      </c>
      <c r="C354" s="132"/>
      <c r="D354" s="132"/>
      <c r="E354" s="133"/>
      <c r="F354" s="132"/>
      <c r="G354" s="132"/>
      <c r="H354" s="132"/>
      <c r="I354" s="132"/>
      <c r="J354" s="132"/>
      <c r="K354" s="76"/>
      <c r="L354" s="76"/>
      <c r="M354" s="76"/>
      <c r="N354" s="76"/>
      <c r="O354" s="76"/>
      <c r="P354" s="71">
        <v>0</v>
      </c>
      <c r="Q354" s="38">
        <v>2165</v>
      </c>
      <c r="R354" s="108"/>
      <c r="S354" s="108"/>
      <c r="T354" s="108"/>
    </row>
    <row r="355" spans="1:20">
      <c r="A355" s="86">
        <v>43017</v>
      </c>
      <c r="B355" s="38">
        <v>2143</v>
      </c>
      <c r="C355" s="132"/>
      <c r="D355" s="132"/>
      <c r="E355" s="133"/>
      <c r="F355" s="132"/>
      <c r="G355" s="132"/>
      <c r="H355" s="132"/>
      <c r="I355" s="132"/>
      <c r="J355" s="132"/>
      <c r="K355" s="76"/>
      <c r="L355" s="76"/>
      <c r="M355" s="76"/>
      <c r="N355" s="76"/>
      <c r="O355" s="76"/>
      <c r="P355" s="71">
        <v>2</v>
      </c>
      <c r="Q355" s="38">
        <v>1950</v>
      </c>
      <c r="R355" s="108"/>
      <c r="S355" s="108"/>
      <c r="T355" s="108"/>
    </row>
    <row r="356" spans="1:20">
      <c r="A356" s="86">
        <v>43018</v>
      </c>
      <c r="B356" s="38">
        <v>2409</v>
      </c>
      <c r="C356" s="132"/>
      <c r="D356" s="132"/>
      <c r="E356" s="133"/>
      <c r="F356" s="132"/>
      <c r="G356" s="132"/>
      <c r="H356" s="132"/>
      <c r="I356" s="132"/>
      <c r="J356" s="132"/>
      <c r="K356" s="76"/>
      <c r="L356" s="76"/>
      <c r="M356" s="76"/>
      <c r="N356" s="76"/>
      <c r="O356" s="76"/>
      <c r="P356" s="71">
        <v>0</v>
      </c>
      <c r="Q356" s="38">
        <v>2316</v>
      </c>
      <c r="R356" s="108"/>
      <c r="S356" s="108"/>
      <c r="T356" s="108"/>
    </row>
    <row r="357" spans="1:20">
      <c r="A357" s="86">
        <v>43019</v>
      </c>
      <c r="B357" s="38">
        <v>2400</v>
      </c>
      <c r="C357" s="132"/>
      <c r="D357" s="132"/>
      <c r="E357" s="133"/>
      <c r="F357" s="132"/>
      <c r="G357" s="132"/>
      <c r="H357" s="132"/>
      <c r="I357" s="132"/>
      <c r="J357" s="132"/>
      <c r="K357" s="76"/>
      <c r="L357" s="76"/>
      <c r="M357" s="76"/>
      <c r="N357" s="76"/>
      <c r="O357" s="76"/>
      <c r="P357" s="71">
        <v>0</v>
      </c>
      <c r="Q357" s="38">
        <v>2166</v>
      </c>
      <c r="R357" s="108"/>
      <c r="S357" s="108"/>
      <c r="T357" s="108"/>
    </row>
    <row r="358" spans="1:20">
      <c r="A358" s="86">
        <v>43020</v>
      </c>
      <c r="B358" s="38">
        <v>2348</v>
      </c>
      <c r="C358" s="132"/>
      <c r="D358" s="132"/>
      <c r="E358" s="133"/>
      <c r="F358" s="132"/>
      <c r="G358" s="132"/>
      <c r="H358" s="132"/>
      <c r="I358" s="132"/>
      <c r="J358" s="132"/>
      <c r="K358" s="76"/>
      <c r="L358" s="76"/>
      <c r="M358" s="76"/>
      <c r="N358" s="76"/>
      <c r="O358" s="76"/>
      <c r="P358" s="71">
        <v>0</v>
      </c>
      <c r="Q358" s="38">
        <v>626</v>
      </c>
      <c r="R358" s="108"/>
      <c r="S358" s="108"/>
      <c r="T358" s="108"/>
    </row>
    <row r="359" spans="1:20">
      <c r="A359" s="86">
        <v>43021</v>
      </c>
      <c r="B359" s="38">
        <v>2393</v>
      </c>
      <c r="C359" s="132"/>
      <c r="D359" s="132"/>
      <c r="E359" s="133"/>
      <c r="F359" s="132"/>
      <c r="G359" s="132"/>
      <c r="H359" s="132"/>
      <c r="I359" s="132"/>
      <c r="J359" s="132"/>
      <c r="K359" s="76"/>
      <c r="L359" s="76"/>
      <c r="M359" s="76"/>
      <c r="N359" s="76"/>
      <c r="O359" s="76"/>
      <c r="P359" s="71">
        <v>4</v>
      </c>
      <c r="Q359" s="38">
        <v>1425</v>
      </c>
      <c r="R359" s="108"/>
      <c r="S359" s="108"/>
      <c r="T359" s="108"/>
    </row>
    <row r="360" spans="1:20">
      <c r="A360" s="86">
        <v>43022</v>
      </c>
      <c r="B360" s="38">
        <v>2251</v>
      </c>
      <c r="C360" s="31"/>
      <c r="D360" s="32"/>
      <c r="E360" s="32"/>
      <c r="F360" s="32"/>
      <c r="G360" s="33"/>
      <c r="H360" s="33"/>
      <c r="I360" s="34"/>
      <c r="J360" s="34"/>
      <c r="K360" s="76"/>
      <c r="L360" s="76"/>
      <c r="M360" s="76"/>
      <c r="N360" s="76"/>
      <c r="O360" s="76"/>
      <c r="P360" s="71">
        <v>0</v>
      </c>
      <c r="Q360" s="38">
        <v>2389</v>
      </c>
      <c r="R360" s="108"/>
      <c r="S360" s="108"/>
      <c r="T360" s="108"/>
    </row>
    <row r="361" spans="1:20">
      <c r="A361" s="86">
        <v>43023</v>
      </c>
      <c r="B361" s="38">
        <v>7177</v>
      </c>
      <c r="C361" s="132"/>
      <c r="D361" s="132"/>
      <c r="E361" s="133"/>
      <c r="F361" s="132"/>
      <c r="G361" s="132"/>
      <c r="H361" s="132"/>
      <c r="I361" s="132"/>
      <c r="J361" s="132"/>
      <c r="K361" s="76"/>
      <c r="L361" s="76"/>
      <c r="M361" s="76"/>
      <c r="N361" s="76"/>
      <c r="O361" s="76"/>
      <c r="P361" s="71">
        <v>56</v>
      </c>
      <c r="Q361" s="38">
        <v>4000</v>
      </c>
      <c r="R361" s="108"/>
      <c r="S361" s="108"/>
      <c r="T361" s="108"/>
    </row>
    <row r="362" spans="1:20">
      <c r="A362" s="86">
        <v>43024</v>
      </c>
      <c r="B362" s="38">
        <v>4619</v>
      </c>
      <c r="C362" s="39"/>
      <c r="D362" s="39"/>
      <c r="E362" s="40"/>
      <c r="F362" s="39"/>
      <c r="G362" s="39"/>
      <c r="H362" s="39"/>
      <c r="I362" s="34"/>
      <c r="J362" s="39"/>
      <c r="K362" s="76"/>
      <c r="L362" s="76"/>
      <c r="M362" s="76"/>
      <c r="N362" s="76"/>
      <c r="O362" s="76"/>
      <c r="P362" s="71">
        <v>15</v>
      </c>
      <c r="Q362" s="38">
        <v>4804</v>
      </c>
      <c r="R362" s="108"/>
      <c r="S362" s="108"/>
      <c r="T362" s="108"/>
    </row>
    <row r="363" spans="1:20">
      <c r="A363" s="86">
        <v>43025</v>
      </c>
      <c r="B363" s="38">
        <v>18567</v>
      </c>
      <c r="C363" s="30">
        <v>2</v>
      </c>
      <c r="D363" s="30">
        <v>0.01</v>
      </c>
      <c r="E363" s="30">
        <v>7.4</v>
      </c>
      <c r="F363" s="30">
        <v>5818</v>
      </c>
      <c r="G363" s="30">
        <v>22</v>
      </c>
      <c r="H363" s="30">
        <v>8</v>
      </c>
      <c r="I363" s="30">
        <v>4.3</v>
      </c>
      <c r="J363" s="30">
        <v>4.8</v>
      </c>
      <c r="K363" s="30">
        <v>148.54</v>
      </c>
      <c r="L363" s="30">
        <v>79.84</v>
      </c>
      <c r="M363" s="30">
        <v>37.130000000000003</v>
      </c>
      <c r="N363" s="30">
        <v>89.12</v>
      </c>
      <c r="O363" s="30">
        <v>408.47</v>
      </c>
      <c r="P363" s="71">
        <v>52</v>
      </c>
      <c r="Q363" s="38">
        <v>5605</v>
      </c>
      <c r="R363" s="108">
        <v>43041</v>
      </c>
      <c r="S363" s="108">
        <v>43045</v>
      </c>
      <c r="T363" s="108"/>
    </row>
    <row r="364" spans="1:20">
      <c r="A364" s="86">
        <v>43026</v>
      </c>
      <c r="B364" s="38">
        <v>7204</v>
      </c>
      <c r="C364" s="42"/>
      <c r="D364" s="42"/>
      <c r="E364" s="43"/>
      <c r="F364" s="42"/>
      <c r="G364" s="42"/>
      <c r="H364" s="42"/>
      <c r="I364" s="42"/>
      <c r="J364" s="42"/>
      <c r="K364" s="44"/>
      <c r="L364" s="44"/>
      <c r="M364" s="44"/>
      <c r="N364" s="76"/>
      <c r="O364" s="76"/>
      <c r="P364" s="71">
        <v>5</v>
      </c>
      <c r="Q364" s="38">
        <v>4755</v>
      </c>
      <c r="R364" s="108"/>
      <c r="S364" s="108"/>
      <c r="T364" s="108"/>
    </row>
    <row r="365" spans="1:20">
      <c r="A365" s="86">
        <v>43027</v>
      </c>
      <c r="B365" s="38">
        <v>5281</v>
      </c>
      <c r="C365" s="42"/>
      <c r="D365" s="42"/>
      <c r="E365" s="43"/>
      <c r="F365" s="42"/>
      <c r="G365" s="42"/>
      <c r="H365" s="42"/>
      <c r="I365" s="42"/>
      <c r="J365" s="42"/>
      <c r="K365" s="44"/>
      <c r="L365" s="44"/>
      <c r="M365" s="44"/>
      <c r="N365" s="76"/>
      <c r="O365" s="76"/>
      <c r="P365" s="71">
        <v>1</v>
      </c>
      <c r="Q365" s="38">
        <v>2812</v>
      </c>
      <c r="R365" s="108"/>
      <c r="S365" s="108"/>
      <c r="T365" s="108"/>
    </row>
    <row r="366" spans="1:20">
      <c r="A366" s="86">
        <v>43028</v>
      </c>
      <c r="B366" s="38">
        <v>3460</v>
      </c>
      <c r="C366" s="132"/>
      <c r="D366" s="132"/>
      <c r="E366" s="133"/>
      <c r="F366" s="132"/>
      <c r="G366" s="132"/>
      <c r="H366" s="132"/>
      <c r="I366" s="132"/>
      <c r="J366" s="132"/>
      <c r="K366" s="131"/>
      <c r="L366" s="131"/>
      <c r="M366" s="131"/>
      <c r="N366" s="76"/>
      <c r="O366" s="76"/>
      <c r="P366" s="71">
        <v>0</v>
      </c>
      <c r="Q366" s="38">
        <v>3687</v>
      </c>
      <c r="R366" s="108"/>
      <c r="S366" s="108"/>
      <c r="T366" s="108"/>
    </row>
    <row r="367" spans="1:20">
      <c r="A367" s="86">
        <v>43029</v>
      </c>
      <c r="B367" s="38">
        <v>3517</v>
      </c>
      <c r="C367" s="132"/>
      <c r="D367" s="132"/>
      <c r="E367" s="133"/>
      <c r="F367" s="132"/>
      <c r="G367" s="132"/>
      <c r="H367" s="132"/>
      <c r="I367" s="132"/>
      <c r="J367" s="132"/>
      <c r="K367" s="131"/>
      <c r="L367" s="131"/>
      <c r="M367" s="131"/>
      <c r="N367" s="76"/>
      <c r="O367" s="76"/>
      <c r="P367" s="71">
        <v>15</v>
      </c>
      <c r="Q367" s="38">
        <v>556</v>
      </c>
      <c r="R367" s="108"/>
      <c r="S367" s="108"/>
      <c r="T367" s="108"/>
    </row>
    <row r="368" spans="1:20">
      <c r="A368" s="86">
        <v>43030</v>
      </c>
      <c r="B368" s="38">
        <v>12381</v>
      </c>
      <c r="C368" s="132"/>
      <c r="D368" s="132"/>
      <c r="E368" s="133"/>
      <c r="F368" s="132"/>
      <c r="G368" s="132"/>
      <c r="H368" s="132"/>
      <c r="I368" s="132"/>
      <c r="J368" s="132"/>
      <c r="K368" s="131"/>
      <c r="L368" s="131"/>
      <c r="M368" s="131"/>
      <c r="N368" s="76"/>
      <c r="O368" s="76"/>
      <c r="P368" s="71">
        <v>15</v>
      </c>
      <c r="Q368" s="38">
        <v>154</v>
      </c>
      <c r="R368" s="108"/>
      <c r="S368" s="108"/>
      <c r="T368" s="108"/>
    </row>
    <row r="369" spans="1:20">
      <c r="A369" s="86">
        <v>43031</v>
      </c>
      <c r="B369" s="38">
        <v>4883</v>
      </c>
      <c r="C369" s="42"/>
      <c r="D369" s="42"/>
      <c r="E369" s="43"/>
      <c r="F369" s="42"/>
      <c r="G369" s="42"/>
      <c r="H369" s="42"/>
      <c r="I369" s="42"/>
      <c r="J369" s="42"/>
      <c r="K369" s="44"/>
      <c r="L369" s="44"/>
      <c r="M369" s="44"/>
      <c r="N369" s="76"/>
      <c r="O369" s="76"/>
      <c r="P369" s="71">
        <v>0</v>
      </c>
      <c r="Q369" s="38">
        <v>149</v>
      </c>
      <c r="R369" s="108"/>
      <c r="S369" s="108"/>
      <c r="T369" s="108"/>
    </row>
    <row r="370" spans="1:20">
      <c r="A370" s="86">
        <v>43032</v>
      </c>
      <c r="B370" s="38">
        <v>3453</v>
      </c>
      <c r="C370" s="42"/>
      <c r="D370" s="42"/>
      <c r="E370" s="43"/>
      <c r="F370" s="42"/>
      <c r="G370" s="42"/>
      <c r="H370" s="42"/>
      <c r="I370" s="42"/>
      <c r="J370" s="42"/>
      <c r="K370" s="44"/>
      <c r="L370" s="44"/>
      <c r="M370" s="44"/>
      <c r="N370" s="76"/>
      <c r="O370" s="76"/>
      <c r="P370" s="71">
        <v>0</v>
      </c>
      <c r="Q370" s="38">
        <v>145</v>
      </c>
      <c r="R370" s="108"/>
      <c r="S370" s="108"/>
      <c r="T370" s="108"/>
    </row>
    <row r="371" spans="1:20">
      <c r="A371" s="86">
        <v>43033</v>
      </c>
      <c r="B371" s="38">
        <v>3049</v>
      </c>
      <c r="C371" s="42"/>
      <c r="D371" s="42"/>
      <c r="E371" s="43"/>
      <c r="F371" s="42"/>
      <c r="G371" s="42"/>
      <c r="H371" s="42"/>
      <c r="I371" s="42"/>
      <c r="J371" s="42"/>
      <c r="K371" s="44"/>
      <c r="L371" s="44"/>
      <c r="M371" s="44"/>
      <c r="N371" s="76"/>
      <c r="O371" s="76"/>
      <c r="P371" s="71">
        <v>0</v>
      </c>
      <c r="Q371" s="38">
        <v>117</v>
      </c>
      <c r="R371" s="108"/>
      <c r="S371" s="108"/>
      <c r="T371" s="108"/>
    </row>
    <row r="372" spans="1:20">
      <c r="A372" s="86">
        <v>43034</v>
      </c>
      <c r="B372" s="38">
        <v>2839</v>
      </c>
      <c r="C372" s="42"/>
      <c r="D372" s="42"/>
      <c r="E372" s="43"/>
      <c r="F372" s="42"/>
      <c r="G372" s="42"/>
      <c r="H372" s="42"/>
      <c r="I372" s="42"/>
      <c r="J372" s="42"/>
      <c r="K372" s="44"/>
      <c r="L372" s="44"/>
      <c r="M372" s="44"/>
      <c r="N372" s="76"/>
      <c r="O372" s="76"/>
      <c r="P372" s="71">
        <v>0</v>
      </c>
      <c r="Q372" s="38">
        <v>92</v>
      </c>
      <c r="R372" s="108"/>
      <c r="S372" s="108"/>
      <c r="T372" s="108"/>
    </row>
    <row r="373" spans="1:20">
      <c r="A373" s="86">
        <v>43035</v>
      </c>
      <c r="B373" s="38">
        <v>2706</v>
      </c>
      <c r="C373" s="42"/>
      <c r="D373" s="42"/>
      <c r="E373" s="43"/>
      <c r="F373" s="42"/>
      <c r="G373" s="42"/>
      <c r="H373" s="42"/>
      <c r="I373" s="42"/>
      <c r="J373" s="42"/>
      <c r="K373" s="44"/>
      <c r="L373" s="44"/>
      <c r="M373" s="44"/>
      <c r="N373" s="76"/>
      <c r="O373" s="76"/>
      <c r="P373" s="71">
        <v>2</v>
      </c>
      <c r="Q373" s="38">
        <v>116</v>
      </c>
      <c r="R373" s="108"/>
      <c r="S373" s="108"/>
      <c r="T373" s="108"/>
    </row>
    <row r="374" spans="1:20">
      <c r="A374" s="86">
        <v>43036</v>
      </c>
      <c r="B374" s="38">
        <v>2600</v>
      </c>
      <c r="C374" s="42"/>
      <c r="D374" s="42"/>
      <c r="E374" s="43"/>
      <c r="F374" s="42"/>
      <c r="G374" s="42"/>
      <c r="H374" s="42"/>
      <c r="I374" s="42"/>
      <c r="J374" s="42"/>
      <c r="K374" s="44"/>
      <c r="L374" s="44"/>
      <c r="M374" s="44"/>
      <c r="N374" s="76"/>
      <c r="O374" s="76"/>
      <c r="P374" s="71">
        <v>0</v>
      </c>
      <c r="Q374" s="38">
        <v>119</v>
      </c>
      <c r="R374" s="108"/>
      <c r="S374" s="108"/>
      <c r="T374" s="108"/>
    </row>
    <row r="375" spans="1:20">
      <c r="A375" s="86">
        <v>43037</v>
      </c>
      <c r="B375" s="38">
        <v>2475</v>
      </c>
      <c r="C375" s="42"/>
      <c r="D375" s="42"/>
      <c r="E375" s="43"/>
      <c r="F375" s="42"/>
      <c r="G375" s="42"/>
      <c r="H375" s="42"/>
      <c r="I375" s="42"/>
      <c r="J375" s="42"/>
      <c r="K375" s="44"/>
      <c r="L375" s="44"/>
      <c r="M375" s="44"/>
      <c r="N375" s="76"/>
      <c r="O375" s="76"/>
      <c r="P375" s="71">
        <v>0</v>
      </c>
      <c r="Q375" s="38">
        <v>109</v>
      </c>
      <c r="R375" s="108"/>
      <c r="S375" s="108"/>
      <c r="T375" s="108"/>
    </row>
    <row r="376" spans="1:20">
      <c r="A376" s="86">
        <v>43038</v>
      </c>
      <c r="B376" s="38">
        <v>2658</v>
      </c>
      <c r="C376" s="31"/>
      <c r="D376" s="32"/>
      <c r="E376" s="32"/>
      <c r="F376" s="32"/>
      <c r="G376" s="33"/>
      <c r="H376" s="33"/>
      <c r="I376" s="34"/>
      <c r="J376" s="34"/>
      <c r="K376" s="76"/>
      <c r="L376" s="76"/>
      <c r="M376" s="76"/>
      <c r="N376" s="76"/>
      <c r="O376" s="76"/>
      <c r="P376" s="71">
        <v>3</v>
      </c>
      <c r="Q376" s="38">
        <v>95</v>
      </c>
      <c r="R376" s="108"/>
      <c r="S376" s="108"/>
      <c r="T376" s="108"/>
    </row>
    <row r="377" spans="1:20">
      <c r="A377" s="86">
        <v>43039</v>
      </c>
      <c r="B377" s="38">
        <v>2642</v>
      </c>
      <c r="C377" s="354" t="s">
        <v>33</v>
      </c>
      <c r="D377" s="355"/>
      <c r="E377" s="355"/>
      <c r="F377" s="355"/>
      <c r="G377" s="355"/>
      <c r="H377" s="355"/>
      <c r="I377" s="355"/>
      <c r="J377" s="356"/>
      <c r="K377" s="30"/>
      <c r="L377" s="30"/>
      <c r="M377" s="30"/>
      <c r="N377" s="30"/>
      <c r="O377" s="30"/>
      <c r="P377" s="71">
        <v>0</v>
      </c>
      <c r="Q377" s="38">
        <v>90</v>
      </c>
      <c r="R377" s="108"/>
      <c r="S377" s="108"/>
      <c r="T377" s="108"/>
    </row>
    <row r="378" spans="1:20">
      <c r="A378" s="86"/>
      <c r="B378" s="107"/>
      <c r="C378" s="39"/>
      <c r="D378" s="39"/>
      <c r="E378" s="40"/>
      <c r="F378" s="39"/>
      <c r="G378" s="39"/>
      <c r="H378" s="39"/>
      <c r="I378" s="34"/>
      <c r="J378" s="39"/>
      <c r="K378" s="79"/>
      <c r="L378" s="79"/>
      <c r="M378" s="79"/>
      <c r="N378" s="79"/>
      <c r="O378" s="79"/>
      <c r="P378" s="71"/>
      <c r="Q378" s="38"/>
      <c r="R378" s="108"/>
      <c r="S378" s="108"/>
      <c r="T378" s="108"/>
    </row>
    <row r="379" spans="1:20" ht="15.75" thickBot="1">
      <c r="A379" s="88"/>
      <c r="B379" s="80"/>
      <c r="C379" s="334"/>
      <c r="D379" s="334"/>
      <c r="E379" s="334"/>
      <c r="F379" s="334"/>
      <c r="G379" s="334"/>
      <c r="H379" s="334"/>
      <c r="I379" s="47"/>
      <c r="J379" s="48"/>
      <c r="K379" s="81"/>
      <c r="L379" s="81"/>
      <c r="M379" s="81"/>
      <c r="N379" s="81"/>
      <c r="O379" s="81"/>
      <c r="P379" s="95"/>
      <c r="Q379" s="80"/>
      <c r="R379" s="80"/>
      <c r="S379" s="80"/>
      <c r="T379" s="80"/>
    </row>
    <row r="380" spans="1:20">
      <c r="A380" s="89" t="s">
        <v>22</v>
      </c>
      <c r="B380" s="98">
        <f>MIN(B13:B377)</f>
        <v>27.511574074074076</v>
      </c>
      <c r="C380" s="104">
        <f t="shared" ref="C380:O380" si="0">MIN(C13:C377)</f>
        <v>1</v>
      </c>
      <c r="D380" s="104">
        <f t="shared" si="0"/>
        <v>0.01</v>
      </c>
      <c r="E380" s="104">
        <f t="shared" si="0"/>
        <v>7.2</v>
      </c>
      <c r="F380" s="104">
        <f t="shared" si="0"/>
        <v>14</v>
      </c>
      <c r="G380" s="104">
        <f t="shared" si="0"/>
        <v>1</v>
      </c>
      <c r="H380" s="104">
        <f t="shared" si="0"/>
        <v>2</v>
      </c>
      <c r="I380" s="104">
        <f t="shared" si="0"/>
        <v>1.2</v>
      </c>
      <c r="J380" s="104">
        <f t="shared" si="0"/>
        <v>3.7</v>
      </c>
      <c r="K380" s="104">
        <f t="shared" si="0"/>
        <v>0</v>
      </c>
      <c r="L380" s="104">
        <f t="shared" si="0"/>
        <v>0</v>
      </c>
      <c r="M380" s="104">
        <f t="shared" si="0"/>
        <v>0</v>
      </c>
      <c r="N380" s="104">
        <f t="shared" si="0"/>
        <v>0</v>
      </c>
      <c r="O380" s="104">
        <f t="shared" si="0"/>
        <v>0</v>
      </c>
      <c r="P380" s="104">
        <f>MIN(P13:P378)</f>
        <v>0</v>
      </c>
      <c r="Q380" s="98">
        <f>MIN(Q13:Q378)</f>
        <v>0</v>
      </c>
    </row>
    <row r="381" spans="1:20">
      <c r="A381" s="90" t="s">
        <v>23</v>
      </c>
      <c r="B381" s="99">
        <f>AVERAGE(B13:B377)</f>
        <v>3006.0783422120753</v>
      </c>
      <c r="C381" s="42">
        <f t="shared" ref="C381:O381" si="1">AVERAGE(C13:C377)</f>
        <v>1.9230769230769231</v>
      </c>
      <c r="D381" s="42">
        <f t="shared" si="1"/>
        <v>6.8333333333333343E-2</v>
      </c>
      <c r="E381" s="42">
        <f t="shared" si="1"/>
        <v>7.3692307692307697</v>
      </c>
      <c r="F381" s="42">
        <f t="shared" si="1"/>
        <v>575.30769230769226</v>
      </c>
      <c r="G381" s="42">
        <f t="shared" si="1"/>
        <v>5.4615384615384617</v>
      </c>
      <c r="H381" s="42">
        <f t="shared" si="1"/>
        <v>3.2307692307692308</v>
      </c>
      <c r="I381" s="42">
        <f t="shared" si="1"/>
        <v>2.6153846153846154</v>
      </c>
      <c r="J381" s="42">
        <f t="shared" si="1"/>
        <v>4.5846153846153843</v>
      </c>
      <c r="K381" s="42">
        <f t="shared" si="1"/>
        <v>21.235181818181822</v>
      </c>
      <c r="L381" s="42">
        <f t="shared" si="1"/>
        <v>14.98382727272727</v>
      </c>
      <c r="M381" s="42">
        <f t="shared" si="1"/>
        <v>7.102954545454546</v>
      </c>
      <c r="N381" s="42">
        <f t="shared" si="1"/>
        <v>16.179104545454546</v>
      </c>
      <c r="O381" s="42">
        <f t="shared" si="1"/>
        <v>46.337045454545461</v>
      </c>
      <c r="P381" s="42">
        <f>AVERAGE(P13:P378)</f>
        <v>3.893150684931507</v>
      </c>
      <c r="Q381" s="99">
        <f>AVERAGE(Q13:Q378)</f>
        <v>1314.6794520547944</v>
      </c>
    </row>
    <row r="382" spans="1:20" ht="15.75" thickBot="1">
      <c r="A382" s="91" t="s">
        <v>24</v>
      </c>
      <c r="B382" s="100">
        <f>MAX(B13:B377)</f>
        <v>38269</v>
      </c>
      <c r="C382" s="105">
        <f t="shared" ref="C382:O382" si="2">MAX(C13:C377)</f>
        <v>2</v>
      </c>
      <c r="D382" s="105">
        <f t="shared" si="2"/>
        <v>0.39</v>
      </c>
      <c r="E382" s="105">
        <f t="shared" si="2"/>
        <v>7.7</v>
      </c>
      <c r="F382" s="105">
        <f t="shared" si="2"/>
        <v>5818</v>
      </c>
      <c r="G382" s="105">
        <f t="shared" si="2"/>
        <v>22</v>
      </c>
      <c r="H382" s="105">
        <f t="shared" si="2"/>
        <v>8</v>
      </c>
      <c r="I382" s="105">
        <f t="shared" si="2"/>
        <v>6</v>
      </c>
      <c r="J382" s="85">
        <f t="shared" si="2"/>
        <v>6.1</v>
      </c>
      <c r="K382" s="105">
        <f t="shared" si="2"/>
        <v>246.5</v>
      </c>
      <c r="L382" s="105">
        <f t="shared" si="2"/>
        <v>184.88</v>
      </c>
      <c r="M382" s="105">
        <f t="shared" si="2"/>
        <v>61.63</v>
      </c>
      <c r="N382" s="105">
        <f t="shared" si="2"/>
        <v>126.33</v>
      </c>
      <c r="O382" s="105">
        <f t="shared" si="2"/>
        <v>523.83000000000004</v>
      </c>
      <c r="P382" s="105">
        <f>MAX(P13:P378)</f>
        <v>183</v>
      </c>
      <c r="Q382" s="100">
        <f>MAX(Q13:Q378)</f>
        <v>6097</v>
      </c>
    </row>
    <row r="383" spans="1:20">
      <c r="A383" s="92"/>
      <c r="B383" s="83" t="s">
        <v>31</v>
      </c>
      <c r="C383" s="84">
        <f>COUNTIF(C14:C378,"&gt;0")</f>
        <v>13</v>
      </c>
      <c r="D383" s="47"/>
      <c r="E383" s="47"/>
      <c r="F383" s="47"/>
      <c r="G383" s="47"/>
      <c r="H383" s="47"/>
      <c r="I383" s="47"/>
      <c r="J383" s="96" t="s">
        <v>27</v>
      </c>
      <c r="K383" s="69">
        <f>SUM(K$13:K$377)</f>
        <v>467.17400000000009</v>
      </c>
      <c r="L383" s="69">
        <f>SUM(L$13:L$377)</f>
        <v>329.64419999999996</v>
      </c>
      <c r="M383" s="69">
        <f>SUM(M$13:M$377)</f>
        <v>156.26500000000001</v>
      </c>
      <c r="N383" s="69">
        <f>SUM(N$13:N$377)</f>
        <v>355.94030000000004</v>
      </c>
      <c r="O383" s="69">
        <f>SUM(O$13:O$377)</f>
        <v>1019.4150000000001</v>
      </c>
      <c r="P383" s="69">
        <f t="shared" ref="P383" si="3">SUM(P$13:P$377)</f>
        <v>1421</v>
      </c>
      <c r="Q383" s="83"/>
      <c r="R383" s="83"/>
      <c r="S383" s="83"/>
      <c r="T383" s="83"/>
    </row>
  </sheetData>
  <protectedRanges>
    <protectedRange sqref="P13:P378" name="Range1_3"/>
    <protectedRange sqref="I251:O251 Q13:T378" name="Range1_4"/>
    <protectedRange sqref="K379:O379" name="Range1"/>
    <protectedRange sqref="B13:B251 B294:B377" name="Range1_4_1"/>
    <protectedRange sqref="K55:O55 K111:O111 K97:O97 K83:O83 K69:O69 C307:O307 C15:J26 C42:J54 C376:H376 C360:H360 C361:J361 C348:J348 C347:H347 C334:J334 C333:H333 C320:J320 C319:H319 C294:J306 C238:J238 C224:J224 C13:O13 C27:O27 K41:O41 K125:O125 C182:J194 C196:J208 K211:O211 K225:O225 C226:J236 C239:O239 C240:J250 C308:J318 K321:O321 C322:J332 K335:O335 C336:J346 K349:O349 C350:J359 K363:O363 C28:J40 C56:J68 C70:J82 C84:J96 C98:J110 C112:J124 C126:J138 C168:J180 K139:O139 C140:J152 K153:O153 C154:J166 C195:O195 C210:J222 C209:O209 K223:O223 C237:O237 C252:J264 C265:O265 C266:J278 C279:O279 C280:J292 C293:O293 C364:M375 K377:O377" name="Range1_1"/>
    <protectedRange sqref="C225:J225 C363:J363 C223:J223" name="Range1_2_2_2"/>
    <protectedRange sqref="B378" name="Range1_5"/>
    <protectedRange sqref="C41:J41 C55:J55 C69:J69 C83:J83 C97:J97 C111:J111 C125:J125 C139:J139 C153:J153 C321:J321 C335:J335 C349:J349 C377:J377" name="Range1_2_2_1_2"/>
    <protectedRange sqref="C167:O167 C181:O181" name="Range1_9"/>
    <protectedRange sqref="C251:H251" name="Range1_6"/>
    <protectedRange sqref="B254:B293" name="Range1_4_3"/>
    <protectedRange sqref="B252:B253" name="Range1_4_4"/>
  </protectedRanges>
  <mergeCells count="35">
    <mergeCell ref="A1:T1"/>
    <mergeCell ref="C379:H379"/>
    <mergeCell ref="K11:K12"/>
    <mergeCell ref="L11:L12"/>
    <mergeCell ref="C41:J41"/>
    <mergeCell ref="C55:J55"/>
    <mergeCell ref="C69:J69"/>
    <mergeCell ref="C83:J83"/>
    <mergeCell ref="C97:J97"/>
    <mergeCell ref="C111:J111"/>
    <mergeCell ref="C153:J153"/>
    <mergeCell ref="C125:J125"/>
    <mergeCell ref="C139:J139"/>
    <mergeCell ref="M11:M12"/>
    <mergeCell ref="N11:N12"/>
    <mergeCell ref="O11:O12"/>
    <mergeCell ref="A5:T5"/>
    <mergeCell ref="A4:T4"/>
    <mergeCell ref="A3:T3"/>
    <mergeCell ref="A2:T2"/>
    <mergeCell ref="P11:P12"/>
    <mergeCell ref="A6:S6"/>
    <mergeCell ref="A7:A9"/>
    <mergeCell ref="B7:B8"/>
    <mergeCell ref="C7:J7"/>
    <mergeCell ref="K7:O7"/>
    <mergeCell ref="Q7:Q8"/>
    <mergeCell ref="R7:R9"/>
    <mergeCell ref="S7:S9"/>
    <mergeCell ref="E8:E9"/>
    <mergeCell ref="C321:J321"/>
    <mergeCell ref="C335:J335"/>
    <mergeCell ref="C349:J349"/>
    <mergeCell ref="C377:J377"/>
    <mergeCell ref="T7:T9"/>
  </mergeCells>
  <hyperlinks>
    <hyperlink ref="A3" r:id="rId1" xr:uid="{00000000-0004-0000-0500-000000000000}"/>
  </hyperlinks>
  <pageMargins left="0.7" right="0.7" top="0.75" bottom="0.75" header="0.3" footer="0.3"/>
  <pageSetup paperSize="9" orientation="portrait" r:id="rId2"/>
  <ignoredErrors>
    <ignoredError sqref="P380:P38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83"/>
  <sheetViews>
    <sheetView zoomScale="85" zoomScaleNormal="85" workbookViewId="0">
      <pane xSplit="16" ySplit="12" topLeftCell="Q361" activePane="bottomRight" state="frozen"/>
      <selection pane="topRight" activeCell="Q1" sqref="Q1"/>
      <selection pane="bottomLeft" activeCell="R373" sqref="R373"/>
      <selection pane="bottomRight" activeCell="R7" sqref="R1:R1048576"/>
    </sheetView>
  </sheetViews>
  <sheetFormatPr defaultRowHeight="15"/>
  <cols>
    <col min="1" max="1" width="30.28515625" customWidth="1"/>
    <col min="2" max="2" width="13.140625" customWidth="1"/>
    <col min="4" max="4" width="10.7109375" customWidth="1"/>
    <col min="6" max="6" width="10.5703125" customWidth="1"/>
    <col min="11" max="11" width="9.85546875" customWidth="1"/>
    <col min="12" max="12" width="10" customWidth="1"/>
    <col min="13" max="13" width="10.42578125" customWidth="1"/>
    <col min="14" max="14" width="13" customWidth="1"/>
    <col min="15" max="15" width="10.42578125" customWidth="1"/>
    <col min="16" max="16" width="9.140625" customWidth="1"/>
    <col min="17" max="17" width="13" customWidth="1"/>
    <col min="18" max="18" width="13" style="151" customWidth="1"/>
    <col min="19" max="20" width="13" customWidth="1"/>
    <col min="21" max="21" width="31.5703125" customWidth="1"/>
  </cols>
  <sheetData>
    <row r="1" spans="1:21" ht="21">
      <c r="A1" s="332" t="s">
        <v>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</row>
    <row r="2" spans="1:21" ht="18.75" customHeight="1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1" ht="18.75" customHeight="1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</row>
    <row r="4" spans="1:21" ht="18.75" customHeight="1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</row>
    <row r="5" spans="1:21" ht="18">
      <c r="A5" s="360" t="s">
        <v>46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</row>
    <row r="6" spans="1:21" ht="18.75">
      <c r="A6" s="362" t="s">
        <v>40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</row>
    <row r="7" spans="1:21" ht="34.5" customHeight="1">
      <c r="A7" s="344" t="s">
        <v>2</v>
      </c>
      <c r="B7" s="340" t="s">
        <v>36</v>
      </c>
      <c r="C7" s="347" t="s">
        <v>35</v>
      </c>
      <c r="D7" s="347"/>
      <c r="E7" s="347"/>
      <c r="F7" s="347"/>
      <c r="G7" s="347"/>
      <c r="H7" s="347"/>
      <c r="I7" s="347"/>
      <c r="J7" s="348"/>
      <c r="K7" s="349" t="s">
        <v>3</v>
      </c>
      <c r="L7" s="350"/>
      <c r="M7" s="350"/>
      <c r="N7" s="350"/>
      <c r="O7" s="351"/>
      <c r="P7" s="70"/>
      <c r="Q7" s="340" t="s">
        <v>34</v>
      </c>
      <c r="R7" s="143"/>
      <c r="S7" s="340" t="s">
        <v>37</v>
      </c>
      <c r="T7" s="340" t="s">
        <v>38</v>
      </c>
      <c r="U7" s="340" t="s">
        <v>47</v>
      </c>
    </row>
    <row r="8" spans="1:21" ht="51">
      <c r="A8" s="345"/>
      <c r="B8" s="341"/>
      <c r="C8" s="10" t="s">
        <v>4</v>
      </c>
      <c r="D8" s="11" t="s">
        <v>5</v>
      </c>
      <c r="E8" s="352" t="s">
        <v>0</v>
      </c>
      <c r="F8" s="10" t="s">
        <v>6</v>
      </c>
      <c r="G8" s="12" t="s">
        <v>7</v>
      </c>
      <c r="H8" s="12" t="s">
        <v>8</v>
      </c>
      <c r="I8" s="12" t="s">
        <v>9</v>
      </c>
      <c r="J8" s="11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28</v>
      </c>
      <c r="Q8" s="341"/>
      <c r="R8" s="144" t="s">
        <v>49</v>
      </c>
      <c r="S8" s="357"/>
      <c r="T8" s="357"/>
      <c r="U8" s="357"/>
    </row>
    <row r="9" spans="1:21">
      <c r="A9" s="346"/>
      <c r="B9" s="14" t="s">
        <v>32</v>
      </c>
      <c r="C9" s="15" t="s">
        <v>16</v>
      </c>
      <c r="D9" s="12" t="s">
        <v>16</v>
      </c>
      <c r="E9" s="353"/>
      <c r="F9" s="15" t="s">
        <v>17</v>
      </c>
      <c r="G9" s="16" t="s">
        <v>16</v>
      </c>
      <c r="H9" s="16" t="s">
        <v>16</v>
      </c>
      <c r="I9" s="15" t="s">
        <v>16</v>
      </c>
      <c r="J9" s="15" t="s">
        <v>16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29</v>
      </c>
      <c r="Q9" s="14" t="s">
        <v>32</v>
      </c>
      <c r="R9" s="145"/>
      <c r="S9" s="358"/>
      <c r="T9" s="358"/>
      <c r="U9" s="358"/>
    </row>
    <row r="10" spans="1:21">
      <c r="A10" s="17" t="s">
        <v>19</v>
      </c>
      <c r="B10" s="97">
        <v>35500</v>
      </c>
      <c r="C10" s="19">
        <v>10</v>
      </c>
      <c r="D10" s="20" t="s">
        <v>1</v>
      </c>
      <c r="E10" s="21" t="s">
        <v>1</v>
      </c>
      <c r="F10" s="22" t="s">
        <v>1</v>
      </c>
      <c r="G10" s="22">
        <v>30</v>
      </c>
      <c r="H10" s="22">
        <v>20</v>
      </c>
      <c r="I10" s="19" t="s">
        <v>1</v>
      </c>
      <c r="J10" s="23" t="s">
        <v>1</v>
      </c>
      <c r="K10" s="138">
        <v>17500</v>
      </c>
      <c r="L10" s="138">
        <v>19983</v>
      </c>
      <c r="M10" s="138">
        <v>7837</v>
      </c>
      <c r="N10" s="138">
        <v>7850</v>
      </c>
      <c r="O10" s="138">
        <v>19983</v>
      </c>
      <c r="P10" s="138"/>
      <c r="Q10" s="97" t="s">
        <v>1</v>
      </c>
      <c r="R10" s="146"/>
      <c r="S10" s="97" t="s">
        <v>1</v>
      </c>
      <c r="T10" s="97" t="s">
        <v>1</v>
      </c>
      <c r="U10" s="97" t="s">
        <v>1</v>
      </c>
    </row>
    <row r="11" spans="1:21">
      <c r="A11" s="17" t="s">
        <v>20</v>
      </c>
      <c r="B11" s="97" t="s">
        <v>1</v>
      </c>
      <c r="C11" s="18" t="s">
        <v>1</v>
      </c>
      <c r="D11" s="18" t="s">
        <v>1</v>
      </c>
      <c r="E11" s="18" t="s">
        <v>1</v>
      </c>
      <c r="F11" s="18" t="s">
        <v>1</v>
      </c>
      <c r="G11" s="18" t="s">
        <v>1</v>
      </c>
      <c r="H11" s="18" t="s">
        <v>1</v>
      </c>
      <c r="I11" s="18" t="s">
        <v>1</v>
      </c>
      <c r="J11" s="18" t="s">
        <v>1</v>
      </c>
      <c r="K11" s="335" t="s">
        <v>1</v>
      </c>
      <c r="L11" s="335" t="s">
        <v>1</v>
      </c>
      <c r="M11" s="335" t="s">
        <v>1</v>
      </c>
      <c r="N11" s="335" t="s">
        <v>1</v>
      </c>
      <c r="O11" s="335" t="s">
        <v>1</v>
      </c>
      <c r="P11" s="335" t="s">
        <v>1</v>
      </c>
      <c r="Q11" s="97" t="s">
        <v>1</v>
      </c>
      <c r="R11" s="146"/>
      <c r="S11" s="97" t="s">
        <v>1</v>
      </c>
      <c r="T11" s="97" t="s">
        <v>1</v>
      </c>
      <c r="U11" s="97" t="s">
        <v>1</v>
      </c>
    </row>
    <row r="12" spans="1:21">
      <c r="A12" s="17" t="s">
        <v>21</v>
      </c>
      <c r="B12" s="97" t="s">
        <v>1</v>
      </c>
      <c r="C12" s="18" t="s">
        <v>1</v>
      </c>
      <c r="D12" s="18" t="s">
        <v>1</v>
      </c>
      <c r="E12" s="18" t="s">
        <v>1</v>
      </c>
      <c r="F12" s="18" t="s">
        <v>1</v>
      </c>
      <c r="G12" s="18" t="s">
        <v>1</v>
      </c>
      <c r="H12" s="18" t="s">
        <v>1</v>
      </c>
      <c r="I12" s="18" t="s">
        <v>1</v>
      </c>
      <c r="J12" s="18" t="s">
        <v>1</v>
      </c>
      <c r="K12" s="336"/>
      <c r="L12" s="336"/>
      <c r="M12" s="336"/>
      <c r="N12" s="336"/>
      <c r="O12" s="336"/>
      <c r="P12" s="336"/>
      <c r="Q12" s="97" t="s">
        <v>1</v>
      </c>
      <c r="R12" s="146"/>
      <c r="S12" s="97" t="s">
        <v>1</v>
      </c>
      <c r="T12" s="97" t="s">
        <v>1</v>
      </c>
      <c r="U12" s="97" t="s">
        <v>1</v>
      </c>
    </row>
    <row r="13" spans="1:21">
      <c r="A13" s="86">
        <v>43040</v>
      </c>
      <c r="B13" s="38">
        <v>2452</v>
      </c>
      <c r="C13" s="33"/>
      <c r="D13" s="139"/>
      <c r="E13" s="31"/>
      <c r="F13" s="31"/>
      <c r="G13" s="31"/>
      <c r="H13" s="31"/>
      <c r="I13" s="33"/>
      <c r="J13" s="75"/>
      <c r="K13" s="76"/>
      <c r="L13" s="76"/>
      <c r="M13" s="76"/>
      <c r="N13" s="76"/>
      <c r="O13" s="76"/>
      <c r="P13" s="71">
        <v>0</v>
      </c>
      <c r="Q13" s="30">
        <v>8.2000000000000003E-2</v>
      </c>
      <c r="R13" s="147"/>
      <c r="S13" s="108"/>
      <c r="T13" s="108"/>
      <c r="U13" s="108"/>
    </row>
    <row r="14" spans="1:21">
      <c r="A14" s="86">
        <v>43041</v>
      </c>
      <c r="B14" s="38">
        <v>2496</v>
      </c>
      <c r="C14" s="33"/>
      <c r="D14" s="139"/>
      <c r="E14" s="31"/>
      <c r="F14" s="31"/>
      <c r="G14" s="31"/>
      <c r="H14" s="31"/>
      <c r="I14" s="33"/>
      <c r="J14" s="75"/>
      <c r="K14" s="76"/>
      <c r="L14" s="76"/>
      <c r="M14" s="76"/>
      <c r="N14" s="76"/>
      <c r="O14" s="76"/>
      <c r="P14" s="71">
        <v>0</v>
      </c>
      <c r="Q14" s="30">
        <v>6.3E-2</v>
      </c>
      <c r="R14" s="147"/>
      <c r="S14" s="108"/>
      <c r="T14" s="108"/>
      <c r="U14" s="108"/>
    </row>
    <row r="15" spans="1:21">
      <c r="A15" s="86">
        <v>43042</v>
      </c>
      <c r="B15" s="38">
        <v>2451</v>
      </c>
      <c r="C15" s="33"/>
      <c r="D15" s="33"/>
      <c r="E15" s="31"/>
      <c r="F15" s="32"/>
      <c r="G15" s="32"/>
      <c r="H15" s="32"/>
      <c r="I15" s="33"/>
      <c r="J15" s="33"/>
      <c r="K15" s="76"/>
      <c r="L15" s="76"/>
      <c r="M15" s="76"/>
      <c r="N15" s="76"/>
      <c r="O15" s="76"/>
      <c r="P15" s="71">
        <v>0</v>
      </c>
      <c r="Q15" s="30">
        <v>6.4000000000000001E-2</v>
      </c>
      <c r="R15" s="147"/>
      <c r="S15" s="108"/>
      <c r="T15" s="108"/>
      <c r="U15" s="108"/>
    </row>
    <row r="16" spans="1:21">
      <c r="A16" s="86">
        <v>43043</v>
      </c>
      <c r="B16" s="38">
        <v>2326</v>
      </c>
      <c r="C16" s="33"/>
      <c r="D16" s="33"/>
      <c r="E16" s="31"/>
      <c r="F16" s="32"/>
      <c r="G16" s="32"/>
      <c r="H16" s="32"/>
      <c r="I16" s="33"/>
      <c r="J16" s="33"/>
      <c r="K16" s="76"/>
      <c r="L16" s="76"/>
      <c r="M16" s="76"/>
      <c r="N16" s="76"/>
      <c r="O16" s="76"/>
      <c r="P16" s="71">
        <v>0</v>
      </c>
      <c r="Q16" s="30">
        <v>4.5999999999999999E-2</v>
      </c>
      <c r="R16" s="147"/>
      <c r="S16" s="108"/>
      <c r="T16" s="108"/>
      <c r="U16" s="108"/>
    </row>
    <row r="17" spans="1:21">
      <c r="A17" s="86">
        <v>43044</v>
      </c>
      <c r="B17" s="38">
        <v>2466</v>
      </c>
      <c r="C17" s="102"/>
      <c r="D17" s="102"/>
      <c r="E17" s="103"/>
      <c r="F17" s="102"/>
      <c r="G17" s="102"/>
      <c r="H17" s="102"/>
      <c r="I17" s="102"/>
      <c r="J17" s="102"/>
      <c r="K17" s="76"/>
      <c r="L17" s="76"/>
      <c r="M17" s="76"/>
      <c r="N17" s="76"/>
      <c r="O17" s="76"/>
      <c r="P17" s="71">
        <v>6</v>
      </c>
      <c r="Q17" s="30">
        <v>3.9E-2</v>
      </c>
      <c r="R17" s="147"/>
      <c r="S17" s="108"/>
      <c r="T17" s="108"/>
      <c r="U17" s="108"/>
    </row>
    <row r="18" spans="1:21">
      <c r="A18" s="86">
        <v>43045</v>
      </c>
      <c r="B18" s="38">
        <v>4077</v>
      </c>
      <c r="C18" s="139"/>
      <c r="D18" s="139"/>
      <c r="E18" s="140"/>
      <c r="F18" s="139"/>
      <c r="G18" s="139"/>
      <c r="H18" s="139"/>
      <c r="I18" s="139"/>
      <c r="J18" s="139"/>
      <c r="K18" s="76"/>
      <c r="L18" s="76"/>
      <c r="M18" s="76"/>
      <c r="N18" s="76"/>
      <c r="O18" s="76"/>
      <c r="P18" s="71">
        <v>19</v>
      </c>
      <c r="Q18" s="30">
        <v>4.8000000000000001E-2</v>
      </c>
      <c r="R18" s="147"/>
      <c r="S18" s="108"/>
      <c r="T18" s="108"/>
      <c r="U18" s="108"/>
    </row>
    <row r="19" spans="1:21">
      <c r="A19" s="86">
        <v>43046</v>
      </c>
      <c r="B19" s="38">
        <v>3902</v>
      </c>
      <c r="C19" s="139"/>
      <c r="D19" s="139"/>
      <c r="E19" s="140"/>
      <c r="F19" s="139"/>
      <c r="G19" s="139"/>
      <c r="H19" s="139"/>
      <c r="I19" s="139"/>
      <c r="J19" s="139"/>
      <c r="K19" s="76"/>
      <c r="L19" s="76"/>
      <c r="M19" s="76"/>
      <c r="N19" s="76"/>
      <c r="O19" s="76"/>
      <c r="P19" s="71">
        <v>7.5</v>
      </c>
      <c r="Q19" s="30">
        <v>3.4119999999999999</v>
      </c>
      <c r="R19" s="147"/>
      <c r="S19" s="108"/>
      <c r="T19" s="108"/>
      <c r="U19" s="108"/>
    </row>
    <row r="20" spans="1:21">
      <c r="A20" s="86">
        <v>43047</v>
      </c>
      <c r="B20" s="38">
        <v>2963</v>
      </c>
      <c r="C20" s="139"/>
      <c r="D20" s="139"/>
      <c r="E20" s="140"/>
      <c r="F20" s="139"/>
      <c r="G20" s="139"/>
      <c r="H20" s="139"/>
      <c r="I20" s="139"/>
      <c r="J20" s="139"/>
      <c r="K20" s="76"/>
      <c r="L20" s="76"/>
      <c r="M20" s="76"/>
      <c r="N20" s="76"/>
      <c r="O20" s="76"/>
      <c r="P20" s="71">
        <v>4.5</v>
      </c>
      <c r="Q20" s="30">
        <v>3.423</v>
      </c>
      <c r="R20" s="147"/>
      <c r="S20" s="108"/>
      <c r="T20" s="108"/>
      <c r="U20" s="108"/>
    </row>
    <row r="21" spans="1:21">
      <c r="A21" s="86">
        <v>43048</v>
      </c>
      <c r="B21" s="38">
        <v>2651</v>
      </c>
      <c r="C21" s="139"/>
      <c r="D21" s="139"/>
      <c r="E21" s="140"/>
      <c r="F21" s="139"/>
      <c r="G21" s="139"/>
      <c r="H21" s="139"/>
      <c r="I21" s="139"/>
      <c r="J21" s="139"/>
      <c r="K21" s="76"/>
      <c r="L21" s="76"/>
      <c r="M21" s="76"/>
      <c r="N21" s="76"/>
      <c r="O21" s="76"/>
      <c r="P21" s="71">
        <v>1</v>
      </c>
      <c r="Q21" s="30">
        <v>2.6859999999999999</v>
      </c>
      <c r="R21" s="147"/>
      <c r="S21" s="108"/>
      <c r="T21" s="108"/>
      <c r="U21" s="108"/>
    </row>
    <row r="22" spans="1:21">
      <c r="A22" s="86">
        <v>43049</v>
      </c>
      <c r="B22" s="38">
        <v>2551</v>
      </c>
      <c r="C22" s="139"/>
      <c r="D22" s="139"/>
      <c r="E22" s="140"/>
      <c r="F22" s="139"/>
      <c r="G22" s="139"/>
      <c r="H22" s="139"/>
      <c r="I22" s="139"/>
      <c r="J22" s="139"/>
      <c r="K22" s="76"/>
      <c r="L22" s="76"/>
      <c r="M22" s="76"/>
      <c r="N22" s="76"/>
      <c r="O22" s="76"/>
      <c r="P22" s="72">
        <v>3.5</v>
      </c>
      <c r="Q22" s="30">
        <v>2.4300000000000002</v>
      </c>
      <c r="R22" s="147"/>
      <c r="S22" s="108"/>
      <c r="T22" s="108"/>
      <c r="U22" s="108"/>
    </row>
    <row r="23" spans="1:21">
      <c r="A23" s="86">
        <v>43050</v>
      </c>
      <c r="B23" s="38">
        <v>2408</v>
      </c>
      <c r="C23" s="139"/>
      <c r="D23" s="139"/>
      <c r="E23" s="140"/>
      <c r="F23" s="139"/>
      <c r="G23" s="139"/>
      <c r="H23" s="139"/>
      <c r="I23" s="139"/>
      <c r="J23" s="139"/>
      <c r="K23" s="76"/>
      <c r="L23" s="76"/>
      <c r="M23" s="76"/>
      <c r="N23" s="76"/>
      <c r="O23" s="76"/>
      <c r="P23" s="71">
        <v>3</v>
      </c>
      <c r="Q23" s="30">
        <v>2.4889999999999999</v>
      </c>
      <c r="R23" s="147"/>
      <c r="S23" s="108"/>
      <c r="T23" s="108"/>
      <c r="U23" s="108"/>
    </row>
    <row r="24" spans="1:21">
      <c r="A24" s="86">
        <v>43051</v>
      </c>
      <c r="B24" s="38">
        <v>4006.9999999999995</v>
      </c>
      <c r="C24" s="139"/>
      <c r="D24" s="139"/>
      <c r="E24" s="140"/>
      <c r="F24" s="139"/>
      <c r="G24" s="139"/>
      <c r="H24" s="139"/>
      <c r="I24" s="139"/>
      <c r="J24" s="139"/>
      <c r="K24" s="76"/>
      <c r="L24" s="76"/>
      <c r="M24" s="76"/>
      <c r="N24" s="76"/>
      <c r="O24" s="76"/>
      <c r="P24" s="71">
        <v>11</v>
      </c>
      <c r="Q24" s="30">
        <v>3.1320000000000001</v>
      </c>
      <c r="R24" s="147"/>
      <c r="S24" s="108"/>
      <c r="T24" s="108"/>
      <c r="U24" s="108"/>
    </row>
    <row r="25" spans="1:21">
      <c r="A25" s="86">
        <v>43052</v>
      </c>
      <c r="B25" s="38">
        <v>3083</v>
      </c>
      <c r="C25" s="139"/>
      <c r="D25" s="139"/>
      <c r="E25" s="140"/>
      <c r="F25" s="139"/>
      <c r="G25" s="139"/>
      <c r="H25" s="139"/>
      <c r="I25" s="139"/>
      <c r="J25" s="139"/>
      <c r="K25" s="76"/>
      <c r="L25" s="76"/>
      <c r="M25" s="76"/>
      <c r="N25" s="76"/>
      <c r="O25" s="76"/>
      <c r="P25" s="71">
        <v>0</v>
      </c>
      <c r="Q25" s="30">
        <v>3.7869999999999999</v>
      </c>
      <c r="R25" s="147"/>
      <c r="S25" s="108"/>
      <c r="T25" s="108"/>
      <c r="U25" s="108"/>
    </row>
    <row r="26" spans="1:21">
      <c r="A26" s="86">
        <v>43053</v>
      </c>
      <c r="B26" s="38">
        <v>2830</v>
      </c>
      <c r="C26" s="354" t="s">
        <v>33</v>
      </c>
      <c r="D26" s="355"/>
      <c r="E26" s="355"/>
      <c r="F26" s="355"/>
      <c r="G26" s="355"/>
      <c r="H26" s="355"/>
      <c r="I26" s="355"/>
      <c r="J26" s="356"/>
      <c r="K26" s="30"/>
      <c r="L26" s="30"/>
      <c r="M26" s="30"/>
      <c r="N26" s="30"/>
      <c r="O26" s="30"/>
      <c r="P26" s="71">
        <v>0</v>
      </c>
      <c r="Q26" s="30">
        <v>2.7879999999999998</v>
      </c>
      <c r="R26" s="147"/>
      <c r="S26" s="108"/>
      <c r="T26" s="108"/>
      <c r="U26" s="108"/>
    </row>
    <row r="27" spans="1:21">
      <c r="A27" s="86">
        <v>43054</v>
      </c>
      <c r="B27" s="38">
        <v>2603</v>
      </c>
      <c r="C27" s="139"/>
      <c r="D27" s="139"/>
      <c r="E27" s="140"/>
      <c r="F27" s="139"/>
      <c r="G27" s="139"/>
      <c r="H27" s="139"/>
      <c r="I27" s="139"/>
      <c r="J27" s="139"/>
      <c r="K27" s="76"/>
      <c r="L27" s="76"/>
      <c r="M27" s="76"/>
      <c r="N27" s="76"/>
      <c r="O27" s="76"/>
      <c r="P27" s="71">
        <v>0</v>
      </c>
      <c r="Q27" s="30">
        <v>2.5289999999999999</v>
      </c>
      <c r="R27" s="147"/>
      <c r="S27" s="108"/>
      <c r="T27" s="108"/>
      <c r="U27" s="108"/>
    </row>
    <row r="28" spans="1:21">
      <c r="A28" s="86">
        <v>43055</v>
      </c>
      <c r="B28" s="38">
        <v>2556</v>
      </c>
      <c r="C28" s="139"/>
      <c r="D28" s="139"/>
      <c r="E28" s="140"/>
      <c r="F28" s="139"/>
      <c r="G28" s="139"/>
      <c r="H28" s="139"/>
      <c r="I28" s="139"/>
      <c r="J28" s="139"/>
      <c r="K28" s="76"/>
      <c r="L28" s="76"/>
      <c r="M28" s="76"/>
      <c r="N28" s="76"/>
      <c r="O28" s="76"/>
      <c r="P28" s="71">
        <v>0</v>
      </c>
      <c r="Q28" s="30">
        <v>2.355</v>
      </c>
      <c r="R28" s="147"/>
      <c r="S28" s="108"/>
      <c r="T28" s="108"/>
      <c r="U28" s="108"/>
    </row>
    <row r="29" spans="1:21">
      <c r="A29" s="86">
        <v>43056</v>
      </c>
      <c r="B29" s="38">
        <v>2419</v>
      </c>
      <c r="C29" s="139"/>
      <c r="D29" s="139"/>
      <c r="E29" s="140"/>
      <c r="F29" s="139"/>
      <c r="G29" s="139"/>
      <c r="H29" s="139"/>
      <c r="I29" s="139"/>
      <c r="J29" s="139"/>
      <c r="K29" s="76"/>
      <c r="L29" s="76"/>
      <c r="M29" s="76"/>
      <c r="N29" s="76"/>
      <c r="O29" s="76"/>
      <c r="P29" s="71">
        <v>0</v>
      </c>
      <c r="Q29" s="30">
        <v>2.226</v>
      </c>
      <c r="R29" s="147"/>
      <c r="S29" s="108"/>
      <c r="T29" s="108"/>
      <c r="U29" s="108"/>
    </row>
    <row r="30" spans="1:21">
      <c r="A30" s="86">
        <v>43057</v>
      </c>
      <c r="B30" s="38">
        <v>2263</v>
      </c>
      <c r="C30" s="139"/>
      <c r="D30" s="139"/>
      <c r="E30" s="140"/>
      <c r="F30" s="139"/>
      <c r="G30" s="139"/>
      <c r="H30" s="139"/>
      <c r="I30" s="139"/>
      <c r="J30" s="139"/>
      <c r="K30" s="76"/>
      <c r="L30" s="76"/>
      <c r="M30" s="76"/>
      <c r="N30" s="76"/>
      <c r="O30" s="76"/>
      <c r="P30" s="71">
        <v>1</v>
      </c>
      <c r="Q30" s="30">
        <v>2.0510000000000002</v>
      </c>
      <c r="R30" s="147"/>
      <c r="S30" s="108"/>
      <c r="T30" s="108"/>
      <c r="U30" s="108"/>
    </row>
    <row r="31" spans="1:21">
      <c r="A31" s="86">
        <v>43058</v>
      </c>
      <c r="B31" s="38">
        <v>3320</v>
      </c>
      <c r="C31" s="139"/>
      <c r="D31" s="139"/>
      <c r="E31" s="140"/>
      <c r="F31" s="139"/>
      <c r="G31" s="139"/>
      <c r="H31" s="139"/>
      <c r="I31" s="139"/>
      <c r="J31" s="139"/>
      <c r="K31" s="76"/>
      <c r="L31" s="76"/>
      <c r="M31" s="76"/>
      <c r="N31" s="76"/>
      <c r="O31" s="76"/>
      <c r="P31" s="71">
        <v>9</v>
      </c>
      <c r="Q31" s="30">
        <v>3.5</v>
      </c>
      <c r="R31" s="147"/>
      <c r="S31" s="108"/>
      <c r="T31" s="108"/>
      <c r="U31" s="108"/>
    </row>
    <row r="32" spans="1:21">
      <c r="A32" s="86">
        <v>43059</v>
      </c>
      <c r="B32" s="38">
        <v>3115</v>
      </c>
      <c r="C32" s="139"/>
      <c r="D32" s="139"/>
      <c r="E32" s="140"/>
      <c r="F32" s="139"/>
      <c r="G32" s="139"/>
      <c r="H32" s="139"/>
      <c r="I32" s="139"/>
      <c r="J32" s="139"/>
      <c r="K32" s="76"/>
      <c r="L32" s="76"/>
      <c r="M32" s="76"/>
      <c r="N32" s="76"/>
      <c r="O32" s="76"/>
      <c r="P32" s="71">
        <v>1</v>
      </c>
      <c r="Q32" s="30">
        <v>2.887</v>
      </c>
      <c r="R32" s="147"/>
      <c r="S32" s="108"/>
      <c r="T32" s="108"/>
      <c r="U32" s="108"/>
    </row>
    <row r="33" spans="1:21">
      <c r="A33" s="86">
        <v>43060</v>
      </c>
      <c r="B33" s="38">
        <v>2937</v>
      </c>
      <c r="C33" s="139"/>
      <c r="D33" s="139"/>
      <c r="E33" s="140"/>
      <c r="F33" s="139"/>
      <c r="G33" s="139"/>
      <c r="H33" s="139"/>
      <c r="I33" s="139"/>
      <c r="J33" s="139"/>
      <c r="K33" s="76"/>
      <c r="L33" s="76"/>
      <c r="M33" s="76"/>
      <c r="N33" s="76"/>
      <c r="O33" s="76"/>
      <c r="P33" s="71">
        <v>1</v>
      </c>
      <c r="Q33" s="30">
        <v>2.7909999999999999</v>
      </c>
      <c r="R33" s="147"/>
      <c r="S33" s="108"/>
      <c r="T33" s="108"/>
      <c r="U33" s="108"/>
    </row>
    <row r="34" spans="1:21">
      <c r="A34" s="86">
        <v>43061</v>
      </c>
      <c r="B34" s="38">
        <v>3922</v>
      </c>
      <c r="C34" s="139"/>
      <c r="D34" s="139"/>
      <c r="E34" s="140"/>
      <c r="F34" s="139"/>
      <c r="G34" s="139"/>
      <c r="H34" s="139"/>
      <c r="I34" s="139"/>
      <c r="J34" s="139"/>
      <c r="K34" s="76"/>
      <c r="L34" s="76"/>
      <c r="M34" s="76"/>
      <c r="N34" s="76"/>
      <c r="O34" s="76"/>
      <c r="P34" s="71">
        <v>12</v>
      </c>
      <c r="Q34" s="30">
        <v>3.3079999999999998</v>
      </c>
      <c r="R34" s="147"/>
      <c r="S34" s="108"/>
      <c r="T34" s="108"/>
      <c r="U34" s="108"/>
    </row>
    <row r="35" spans="1:21">
      <c r="A35" s="86">
        <v>43062</v>
      </c>
      <c r="B35" s="38">
        <v>5006</v>
      </c>
      <c r="C35" s="139"/>
      <c r="D35" s="139"/>
      <c r="E35" s="140"/>
      <c r="F35" s="139"/>
      <c r="G35" s="139"/>
      <c r="H35" s="139"/>
      <c r="I35" s="139"/>
      <c r="J35" s="139"/>
      <c r="K35" s="76"/>
      <c r="L35" s="76"/>
      <c r="M35" s="76"/>
      <c r="N35" s="76"/>
      <c r="O35" s="76"/>
      <c r="P35" s="71">
        <v>3</v>
      </c>
      <c r="Q35" s="30">
        <v>4.8250000000000002</v>
      </c>
      <c r="R35" s="147"/>
      <c r="S35" s="108"/>
      <c r="T35" s="108"/>
      <c r="U35" s="108"/>
    </row>
    <row r="36" spans="1:21">
      <c r="A36" s="86">
        <v>43063</v>
      </c>
      <c r="B36" s="38">
        <v>3009</v>
      </c>
      <c r="C36" s="139"/>
      <c r="D36" s="139"/>
      <c r="E36" s="140"/>
      <c r="F36" s="139"/>
      <c r="G36" s="139"/>
      <c r="H36" s="139"/>
      <c r="I36" s="139"/>
      <c r="J36" s="139"/>
      <c r="K36" s="76"/>
      <c r="L36" s="76"/>
      <c r="M36" s="76"/>
      <c r="N36" s="76"/>
      <c r="O36" s="76"/>
      <c r="P36" s="71">
        <v>0</v>
      </c>
      <c r="Q36" s="30">
        <v>3.5710000000000002</v>
      </c>
      <c r="R36" s="147"/>
      <c r="S36" s="108"/>
      <c r="T36" s="108"/>
      <c r="U36" s="108"/>
    </row>
    <row r="37" spans="1:21">
      <c r="A37" s="86">
        <v>43064</v>
      </c>
      <c r="B37" s="38">
        <v>2601</v>
      </c>
      <c r="C37" s="139"/>
      <c r="D37" s="139"/>
      <c r="E37" s="140"/>
      <c r="F37" s="139"/>
      <c r="G37" s="139"/>
      <c r="H37" s="139"/>
      <c r="I37" s="139"/>
      <c r="J37" s="139"/>
      <c r="K37" s="76"/>
      <c r="L37" s="76"/>
      <c r="M37" s="76"/>
      <c r="N37" s="76"/>
      <c r="O37" s="76"/>
      <c r="P37" s="71">
        <v>0</v>
      </c>
      <c r="Q37" s="30">
        <v>2.65</v>
      </c>
      <c r="R37" s="147"/>
      <c r="S37" s="108"/>
      <c r="T37" s="108"/>
      <c r="U37" s="108"/>
    </row>
    <row r="38" spans="1:21">
      <c r="A38" s="86">
        <v>43065</v>
      </c>
      <c r="B38" s="38">
        <v>2485</v>
      </c>
      <c r="C38" s="139"/>
      <c r="D38" s="139"/>
      <c r="E38" s="140"/>
      <c r="F38" s="139"/>
      <c r="G38" s="139"/>
      <c r="H38" s="139"/>
      <c r="I38" s="139"/>
      <c r="J38" s="139"/>
      <c r="K38" s="76"/>
      <c r="L38" s="76"/>
      <c r="M38" s="76"/>
      <c r="N38" s="76"/>
      <c r="O38" s="76"/>
      <c r="P38" s="71">
        <v>0</v>
      </c>
      <c r="Q38" s="30">
        <v>2.2690000000000001</v>
      </c>
      <c r="R38" s="147"/>
      <c r="S38" s="108"/>
      <c r="T38" s="108"/>
      <c r="U38" s="108"/>
    </row>
    <row r="39" spans="1:21">
      <c r="A39" s="86">
        <v>43066</v>
      </c>
      <c r="B39" s="38">
        <v>2410</v>
      </c>
      <c r="C39" s="139"/>
      <c r="D39" s="139"/>
      <c r="E39" s="140"/>
      <c r="F39" s="139"/>
      <c r="G39" s="139"/>
      <c r="H39" s="139"/>
      <c r="I39" s="139"/>
      <c r="J39" s="139"/>
      <c r="K39" s="76"/>
      <c r="L39" s="76"/>
      <c r="M39" s="76"/>
      <c r="N39" s="76"/>
      <c r="O39" s="76"/>
      <c r="P39" s="71">
        <v>1</v>
      </c>
      <c r="Q39" s="30">
        <v>2.2549999999999999</v>
      </c>
      <c r="R39" s="147"/>
      <c r="S39" s="108"/>
      <c r="T39" s="108"/>
      <c r="U39" s="108"/>
    </row>
    <row r="40" spans="1:21">
      <c r="A40" s="86">
        <v>43067</v>
      </c>
      <c r="B40" s="38">
        <v>2578</v>
      </c>
      <c r="C40" s="354" t="s">
        <v>33</v>
      </c>
      <c r="D40" s="355"/>
      <c r="E40" s="355"/>
      <c r="F40" s="355"/>
      <c r="G40" s="355"/>
      <c r="H40" s="355"/>
      <c r="I40" s="355"/>
      <c r="J40" s="356"/>
      <c r="K40" s="30"/>
      <c r="L40" s="30"/>
      <c r="M40" s="30"/>
      <c r="N40" s="30"/>
      <c r="O40" s="30"/>
      <c r="P40" s="71">
        <v>0</v>
      </c>
      <c r="Q40" s="30">
        <v>2.2789999999999999</v>
      </c>
      <c r="R40" s="147"/>
      <c r="S40" s="108"/>
      <c r="T40" s="108"/>
      <c r="U40" s="108"/>
    </row>
    <row r="41" spans="1:21">
      <c r="A41" s="86">
        <v>43068</v>
      </c>
      <c r="B41" s="38">
        <v>2480</v>
      </c>
      <c r="C41" s="139"/>
      <c r="D41" s="139"/>
      <c r="E41" s="140"/>
      <c r="F41" s="139"/>
      <c r="G41" s="139"/>
      <c r="H41" s="139"/>
      <c r="I41" s="139"/>
      <c r="J41" s="139"/>
      <c r="K41" s="76"/>
      <c r="L41" s="76"/>
      <c r="M41" s="76"/>
      <c r="N41" s="76"/>
      <c r="O41" s="76"/>
      <c r="P41" s="71">
        <v>1</v>
      </c>
      <c r="Q41" s="30">
        <v>2.298</v>
      </c>
      <c r="R41" s="147"/>
      <c r="S41" s="108"/>
      <c r="T41" s="108"/>
      <c r="U41" s="108"/>
    </row>
    <row r="42" spans="1:21">
      <c r="A42" s="86">
        <v>43069</v>
      </c>
      <c r="B42" s="38">
        <v>3628</v>
      </c>
      <c r="C42" s="139"/>
      <c r="D42" s="139"/>
      <c r="E42" s="140"/>
      <c r="F42" s="139"/>
      <c r="G42" s="139"/>
      <c r="H42" s="139"/>
      <c r="I42" s="139"/>
      <c r="J42" s="139"/>
      <c r="K42" s="76"/>
      <c r="L42" s="76"/>
      <c r="M42" s="76"/>
      <c r="N42" s="76"/>
      <c r="O42" s="76"/>
      <c r="P42" s="71">
        <v>21</v>
      </c>
      <c r="Q42" s="30">
        <v>3.2010000000000001</v>
      </c>
      <c r="R42" s="147"/>
      <c r="S42" s="108"/>
      <c r="T42" s="108"/>
      <c r="U42" s="108"/>
    </row>
    <row r="43" spans="1:21">
      <c r="A43" s="86">
        <v>43070</v>
      </c>
      <c r="B43" s="38">
        <v>10138</v>
      </c>
      <c r="C43" s="139"/>
      <c r="D43" s="139"/>
      <c r="E43" s="140"/>
      <c r="F43" s="139"/>
      <c r="G43" s="139"/>
      <c r="H43" s="139"/>
      <c r="I43" s="139"/>
      <c r="J43" s="139"/>
      <c r="K43" s="76"/>
      <c r="L43" s="76"/>
      <c r="M43" s="76"/>
      <c r="N43" s="76"/>
      <c r="O43" s="76"/>
      <c r="P43" s="71">
        <v>23</v>
      </c>
      <c r="Q43" s="30">
        <v>0.34100000000000003</v>
      </c>
      <c r="R43" s="147"/>
      <c r="S43" s="108"/>
      <c r="T43" s="108"/>
      <c r="U43" s="108"/>
    </row>
    <row r="44" spans="1:21">
      <c r="A44" s="86">
        <v>43071</v>
      </c>
      <c r="B44" s="38">
        <v>6147</v>
      </c>
      <c r="C44" s="139"/>
      <c r="D44" s="139"/>
      <c r="E44" s="140"/>
      <c r="F44" s="139"/>
      <c r="G44" s="139"/>
      <c r="H44" s="139"/>
      <c r="I44" s="139"/>
      <c r="J44" s="139"/>
      <c r="K44" s="76"/>
      <c r="L44" s="76"/>
      <c r="M44" s="76"/>
      <c r="N44" s="76"/>
      <c r="O44" s="76"/>
      <c r="P44" s="71">
        <v>2</v>
      </c>
      <c r="Q44" s="30">
        <v>6.6000000000000003E-2</v>
      </c>
      <c r="R44" s="147"/>
      <c r="S44" s="108"/>
      <c r="T44" s="108"/>
      <c r="U44" s="108"/>
    </row>
    <row r="45" spans="1:21">
      <c r="A45" s="86">
        <v>43072</v>
      </c>
      <c r="B45" s="38">
        <v>4375</v>
      </c>
      <c r="C45" s="139"/>
      <c r="D45" s="139"/>
      <c r="E45" s="140"/>
      <c r="F45" s="139"/>
      <c r="G45" s="139"/>
      <c r="H45" s="139"/>
      <c r="I45" s="139"/>
      <c r="J45" s="139"/>
      <c r="K45" s="76"/>
      <c r="L45" s="76"/>
      <c r="M45" s="76"/>
      <c r="N45" s="76"/>
      <c r="O45" s="76"/>
      <c r="P45" s="71">
        <v>7</v>
      </c>
      <c r="Q45" s="30">
        <v>5.5E-2</v>
      </c>
      <c r="R45" s="147"/>
      <c r="S45" s="108"/>
      <c r="T45" s="108"/>
      <c r="U45" s="108"/>
    </row>
    <row r="46" spans="1:21">
      <c r="A46" s="86">
        <v>43073</v>
      </c>
      <c r="B46" s="38">
        <v>4022.0000000000005</v>
      </c>
      <c r="C46" s="139"/>
      <c r="D46" s="139"/>
      <c r="E46" s="140"/>
      <c r="F46" s="139"/>
      <c r="G46" s="139"/>
      <c r="H46" s="139"/>
      <c r="I46" s="139"/>
      <c r="J46" s="139"/>
      <c r="K46" s="76"/>
      <c r="L46" s="76"/>
      <c r="M46" s="76"/>
      <c r="N46" s="76"/>
      <c r="O46" s="76"/>
      <c r="P46" s="71">
        <v>0</v>
      </c>
      <c r="Q46" s="30">
        <v>4.3999999999999997E-2</v>
      </c>
      <c r="R46" s="147"/>
      <c r="S46" s="108"/>
      <c r="T46" s="108"/>
      <c r="U46" s="108"/>
    </row>
    <row r="47" spans="1:21">
      <c r="A47" s="86">
        <v>43074</v>
      </c>
      <c r="B47" s="38">
        <v>4413</v>
      </c>
      <c r="C47" s="139"/>
      <c r="D47" s="139"/>
      <c r="E47" s="140"/>
      <c r="F47" s="139"/>
      <c r="G47" s="139"/>
      <c r="H47" s="139"/>
      <c r="I47" s="139"/>
      <c r="J47" s="139"/>
      <c r="K47" s="76"/>
      <c r="L47" s="76"/>
      <c r="M47" s="76"/>
      <c r="N47" s="76"/>
      <c r="O47" s="76"/>
      <c r="P47" s="71">
        <v>10</v>
      </c>
      <c r="Q47" s="30">
        <v>5.6000000000000001E-2</v>
      </c>
      <c r="R47" s="147"/>
      <c r="S47" s="108"/>
      <c r="T47" s="108"/>
      <c r="U47" s="108"/>
    </row>
    <row r="48" spans="1:21">
      <c r="A48" s="86">
        <v>43075</v>
      </c>
      <c r="B48" s="38">
        <v>3570</v>
      </c>
      <c r="C48" s="139"/>
      <c r="D48" s="139"/>
      <c r="E48" s="140"/>
      <c r="F48" s="139"/>
      <c r="G48" s="139"/>
      <c r="H48" s="139"/>
      <c r="I48" s="139"/>
      <c r="J48" s="139"/>
      <c r="K48" s="76"/>
      <c r="L48" s="76"/>
      <c r="M48" s="76"/>
      <c r="N48" s="76"/>
      <c r="O48" s="76"/>
      <c r="P48" s="71">
        <v>1</v>
      </c>
      <c r="Q48" s="30">
        <v>4.9000000000000002E-2</v>
      </c>
      <c r="R48" s="147"/>
      <c r="S48" s="108"/>
      <c r="T48" s="108"/>
      <c r="U48" s="108"/>
    </row>
    <row r="49" spans="1:21">
      <c r="A49" s="86">
        <v>43076</v>
      </c>
      <c r="B49" s="38">
        <v>3060</v>
      </c>
      <c r="C49" s="139"/>
      <c r="D49" s="139"/>
      <c r="E49" s="140"/>
      <c r="F49" s="139"/>
      <c r="G49" s="139"/>
      <c r="H49" s="139"/>
      <c r="I49" s="139"/>
      <c r="J49" s="139"/>
      <c r="K49" s="76"/>
      <c r="L49" s="76"/>
      <c r="M49" s="76"/>
      <c r="N49" s="76"/>
      <c r="O49" s="76"/>
      <c r="P49" s="71">
        <v>0</v>
      </c>
      <c r="Q49" s="30">
        <v>5.2999999999999999E-2</v>
      </c>
      <c r="R49" s="147"/>
      <c r="S49" s="108"/>
      <c r="T49" s="108"/>
      <c r="U49" s="108"/>
    </row>
    <row r="50" spans="1:21">
      <c r="A50" s="86">
        <v>43077</v>
      </c>
      <c r="B50" s="38">
        <v>2725</v>
      </c>
      <c r="C50" s="139"/>
      <c r="D50" s="139"/>
      <c r="E50" s="140"/>
      <c r="F50" s="139"/>
      <c r="G50" s="139"/>
      <c r="H50" s="139"/>
      <c r="I50" s="139"/>
      <c r="J50" s="139"/>
      <c r="K50" s="76"/>
      <c r="L50" s="76"/>
      <c r="M50" s="76"/>
      <c r="N50" s="76"/>
      <c r="O50" s="76"/>
      <c r="P50" s="71">
        <v>0</v>
      </c>
      <c r="Q50" s="30">
        <v>3.2000000000000001E-2</v>
      </c>
      <c r="R50" s="147"/>
      <c r="S50" s="108"/>
      <c r="T50" s="108"/>
      <c r="U50" s="108"/>
    </row>
    <row r="51" spans="1:21">
      <c r="A51" s="86">
        <v>43078</v>
      </c>
      <c r="B51" s="38">
        <v>2536</v>
      </c>
      <c r="C51" s="139"/>
      <c r="D51" s="139"/>
      <c r="E51" s="140"/>
      <c r="F51" s="139"/>
      <c r="G51" s="139"/>
      <c r="H51" s="139"/>
      <c r="I51" s="139"/>
      <c r="J51" s="139"/>
      <c r="K51" s="76"/>
      <c r="L51" s="76"/>
      <c r="M51" s="76"/>
      <c r="N51" s="76"/>
      <c r="O51" s="76"/>
      <c r="P51" s="71">
        <v>4</v>
      </c>
      <c r="Q51" s="30">
        <v>2.4E-2</v>
      </c>
      <c r="R51" s="147"/>
      <c r="S51" s="108"/>
      <c r="T51" s="108"/>
      <c r="U51" s="108"/>
    </row>
    <row r="52" spans="1:21">
      <c r="A52" s="86">
        <v>43079</v>
      </c>
      <c r="B52" s="38">
        <v>2616</v>
      </c>
      <c r="C52" s="139"/>
      <c r="D52" s="139"/>
      <c r="E52" s="140"/>
      <c r="F52" s="139"/>
      <c r="G52" s="139"/>
      <c r="H52" s="139"/>
      <c r="I52" s="139"/>
      <c r="J52" s="139"/>
      <c r="K52" s="76"/>
      <c r="L52" s="76"/>
      <c r="M52" s="76"/>
      <c r="N52" s="76"/>
      <c r="O52" s="76"/>
      <c r="P52" s="72">
        <v>0</v>
      </c>
      <c r="Q52" s="30">
        <v>0.03</v>
      </c>
      <c r="R52" s="147"/>
      <c r="S52" s="108"/>
      <c r="T52" s="108"/>
      <c r="U52" s="108"/>
    </row>
    <row r="53" spans="1:21">
      <c r="A53" s="86">
        <v>43080</v>
      </c>
      <c r="B53" s="38">
        <v>2636</v>
      </c>
      <c r="C53" s="139"/>
      <c r="D53" s="139"/>
      <c r="E53" s="140"/>
      <c r="F53" s="139"/>
      <c r="G53" s="139"/>
      <c r="H53" s="139"/>
      <c r="I53" s="139"/>
      <c r="J53" s="139"/>
      <c r="K53" s="76"/>
      <c r="L53" s="76"/>
      <c r="M53" s="76"/>
      <c r="N53" s="76"/>
      <c r="O53" s="76"/>
      <c r="P53" s="72">
        <v>0</v>
      </c>
      <c r="Q53" s="30">
        <v>3.1E-2</v>
      </c>
      <c r="R53" s="147"/>
      <c r="S53" s="108"/>
      <c r="T53" s="108"/>
      <c r="U53" s="108"/>
    </row>
    <row r="54" spans="1:21">
      <c r="A54" s="86">
        <v>43081</v>
      </c>
      <c r="B54" s="38">
        <v>2684</v>
      </c>
      <c r="C54" s="30">
        <v>2</v>
      </c>
      <c r="D54" s="30">
        <v>1.4</v>
      </c>
      <c r="E54" s="37">
        <v>7.9</v>
      </c>
      <c r="F54" s="30">
        <v>34</v>
      </c>
      <c r="G54" s="30">
        <v>19</v>
      </c>
      <c r="H54" s="30">
        <v>11</v>
      </c>
      <c r="I54" s="30">
        <v>4</v>
      </c>
      <c r="J54" s="30">
        <v>7.3</v>
      </c>
      <c r="K54" s="30">
        <v>29.52</v>
      </c>
      <c r="L54" s="30">
        <v>10.74</v>
      </c>
      <c r="M54" s="30">
        <v>5.37</v>
      </c>
      <c r="N54" s="30">
        <v>19.59</v>
      </c>
      <c r="O54" s="30">
        <v>51</v>
      </c>
      <c r="P54" s="72">
        <v>0</v>
      </c>
      <c r="Q54" s="30">
        <v>3.2000000000000001E-2</v>
      </c>
      <c r="R54" s="147" t="s">
        <v>52</v>
      </c>
      <c r="S54" s="108">
        <v>43088</v>
      </c>
      <c r="T54" s="108">
        <v>43088</v>
      </c>
      <c r="U54" s="108"/>
    </row>
    <row r="55" spans="1:21">
      <c r="A55" s="86">
        <v>43082</v>
      </c>
      <c r="B55" s="38">
        <v>2551</v>
      </c>
      <c r="C55" s="139"/>
      <c r="D55" s="139"/>
      <c r="E55" s="140"/>
      <c r="F55" s="139"/>
      <c r="G55" s="139"/>
      <c r="H55" s="139"/>
      <c r="I55" s="139"/>
      <c r="J55" s="139"/>
      <c r="K55" s="76"/>
      <c r="L55" s="76"/>
      <c r="M55" s="76"/>
      <c r="N55" s="76"/>
      <c r="O55" s="76"/>
      <c r="P55" s="72">
        <v>0</v>
      </c>
      <c r="Q55" s="30">
        <v>2.3E-2</v>
      </c>
      <c r="R55" s="147"/>
      <c r="S55" s="108"/>
      <c r="T55" s="108"/>
      <c r="U55" s="108"/>
    </row>
    <row r="56" spans="1:21">
      <c r="A56" s="86">
        <v>43083</v>
      </c>
      <c r="B56" s="38">
        <v>2611</v>
      </c>
      <c r="C56" s="33"/>
      <c r="D56" s="33"/>
      <c r="E56" s="31"/>
      <c r="F56" s="31"/>
      <c r="G56" s="31"/>
      <c r="H56" s="31"/>
      <c r="I56" s="33"/>
      <c r="J56" s="33"/>
      <c r="K56" s="76"/>
      <c r="L56" s="76"/>
      <c r="M56" s="76"/>
      <c r="N56" s="76"/>
      <c r="O56" s="76"/>
      <c r="P56" s="71">
        <v>0</v>
      </c>
      <c r="Q56" s="30">
        <v>2.1000000000000001E-2</v>
      </c>
      <c r="R56" s="147"/>
      <c r="S56" s="108"/>
      <c r="T56" s="108"/>
      <c r="U56" s="108"/>
    </row>
    <row r="57" spans="1:21">
      <c r="A57" s="86">
        <v>43084</v>
      </c>
      <c r="B57" s="38">
        <v>2458</v>
      </c>
      <c r="C57" s="139"/>
      <c r="D57" s="139"/>
      <c r="E57" s="140"/>
      <c r="F57" s="139"/>
      <c r="G57" s="139"/>
      <c r="H57" s="139"/>
      <c r="I57" s="139"/>
      <c r="J57" s="139"/>
      <c r="K57" s="76"/>
      <c r="L57" s="76"/>
      <c r="M57" s="76"/>
      <c r="N57" s="76"/>
      <c r="O57" s="76"/>
      <c r="P57" s="71">
        <v>0</v>
      </c>
      <c r="Q57" s="30">
        <v>2.4E-2</v>
      </c>
      <c r="R57" s="147"/>
      <c r="S57" s="108"/>
      <c r="T57" s="108"/>
      <c r="U57" s="108"/>
    </row>
    <row r="58" spans="1:21">
      <c r="A58" s="86">
        <v>43085</v>
      </c>
      <c r="B58" s="38">
        <v>2483</v>
      </c>
      <c r="C58" s="139"/>
      <c r="D58" s="139"/>
      <c r="E58" s="140"/>
      <c r="F58" s="139"/>
      <c r="G58" s="139"/>
      <c r="H58" s="139"/>
      <c r="I58" s="139"/>
      <c r="J58" s="139"/>
      <c r="K58" s="76"/>
      <c r="L58" s="76"/>
      <c r="M58" s="76"/>
      <c r="N58" s="76"/>
      <c r="O58" s="76"/>
      <c r="P58" s="71">
        <v>0</v>
      </c>
      <c r="Q58" s="30">
        <v>3.5000000000000003E-2</v>
      </c>
      <c r="R58" s="147"/>
      <c r="S58" s="108"/>
      <c r="T58" s="108"/>
      <c r="U58" s="108"/>
    </row>
    <row r="59" spans="1:21">
      <c r="A59" s="86">
        <v>43086</v>
      </c>
      <c r="B59" s="38">
        <v>2300</v>
      </c>
      <c r="C59" s="139"/>
      <c r="D59" s="139"/>
      <c r="E59" s="140"/>
      <c r="F59" s="139"/>
      <c r="G59" s="139"/>
      <c r="H59" s="139"/>
      <c r="I59" s="139"/>
      <c r="J59" s="139"/>
      <c r="K59" s="76"/>
      <c r="L59" s="76"/>
      <c r="M59" s="76"/>
      <c r="N59" s="76"/>
      <c r="O59" s="76"/>
      <c r="P59" s="71">
        <v>0</v>
      </c>
      <c r="Q59" s="30">
        <v>2.1000000000000001E-2</v>
      </c>
      <c r="R59" s="147"/>
      <c r="S59" s="108"/>
      <c r="T59" s="108"/>
      <c r="U59" s="108"/>
    </row>
    <row r="60" spans="1:21">
      <c r="A60" s="86">
        <v>43087</v>
      </c>
      <c r="B60" s="38">
        <v>2466</v>
      </c>
      <c r="C60" s="139"/>
      <c r="D60" s="139"/>
      <c r="E60" s="140"/>
      <c r="F60" s="139"/>
      <c r="G60" s="139"/>
      <c r="H60" s="139"/>
      <c r="I60" s="139"/>
      <c r="J60" s="139"/>
      <c r="K60" s="76"/>
      <c r="L60" s="76"/>
      <c r="M60" s="76"/>
      <c r="N60" s="76"/>
      <c r="O60" s="76"/>
      <c r="P60" s="71">
        <v>0</v>
      </c>
      <c r="Q60" s="30">
        <v>1.6E-2</v>
      </c>
      <c r="R60" s="147"/>
      <c r="S60" s="108"/>
      <c r="T60" s="108"/>
      <c r="U60" s="108"/>
    </row>
    <row r="61" spans="1:21">
      <c r="A61" s="86">
        <v>43088</v>
      </c>
      <c r="B61" s="38">
        <v>2528</v>
      </c>
      <c r="C61" s="139"/>
      <c r="D61" s="139"/>
      <c r="E61" s="140"/>
      <c r="F61" s="139"/>
      <c r="G61" s="139"/>
      <c r="H61" s="139"/>
      <c r="I61" s="139"/>
      <c r="J61" s="139"/>
      <c r="K61" s="76"/>
      <c r="L61" s="76"/>
      <c r="M61" s="76"/>
      <c r="N61" s="76"/>
      <c r="O61" s="76"/>
      <c r="P61" s="71">
        <v>0</v>
      </c>
      <c r="Q61" s="30">
        <v>1.0999999999999999E-2</v>
      </c>
      <c r="R61" s="147"/>
      <c r="S61" s="108"/>
      <c r="T61" s="108"/>
      <c r="U61" s="108"/>
    </row>
    <row r="62" spans="1:21">
      <c r="A62" s="86">
        <v>43089</v>
      </c>
      <c r="B62" s="38">
        <v>2281</v>
      </c>
      <c r="C62" s="139"/>
      <c r="D62" s="139"/>
      <c r="E62" s="140"/>
      <c r="F62" s="139"/>
      <c r="G62" s="139"/>
      <c r="H62" s="139"/>
      <c r="I62" s="139"/>
      <c r="J62" s="139"/>
      <c r="K62" s="76"/>
      <c r="L62" s="76"/>
      <c r="M62" s="76"/>
      <c r="N62" s="76"/>
      <c r="O62" s="76"/>
      <c r="P62" s="71">
        <v>0</v>
      </c>
      <c r="Q62" s="30">
        <v>2.0369999999999999</v>
      </c>
      <c r="R62" s="147"/>
      <c r="S62" s="108"/>
      <c r="T62" s="108"/>
      <c r="U62" s="108"/>
    </row>
    <row r="63" spans="1:21">
      <c r="A63" s="86">
        <v>43090</v>
      </c>
      <c r="B63" s="38">
        <v>2260</v>
      </c>
      <c r="C63" s="139"/>
      <c r="D63" s="139"/>
      <c r="E63" s="140"/>
      <c r="F63" s="139"/>
      <c r="G63" s="139"/>
      <c r="H63" s="139"/>
      <c r="I63" s="139"/>
      <c r="J63" s="139"/>
      <c r="K63" s="76"/>
      <c r="L63" s="76"/>
      <c r="M63" s="76"/>
      <c r="N63" s="76"/>
      <c r="O63" s="76"/>
      <c r="P63" s="71">
        <v>36</v>
      </c>
      <c r="Q63" s="30">
        <v>1.94</v>
      </c>
      <c r="R63" s="147"/>
      <c r="S63" s="108"/>
      <c r="T63" s="108"/>
      <c r="U63" s="108"/>
    </row>
    <row r="64" spans="1:21">
      <c r="A64" s="86">
        <v>43091</v>
      </c>
      <c r="B64" s="38">
        <v>5748</v>
      </c>
      <c r="C64" s="154">
        <v>2</v>
      </c>
      <c r="D64" s="154">
        <v>0.24</v>
      </c>
      <c r="E64" s="155">
        <v>6.5</v>
      </c>
      <c r="F64" s="154">
        <v>43520</v>
      </c>
      <c r="G64" s="154">
        <v>72</v>
      </c>
      <c r="H64" s="154">
        <v>86</v>
      </c>
      <c r="I64" s="154">
        <v>2.8</v>
      </c>
      <c r="J64" s="154">
        <v>1.1000000000000001</v>
      </c>
      <c r="K64" s="156"/>
      <c r="L64" s="156"/>
      <c r="M64" s="156"/>
      <c r="N64" s="156"/>
      <c r="O64" s="156"/>
      <c r="P64" s="71">
        <v>0</v>
      </c>
      <c r="Q64" s="30">
        <v>4.3280000000000003</v>
      </c>
      <c r="R64" s="147" t="s">
        <v>51</v>
      </c>
      <c r="S64" s="108">
        <v>43109</v>
      </c>
      <c r="T64" s="108">
        <v>43109</v>
      </c>
      <c r="U64" s="108"/>
    </row>
    <row r="65" spans="1:21">
      <c r="A65" s="86">
        <v>43092</v>
      </c>
      <c r="B65" s="38">
        <v>2785</v>
      </c>
      <c r="C65" s="139"/>
      <c r="D65" s="139"/>
      <c r="E65" s="140"/>
      <c r="F65" s="139"/>
      <c r="G65" s="139"/>
      <c r="H65" s="139"/>
      <c r="I65" s="139"/>
      <c r="J65" s="139"/>
      <c r="K65" s="76"/>
      <c r="L65" s="76"/>
      <c r="M65" s="76"/>
      <c r="N65" s="76"/>
      <c r="O65" s="76"/>
      <c r="P65" s="71">
        <v>0</v>
      </c>
      <c r="Q65" s="30">
        <v>4.9409999999999998</v>
      </c>
      <c r="R65" s="147"/>
      <c r="S65" s="108"/>
      <c r="T65" s="108"/>
      <c r="U65" s="108"/>
    </row>
    <row r="66" spans="1:21">
      <c r="A66" s="86">
        <v>43093</v>
      </c>
      <c r="B66" s="38">
        <v>2587</v>
      </c>
      <c r="C66" s="139"/>
      <c r="D66" s="139"/>
      <c r="E66" s="140"/>
      <c r="F66" s="139"/>
      <c r="G66" s="139"/>
      <c r="H66" s="139"/>
      <c r="I66" s="139"/>
      <c r="J66" s="139"/>
      <c r="K66" s="76"/>
      <c r="L66" s="76"/>
      <c r="M66" s="76"/>
      <c r="N66" s="76"/>
      <c r="O66" s="76"/>
      <c r="P66" s="71">
        <v>0</v>
      </c>
      <c r="Q66" s="30">
        <v>2.7189999999999999</v>
      </c>
      <c r="R66" s="147"/>
      <c r="S66" s="108"/>
      <c r="T66" s="108"/>
      <c r="U66" s="108"/>
    </row>
    <row r="67" spans="1:21">
      <c r="A67" s="86">
        <v>43094</v>
      </c>
      <c r="B67" s="38">
        <v>7545</v>
      </c>
      <c r="C67" s="139"/>
      <c r="D67" s="139"/>
      <c r="E67" s="140"/>
      <c r="F67" s="139"/>
      <c r="G67" s="139"/>
      <c r="H67" s="139"/>
      <c r="I67" s="139"/>
      <c r="J67" s="139"/>
      <c r="K67" s="76"/>
      <c r="L67" s="76"/>
      <c r="M67" s="76"/>
      <c r="N67" s="76"/>
      <c r="O67" s="76"/>
      <c r="P67" s="71">
        <v>45</v>
      </c>
      <c r="Q67" s="30"/>
      <c r="R67" s="147"/>
      <c r="S67" s="108"/>
      <c r="T67" s="108"/>
      <c r="U67" s="108"/>
    </row>
    <row r="68" spans="1:21">
      <c r="A68" s="86">
        <v>43095</v>
      </c>
      <c r="B68" s="38">
        <v>7581</v>
      </c>
      <c r="C68" s="152"/>
      <c r="D68" s="152"/>
      <c r="E68" s="153"/>
      <c r="F68" s="152"/>
      <c r="G68" s="152"/>
      <c r="H68" s="152"/>
      <c r="I68" s="152"/>
      <c r="J68" s="152"/>
      <c r="K68" s="76"/>
      <c r="L68" s="76"/>
      <c r="M68" s="76"/>
      <c r="N68" s="76"/>
      <c r="O68" s="76"/>
      <c r="P68" s="72">
        <v>1</v>
      </c>
      <c r="Q68" s="30">
        <v>6.86</v>
      </c>
      <c r="R68" s="147"/>
      <c r="S68" s="108"/>
      <c r="T68" s="108"/>
      <c r="U68" s="108"/>
    </row>
    <row r="69" spans="1:21">
      <c r="A69" s="86">
        <v>43096</v>
      </c>
      <c r="B69" s="38">
        <v>920</v>
      </c>
      <c r="C69" s="139"/>
      <c r="D69" s="139"/>
      <c r="E69" s="140"/>
      <c r="F69" s="139"/>
      <c r="G69" s="139"/>
      <c r="H69" s="139"/>
      <c r="I69" s="139"/>
      <c r="J69" s="139"/>
      <c r="K69" s="76"/>
      <c r="L69" s="76"/>
      <c r="M69" s="76"/>
      <c r="N69" s="76"/>
      <c r="O69" s="76"/>
      <c r="P69" s="72">
        <v>2</v>
      </c>
      <c r="Q69" s="30">
        <v>6.5179999999999998</v>
      </c>
      <c r="R69" s="147"/>
      <c r="S69" s="108"/>
      <c r="T69" s="108"/>
      <c r="U69" s="108"/>
    </row>
    <row r="70" spans="1:21">
      <c r="A70" s="86">
        <v>43097</v>
      </c>
      <c r="B70" s="38">
        <v>3022</v>
      </c>
      <c r="C70" s="139"/>
      <c r="D70" s="139"/>
      <c r="E70" s="140"/>
      <c r="F70" s="139"/>
      <c r="G70" s="139"/>
      <c r="H70" s="139"/>
      <c r="I70" s="139"/>
      <c r="J70" s="139"/>
      <c r="K70" s="76"/>
      <c r="L70" s="76"/>
      <c r="M70" s="76"/>
      <c r="N70" s="76"/>
      <c r="O70" s="76"/>
      <c r="P70" s="71">
        <v>0</v>
      </c>
      <c r="Q70" s="30">
        <v>5.82</v>
      </c>
      <c r="R70" s="147"/>
      <c r="S70" s="108"/>
      <c r="T70" s="108"/>
      <c r="U70" s="108"/>
    </row>
    <row r="71" spans="1:21">
      <c r="A71" s="86">
        <v>43098</v>
      </c>
      <c r="B71" s="38">
        <v>2667</v>
      </c>
      <c r="C71" s="139"/>
      <c r="D71" s="139"/>
      <c r="E71" s="140"/>
      <c r="F71" s="139"/>
      <c r="G71" s="139"/>
      <c r="H71" s="139"/>
      <c r="I71" s="139"/>
      <c r="J71" s="139"/>
      <c r="K71" s="76"/>
      <c r="L71" s="76"/>
      <c r="M71" s="76"/>
      <c r="N71" s="76"/>
      <c r="O71" s="76"/>
      <c r="P71" s="71">
        <v>0</v>
      </c>
      <c r="Q71" s="30">
        <v>3.1040000000000001</v>
      </c>
      <c r="R71" s="147"/>
      <c r="S71" s="108"/>
      <c r="T71" s="108"/>
      <c r="U71" s="108"/>
    </row>
    <row r="72" spans="1:21">
      <c r="A72" s="86">
        <v>43099</v>
      </c>
      <c r="B72" s="38">
        <v>2496</v>
      </c>
      <c r="C72" s="139"/>
      <c r="D72" s="139"/>
      <c r="E72" s="140"/>
      <c r="F72" s="139"/>
      <c r="G72" s="139"/>
      <c r="H72" s="139"/>
      <c r="I72" s="139"/>
      <c r="J72" s="139"/>
      <c r="K72" s="76"/>
      <c r="L72" s="76"/>
      <c r="M72" s="76"/>
      <c r="N72" s="76"/>
      <c r="O72" s="76"/>
      <c r="P72" s="71">
        <v>13</v>
      </c>
      <c r="Q72" s="30">
        <v>2.3860000000000001</v>
      </c>
      <c r="R72" s="147"/>
      <c r="S72" s="108"/>
      <c r="T72" s="108"/>
      <c r="U72" s="108"/>
    </row>
    <row r="73" spans="1:21">
      <c r="A73" s="86">
        <v>43100</v>
      </c>
      <c r="B73" s="38">
        <v>4742</v>
      </c>
      <c r="C73" s="139"/>
      <c r="D73" s="139"/>
      <c r="E73" s="140"/>
      <c r="F73" s="139"/>
      <c r="G73" s="139"/>
      <c r="H73" s="139"/>
      <c r="I73" s="139"/>
      <c r="J73" s="139"/>
      <c r="K73" s="76"/>
      <c r="L73" s="76"/>
      <c r="M73" s="76"/>
      <c r="N73" s="76"/>
      <c r="O73" s="76"/>
      <c r="P73" s="71">
        <v>0</v>
      </c>
      <c r="Q73" s="30">
        <v>2.9340000000000002</v>
      </c>
      <c r="R73" s="147"/>
      <c r="S73" s="108"/>
      <c r="T73" s="108"/>
      <c r="U73" s="108"/>
    </row>
    <row r="74" spans="1:21">
      <c r="A74" s="86">
        <v>43101</v>
      </c>
      <c r="B74" s="38">
        <v>4044</v>
      </c>
      <c r="C74" s="139"/>
      <c r="D74" s="139"/>
      <c r="E74" s="140"/>
      <c r="F74" s="139"/>
      <c r="G74" s="139"/>
      <c r="H74" s="139"/>
      <c r="I74" s="139"/>
      <c r="J74" s="139"/>
      <c r="K74" s="76"/>
      <c r="L74" s="76"/>
      <c r="M74" s="76"/>
      <c r="N74" s="76"/>
      <c r="O74" s="76"/>
      <c r="P74" s="71">
        <v>16</v>
      </c>
      <c r="Q74" s="30">
        <v>5.3140000000000001</v>
      </c>
      <c r="R74" s="147"/>
      <c r="S74" s="108"/>
      <c r="T74" s="108"/>
      <c r="U74" s="108"/>
    </row>
    <row r="75" spans="1:21">
      <c r="A75" s="86">
        <v>43102</v>
      </c>
      <c r="B75" s="38">
        <v>4725</v>
      </c>
      <c r="C75" s="139"/>
      <c r="D75" s="139"/>
      <c r="E75" s="140"/>
      <c r="F75" s="139"/>
      <c r="G75" s="139"/>
      <c r="H75" s="139"/>
      <c r="I75" s="139"/>
      <c r="J75" s="139"/>
      <c r="K75" s="76"/>
      <c r="L75" s="76"/>
      <c r="M75" s="76"/>
      <c r="N75" s="76"/>
      <c r="O75" s="76"/>
      <c r="P75" s="71">
        <v>31</v>
      </c>
      <c r="Q75" s="30">
        <v>3.996</v>
      </c>
      <c r="R75" s="147"/>
      <c r="S75" s="108"/>
      <c r="T75" s="108"/>
      <c r="U75" s="108"/>
    </row>
    <row r="76" spans="1:21">
      <c r="A76" s="86">
        <v>43103</v>
      </c>
      <c r="B76" s="38">
        <v>12377</v>
      </c>
      <c r="C76" s="139"/>
      <c r="D76" s="139"/>
      <c r="E76" s="140"/>
      <c r="F76" s="139"/>
      <c r="G76" s="139"/>
      <c r="H76" s="139"/>
      <c r="I76" s="139"/>
      <c r="J76" s="139"/>
      <c r="K76" s="76"/>
      <c r="L76" s="76"/>
      <c r="M76" s="76"/>
      <c r="N76" s="76"/>
      <c r="O76" s="76"/>
      <c r="P76" s="71">
        <v>0</v>
      </c>
      <c r="Q76" s="30">
        <v>5.49</v>
      </c>
      <c r="R76" s="147"/>
      <c r="S76" s="108"/>
      <c r="T76" s="108"/>
      <c r="U76" s="108"/>
    </row>
    <row r="77" spans="1:21">
      <c r="A77" s="86">
        <v>43104</v>
      </c>
      <c r="B77" s="38">
        <v>5108</v>
      </c>
      <c r="C77" s="139"/>
      <c r="D77" s="139"/>
      <c r="E77" s="140"/>
      <c r="F77" s="139"/>
      <c r="G77" s="139"/>
      <c r="H77" s="139"/>
      <c r="I77" s="139"/>
      <c r="J77" s="139"/>
      <c r="K77" s="76"/>
      <c r="L77" s="76"/>
      <c r="M77" s="76"/>
      <c r="N77" s="76"/>
      <c r="O77" s="76"/>
      <c r="P77" s="71">
        <v>0</v>
      </c>
      <c r="Q77" s="30">
        <v>5.66</v>
      </c>
      <c r="R77" s="147"/>
      <c r="S77" s="108"/>
      <c r="T77" s="108"/>
      <c r="U77" s="108"/>
    </row>
    <row r="78" spans="1:21">
      <c r="A78" s="86">
        <v>43105</v>
      </c>
      <c r="B78" s="38">
        <v>3438</v>
      </c>
      <c r="C78" s="139"/>
      <c r="D78" s="139"/>
      <c r="E78" s="140"/>
      <c r="F78" s="139"/>
      <c r="G78" s="139"/>
      <c r="H78" s="139"/>
      <c r="I78" s="139"/>
      <c r="J78" s="139"/>
      <c r="K78" s="76"/>
      <c r="L78" s="76"/>
      <c r="M78" s="76"/>
      <c r="N78" s="76"/>
      <c r="O78" s="76"/>
      <c r="P78" s="71">
        <v>0</v>
      </c>
      <c r="Q78" s="30">
        <v>0.31900000000000001</v>
      </c>
      <c r="R78" s="147"/>
      <c r="S78" s="108"/>
      <c r="T78" s="108"/>
      <c r="U78" s="108"/>
    </row>
    <row r="79" spans="1:21">
      <c r="A79" s="86">
        <v>43106</v>
      </c>
      <c r="B79" s="38">
        <v>2882</v>
      </c>
      <c r="C79" s="139"/>
      <c r="D79" s="139"/>
      <c r="E79" s="140"/>
      <c r="F79" s="139"/>
      <c r="G79" s="139"/>
      <c r="H79" s="139"/>
      <c r="I79" s="139"/>
      <c r="J79" s="139"/>
      <c r="K79" s="76"/>
      <c r="L79" s="76"/>
      <c r="M79" s="76"/>
      <c r="N79" s="76"/>
      <c r="O79" s="76"/>
      <c r="P79" s="71">
        <v>0</v>
      </c>
      <c r="Q79" s="30">
        <v>0.20499999999999999</v>
      </c>
      <c r="R79" s="147"/>
      <c r="S79" s="108"/>
      <c r="T79" s="108"/>
      <c r="U79" s="108"/>
    </row>
    <row r="80" spans="1:21">
      <c r="A80" s="86">
        <v>43107</v>
      </c>
      <c r="B80" s="38">
        <v>3023</v>
      </c>
      <c r="C80" s="139"/>
      <c r="D80" s="139"/>
      <c r="E80" s="140"/>
      <c r="F80" s="139"/>
      <c r="G80" s="139"/>
      <c r="H80" s="139"/>
      <c r="I80" s="139"/>
      <c r="J80" s="139"/>
      <c r="K80" s="76"/>
      <c r="L80" s="76"/>
      <c r="M80" s="76"/>
      <c r="N80" s="76"/>
      <c r="O80" s="76"/>
      <c r="P80" s="71">
        <v>0</v>
      </c>
      <c r="Q80" s="30">
        <v>0.14199999999999999</v>
      </c>
      <c r="R80" s="147"/>
      <c r="S80" s="108"/>
      <c r="T80" s="108"/>
      <c r="U80" s="108"/>
    </row>
    <row r="81" spans="1:21">
      <c r="A81" s="86">
        <v>43108</v>
      </c>
      <c r="B81" s="38">
        <v>2097</v>
      </c>
      <c r="C81" s="139"/>
      <c r="D81" s="139"/>
      <c r="E81" s="140"/>
      <c r="F81" s="139"/>
      <c r="G81" s="139"/>
      <c r="H81" s="139"/>
      <c r="I81" s="139"/>
      <c r="J81" s="139"/>
      <c r="K81" s="76"/>
      <c r="L81" s="76"/>
      <c r="M81" s="76"/>
      <c r="N81" s="76"/>
      <c r="O81" s="76"/>
      <c r="P81" s="71">
        <v>0</v>
      </c>
      <c r="Q81" s="30">
        <v>9.2999999999999999E-2</v>
      </c>
      <c r="R81" s="147"/>
      <c r="S81" s="108"/>
      <c r="T81" s="108"/>
      <c r="U81" s="108"/>
    </row>
    <row r="82" spans="1:21">
      <c r="A82" s="86">
        <v>43109</v>
      </c>
      <c r="B82" s="38">
        <v>2726</v>
      </c>
      <c r="C82" s="30">
        <v>2</v>
      </c>
      <c r="D82" s="30">
        <v>1.2</v>
      </c>
      <c r="E82" s="37">
        <v>7.6</v>
      </c>
      <c r="F82" s="30">
        <v>31</v>
      </c>
      <c r="G82" s="30">
        <v>18</v>
      </c>
      <c r="H82" s="30">
        <v>12</v>
      </c>
      <c r="I82" s="30">
        <v>3.9</v>
      </c>
      <c r="J82" s="30">
        <v>6.1</v>
      </c>
      <c r="K82" s="30">
        <v>32.71</v>
      </c>
      <c r="L82" s="30">
        <v>10.63</v>
      </c>
      <c r="M82" s="30">
        <v>5.45</v>
      </c>
      <c r="N82" s="30">
        <v>16.63</v>
      </c>
      <c r="O82" s="30">
        <v>49.07</v>
      </c>
      <c r="P82" s="71">
        <v>0</v>
      </c>
      <c r="Q82" s="30">
        <v>8.5000000000000006E-2</v>
      </c>
      <c r="R82" s="147" t="s">
        <v>50</v>
      </c>
      <c r="S82" s="108">
        <v>43122</v>
      </c>
      <c r="T82" s="108">
        <v>43122</v>
      </c>
      <c r="U82" s="108"/>
    </row>
    <row r="83" spans="1:21">
      <c r="A83" s="86">
        <v>43110</v>
      </c>
      <c r="B83" s="38">
        <v>2590</v>
      </c>
      <c r="C83" s="139"/>
      <c r="D83" s="139"/>
      <c r="E83" s="140"/>
      <c r="F83" s="139"/>
      <c r="G83" s="139"/>
      <c r="H83" s="139"/>
      <c r="I83" s="139"/>
      <c r="J83" s="139"/>
      <c r="K83" s="76"/>
      <c r="L83" s="76"/>
      <c r="M83" s="76"/>
      <c r="N83" s="76"/>
      <c r="O83" s="76"/>
      <c r="P83" s="71">
        <v>0</v>
      </c>
      <c r="Q83" s="30">
        <v>8.7999999999999995E-2</v>
      </c>
      <c r="R83" s="147"/>
      <c r="S83" s="108"/>
      <c r="T83" s="108"/>
      <c r="U83" s="108"/>
    </row>
    <row r="84" spans="1:21">
      <c r="A84" s="86">
        <v>43111</v>
      </c>
      <c r="B84" s="38">
        <v>2569</v>
      </c>
      <c r="C84" s="139"/>
      <c r="D84" s="139"/>
      <c r="E84" s="140"/>
      <c r="F84" s="139"/>
      <c r="G84" s="139"/>
      <c r="H84" s="139"/>
      <c r="I84" s="139"/>
      <c r="J84" s="139"/>
      <c r="K84" s="76"/>
      <c r="L84" s="76"/>
      <c r="M84" s="76"/>
      <c r="N84" s="76"/>
      <c r="O84" s="76"/>
      <c r="P84" s="71">
        <v>0</v>
      </c>
      <c r="Q84" s="30">
        <v>8.3000000000000004E-2</v>
      </c>
      <c r="R84" s="147"/>
      <c r="S84" s="108"/>
      <c r="T84" s="108"/>
      <c r="U84" s="108"/>
    </row>
    <row r="85" spans="1:21">
      <c r="A85" s="86">
        <v>43112</v>
      </c>
      <c r="B85" s="38">
        <v>2395</v>
      </c>
      <c r="C85" s="139"/>
      <c r="D85" s="139"/>
      <c r="E85" s="140"/>
      <c r="F85" s="139"/>
      <c r="G85" s="139"/>
      <c r="H85" s="139"/>
      <c r="I85" s="139"/>
      <c r="J85" s="139"/>
      <c r="K85" s="76"/>
      <c r="L85" s="76"/>
      <c r="M85" s="76"/>
      <c r="N85" s="76"/>
      <c r="O85" s="76"/>
      <c r="P85" s="71">
        <v>0</v>
      </c>
      <c r="Q85" s="30">
        <v>7.6999999999999999E-2</v>
      </c>
      <c r="R85" s="147"/>
      <c r="S85" s="108"/>
      <c r="T85" s="108"/>
      <c r="U85" s="108"/>
    </row>
    <row r="86" spans="1:21">
      <c r="A86" s="86">
        <v>43113</v>
      </c>
      <c r="B86" s="38">
        <v>2405</v>
      </c>
      <c r="C86" s="139"/>
      <c r="D86" s="139"/>
      <c r="E86" s="140"/>
      <c r="F86" s="139"/>
      <c r="G86" s="139"/>
      <c r="H86" s="139"/>
      <c r="I86" s="139"/>
      <c r="J86" s="139"/>
      <c r="K86" s="76"/>
      <c r="L86" s="76"/>
      <c r="M86" s="76"/>
      <c r="N86" s="76"/>
      <c r="O86" s="76"/>
      <c r="P86" s="71">
        <v>0</v>
      </c>
      <c r="Q86" s="30">
        <v>8.5000000000000006E-2</v>
      </c>
      <c r="R86" s="147"/>
      <c r="S86" s="108"/>
      <c r="T86" s="108"/>
      <c r="U86" s="108"/>
    </row>
    <row r="87" spans="1:21">
      <c r="A87" s="86">
        <v>43114</v>
      </c>
      <c r="B87" s="38">
        <v>2263</v>
      </c>
      <c r="C87" s="139"/>
      <c r="D87" s="139"/>
      <c r="E87" s="140"/>
      <c r="F87" s="139"/>
      <c r="G87" s="139"/>
      <c r="H87" s="139"/>
      <c r="I87" s="139"/>
      <c r="J87" s="139"/>
      <c r="K87" s="76"/>
      <c r="L87" s="76"/>
      <c r="M87" s="76"/>
      <c r="N87" s="76"/>
      <c r="O87" s="76"/>
      <c r="P87" s="71">
        <v>0</v>
      </c>
      <c r="Q87" s="30">
        <v>6.5000000000000002E-2</v>
      </c>
      <c r="R87" s="147"/>
      <c r="S87" s="108"/>
      <c r="T87" s="108"/>
      <c r="U87" s="108"/>
    </row>
    <row r="88" spans="1:21">
      <c r="A88" s="86">
        <v>43115</v>
      </c>
      <c r="B88" s="38">
        <v>2227</v>
      </c>
      <c r="C88" s="139"/>
      <c r="D88" s="139"/>
      <c r="E88" s="140"/>
      <c r="F88" s="139"/>
      <c r="G88" s="139"/>
      <c r="H88" s="139"/>
      <c r="I88" s="139"/>
      <c r="J88" s="139"/>
      <c r="K88" s="76"/>
      <c r="L88" s="76"/>
      <c r="M88" s="76"/>
      <c r="N88" s="76"/>
      <c r="O88" s="76"/>
      <c r="P88" s="71">
        <v>0</v>
      </c>
      <c r="Q88" s="30">
        <v>7.1999999999999995E-2</v>
      </c>
      <c r="R88" s="147"/>
      <c r="S88" s="108"/>
      <c r="T88" s="108"/>
      <c r="U88" s="108"/>
    </row>
    <row r="89" spans="1:21">
      <c r="A89" s="86">
        <v>43116</v>
      </c>
      <c r="B89" s="38">
        <v>2385</v>
      </c>
      <c r="C89" s="139"/>
      <c r="D89" s="139"/>
      <c r="E89" s="140"/>
      <c r="F89" s="139"/>
      <c r="G89" s="139"/>
      <c r="H89" s="139"/>
      <c r="I89" s="139"/>
      <c r="J89" s="139"/>
      <c r="K89" s="76"/>
      <c r="L89" s="76"/>
      <c r="M89" s="76"/>
      <c r="N89" s="76"/>
      <c r="O89" s="76"/>
      <c r="P89" s="71">
        <v>0</v>
      </c>
      <c r="Q89" s="30">
        <v>8.7999999999999995E-2</v>
      </c>
      <c r="R89" s="147"/>
      <c r="S89" s="108"/>
      <c r="T89" s="108"/>
      <c r="U89" s="108"/>
    </row>
    <row r="90" spans="1:21">
      <c r="A90" s="86">
        <v>43117</v>
      </c>
      <c r="B90" s="38">
        <v>2387</v>
      </c>
      <c r="C90" s="139"/>
      <c r="D90" s="139"/>
      <c r="E90" s="140"/>
      <c r="F90" s="139"/>
      <c r="G90" s="139"/>
      <c r="H90" s="139"/>
      <c r="I90" s="139"/>
      <c r="J90" s="139"/>
      <c r="K90" s="76"/>
      <c r="L90" s="76"/>
      <c r="M90" s="76"/>
      <c r="N90" s="76"/>
      <c r="O90" s="76"/>
      <c r="P90" s="71">
        <v>0</v>
      </c>
      <c r="Q90" s="30">
        <v>5.8999999999999997E-2</v>
      </c>
      <c r="R90" s="147"/>
      <c r="S90" s="108"/>
      <c r="T90" s="108"/>
      <c r="U90" s="108"/>
    </row>
    <row r="91" spans="1:21">
      <c r="A91" s="86">
        <v>43118</v>
      </c>
      <c r="B91" s="38">
        <v>2390</v>
      </c>
      <c r="C91" s="139"/>
      <c r="D91" s="139"/>
      <c r="E91" s="140"/>
      <c r="F91" s="139"/>
      <c r="G91" s="139"/>
      <c r="H91" s="139"/>
      <c r="I91" s="139"/>
      <c r="J91" s="139"/>
      <c r="K91" s="76"/>
      <c r="L91" s="76"/>
      <c r="M91" s="76"/>
      <c r="N91" s="76"/>
      <c r="O91" s="76"/>
      <c r="P91" s="71">
        <v>0</v>
      </c>
      <c r="Q91" s="30">
        <v>0.57599999999999996</v>
      </c>
      <c r="R91" s="147"/>
      <c r="S91" s="108"/>
      <c r="T91" s="108"/>
      <c r="U91" s="108"/>
    </row>
    <row r="92" spans="1:21">
      <c r="A92" s="86">
        <v>43119</v>
      </c>
      <c r="B92" s="38">
        <v>2285</v>
      </c>
      <c r="C92" s="139"/>
      <c r="D92" s="139"/>
      <c r="E92" s="140"/>
      <c r="F92" s="139"/>
      <c r="G92" s="139"/>
      <c r="H92" s="139"/>
      <c r="I92" s="139"/>
      <c r="J92" s="139"/>
      <c r="K92" s="76"/>
      <c r="L92" s="76"/>
      <c r="M92" s="76"/>
      <c r="N92" s="76"/>
      <c r="O92" s="76"/>
      <c r="P92" s="71">
        <v>0</v>
      </c>
      <c r="Q92" s="30">
        <v>1.587</v>
      </c>
      <c r="R92" s="147"/>
      <c r="S92" s="108"/>
      <c r="T92" s="108"/>
      <c r="U92" s="108"/>
    </row>
    <row r="93" spans="1:21">
      <c r="A93" s="86">
        <v>43120</v>
      </c>
      <c r="B93" s="38">
        <v>2282</v>
      </c>
      <c r="C93" s="139"/>
      <c r="D93" s="139"/>
      <c r="E93" s="140"/>
      <c r="F93" s="139"/>
      <c r="G93" s="139"/>
      <c r="H93" s="139"/>
      <c r="I93" s="139"/>
      <c r="J93" s="139"/>
      <c r="K93" s="76"/>
      <c r="L93" s="76"/>
      <c r="M93" s="76"/>
      <c r="N93" s="76"/>
      <c r="O93" s="76"/>
      <c r="P93" s="71">
        <v>0</v>
      </c>
      <c r="Q93" s="30">
        <v>1.9590000000000001</v>
      </c>
      <c r="R93" s="147"/>
      <c r="S93" s="108"/>
      <c r="T93" s="108"/>
      <c r="U93" s="108"/>
    </row>
    <row r="94" spans="1:21">
      <c r="A94" s="86">
        <v>43121</v>
      </c>
      <c r="B94" s="38">
        <v>2102</v>
      </c>
      <c r="C94" s="139"/>
      <c r="D94" s="139"/>
      <c r="E94" s="140"/>
      <c r="F94" s="139"/>
      <c r="G94" s="139"/>
      <c r="H94" s="139"/>
      <c r="I94" s="139"/>
      <c r="J94" s="139"/>
      <c r="K94" s="76"/>
      <c r="L94" s="76"/>
      <c r="M94" s="76"/>
      <c r="N94" s="76"/>
      <c r="O94" s="76"/>
      <c r="P94" s="71">
        <v>0</v>
      </c>
      <c r="Q94" s="30">
        <v>1.8240000000000001</v>
      </c>
      <c r="R94" s="147"/>
      <c r="S94" s="108"/>
      <c r="T94" s="108"/>
      <c r="U94" s="108"/>
    </row>
    <row r="95" spans="1:21">
      <c r="A95" s="86">
        <v>43122</v>
      </c>
      <c r="B95" s="38">
        <v>2151</v>
      </c>
      <c r="C95" s="139"/>
      <c r="D95" s="139"/>
      <c r="E95" s="140"/>
      <c r="F95" s="139"/>
      <c r="G95" s="139"/>
      <c r="H95" s="139"/>
      <c r="I95" s="139"/>
      <c r="J95" s="139"/>
      <c r="K95" s="76"/>
      <c r="L95" s="76"/>
      <c r="M95" s="76"/>
      <c r="N95" s="76"/>
      <c r="O95" s="76"/>
      <c r="P95" s="71">
        <v>0</v>
      </c>
      <c r="Q95" s="30">
        <v>1.8620000000000001</v>
      </c>
      <c r="R95" s="147"/>
      <c r="S95" s="108"/>
      <c r="T95" s="108"/>
      <c r="U95" s="108"/>
    </row>
    <row r="96" spans="1:21">
      <c r="A96" s="86">
        <v>43123</v>
      </c>
      <c r="B96" s="38">
        <v>2409</v>
      </c>
      <c r="C96" s="354" t="s">
        <v>33</v>
      </c>
      <c r="D96" s="355"/>
      <c r="E96" s="355"/>
      <c r="F96" s="355"/>
      <c r="G96" s="355"/>
      <c r="H96" s="355"/>
      <c r="I96" s="355"/>
      <c r="J96" s="356"/>
      <c r="K96" s="30"/>
      <c r="L96" s="30"/>
      <c r="M96" s="30"/>
      <c r="N96" s="30"/>
      <c r="O96" s="30"/>
      <c r="P96" s="71">
        <v>0</v>
      </c>
      <c r="Q96" s="30">
        <v>2.089</v>
      </c>
      <c r="R96" s="147"/>
      <c r="S96" s="108"/>
      <c r="T96" s="108"/>
      <c r="U96" s="108"/>
    </row>
    <row r="97" spans="1:21">
      <c r="A97" s="86">
        <v>43124</v>
      </c>
      <c r="B97" s="38">
        <v>2281</v>
      </c>
      <c r="C97" s="139"/>
      <c r="D97" s="139"/>
      <c r="E97" s="140"/>
      <c r="F97" s="139"/>
      <c r="G97" s="139"/>
      <c r="H97" s="139"/>
      <c r="I97" s="139"/>
      <c r="J97" s="139"/>
      <c r="K97" s="76"/>
      <c r="L97" s="76"/>
      <c r="M97" s="76"/>
      <c r="N97" s="76"/>
      <c r="O97" s="76"/>
      <c r="P97" s="71">
        <v>0</v>
      </c>
      <c r="Q97" s="30">
        <v>1.3660000000000001</v>
      </c>
      <c r="R97" s="147"/>
      <c r="S97" s="108"/>
      <c r="T97" s="108"/>
      <c r="U97" s="108"/>
    </row>
    <row r="98" spans="1:21">
      <c r="A98" s="86">
        <v>43125</v>
      </c>
      <c r="B98" s="38">
        <v>2334</v>
      </c>
      <c r="C98" s="33"/>
      <c r="D98" s="33"/>
      <c r="E98" s="31"/>
      <c r="F98" s="31"/>
      <c r="G98" s="31"/>
      <c r="H98" s="31"/>
      <c r="I98" s="33"/>
      <c r="J98" s="33"/>
      <c r="K98" s="76"/>
      <c r="L98" s="76"/>
      <c r="M98" s="76"/>
      <c r="N98" s="76"/>
      <c r="O98" s="76"/>
      <c r="P98" s="71">
        <v>0</v>
      </c>
      <c r="Q98" s="30">
        <v>1.2509999999999999</v>
      </c>
      <c r="R98" s="147"/>
      <c r="S98" s="108"/>
      <c r="T98" s="108"/>
      <c r="U98" s="108"/>
    </row>
    <row r="99" spans="1:21">
      <c r="A99" s="86">
        <v>43126</v>
      </c>
      <c r="B99" s="38">
        <v>2324</v>
      </c>
      <c r="C99" s="139"/>
      <c r="D99" s="139"/>
      <c r="E99" s="140"/>
      <c r="F99" s="139"/>
      <c r="G99" s="139"/>
      <c r="H99" s="139"/>
      <c r="I99" s="139"/>
      <c r="J99" s="139"/>
      <c r="K99" s="76"/>
      <c r="L99" s="76"/>
      <c r="M99" s="76"/>
      <c r="N99" s="76"/>
      <c r="O99" s="76"/>
      <c r="P99" s="71">
        <v>0</v>
      </c>
      <c r="Q99" s="30">
        <v>2.0470000000000002</v>
      </c>
      <c r="R99" s="147"/>
      <c r="S99" s="108"/>
      <c r="T99" s="108"/>
      <c r="U99" s="108"/>
    </row>
    <row r="100" spans="1:21">
      <c r="A100" s="86">
        <v>43127</v>
      </c>
      <c r="B100" s="38">
        <v>1926</v>
      </c>
      <c r="C100" s="139"/>
      <c r="D100" s="139"/>
      <c r="E100" s="140"/>
      <c r="F100" s="139"/>
      <c r="G100" s="139"/>
      <c r="H100" s="139"/>
      <c r="I100" s="139"/>
      <c r="J100" s="139"/>
      <c r="K100" s="76"/>
      <c r="L100" s="76"/>
      <c r="M100" s="76"/>
      <c r="N100" s="76"/>
      <c r="O100" s="76"/>
      <c r="P100" s="71">
        <v>0</v>
      </c>
      <c r="Q100" s="30">
        <v>1.6890000000000001</v>
      </c>
      <c r="R100" s="147"/>
      <c r="S100" s="108"/>
      <c r="T100" s="108"/>
      <c r="U100" s="108"/>
    </row>
    <row r="101" spans="1:21">
      <c r="A101" s="86">
        <v>43128</v>
      </c>
      <c r="B101" s="38">
        <v>2111</v>
      </c>
      <c r="C101" s="139"/>
      <c r="D101" s="139"/>
      <c r="E101" s="140"/>
      <c r="F101" s="139"/>
      <c r="G101" s="139"/>
      <c r="H101" s="139"/>
      <c r="I101" s="139"/>
      <c r="J101" s="139"/>
      <c r="K101" s="76"/>
      <c r="L101" s="76"/>
      <c r="M101" s="76"/>
      <c r="N101" s="76"/>
      <c r="O101" s="76"/>
      <c r="P101" s="71">
        <v>2</v>
      </c>
      <c r="Q101" s="30">
        <v>1.8169999999999999</v>
      </c>
      <c r="R101" s="147"/>
      <c r="S101" s="108"/>
      <c r="T101" s="108"/>
      <c r="U101" s="108"/>
    </row>
    <row r="102" spans="1:21">
      <c r="A102" s="86">
        <v>43129</v>
      </c>
      <c r="B102" s="38">
        <v>2120</v>
      </c>
      <c r="C102" s="139"/>
      <c r="D102" s="139"/>
      <c r="E102" s="140"/>
      <c r="F102" s="139"/>
      <c r="G102" s="139"/>
      <c r="H102" s="139"/>
      <c r="I102" s="139"/>
      <c r="J102" s="139"/>
      <c r="K102" s="76"/>
      <c r="L102" s="76"/>
      <c r="M102" s="76"/>
      <c r="N102" s="76"/>
      <c r="O102" s="76"/>
      <c r="P102" s="71">
        <v>12</v>
      </c>
      <c r="Q102" s="30">
        <v>1.8169999999999999</v>
      </c>
      <c r="R102" s="147"/>
      <c r="S102" s="108"/>
      <c r="T102" s="108"/>
      <c r="U102" s="108"/>
    </row>
    <row r="103" spans="1:21">
      <c r="A103" s="86">
        <v>43130</v>
      </c>
      <c r="B103" s="38">
        <v>2727</v>
      </c>
      <c r="C103" s="139"/>
      <c r="D103" s="139"/>
      <c r="E103" s="140"/>
      <c r="F103" s="139"/>
      <c r="G103" s="139"/>
      <c r="H103" s="139"/>
      <c r="I103" s="139"/>
      <c r="J103" s="139"/>
      <c r="K103" s="76"/>
      <c r="L103" s="76"/>
      <c r="M103" s="76"/>
      <c r="N103" s="76"/>
      <c r="O103" s="76"/>
      <c r="P103" s="71">
        <v>0</v>
      </c>
      <c r="Q103" s="30">
        <v>2.8719999999999999</v>
      </c>
      <c r="R103" s="147"/>
      <c r="S103" s="108"/>
      <c r="T103" s="108"/>
      <c r="U103" s="108"/>
    </row>
    <row r="104" spans="1:21">
      <c r="A104" s="86">
        <v>43131</v>
      </c>
      <c r="B104" s="38">
        <v>2338</v>
      </c>
      <c r="C104" s="139"/>
      <c r="D104" s="139"/>
      <c r="E104" s="140"/>
      <c r="F104" s="139"/>
      <c r="G104" s="139"/>
      <c r="H104" s="139"/>
      <c r="I104" s="139"/>
      <c r="J104" s="139"/>
      <c r="K104" s="76"/>
      <c r="L104" s="76"/>
      <c r="M104" s="76"/>
      <c r="N104" s="76"/>
      <c r="O104" s="76"/>
      <c r="P104" s="71">
        <v>14.5</v>
      </c>
      <c r="Q104" s="30">
        <v>2.4689999999999999</v>
      </c>
      <c r="R104" s="147"/>
      <c r="S104" s="108"/>
      <c r="T104" s="108"/>
      <c r="U104" s="108"/>
    </row>
    <row r="105" spans="1:21">
      <c r="A105" s="86">
        <v>43132</v>
      </c>
      <c r="B105" s="38">
        <v>3159</v>
      </c>
      <c r="C105" s="139"/>
      <c r="D105" s="139"/>
      <c r="E105" s="140"/>
      <c r="F105" s="139"/>
      <c r="G105" s="139"/>
      <c r="H105" s="139"/>
      <c r="I105" s="139"/>
      <c r="J105" s="139"/>
      <c r="K105" s="76"/>
      <c r="L105" s="76"/>
      <c r="M105" s="76"/>
      <c r="N105" s="76"/>
      <c r="O105" s="76"/>
      <c r="P105" s="71">
        <v>10</v>
      </c>
      <c r="Q105" s="30">
        <v>2.04</v>
      </c>
      <c r="R105" s="147"/>
      <c r="S105" s="108"/>
      <c r="T105" s="108"/>
      <c r="U105" s="108"/>
    </row>
    <row r="106" spans="1:21">
      <c r="A106" s="86">
        <v>43133</v>
      </c>
      <c r="B106" s="38">
        <v>3273</v>
      </c>
      <c r="C106" s="139"/>
      <c r="D106" s="139"/>
      <c r="E106" s="140"/>
      <c r="F106" s="139"/>
      <c r="G106" s="139"/>
      <c r="H106" s="139"/>
      <c r="I106" s="139"/>
      <c r="J106" s="139"/>
      <c r="K106" s="76"/>
      <c r="L106" s="76"/>
      <c r="M106" s="76"/>
      <c r="N106" s="76"/>
      <c r="O106" s="76"/>
      <c r="P106" s="71">
        <v>7</v>
      </c>
      <c r="Q106" s="30">
        <v>3.01</v>
      </c>
      <c r="R106" s="147"/>
      <c r="S106" s="108"/>
      <c r="T106" s="108"/>
      <c r="U106" s="108"/>
    </row>
    <row r="107" spans="1:21">
      <c r="A107" s="86">
        <v>43134</v>
      </c>
      <c r="B107" s="38">
        <v>3130</v>
      </c>
      <c r="C107" s="139"/>
      <c r="D107" s="139"/>
      <c r="E107" s="140"/>
      <c r="F107" s="139"/>
      <c r="G107" s="139"/>
      <c r="H107" s="139"/>
      <c r="I107" s="139"/>
      <c r="J107" s="139"/>
      <c r="K107" s="76"/>
      <c r="L107" s="76"/>
      <c r="M107" s="76"/>
      <c r="N107" s="76"/>
      <c r="O107" s="76"/>
      <c r="P107" s="71">
        <v>7</v>
      </c>
      <c r="Q107" s="30">
        <v>3.2650000000000001</v>
      </c>
      <c r="R107" s="147"/>
      <c r="S107" s="108"/>
      <c r="T107" s="108"/>
      <c r="U107" s="108"/>
    </row>
    <row r="108" spans="1:21">
      <c r="A108" s="86">
        <v>43135</v>
      </c>
      <c r="B108" s="38">
        <v>2760</v>
      </c>
      <c r="C108" s="139"/>
      <c r="D108" s="139"/>
      <c r="E108" s="140"/>
      <c r="F108" s="139"/>
      <c r="G108" s="139"/>
      <c r="H108" s="139"/>
      <c r="I108" s="139"/>
      <c r="J108" s="139"/>
      <c r="K108" s="76"/>
      <c r="L108" s="76"/>
      <c r="M108" s="76"/>
      <c r="N108" s="76"/>
      <c r="O108" s="76"/>
      <c r="P108" s="71">
        <v>0</v>
      </c>
      <c r="Q108" s="30">
        <v>2.8410000000000002</v>
      </c>
      <c r="R108" s="147"/>
      <c r="S108" s="108"/>
      <c r="T108" s="108"/>
      <c r="U108" s="108"/>
    </row>
    <row r="109" spans="1:21">
      <c r="A109" s="86">
        <v>43136</v>
      </c>
      <c r="B109" s="38">
        <v>2736</v>
      </c>
      <c r="C109" s="139"/>
      <c r="D109" s="139"/>
      <c r="E109" s="140"/>
      <c r="F109" s="139"/>
      <c r="G109" s="139"/>
      <c r="H109" s="139"/>
      <c r="I109" s="139"/>
      <c r="J109" s="139"/>
      <c r="K109" s="76"/>
      <c r="L109" s="76"/>
      <c r="M109" s="76"/>
      <c r="N109" s="76"/>
      <c r="O109" s="76"/>
      <c r="P109" s="71">
        <v>2</v>
      </c>
      <c r="Q109" s="30">
        <v>2.8</v>
      </c>
      <c r="R109" s="147"/>
      <c r="S109" s="108"/>
      <c r="T109" s="108"/>
      <c r="U109" s="108"/>
    </row>
    <row r="110" spans="1:21">
      <c r="A110" s="86">
        <v>43137</v>
      </c>
      <c r="B110" s="38">
        <v>2626</v>
      </c>
      <c r="C110" s="139"/>
      <c r="D110" s="139"/>
      <c r="E110" s="140"/>
      <c r="F110" s="139"/>
      <c r="G110" s="139"/>
      <c r="H110" s="139"/>
      <c r="I110" s="139"/>
      <c r="J110" s="139"/>
      <c r="K110" s="76"/>
      <c r="L110" s="76"/>
      <c r="M110" s="76"/>
      <c r="N110" s="76"/>
      <c r="O110" s="76"/>
      <c r="P110" s="71">
        <v>0</v>
      </c>
      <c r="Q110" s="30">
        <v>2.4729999999999999</v>
      </c>
      <c r="R110" s="147"/>
      <c r="S110" s="108"/>
      <c r="T110" s="108"/>
      <c r="U110" s="108"/>
    </row>
    <row r="111" spans="1:21">
      <c r="A111" s="86">
        <v>43138</v>
      </c>
      <c r="B111" s="38">
        <v>2460</v>
      </c>
      <c r="C111" s="354" t="s">
        <v>33</v>
      </c>
      <c r="D111" s="355"/>
      <c r="E111" s="355"/>
      <c r="F111" s="355"/>
      <c r="G111" s="355"/>
      <c r="H111" s="355"/>
      <c r="I111" s="355"/>
      <c r="J111" s="356"/>
      <c r="K111" s="30"/>
      <c r="L111" s="30"/>
      <c r="M111" s="30"/>
      <c r="N111" s="30"/>
      <c r="O111" s="30"/>
      <c r="P111" s="71">
        <v>1</v>
      </c>
      <c r="Q111" s="30">
        <v>2.1040000000000001</v>
      </c>
      <c r="R111" s="147"/>
      <c r="S111" s="108"/>
      <c r="T111" s="108"/>
      <c r="U111" s="108"/>
    </row>
    <row r="112" spans="1:21">
      <c r="A112" s="86">
        <v>43139</v>
      </c>
      <c r="B112" s="38">
        <v>2505</v>
      </c>
      <c r="C112" s="33"/>
      <c r="D112" s="33"/>
      <c r="E112" s="31"/>
      <c r="F112" s="31"/>
      <c r="G112" s="31"/>
      <c r="H112" s="31"/>
      <c r="I112" s="33"/>
      <c r="J112" s="33"/>
      <c r="K112" s="76"/>
      <c r="L112" s="76"/>
      <c r="M112" s="76"/>
      <c r="N112" s="76"/>
      <c r="O112" s="76"/>
      <c r="P112" s="71">
        <v>0</v>
      </c>
      <c r="Q112" s="30">
        <v>2.044</v>
      </c>
      <c r="R112" s="147"/>
      <c r="S112" s="108"/>
      <c r="T112" s="108"/>
      <c r="U112" s="108"/>
    </row>
    <row r="113" spans="1:21">
      <c r="A113" s="86">
        <v>43140</v>
      </c>
      <c r="B113" s="38">
        <v>2433</v>
      </c>
      <c r="C113" s="139"/>
      <c r="D113" s="139"/>
      <c r="E113" s="140"/>
      <c r="F113" s="139"/>
      <c r="G113" s="139"/>
      <c r="H113" s="139"/>
      <c r="I113" s="139"/>
      <c r="J113" s="139"/>
      <c r="K113" s="76"/>
      <c r="L113" s="76"/>
      <c r="M113" s="76"/>
      <c r="N113" s="76"/>
      <c r="O113" s="76"/>
      <c r="P113" s="71">
        <v>0</v>
      </c>
      <c r="Q113" s="30">
        <v>2.2309999999999999</v>
      </c>
      <c r="R113" s="147"/>
      <c r="S113" s="108"/>
      <c r="T113" s="108"/>
      <c r="U113" s="108"/>
    </row>
    <row r="114" spans="1:21">
      <c r="A114" s="86">
        <v>43141</v>
      </c>
      <c r="B114" s="38">
        <v>2228</v>
      </c>
      <c r="C114" s="139"/>
      <c r="D114" s="139"/>
      <c r="E114" s="140"/>
      <c r="F114" s="139"/>
      <c r="G114" s="139"/>
      <c r="H114" s="139"/>
      <c r="I114" s="139"/>
      <c r="J114" s="139"/>
      <c r="K114" s="76"/>
      <c r="L114" s="76"/>
      <c r="M114" s="76"/>
      <c r="N114" s="76"/>
      <c r="O114" s="76"/>
      <c r="P114" s="71">
        <v>0</v>
      </c>
      <c r="Q114" s="30">
        <v>2.0659999999999998</v>
      </c>
      <c r="R114" s="147"/>
      <c r="S114" s="108"/>
      <c r="T114" s="108"/>
      <c r="U114" s="108"/>
    </row>
    <row r="115" spans="1:21">
      <c r="A115" s="86">
        <v>43142</v>
      </c>
      <c r="B115" s="38">
        <v>2187</v>
      </c>
      <c r="C115" s="139"/>
      <c r="D115" s="139"/>
      <c r="E115" s="140"/>
      <c r="F115" s="139"/>
      <c r="G115" s="139"/>
      <c r="H115" s="139"/>
      <c r="I115" s="139"/>
      <c r="J115" s="139"/>
      <c r="K115" s="76"/>
      <c r="L115" s="76"/>
      <c r="M115" s="76"/>
      <c r="N115" s="76"/>
      <c r="O115" s="76"/>
      <c r="P115" s="71">
        <v>2</v>
      </c>
      <c r="Q115" s="30">
        <v>1.986</v>
      </c>
      <c r="R115" s="147"/>
      <c r="S115" s="108"/>
      <c r="T115" s="108"/>
      <c r="U115" s="108"/>
    </row>
    <row r="116" spans="1:21">
      <c r="A116" s="86">
        <v>43143</v>
      </c>
      <c r="B116" s="38">
        <v>2166</v>
      </c>
      <c r="C116" s="139"/>
      <c r="D116" s="139"/>
      <c r="E116" s="140"/>
      <c r="F116" s="139"/>
      <c r="G116" s="139"/>
      <c r="H116" s="139"/>
      <c r="I116" s="139"/>
      <c r="J116" s="139"/>
      <c r="K116" s="76"/>
      <c r="L116" s="76"/>
      <c r="M116" s="76"/>
      <c r="N116" s="76"/>
      <c r="O116" s="76"/>
      <c r="P116" s="71">
        <v>0</v>
      </c>
      <c r="Q116" s="30">
        <v>1.9490000000000001</v>
      </c>
      <c r="R116" s="147"/>
      <c r="S116" s="108"/>
      <c r="T116" s="108"/>
      <c r="U116" s="108"/>
    </row>
    <row r="117" spans="1:21">
      <c r="A117" s="86">
        <v>43144</v>
      </c>
      <c r="B117" s="38">
        <v>2448</v>
      </c>
      <c r="C117" s="139"/>
      <c r="D117" s="139"/>
      <c r="E117" s="140"/>
      <c r="F117" s="139"/>
      <c r="G117" s="139"/>
      <c r="H117" s="139"/>
      <c r="I117" s="139"/>
      <c r="J117" s="139"/>
      <c r="K117" s="76"/>
      <c r="L117" s="76"/>
      <c r="M117" s="76"/>
      <c r="N117" s="76"/>
      <c r="O117" s="76"/>
      <c r="P117" s="71">
        <v>0</v>
      </c>
      <c r="Q117" s="30">
        <v>2.2229999999999999</v>
      </c>
      <c r="R117" s="147"/>
      <c r="S117" s="108"/>
      <c r="T117" s="108"/>
      <c r="U117" s="108"/>
    </row>
    <row r="118" spans="1:21">
      <c r="A118" s="86">
        <v>43145</v>
      </c>
      <c r="B118" s="38">
        <v>2398</v>
      </c>
      <c r="C118" s="139"/>
      <c r="D118" s="139"/>
      <c r="E118" s="140"/>
      <c r="F118" s="139"/>
      <c r="G118" s="139"/>
      <c r="H118" s="139"/>
      <c r="I118" s="139"/>
      <c r="J118" s="139"/>
      <c r="K118" s="76"/>
      <c r="L118" s="76"/>
      <c r="M118" s="76"/>
      <c r="N118" s="76"/>
      <c r="O118" s="76"/>
      <c r="P118" s="71">
        <v>0</v>
      </c>
      <c r="Q118" s="30">
        <v>2.1230000000000002</v>
      </c>
      <c r="R118" s="147"/>
      <c r="S118" s="108"/>
      <c r="T118" s="108"/>
      <c r="U118" s="108"/>
    </row>
    <row r="119" spans="1:21">
      <c r="A119" s="86">
        <v>43146</v>
      </c>
      <c r="B119" s="38">
        <v>2402</v>
      </c>
      <c r="C119" s="139"/>
      <c r="D119" s="139"/>
      <c r="E119" s="140"/>
      <c r="F119" s="139"/>
      <c r="G119" s="139"/>
      <c r="H119" s="139"/>
      <c r="I119" s="139"/>
      <c r="J119" s="139"/>
      <c r="K119" s="76"/>
      <c r="L119" s="76"/>
      <c r="M119" s="76"/>
      <c r="N119" s="76"/>
      <c r="O119" s="76"/>
      <c r="P119" s="71">
        <v>0</v>
      </c>
      <c r="Q119" s="30">
        <v>1.4590000000000001</v>
      </c>
      <c r="R119" s="147"/>
      <c r="S119" s="108"/>
      <c r="T119" s="108"/>
      <c r="U119" s="108"/>
    </row>
    <row r="120" spans="1:21">
      <c r="A120" s="86">
        <v>43147</v>
      </c>
      <c r="B120" s="38">
        <v>2358</v>
      </c>
      <c r="C120" s="139"/>
      <c r="D120" s="139"/>
      <c r="E120" s="140"/>
      <c r="F120" s="139"/>
      <c r="G120" s="139"/>
      <c r="H120" s="139"/>
      <c r="I120" s="139"/>
      <c r="J120" s="139"/>
      <c r="K120" s="76"/>
      <c r="L120" s="76"/>
      <c r="M120" s="76"/>
      <c r="N120" s="76"/>
      <c r="O120" s="76"/>
      <c r="P120" s="71">
        <v>3</v>
      </c>
      <c r="Q120" s="30">
        <v>1.2929999999999999</v>
      </c>
      <c r="R120" s="147"/>
      <c r="S120" s="108"/>
      <c r="T120" s="108"/>
      <c r="U120" s="108"/>
    </row>
    <row r="121" spans="1:21">
      <c r="A121" s="86">
        <v>43148</v>
      </c>
      <c r="B121" s="38">
        <v>2390</v>
      </c>
      <c r="C121" s="139"/>
      <c r="D121" s="139"/>
      <c r="E121" s="140"/>
      <c r="F121" s="139"/>
      <c r="G121" s="139"/>
      <c r="H121" s="139"/>
      <c r="I121" s="139"/>
      <c r="J121" s="139"/>
      <c r="K121" s="76"/>
      <c r="L121" s="76"/>
      <c r="M121" s="76"/>
      <c r="N121" s="76"/>
      <c r="O121" s="76"/>
      <c r="P121" s="71">
        <v>0</v>
      </c>
      <c r="Q121" s="30">
        <v>2.0750000000000002</v>
      </c>
      <c r="R121" s="147"/>
      <c r="S121" s="108"/>
      <c r="T121" s="108"/>
      <c r="U121" s="108"/>
    </row>
    <row r="122" spans="1:21">
      <c r="A122" s="86">
        <v>43149</v>
      </c>
      <c r="B122" s="38">
        <v>2173</v>
      </c>
      <c r="C122" s="139"/>
      <c r="D122" s="139"/>
      <c r="E122" s="140"/>
      <c r="F122" s="139"/>
      <c r="G122" s="139"/>
      <c r="H122" s="139"/>
      <c r="I122" s="139"/>
      <c r="J122" s="139"/>
      <c r="K122" s="76"/>
      <c r="L122" s="76"/>
      <c r="M122" s="76"/>
      <c r="N122" s="76"/>
      <c r="O122" s="76"/>
      <c r="P122" s="71">
        <v>0</v>
      </c>
      <c r="Q122" s="30">
        <v>1.9970000000000001</v>
      </c>
      <c r="R122" s="147"/>
      <c r="S122" s="108"/>
      <c r="T122" s="108"/>
      <c r="U122" s="108"/>
    </row>
    <row r="123" spans="1:21">
      <c r="A123" s="86">
        <v>43150</v>
      </c>
      <c r="B123" s="38">
        <v>2306</v>
      </c>
      <c r="C123" s="139"/>
      <c r="D123" s="139"/>
      <c r="E123" s="140"/>
      <c r="F123" s="139"/>
      <c r="G123" s="139"/>
      <c r="H123" s="139"/>
      <c r="I123" s="139"/>
      <c r="J123" s="139"/>
      <c r="K123" s="76"/>
      <c r="L123" s="76"/>
      <c r="M123" s="76"/>
      <c r="N123" s="76"/>
      <c r="O123" s="76"/>
      <c r="P123" s="71">
        <v>0</v>
      </c>
      <c r="Q123" s="30">
        <v>2.04</v>
      </c>
      <c r="R123" s="147"/>
      <c r="S123" s="108"/>
      <c r="T123" s="108"/>
      <c r="U123" s="108"/>
    </row>
    <row r="124" spans="1:21">
      <c r="A124" s="86">
        <v>43151</v>
      </c>
      <c r="B124" s="38">
        <v>2409</v>
      </c>
      <c r="C124" s="354" t="s">
        <v>33</v>
      </c>
      <c r="D124" s="355"/>
      <c r="E124" s="355"/>
      <c r="F124" s="355"/>
      <c r="G124" s="355"/>
      <c r="H124" s="355"/>
      <c r="I124" s="355"/>
      <c r="J124" s="356"/>
      <c r="K124" s="30"/>
      <c r="L124" s="30"/>
      <c r="M124" s="30"/>
      <c r="N124" s="30"/>
      <c r="O124" s="30"/>
      <c r="P124" s="72">
        <v>35</v>
      </c>
      <c r="Q124" s="30">
        <v>2.0750000000000002</v>
      </c>
      <c r="R124" s="147"/>
      <c r="S124" s="108"/>
      <c r="T124" s="108"/>
      <c r="U124" s="108"/>
    </row>
    <row r="125" spans="1:21">
      <c r="A125" s="86">
        <v>43152</v>
      </c>
      <c r="B125" s="38">
        <v>3724</v>
      </c>
      <c r="C125" s="139"/>
      <c r="D125" s="139"/>
      <c r="E125" s="140"/>
      <c r="F125" s="139"/>
      <c r="G125" s="139"/>
      <c r="H125" s="139"/>
      <c r="I125" s="139"/>
      <c r="J125" s="139"/>
      <c r="K125" s="76"/>
      <c r="L125" s="76"/>
      <c r="M125" s="76"/>
      <c r="N125" s="76"/>
      <c r="O125" s="76"/>
      <c r="P125" s="72">
        <v>1</v>
      </c>
      <c r="Q125" s="30">
        <v>2.9279999999999999</v>
      </c>
      <c r="R125" s="147"/>
      <c r="S125" s="108"/>
      <c r="T125" s="108"/>
      <c r="U125" s="108"/>
    </row>
    <row r="126" spans="1:21">
      <c r="A126" s="86">
        <v>43153</v>
      </c>
      <c r="B126" s="38">
        <v>3248</v>
      </c>
      <c r="C126" s="139"/>
      <c r="D126" s="139"/>
      <c r="E126" s="140"/>
      <c r="F126" s="139"/>
      <c r="G126" s="139"/>
      <c r="H126" s="139"/>
      <c r="I126" s="139"/>
      <c r="J126" s="139"/>
      <c r="K126" s="76"/>
      <c r="L126" s="76"/>
      <c r="M126" s="76"/>
      <c r="N126" s="76"/>
      <c r="O126" s="76"/>
      <c r="P126" s="72">
        <v>6.5</v>
      </c>
      <c r="Q126" s="30">
        <v>4.4080000000000004</v>
      </c>
      <c r="R126" s="147"/>
      <c r="S126" s="108"/>
      <c r="T126" s="108"/>
      <c r="U126" s="108"/>
    </row>
    <row r="127" spans="1:21">
      <c r="A127" s="86">
        <v>43154</v>
      </c>
      <c r="B127" s="38">
        <v>2665</v>
      </c>
      <c r="C127" s="139"/>
      <c r="D127" s="139"/>
      <c r="E127" s="140"/>
      <c r="F127" s="139"/>
      <c r="G127" s="139"/>
      <c r="H127" s="139"/>
      <c r="I127" s="139"/>
      <c r="J127" s="139"/>
      <c r="K127" s="76"/>
      <c r="L127" s="76"/>
      <c r="M127" s="76"/>
      <c r="N127" s="76"/>
      <c r="O127" s="76"/>
      <c r="P127" s="72">
        <v>32</v>
      </c>
      <c r="Q127" s="30">
        <v>2.7250000000000001</v>
      </c>
      <c r="R127" s="147"/>
      <c r="S127" s="108"/>
      <c r="T127" s="108"/>
      <c r="U127" s="108"/>
    </row>
    <row r="128" spans="1:21">
      <c r="A128" s="86">
        <v>43155</v>
      </c>
      <c r="B128" s="38">
        <v>7030</v>
      </c>
      <c r="C128" s="139"/>
      <c r="D128" s="139"/>
      <c r="E128" s="140"/>
      <c r="F128" s="139"/>
      <c r="G128" s="139"/>
      <c r="H128" s="139"/>
      <c r="I128" s="139"/>
      <c r="J128" s="139"/>
      <c r="K128" s="76"/>
      <c r="L128" s="76"/>
      <c r="M128" s="76"/>
      <c r="N128" s="76"/>
      <c r="O128" s="76"/>
      <c r="P128" s="72">
        <v>4</v>
      </c>
      <c r="Q128" s="30">
        <v>5.9340000000000002</v>
      </c>
      <c r="R128" s="147"/>
      <c r="S128" s="108"/>
      <c r="T128" s="108"/>
      <c r="U128" s="108"/>
    </row>
    <row r="129" spans="1:21">
      <c r="A129" s="86">
        <v>43156</v>
      </c>
      <c r="B129" s="38">
        <v>3463</v>
      </c>
      <c r="C129" s="139"/>
      <c r="D129" s="139"/>
      <c r="E129" s="140"/>
      <c r="F129" s="139"/>
      <c r="G129" s="139"/>
      <c r="H129" s="139"/>
      <c r="I129" s="139"/>
      <c r="J129" s="139"/>
      <c r="K129" s="76"/>
      <c r="L129" s="76"/>
      <c r="M129" s="76"/>
      <c r="N129" s="76"/>
      <c r="O129" s="76"/>
      <c r="P129" s="72">
        <v>0</v>
      </c>
      <c r="Q129" s="30">
        <v>4.4960000000000004</v>
      </c>
      <c r="R129" s="147"/>
      <c r="S129" s="108"/>
      <c r="T129" s="108"/>
      <c r="U129" s="108"/>
    </row>
    <row r="130" spans="1:21">
      <c r="A130" s="86">
        <v>43157</v>
      </c>
      <c r="B130" s="38">
        <v>2793</v>
      </c>
      <c r="C130" s="139"/>
      <c r="D130" s="139"/>
      <c r="E130" s="140"/>
      <c r="F130" s="139"/>
      <c r="G130" s="139"/>
      <c r="H130" s="139"/>
      <c r="I130" s="139"/>
      <c r="J130" s="139"/>
      <c r="K130" s="76"/>
      <c r="L130" s="76"/>
      <c r="M130" s="76"/>
      <c r="N130" s="76"/>
      <c r="O130" s="76"/>
      <c r="P130" s="72">
        <v>120</v>
      </c>
      <c r="Q130" s="30">
        <v>2.8940000000000001</v>
      </c>
      <c r="R130" s="147"/>
      <c r="S130" s="108"/>
      <c r="T130" s="108"/>
      <c r="U130" s="108"/>
    </row>
    <row r="131" spans="1:21">
      <c r="A131" s="86">
        <v>43158</v>
      </c>
      <c r="B131" s="38">
        <v>17916</v>
      </c>
      <c r="C131" s="139"/>
      <c r="D131" s="139"/>
      <c r="E131" s="140"/>
      <c r="F131" s="139"/>
      <c r="G131" s="139"/>
      <c r="H131" s="139"/>
      <c r="I131" s="139"/>
      <c r="J131" s="139"/>
      <c r="K131" s="76"/>
      <c r="L131" s="76"/>
      <c r="M131" s="76"/>
      <c r="N131" s="76"/>
      <c r="O131" s="76"/>
      <c r="P131" s="72">
        <v>1</v>
      </c>
      <c r="Q131" s="30">
        <v>5.3330000000000002</v>
      </c>
      <c r="R131" s="147"/>
      <c r="S131" s="108"/>
      <c r="T131" s="108"/>
      <c r="U131" s="108"/>
    </row>
    <row r="132" spans="1:21">
      <c r="A132" s="86">
        <v>43159</v>
      </c>
      <c r="B132" s="38">
        <v>7121</v>
      </c>
      <c r="C132" s="139"/>
      <c r="D132" s="139"/>
      <c r="E132" s="140"/>
      <c r="F132" s="139"/>
      <c r="G132" s="139"/>
      <c r="H132" s="139"/>
      <c r="I132" s="139"/>
      <c r="J132" s="139"/>
      <c r="K132" s="76"/>
      <c r="L132" s="76"/>
      <c r="M132" s="76"/>
      <c r="N132" s="76"/>
      <c r="O132" s="76"/>
      <c r="P132" s="72">
        <v>0</v>
      </c>
      <c r="Q132" s="30">
        <v>6.7220000000000004</v>
      </c>
      <c r="R132" s="147"/>
      <c r="S132" s="108"/>
      <c r="T132" s="108"/>
      <c r="U132" s="108"/>
    </row>
    <row r="133" spans="1:21">
      <c r="A133" s="86">
        <v>43160</v>
      </c>
      <c r="B133" s="38">
        <v>4037</v>
      </c>
      <c r="C133" s="139"/>
      <c r="D133" s="139"/>
      <c r="E133" s="140"/>
      <c r="F133" s="139"/>
      <c r="G133" s="139"/>
      <c r="H133" s="139"/>
      <c r="I133" s="139"/>
      <c r="J133" s="139"/>
      <c r="K133" s="76"/>
      <c r="L133" s="76"/>
      <c r="M133" s="76"/>
      <c r="N133" s="76"/>
      <c r="O133" s="76"/>
      <c r="P133" s="72">
        <v>0</v>
      </c>
      <c r="Q133" s="30">
        <v>4.1710000000000003</v>
      </c>
      <c r="R133" s="147"/>
      <c r="S133" s="108"/>
      <c r="T133" s="108"/>
      <c r="U133" s="108"/>
    </row>
    <row r="134" spans="1:21">
      <c r="A134" s="86">
        <v>43161</v>
      </c>
      <c r="B134" s="38">
        <v>3227</v>
      </c>
      <c r="C134" s="139"/>
      <c r="D134" s="139"/>
      <c r="E134" s="140"/>
      <c r="F134" s="139"/>
      <c r="G134" s="139"/>
      <c r="H134" s="139"/>
      <c r="I134" s="139"/>
      <c r="J134" s="139"/>
      <c r="K134" s="76"/>
      <c r="L134" s="76"/>
      <c r="M134" s="76"/>
      <c r="N134" s="76"/>
      <c r="O134" s="76"/>
      <c r="P134" s="72">
        <v>1</v>
      </c>
      <c r="Q134" s="30">
        <v>4.7009999999999996</v>
      </c>
      <c r="R134" s="147"/>
      <c r="S134" s="108"/>
      <c r="T134" s="108"/>
      <c r="U134" s="108"/>
    </row>
    <row r="135" spans="1:21">
      <c r="A135" s="86">
        <v>43162</v>
      </c>
      <c r="B135" s="38">
        <v>2775</v>
      </c>
      <c r="C135" s="139"/>
      <c r="D135" s="139"/>
      <c r="E135" s="140"/>
      <c r="F135" s="139"/>
      <c r="G135" s="139"/>
      <c r="H135" s="139"/>
      <c r="I135" s="139"/>
      <c r="J135" s="139"/>
      <c r="K135" s="76"/>
      <c r="L135" s="76"/>
      <c r="M135" s="76"/>
      <c r="N135" s="76"/>
      <c r="O135" s="76"/>
      <c r="P135" s="72">
        <v>2</v>
      </c>
      <c r="Q135" s="30">
        <v>4.9470000000000001</v>
      </c>
      <c r="R135" s="147"/>
      <c r="S135" s="108"/>
      <c r="T135" s="108"/>
      <c r="U135" s="108"/>
    </row>
    <row r="136" spans="1:21">
      <c r="A136" s="86">
        <v>43163</v>
      </c>
      <c r="B136" s="38">
        <v>2675</v>
      </c>
      <c r="C136" s="139"/>
      <c r="D136" s="139"/>
      <c r="E136" s="140"/>
      <c r="F136" s="139"/>
      <c r="G136" s="139"/>
      <c r="H136" s="139"/>
      <c r="I136" s="139"/>
      <c r="J136" s="139"/>
      <c r="K136" s="76"/>
      <c r="L136" s="76"/>
      <c r="M136" s="76"/>
      <c r="N136" s="76"/>
      <c r="O136" s="76"/>
      <c r="P136" s="72">
        <v>0</v>
      </c>
      <c r="Q136" s="30">
        <v>5.6849999999999996</v>
      </c>
      <c r="R136" s="147"/>
      <c r="S136" s="108"/>
      <c r="T136" s="108"/>
      <c r="U136" s="108"/>
    </row>
    <row r="137" spans="1:21">
      <c r="A137" s="86">
        <v>43164</v>
      </c>
      <c r="B137" s="38">
        <v>2675</v>
      </c>
      <c r="C137" s="139"/>
      <c r="D137" s="139"/>
      <c r="E137" s="140"/>
      <c r="F137" s="139"/>
      <c r="G137" s="139"/>
      <c r="H137" s="139"/>
      <c r="I137" s="139"/>
      <c r="J137" s="139"/>
      <c r="K137" s="76"/>
      <c r="L137" s="76"/>
      <c r="M137" s="76"/>
      <c r="N137" s="76"/>
      <c r="O137" s="76"/>
      <c r="P137" s="72">
        <v>0</v>
      </c>
      <c r="Q137" s="30">
        <v>5.2729999999999997</v>
      </c>
      <c r="R137" s="147"/>
      <c r="S137" s="108"/>
      <c r="T137" s="108"/>
      <c r="U137" s="108"/>
    </row>
    <row r="138" spans="1:21">
      <c r="A138" s="86">
        <v>43165</v>
      </c>
      <c r="B138" s="38">
        <v>3853</v>
      </c>
      <c r="C138" s="354" t="s">
        <v>33</v>
      </c>
      <c r="D138" s="355"/>
      <c r="E138" s="355"/>
      <c r="F138" s="355"/>
      <c r="G138" s="355"/>
      <c r="H138" s="355"/>
      <c r="I138" s="355"/>
      <c r="J138" s="356"/>
      <c r="K138" s="30"/>
      <c r="L138" s="30"/>
      <c r="M138" s="30"/>
      <c r="N138" s="30"/>
      <c r="O138" s="30"/>
      <c r="P138" s="72">
        <v>46</v>
      </c>
      <c r="Q138" s="30">
        <v>3.7890000000000001</v>
      </c>
      <c r="R138" s="147"/>
      <c r="S138" s="108"/>
      <c r="T138" s="108"/>
      <c r="U138" s="108"/>
    </row>
    <row r="139" spans="1:21">
      <c r="A139" s="86">
        <v>43166</v>
      </c>
      <c r="B139" s="38">
        <v>23657</v>
      </c>
      <c r="C139" s="139"/>
      <c r="D139" s="139"/>
      <c r="E139" s="140"/>
      <c r="F139" s="139"/>
      <c r="G139" s="139"/>
      <c r="H139" s="139"/>
      <c r="I139" s="139"/>
      <c r="J139" s="139"/>
      <c r="K139" s="76"/>
      <c r="L139" s="76"/>
      <c r="M139" s="76"/>
      <c r="N139" s="76"/>
      <c r="O139" s="76"/>
      <c r="P139" s="72">
        <v>6</v>
      </c>
      <c r="Q139" s="30">
        <v>6.6520000000000001</v>
      </c>
      <c r="R139" s="147"/>
      <c r="S139" s="108"/>
      <c r="T139" s="108"/>
      <c r="U139" s="108"/>
    </row>
    <row r="140" spans="1:21">
      <c r="A140" s="86">
        <v>43167</v>
      </c>
      <c r="B140" s="38">
        <v>14207</v>
      </c>
      <c r="C140" s="139"/>
      <c r="D140" s="139"/>
      <c r="E140" s="140"/>
      <c r="F140" s="139"/>
      <c r="G140" s="139"/>
      <c r="H140" s="139"/>
      <c r="I140" s="139"/>
      <c r="J140" s="139"/>
      <c r="K140" s="76"/>
      <c r="L140" s="76"/>
      <c r="M140" s="76"/>
      <c r="N140" s="76"/>
      <c r="O140" s="76"/>
      <c r="P140" s="72">
        <v>5</v>
      </c>
      <c r="Q140" s="30">
        <v>1.5249999999999999</v>
      </c>
      <c r="R140" s="147"/>
      <c r="S140" s="108"/>
      <c r="T140" s="108"/>
      <c r="U140" s="108"/>
    </row>
    <row r="141" spans="1:21">
      <c r="A141" s="86">
        <v>43168</v>
      </c>
      <c r="B141" s="38">
        <v>5825</v>
      </c>
      <c r="C141" s="139"/>
      <c r="D141" s="139"/>
      <c r="E141" s="140"/>
      <c r="F141" s="139"/>
      <c r="G141" s="139"/>
      <c r="H141" s="139"/>
      <c r="I141" s="139"/>
      <c r="J141" s="139"/>
      <c r="K141" s="76"/>
      <c r="L141" s="76"/>
      <c r="M141" s="76"/>
      <c r="N141" s="76"/>
      <c r="O141" s="76"/>
      <c r="P141" s="72">
        <v>10</v>
      </c>
      <c r="Q141" s="30">
        <v>0.104</v>
      </c>
      <c r="R141" s="147"/>
      <c r="S141" s="108"/>
      <c r="T141" s="108"/>
      <c r="U141" s="108"/>
    </row>
    <row r="142" spans="1:21">
      <c r="A142" s="86">
        <v>43169</v>
      </c>
      <c r="B142" s="38">
        <v>5623</v>
      </c>
      <c r="C142" s="139"/>
      <c r="D142" s="139"/>
      <c r="E142" s="140"/>
      <c r="F142" s="139"/>
      <c r="G142" s="139"/>
      <c r="H142" s="139"/>
      <c r="I142" s="139"/>
      <c r="J142" s="139"/>
      <c r="K142" s="76"/>
      <c r="L142" s="76"/>
      <c r="M142" s="76"/>
      <c r="N142" s="76"/>
      <c r="O142" s="76"/>
      <c r="P142" s="72">
        <v>3</v>
      </c>
      <c r="Q142" s="30">
        <v>9.1999999999999998E-2</v>
      </c>
      <c r="R142" s="147"/>
      <c r="S142" s="108"/>
      <c r="T142" s="108"/>
      <c r="U142" s="108"/>
    </row>
    <row r="143" spans="1:21">
      <c r="A143" s="86">
        <v>43170</v>
      </c>
      <c r="B143" s="38">
        <v>4856</v>
      </c>
      <c r="C143" s="139"/>
      <c r="D143" s="139"/>
      <c r="E143" s="140"/>
      <c r="F143" s="139"/>
      <c r="G143" s="139"/>
      <c r="H143" s="139"/>
      <c r="I143" s="139"/>
      <c r="J143" s="139"/>
      <c r="K143" s="76"/>
      <c r="L143" s="76"/>
      <c r="M143" s="76"/>
      <c r="N143" s="76"/>
      <c r="O143" s="76"/>
      <c r="P143" s="72">
        <v>1</v>
      </c>
      <c r="Q143" s="30">
        <v>9.0999999999999998E-2</v>
      </c>
      <c r="R143" s="147"/>
      <c r="S143" s="108"/>
      <c r="T143" s="108"/>
      <c r="U143" s="108"/>
    </row>
    <row r="144" spans="1:21">
      <c r="A144" s="86">
        <v>43171</v>
      </c>
      <c r="B144" s="38">
        <v>3980</v>
      </c>
      <c r="C144" s="139"/>
      <c r="D144" s="139"/>
      <c r="E144" s="140"/>
      <c r="F144" s="139"/>
      <c r="G144" s="139"/>
      <c r="H144" s="139"/>
      <c r="I144" s="139"/>
      <c r="J144" s="139"/>
      <c r="K144" s="76"/>
      <c r="L144" s="76"/>
      <c r="M144" s="76"/>
      <c r="N144" s="76"/>
      <c r="O144" s="76"/>
      <c r="P144" s="72">
        <v>0.5</v>
      </c>
      <c r="Q144" s="30">
        <v>8.4000000000000005E-2</v>
      </c>
      <c r="R144" s="147"/>
      <c r="S144" s="108"/>
      <c r="T144" s="108"/>
      <c r="U144" s="108"/>
    </row>
    <row r="145" spans="1:21">
      <c r="A145" s="86">
        <v>43172</v>
      </c>
      <c r="B145" s="38">
        <v>3534</v>
      </c>
      <c r="C145" s="139"/>
      <c r="D145" s="139"/>
      <c r="E145" s="140"/>
      <c r="F145" s="139"/>
      <c r="G145" s="139"/>
      <c r="H145" s="139"/>
      <c r="I145" s="139"/>
      <c r="J145" s="139"/>
      <c r="K145" s="76"/>
      <c r="L145" s="76"/>
      <c r="M145" s="76"/>
      <c r="N145" s="76"/>
      <c r="O145" s="76"/>
      <c r="P145" s="72">
        <v>3</v>
      </c>
      <c r="Q145" s="30">
        <v>4.2999999999999997E-2</v>
      </c>
      <c r="R145" s="147"/>
      <c r="S145" s="108"/>
      <c r="T145" s="108"/>
      <c r="U145" s="108"/>
    </row>
    <row r="146" spans="1:21">
      <c r="A146" s="86">
        <v>43173</v>
      </c>
      <c r="B146" s="38">
        <v>3465</v>
      </c>
      <c r="C146" s="139"/>
      <c r="D146" s="139"/>
      <c r="E146" s="140"/>
      <c r="F146" s="139"/>
      <c r="G146" s="139"/>
      <c r="H146" s="139"/>
      <c r="I146" s="139"/>
      <c r="J146" s="139"/>
      <c r="K146" s="76"/>
      <c r="L146" s="76"/>
      <c r="M146" s="76"/>
      <c r="N146" s="76"/>
      <c r="O146" s="76"/>
      <c r="P146" s="72">
        <v>0</v>
      </c>
      <c r="Q146" s="30">
        <v>4.8000000000000001E-2</v>
      </c>
      <c r="R146" s="147"/>
      <c r="S146" s="108"/>
      <c r="T146" s="108"/>
      <c r="U146" s="108"/>
    </row>
    <row r="147" spans="1:21">
      <c r="A147" s="86">
        <v>43174</v>
      </c>
      <c r="B147" s="38">
        <v>3202</v>
      </c>
      <c r="C147" s="139"/>
      <c r="D147" s="139"/>
      <c r="E147" s="140"/>
      <c r="F147" s="139"/>
      <c r="G147" s="139"/>
      <c r="H147" s="139"/>
      <c r="I147" s="139"/>
      <c r="J147" s="139"/>
      <c r="K147" s="76"/>
      <c r="L147" s="76"/>
      <c r="M147" s="76"/>
      <c r="N147" s="76"/>
      <c r="O147" s="76"/>
      <c r="P147" s="72">
        <v>0</v>
      </c>
      <c r="Q147" s="30">
        <v>4.7E-2</v>
      </c>
      <c r="R147" s="147"/>
      <c r="S147" s="108"/>
      <c r="T147" s="108"/>
      <c r="U147" s="108"/>
    </row>
    <row r="148" spans="1:21">
      <c r="A148" s="86">
        <v>43175</v>
      </c>
      <c r="B148" s="38">
        <v>2968</v>
      </c>
      <c r="C148" s="139"/>
      <c r="D148" s="139"/>
      <c r="E148" s="140"/>
      <c r="F148" s="139"/>
      <c r="G148" s="139"/>
      <c r="H148" s="139"/>
      <c r="I148" s="139"/>
      <c r="J148" s="139"/>
      <c r="K148" s="76"/>
      <c r="L148" s="76"/>
      <c r="M148" s="76"/>
      <c r="N148" s="76"/>
      <c r="O148" s="76"/>
      <c r="P148" s="72">
        <v>0</v>
      </c>
      <c r="Q148" s="30">
        <v>3.2000000000000001E-2</v>
      </c>
      <c r="R148" s="147"/>
      <c r="S148" s="108"/>
      <c r="T148" s="108"/>
      <c r="U148" s="108"/>
    </row>
    <row r="149" spans="1:21">
      <c r="A149" s="86">
        <v>43176</v>
      </c>
      <c r="B149" s="38">
        <v>2842</v>
      </c>
      <c r="C149" s="139"/>
      <c r="D149" s="139"/>
      <c r="E149" s="140"/>
      <c r="F149" s="139"/>
      <c r="G149" s="139"/>
      <c r="H149" s="139"/>
      <c r="I149" s="139"/>
      <c r="J149" s="139"/>
      <c r="K149" s="76"/>
      <c r="L149" s="76"/>
      <c r="M149" s="76"/>
      <c r="N149" s="76"/>
      <c r="O149" s="76"/>
      <c r="P149" s="72">
        <v>0</v>
      </c>
      <c r="Q149" s="30">
        <v>4.3999999999999997E-2</v>
      </c>
      <c r="R149" s="147"/>
      <c r="S149" s="108"/>
      <c r="T149" s="108"/>
      <c r="U149" s="108"/>
    </row>
    <row r="150" spans="1:21">
      <c r="A150" s="86">
        <v>43177</v>
      </c>
      <c r="B150" s="38">
        <v>2929</v>
      </c>
      <c r="C150" s="139"/>
      <c r="D150" s="139"/>
      <c r="E150" s="140"/>
      <c r="F150" s="139"/>
      <c r="G150" s="139"/>
      <c r="H150" s="139"/>
      <c r="I150" s="139"/>
      <c r="J150" s="139"/>
      <c r="K150" s="76"/>
      <c r="L150" s="76"/>
      <c r="M150" s="76"/>
      <c r="N150" s="76"/>
      <c r="O150" s="76"/>
      <c r="P150" s="72">
        <v>0</v>
      </c>
      <c r="Q150" s="30">
        <v>6.2E-2</v>
      </c>
      <c r="R150" s="147"/>
      <c r="S150" s="108"/>
      <c r="T150" s="108"/>
      <c r="U150" s="108"/>
    </row>
    <row r="151" spans="1:21">
      <c r="A151" s="86">
        <v>43178</v>
      </c>
      <c r="B151" s="38">
        <v>2452</v>
      </c>
      <c r="C151" s="139"/>
      <c r="D151" s="139"/>
      <c r="E151" s="140"/>
      <c r="F151" s="139"/>
      <c r="G151" s="139"/>
      <c r="H151" s="139"/>
      <c r="I151" s="139"/>
      <c r="J151" s="139"/>
      <c r="K151" s="76"/>
      <c r="L151" s="76"/>
      <c r="M151" s="76"/>
      <c r="N151" s="76"/>
      <c r="O151" s="76"/>
      <c r="P151" s="72">
        <v>0</v>
      </c>
      <c r="Q151" s="30">
        <v>3.5000000000000003E-2</v>
      </c>
      <c r="R151" s="147"/>
      <c r="S151" s="108"/>
      <c r="T151" s="108"/>
      <c r="U151" s="108"/>
    </row>
    <row r="152" spans="1:21">
      <c r="A152" s="86">
        <v>43179</v>
      </c>
      <c r="B152" s="38">
        <v>2840</v>
      </c>
      <c r="C152" s="30">
        <v>2</v>
      </c>
      <c r="D152" s="30">
        <v>0.47</v>
      </c>
      <c r="E152" s="37">
        <v>7.3</v>
      </c>
      <c r="F152" s="30">
        <v>81</v>
      </c>
      <c r="G152" s="30">
        <v>7</v>
      </c>
      <c r="H152" s="30">
        <v>3</v>
      </c>
      <c r="I152" s="30">
        <v>2.1</v>
      </c>
      <c r="J152" s="30">
        <v>5.4</v>
      </c>
      <c r="K152" s="30">
        <v>8.52</v>
      </c>
      <c r="L152" s="30">
        <v>5.96</v>
      </c>
      <c r="M152" s="30">
        <v>5.68</v>
      </c>
      <c r="N152" s="30">
        <v>15.34</v>
      </c>
      <c r="O152" s="30">
        <v>19.88</v>
      </c>
      <c r="P152" s="72">
        <v>0</v>
      </c>
      <c r="Q152" s="30">
        <v>5.0999999999999997E-2</v>
      </c>
      <c r="R152" s="147">
        <v>0.48958333333333331</v>
      </c>
      <c r="S152" s="108">
        <v>43199</v>
      </c>
      <c r="T152" s="108">
        <v>43199</v>
      </c>
      <c r="U152" s="108"/>
    </row>
    <row r="153" spans="1:21">
      <c r="A153" s="86">
        <v>43180</v>
      </c>
      <c r="B153" s="38">
        <v>2565</v>
      </c>
      <c r="C153" s="139"/>
      <c r="D153" s="139"/>
      <c r="E153" s="140"/>
      <c r="F153" s="139"/>
      <c r="G153" s="139"/>
      <c r="H153" s="139"/>
      <c r="I153" s="139"/>
      <c r="J153" s="139"/>
      <c r="K153" s="76"/>
      <c r="L153" s="76"/>
      <c r="M153" s="76"/>
      <c r="N153" s="76"/>
      <c r="O153" s="76"/>
      <c r="P153" s="72">
        <v>16</v>
      </c>
      <c r="Q153" s="30">
        <v>0.04</v>
      </c>
      <c r="R153" s="147"/>
      <c r="S153" s="108"/>
      <c r="T153" s="108"/>
      <c r="U153" s="108"/>
    </row>
    <row r="154" spans="1:21">
      <c r="A154" s="86">
        <v>43181</v>
      </c>
      <c r="B154" s="38">
        <v>3017</v>
      </c>
      <c r="C154" s="33"/>
      <c r="D154" s="33"/>
      <c r="E154" s="31"/>
      <c r="F154" s="31"/>
      <c r="G154" s="31"/>
      <c r="H154" s="31"/>
      <c r="I154" s="33"/>
      <c r="J154" s="33"/>
      <c r="K154" s="76"/>
      <c r="L154" s="76"/>
      <c r="M154" s="76"/>
      <c r="N154" s="76"/>
      <c r="O154" s="76"/>
      <c r="P154" s="71">
        <v>19</v>
      </c>
      <c r="Q154" s="30">
        <v>5.5E-2</v>
      </c>
      <c r="R154" s="147"/>
      <c r="S154" s="108"/>
      <c r="T154" s="108"/>
      <c r="U154" s="108"/>
    </row>
    <row r="155" spans="1:21">
      <c r="A155" s="86">
        <v>43182</v>
      </c>
      <c r="B155" s="38">
        <v>3937</v>
      </c>
      <c r="C155" s="139"/>
      <c r="D155" s="139"/>
      <c r="E155" s="140"/>
      <c r="F155" s="139"/>
      <c r="G155" s="139"/>
      <c r="H155" s="139"/>
      <c r="I155" s="139"/>
      <c r="J155" s="139"/>
      <c r="K155" s="76"/>
      <c r="L155" s="76"/>
      <c r="M155" s="76"/>
      <c r="N155" s="76"/>
      <c r="O155" s="76"/>
      <c r="P155" s="71">
        <v>18</v>
      </c>
      <c r="Q155" s="30">
        <v>6.0999999999999999E-2</v>
      </c>
      <c r="R155" s="147"/>
      <c r="S155" s="108"/>
      <c r="T155" s="108"/>
      <c r="U155" s="108"/>
    </row>
    <row r="156" spans="1:21">
      <c r="A156" s="86">
        <v>43183</v>
      </c>
      <c r="B156" s="38">
        <v>8747</v>
      </c>
      <c r="C156" s="139"/>
      <c r="D156" s="139"/>
      <c r="E156" s="140"/>
      <c r="F156" s="139"/>
      <c r="G156" s="139"/>
      <c r="H156" s="139"/>
      <c r="I156" s="139"/>
      <c r="J156" s="139"/>
      <c r="K156" s="76"/>
      <c r="L156" s="76"/>
      <c r="M156" s="76"/>
      <c r="N156" s="76"/>
      <c r="O156" s="76"/>
      <c r="P156" s="71">
        <v>7</v>
      </c>
      <c r="Q156" s="30">
        <v>7.9000000000000001E-2</v>
      </c>
      <c r="R156" s="147"/>
      <c r="S156" s="108"/>
      <c r="T156" s="108"/>
      <c r="U156" s="108"/>
    </row>
    <row r="157" spans="1:21">
      <c r="A157" s="86">
        <v>43184</v>
      </c>
      <c r="B157" s="38">
        <v>5757</v>
      </c>
      <c r="C157" s="139"/>
      <c r="D157" s="139"/>
      <c r="E157" s="140"/>
      <c r="F157" s="139"/>
      <c r="G157" s="139"/>
      <c r="H157" s="139"/>
      <c r="I157" s="139"/>
      <c r="J157" s="139"/>
      <c r="K157" s="76"/>
      <c r="L157" s="76"/>
      <c r="M157" s="76"/>
      <c r="N157" s="76"/>
      <c r="O157" s="76"/>
      <c r="P157" s="71">
        <v>0</v>
      </c>
      <c r="Q157" s="30">
        <v>7.2999999999999995E-2</v>
      </c>
      <c r="R157" s="147"/>
      <c r="S157" s="108"/>
      <c r="T157" s="108"/>
      <c r="U157" s="108"/>
    </row>
    <row r="158" spans="1:21">
      <c r="A158" s="86">
        <v>43185</v>
      </c>
      <c r="B158" s="38">
        <v>4168</v>
      </c>
      <c r="C158" s="139"/>
      <c r="D158" s="139"/>
      <c r="E158" s="140"/>
      <c r="F158" s="139"/>
      <c r="G158" s="139"/>
      <c r="H158" s="139"/>
      <c r="I158" s="139"/>
      <c r="J158" s="139"/>
      <c r="K158" s="76"/>
      <c r="L158" s="76"/>
      <c r="M158" s="76"/>
      <c r="N158" s="76"/>
      <c r="O158" s="76"/>
      <c r="P158" s="71">
        <v>0</v>
      </c>
      <c r="Q158" s="30">
        <v>5.3999999999999999E-2</v>
      </c>
      <c r="R158" s="147"/>
      <c r="S158" s="108"/>
      <c r="T158" s="108"/>
      <c r="U158" s="108"/>
    </row>
    <row r="159" spans="1:21">
      <c r="A159" s="86">
        <v>43186</v>
      </c>
      <c r="B159" s="38">
        <v>3466</v>
      </c>
      <c r="C159" s="139"/>
      <c r="D159" s="139"/>
      <c r="E159" s="140"/>
      <c r="F159" s="139"/>
      <c r="G159" s="139"/>
      <c r="H159" s="139"/>
      <c r="I159" s="139"/>
      <c r="J159" s="139"/>
      <c r="K159" s="76"/>
      <c r="L159" s="76"/>
      <c r="M159" s="76"/>
      <c r="N159" s="76"/>
      <c r="O159" s="76"/>
      <c r="P159" s="71">
        <v>2</v>
      </c>
      <c r="Q159" s="30">
        <v>3.9E-2</v>
      </c>
      <c r="R159" s="147"/>
      <c r="S159" s="108"/>
      <c r="T159" s="108"/>
      <c r="U159" s="108"/>
    </row>
    <row r="160" spans="1:21">
      <c r="A160" s="86">
        <v>43187</v>
      </c>
      <c r="B160" s="38">
        <v>3024</v>
      </c>
      <c r="C160" s="139"/>
      <c r="D160" s="139"/>
      <c r="E160" s="140"/>
      <c r="F160" s="139"/>
      <c r="G160" s="139"/>
      <c r="H160" s="139"/>
      <c r="I160" s="139"/>
      <c r="J160" s="139"/>
      <c r="K160" s="76"/>
      <c r="L160" s="76"/>
      <c r="M160" s="76"/>
      <c r="N160" s="76"/>
      <c r="O160" s="76"/>
      <c r="P160" s="71">
        <v>0</v>
      </c>
      <c r="Q160" s="30">
        <v>4.4999999999999998E-2</v>
      </c>
      <c r="R160" s="147"/>
      <c r="S160" s="108"/>
      <c r="T160" s="108"/>
      <c r="U160" s="108"/>
    </row>
    <row r="161" spans="1:21">
      <c r="A161" s="86">
        <v>43188</v>
      </c>
      <c r="B161" s="38">
        <v>2972</v>
      </c>
      <c r="C161" s="139"/>
      <c r="D161" s="139"/>
      <c r="E161" s="140"/>
      <c r="F161" s="139"/>
      <c r="G161" s="139"/>
      <c r="H161" s="139"/>
      <c r="I161" s="139"/>
      <c r="J161" s="139"/>
      <c r="K161" s="76"/>
      <c r="L161" s="76"/>
      <c r="M161" s="76"/>
      <c r="N161" s="76"/>
      <c r="O161" s="76"/>
      <c r="P161" s="71">
        <v>5</v>
      </c>
      <c r="Q161" s="30">
        <v>5.1999999999999998E-2</v>
      </c>
      <c r="R161" s="147"/>
      <c r="S161" s="108"/>
      <c r="T161" s="108"/>
      <c r="U161" s="108"/>
    </row>
    <row r="162" spans="1:21">
      <c r="A162" s="86">
        <v>43189</v>
      </c>
      <c r="B162" s="38">
        <v>3097</v>
      </c>
      <c r="C162" s="139"/>
      <c r="D162" s="139"/>
      <c r="E162" s="140"/>
      <c r="F162" s="139"/>
      <c r="G162" s="139"/>
      <c r="H162" s="139"/>
      <c r="I162" s="139"/>
      <c r="J162" s="139"/>
      <c r="K162" s="76"/>
      <c r="L162" s="76"/>
      <c r="M162" s="76"/>
      <c r="N162" s="76"/>
      <c r="O162" s="76"/>
      <c r="P162" s="71">
        <v>0</v>
      </c>
      <c r="Q162" s="30">
        <v>5.8999999999999997E-2</v>
      </c>
      <c r="R162" s="147"/>
      <c r="S162" s="108"/>
      <c r="T162" s="108"/>
      <c r="U162" s="108"/>
    </row>
    <row r="163" spans="1:21">
      <c r="A163" s="86">
        <v>43190</v>
      </c>
      <c r="B163" s="38">
        <v>2949</v>
      </c>
      <c r="C163" s="139"/>
      <c r="D163" s="139"/>
      <c r="E163" s="140"/>
      <c r="F163" s="139"/>
      <c r="G163" s="139"/>
      <c r="H163" s="139"/>
      <c r="I163" s="139"/>
      <c r="J163" s="139"/>
      <c r="K163" s="76"/>
      <c r="L163" s="76"/>
      <c r="M163" s="76"/>
      <c r="N163" s="76"/>
      <c r="O163" s="76"/>
      <c r="P163" s="71">
        <v>0</v>
      </c>
      <c r="Q163" s="30">
        <v>3.1E-2</v>
      </c>
      <c r="R163" s="147"/>
      <c r="S163" s="108"/>
      <c r="T163" s="108"/>
      <c r="U163" s="142"/>
    </row>
    <row r="164" spans="1:21">
      <c r="A164" s="86">
        <v>43191</v>
      </c>
      <c r="B164" s="38">
        <v>2584</v>
      </c>
      <c r="C164" s="139"/>
      <c r="D164" s="139"/>
      <c r="E164" s="140"/>
      <c r="F164" s="139"/>
      <c r="G164" s="139"/>
      <c r="H164" s="139"/>
      <c r="I164" s="139"/>
      <c r="J164" s="139"/>
      <c r="K164" s="76"/>
      <c r="L164" s="76"/>
      <c r="M164" s="76"/>
      <c r="N164" s="76"/>
      <c r="O164" s="76"/>
      <c r="P164" s="72">
        <v>0</v>
      </c>
      <c r="Q164" s="30">
        <v>0.03</v>
      </c>
      <c r="R164" s="147"/>
      <c r="S164" s="108"/>
      <c r="T164" s="108"/>
      <c r="U164" s="108"/>
    </row>
    <row r="165" spans="1:21">
      <c r="A165" s="86">
        <v>43192</v>
      </c>
      <c r="B165" s="38">
        <v>2437</v>
      </c>
      <c r="C165" s="139"/>
      <c r="D165" s="139"/>
      <c r="E165" s="140"/>
      <c r="F165" s="139"/>
      <c r="G165" s="139"/>
      <c r="H165" s="139"/>
      <c r="I165" s="139"/>
      <c r="J165" s="139"/>
      <c r="K165" s="76"/>
      <c r="L165" s="76"/>
      <c r="M165" s="76"/>
      <c r="N165" s="76"/>
      <c r="O165" s="76"/>
      <c r="P165" s="71">
        <v>0</v>
      </c>
      <c r="Q165" s="30">
        <v>4.5999999999999999E-2</v>
      </c>
      <c r="R165" s="147"/>
      <c r="S165" s="108"/>
      <c r="T165" s="108"/>
      <c r="U165" s="108"/>
    </row>
    <row r="166" spans="1:21">
      <c r="A166" s="86">
        <v>43193</v>
      </c>
      <c r="B166" s="38">
        <v>2552</v>
      </c>
      <c r="C166" s="30">
        <v>2</v>
      </c>
      <c r="D166" s="30">
        <v>0.43</v>
      </c>
      <c r="E166" s="37">
        <v>7.6</v>
      </c>
      <c r="F166" s="30">
        <v>238</v>
      </c>
      <c r="G166" s="30">
        <v>11</v>
      </c>
      <c r="H166" s="30">
        <v>6</v>
      </c>
      <c r="I166" s="30">
        <v>2.8</v>
      </c>
      <c r="J166" s="30">
        <v>6.8</v>
      </c>
      <c r="K166" s="30">
        <v>15.31</v>
      </c>
      <c r="L166" s="30">
        <v>7.15</v>
      </c>
      <c r="M166" s="30">
        <v>5.0999999999999996</v>
      </c>
      <c r="N166" s="30">
        <v>17.350000000000001</v>
      </c>
      <c r="O166" s="30">
        <v>28.07</v>
      </c>
      <c r="P166" s="71">
        <v>0</v>
      </c>
      <c r="Q166" s="30">
        <v>3.7999999999999999E-2</v>
      </c>
      <c r="R166" s="147">
        <v>0.48958333333333331</v>
      </c>
      <c r="S166" s="108">
        <v>43203</v>
      </c>
      <c r="T166" s="108">
        <v>43203</v>
      </c>
      <c r="U166" s="108"/>
    </row>
    <row r="167" spans="1:21">
      <c r="A167" s="86">
        <v>43194</v>
      </c>
      <c r="B167" s="38">
        <v>2700</v>
      </c>
      <c r="C167" s="139"/>
      <c r="D167" s="139"/>
      <c r="E167" s="140"/>
      <c r="F167" s="139"/>
      <c r="G167" s="139"/>
      <c r="H167" s="139"/>
      <c r="I167" s="139"/>
      <c r="J167" s="139"/>
      <c r="K167" s="76"/>
      <c r="L167" s="76"/>
      <c r="M167" s="76"/>
      <c r="N167" s="76"/>
      <c r="O167" s="76"/>
      <c r="P167" s="71">
        <v>3</v>
      </c>
      <c r="Q167" s="30">
        <v>5.3999999999999999E-2</v>
      </c>
      <c r="R167" s="147"/>
      <c r="S167" s="108"/>
      <c r="T167" s="108"/>
      <c r="U167" s="108"/>
    </row>
    <row r="168" spans="1:21">
      <c r="A168" s="86">
        <v>43195</v>
      </c>
      <c r="B168" s="38">
        <v>2819</v>
      </c>
      <c r="C168" s="139"/>
      <c r="D168" s="139"/>
      <c r="E168" s="140"/>
      <c r="F168" s="139"/>
      <c r="G168" s="139"/>
      <c r="H168" s="139"/>
      <c r="I168" s="139"/>
      <c r="J168" s="139"/>
      <c r="K168" s="76"/>
      <c r="L168" s="76"/>
      <c r="M168" s="76"/>
      <c r="N168" s="76"/>
      <c r="O168" s="76"/>
      <c r="P168" s="71">
        <v>1</v>
      </c>
      <c r="Q168" s="30">
        <v>3.1E-2</v>
      </c>
      <c r="R168" s="147"/>
      <c r="S168" s="108"/>
      <c r="T168" s="108"/>
      <c r="U168" s="108"/>
    </row>
    <row r="169" spans="1:21">
      <c r="A169" s="86">
        <v>43196</v>
      </c>
      <c r="B169" s="38">
        <v>2717</v>
      </c>
      <c r="C169" s="139"/>
      <c r="D169" s="139"/>
      <c r="E169" s="140"/>
      <c r="F169" s="139"/>
      <c r="G169" s="139"/>
      <c r="H169" s="139"/>
      <c r="I169" s="139"/>
      <c r="J169" s="139"/>
      <c r="K169" s="76"/>
      <c r="L169" s="76"/>
      <c r="M169" s="76"/>
      <c r="N169" s="76"/>
      <c r="O169" s="76"/>
      <c r="P169" s="71">
        <v>0</v>
      </c>
      <c r="Q169" s="30">
        <v>2.5000000000000001E-2</v>
      </c>
      <c r="R169" s="147"/>
      <c r="S169" s="108"/>
      <c r="T169" s="108"/>
      <c r="U169" s="108"/>
    </row>
    <row r="170" spans="1:21">
      <c r="A170" s="86">
        <v>43197</v>
      </c>
      <c r="B170" s="38">
        <v>2787</v>
      </c>
      <c r="C170" s="139"/>
      <c r="D170" s="139"/>
      <c r="E170" s="140"/>
      <c r="F170" s="139"/>
      <c r="G170" s="139"/>
      <c r="H170" s="139"/>
      <c r="I170" s="139"/>
      <c r="J170" s="139"/>
      <c r="K170" s="76"/>
      <c r="L170" s="76"/>
      <c r="M170" s="76"/>
      <c r="N170" s="76"/>
      <c r="O170" s="76"/>
      <c r="P170" s="71">
        <v>0</v>
      </c>
      <c r="Q170" s="30">
        <v>2.3E-2</v>
      </c>
      <c r="R170" s="147"/>
      <c r="S170" s="108"/>
      <c r="T170" s="108"/>
      <c r="U170" s="108"/>
    </row>
    <row r="171" spans="1:21">
      <c r="A171" s="86">
        <v>43198</v>
      </c>
      <c r="B171" s="38">
        <v>2571</v>
      </c>
      <c r="C171" s="139"/>
      <c r="D171" s="139"/>
      <c r="E171" s="140"/>
      <c r="F171" s="139"/>
      <c r="G171" s="139"/>
      <c r="H171" s="139"/>
      <c r="I171" s="139"/>
      <c r="J171" s="139"/>
      <c r="K171" s="76"/>
      <c r="L171" s="76"/>
      <c r="M171" s="76"/>
      <c r="N171" s="76"/>
      <c r="O171" s="76"/>
      <c r="P171" s="71">
        <v>0</v>
      </c>
      <c r="Q171" s="30">
        <v>7.4999999999999997E-2</v>
      </c>
      <c r="R171" s="147"/>
      <c r="S171" s="108"/>
      <c r="T171" s="108"/>
      <c r="U171" s="108"/>
    </row>
    <row r="172" spans="1:21">
      <c r="A172" s="86">
        <v>43199</v>
      </c>
      <c r="B172" s="38">
        <v>2413</v>
      </c>
      <c r="C172" s="139"/>
      <c r="D172" s="139"/>
      <c r="E172" s="140"/>
      <c r="F172" s="139"/>
      <c r="G172" s="139"/>
      <c r="H172" s="139"/>
      <c r="I172" s="139"/>
      <c r="J172" s="139"/>
      <c r="K172" s="76"/>
      <c r="L172" s="76"/>
      <c r="M172" s="76"/>
      <c r="N172" s="76"/>
      <c r="O172" s="76"/>
      <c r="P172" s="71">
        <v>0</v>
      </c>
      <c r="Q172" s="30">
        <v>3.4000000000000002E-2</v>
      </c>
      <c r="R172" s="147"/>
      <c r="S172" s="108"/>
      <c r="T172" s="108"/>
      <c r="U172" s="108"/>
    </row>
    <row r="173" spans="1:21">
      <c r="A173" s="86">
        <v>43200</v>
      </c>
      <c r="B173" s="38">
        <v>2617</v>
      </c>
      <c r="C173" s="139"/>
      <c r="D173" s="139"/>
      <c r="E173" s="140"/>
      <c r="F173" s="139"/>
      <c r="G173" s="139"/>
      <c r="H173" s="139"/>
      <c r="I173" s="139"/>
      <c r="J173" s="139"/>
      <c r="K173" s="76"/>
      <c r="L173" s="76"/>
      <c r="M173" s="76"/>
      <c r="N173" s="76"/>
      <c r="O173" s="76"/>
      <c r="P173" s="71">
        <v>0</v>
      </c>
      <c r="Q173" s="30">
        <v>5.8999999999999997E-2</v>
      </c>
      <c r="R173" s="147"/>
      <c r="S173" s="108"/>
      <c r="T173" s="108"/>
      <c r="U173" s="108"/>
    </row>
    <row r="174" spans="1:21">
      <c r="A174" s="86">
        <v>43201</v>
      </c>
      <c r="B174" s="38">
        <v>2507</v>
      </c>
      <c r="C174" s="139"/>
      <c r="D174" s="139"/>
      <c r="E174" s="140"/>
      <c r="F174" s="139"/>
      <c r="G174" s="139"/>
      <c r="H174" s="139"/>
      <c r="I174" s="139"/>
      <c r="J174" s="139"/>
      <c r="K174" s="76"/>
      <c r="L174" s="76"/>
      <c r="M174" s="76"/>
      <c r="N174" s="76"/>
      <c r="O174" s="76"/>
      <c r="P174" s="71">
        <v>0</v>
      </c>
      <c r="Q174" s="30">
        <v>4.5999999999999999E-2</v>
      </c>
      <c r="R174" s="147"/>
      <c r="S174" s="108"/>
      <c r="T174" s="108"/>
      <c r="U174" s="108"/>
    </row>
    <row r="175" spans="1:21">
      <c r="A175" s="86">
        <v>43202</v>
      </c>
      <c r="B175" s="38">
        <v>2456</v>
      </c>
      <c r="C175" s="139"/>
      <c r="D175" s="139"/>
      <c r="E175" s="140"/>
      <c r="F175" s="139"/>
      <c r="G175" s="139"/>
      <c r="H175" s="139"/>
      <c r="I175" s="139"/>
      <c r="J175" s="139"/>
      <c r="K175" s="76"/>
      <c r="L175" s="76"/>
      <c r="M175" s="76"/>
      <c r="N175" s="76"/>
      <c r="O175" s="76"/>
      <c r="P175" s="71">
        <v>0</v>
      </c>
      <c r="Q175" s="30">
        <v>0.03</v>
      </c>
      <c r="R175" s="147"/>
      <c r="S175" s="108"/>
      <c r="T175" s="108"/>
      <c r="U175" s="108"/>
    </row>
    <row r="176" spans="1:21">
      <c r="A176" s="86">
        <v>43203</v>
      </c>
      <c r="B176" s="38">
        <v>2606</v>
      </c>
      <c r="C176" s="139"/>
      <c r="D176" s="139"/>
      <c r="E176" s="140"/>
      <c r="F176" s="139"/>
      <c r="G176" s="139"/>
      <c r="H176" s="139"/>
      <c r="I176" s="139"/>
      <c r="J176" s="139"/>
      <c r="K176" s="76"/>
      <c r="L176" s="76"/>
      <c r="M176" s="76"/>
      <c r="N176" s="76"/>
      <c r="O176" s="76"/>
      <c r="P176" s="71">
        <v>0</v>
      </c>
      <c r="Q176" s="30">
        <v>5.1999999999999998E-2</v>
      </c>
      <c r="R176" s="147"/>
      <c r="S176" s="108"/>
      <c r="T176" s="108"/>
      <c r="U176" s="108"/>
    </row>
    <row r="177" spans="1:21">
      <c r="A177" s="86">
        <v>43204</v>
      </c>
      <c r="B177" s="38">
        <v>2418</v>
      </c>
      <c r="C177" s="139"/>
      <c r="D177" s="139"/>
      <c r="E177" s="140"/>
      <c r="F177" s="139"/>
      <c r="G177" s="139"/>
      <c r="H177" s="139"/>
      <c r="I177" s="139"/>
      <c r="J177" s="139"/>
      <c r="K177" s="76"/>
      <c r="L177" s="76"/>
      <c r="M177" s="76"/>
      <c r="N177" s="76"/>
      <c r="O177" s="76"/>
      <c r="P177" s="71">
        <v>2</v>
      </c>
      <c r="Q177" s="30">
        <v>2.5000000000000001E-2</v>
      </c>
      <c r="R177" s="147"/>
      <c r="S177" s="108"/>
      <c r="T177" s="108"/>
      <c r="U177" s="108"/>
    </row>
    <row r="178" spans="1:21">
      <c r="A178" s="86">
        <v>43205</v>
      </c>
      <c r="B178" s="38">
        <v>2263</v>
      </c>
      <c r="C178" s="139"/>
      <c r="D178" s="139"/>
      <c r="E178" s="140"/>
      <c r="F178" s="139"/>
      <c r="G178" s="139"/>
      <c r="H178" s="139"/>
      <c r="I178" s="139"/>
      <c r="J178" s="139"/>
      <c r="K178" s="76"/>
      <c r="L178" s="76"/>
      <c r="M178" s="76"/>
      <c r="N178" s="76"/>
      <c r="O178" s="76"/>
      <c r="P178" s="71">
        <v>0</v>
      </c>
      <c r="Q178" s="30">
        <v>3.4000000000000002E-2</v>
      </c>
      <c r="R178" s="147"/>
      <c r="S178" s="108"/>
      <c r="T178" s="108"/>
      <c r="U178" s="108"/>
    </row>
    <row r="179" spans="1:21">
      <c r="A179" s="86">
        <v>43206</v>
      </c>
      <c r="B179" s="38">
        <v>2366</v>
      </c>
      <c r="C179" s="139"/>
      <c r="D179" s="139"/>
      <c r="E179" s="140"/>
      <c r="F179" s="139"/>
      <c r="G179" s="139"/>
      <c r="H179" s="139"/>
      <c r="I179" s="139"/>
      <c r="J179" s="139"/>
      <c r="K179" s="76"/>
      <c r="L179" s="76"/>
      <c r="M179" s="76"/>
      <c r="N179" s="76"/>
      <c r="O179" s="76"/>
      <c r="P179" s="71">
        <v>0</v>
      </c>
      <c r="Q179" s="30">
        <v>2.1999999999999999E-2</v>
      </c>
      <c r="R179" s="147"/>
      <c r="S179" s="108"/>
      <c r="T179" s="108"/>
      <c r="U179" s="108"/>
    </row>
    <row r="180" spans="1:21">
      <c r="A180" s="86">
        <v>43207</v>
      </c>
      <c r="B180" s="38">
        <v>2490</v>
      </c>
      <c r="C180" s="30">
        <v>2</v>
      </c>
      <c r="D180" s="30">
        <v>0.05</v>
      </c>
      <c r="E180" s="37">
        <v>7.4</v>
      </c>
      <c r="F180" s="30">
        <v>461</v>
      </c>
      <c r="G180" s="30">
        <v>12</v>
      </c>
      <c r="H180" s="30">
        <v>2</v>
      </c>
      <c r="I180" s="30">
        <v>1</v>
      </c>
      <c r="J180" s="30">
        <v>6.7</v>
      </c>
      <c r="K180" s="30">
        <v>4.9800000000000004</v>
      </c>
      <c r="L180" s="30">
        <v>2.4900000000000002</v>
      </c>
      <c r="M180" s="30">
        <v>4.9800000000000004</v>
      </c>
      <c r="N180" s="30">
        <v>16.68</v>
      </c>
      <c r="O180" s="30">
        <v>29.88</v>
      </c>
      <c r="P180" s="71">
        <v>4.5</v>
      </c>
      <c r="Q180" s="30">
        <v>2.9000000000000001E-2</v>
      </c>
      <c r="R180" s="147">
        <v>0.42708333333333331</v>
      </c>
      <c r="S180" s="108">
        <v>43217</v>
      </c>
      <c r="T180" s="108">
        <v>43217</v>
      </c>
      <c r="U180" s="108"/>
    </row>
    <row r="181" spans="1:21">
      <c r="A181" s="86">
        <v>43208</v>
      </c>
      <c r="B181" s="38">
        <v>2558</v>
      </c>
      <c r="C181" s="139"/>
      <c r="D181" s="139"/>
      <c r="E181" s="140"/>
      <c r="F181" s="139"/>
      <c r="G181" s="139"/>
      <c r="H181" s="139"/>
      <c r="I181" s="139"/>
      <c r="J181" s="139"/>
      <c r="K181" s="76"/>
      <c r="L181" s="76"/>
      <c r="M181" s="76"/>
      <c r="N181" s="76"/>
      <c r="O181" s="76"/>
      <c r="P181" s="71">
        <v>1</v>
      </c>
      <c r="Q181" s="30">
        <v>2.5000000000000001E-2</v>
      </c>
      <c r="R181" s="147"/>
      <c r="S181" s="108"/>
      <c r="T181" s="108"/>
      <c r="U181" s="108"/>
    </row>
    <row r="182" spans="1:21">
      <c r="A182" s="86">
        <v>43209</v>
      </c>
      <c r="B182" s="38">
        <v>2478</v>
      </c>
      <c r="C182" s="139"/>
      <c r="D182" s="139"/>
      <c r="E182" s="140"/>
      <c r="F182" s="139"/>
      <c r="G182" s="139"/>
      <c r="H182" s="139"/>
      <c r="I182" s="139"/>
      <c r="J182" s="139"/>
      <c r="K182" s="76"/>
      <c r="L182" s="76"/>
      <c r="M182" s="76"/>
      <c r="N182" s="76"/>
      <c r="O182" s="76"/>
      <c r="P182" s="71">
        <v>0</v>
      </c>
      <c r="Q182" s="30">
        <v>0.10299999999999999</v>
      </c>
      <c r="R182" s="147"/>
      <c r="S182" s="108"/>
      <c r="T182" s="108"/>
      <c r="U182" s="108"/>
    </row>
    <row r="183" spans="1:21">
      <c r="A183" s="86">
        <v>43210</v>
      </c>
      <c r="B183" s="38">
        <v>2390</v>
      </c>
      <c r="C183" s="139"/>
      <c r="D183" s="139"/>
      <c r="E183" s="140"/>
      <c r="F183" s="139"/>
      <c r="G183" s="139"/>
      <c r="H183" s="139"/>
      <c r="I183" s="139"/>
      <c r="J183" s="139"/>
      <c r="K183" s="76"/>
      <c r="L183" s="76"/>
      <c r="M183" s="76"/>
      <c r="N183" s="76"/>
      <c r="O183" s="76"/>
      <c r="P183" s="71">
        <v>0</v>
      </c>
      <c r="Q183" s="30">
        <v>6.4000000000000001E-2</v>
      </c>
      <c r="R183" s="147"/>
      <c r="S183" s="108"/>
      <c r="T183" s="108"/>
      <c r="U183" s="108"/>
    </row>
    <row r="184" spans="1:21">
      <c r="A184" s="86">
        <v>43211</v>
      </c>
      <c r="B184" s="38">
        <v>2185</v>
      </c>
      <c r="C184" s="139"/>
      <c r="D184" s="139"/>
      <c r="E184" s="140"/>
      <c r="F184" s="139"/>
      <c r="G184" s="139"/>
      <c r="H184" s="139"/>
      <c r="I184" s="139"/>
      <c r="J184" s="139"/>
      <c r="K184" s="76"/>
      <c r="L184" s="76"/>
      <c r="M184" s="76"/>
      <c r="N184" s="76"/>
      <c r="O184" s="76"/>
      <c r="P184" s="71">
        <v>2</v>
      </c>
      <c r="Q184" s="30">
        <v>3.7999999999999999E-2</v>
      </c>
      <c r="R184" s="147"/>
      <c r="S184" s="108"/>
      <c r="T184" s="108"/>
      <c r="U184" s="108"/>
    </row>
    <row r="185" spans="1:21">
      <c r="A185" s="86">
        <v>43212</v>
      </c>
      <c r="B185" s="38">
        <v>2157</v>
      </c>
      <c r="C185" s="139"/>
      <c r="D185" s="139"/>
      <c r="E185" s="140"/>
      <c r="F185" s="139"/>
      <c r="G185" s="139"/>
      <c r="H185" s="139"/>
      <c r="I185" s="139"/>
      <c r="J185" s="139"/>
      <c r="K185" s="76"/>
      <c r="L185" s="76"/>
      <c r="M185" s="76"/>
      <c r="N185" s="76"/>
      <c r="O185" s="76"/>
      <c r="P185" s="71">
        <v>0</v>
      </c>
      <c r="Q185" s="30">
        <v>7.1999999999999995E-2</v>
      </c>
      <c r="R185" s="147"/>
      <c r="S185" s="108"/>
      <c r="T185" s="108"/>
      <c r="U185" s="108"/>
    </row>
    <row r="186" spans="1:21">
      <c r="A186" s="86">
        <v>43213</v>
      </c>
      <c r="B186" s="38">
        <v>2206</v>
      </c>
      <c r="C186" s="139"/>
      <c r="D186" s="139"/>
      <c r="E186" s="140"/>
      <c r="F186" s="139"/>
      <c r="G186" s="139"/>
      <c r="H186" s="139"/>
      <c r="I186" s="139"/>
      <c r="J186" s="139"/>
      <c r="K186" s="76"/>
      <c r="L186" s="76"/>
      <c r="M186" s="76"/>
      <c r="N186" s="76"/>
      <c r="O186" s="76"/>
      <c r="P186" s="71">
        <v>0</v>
      </c>
      <c r="Q186" s="30">
        <v>0.09</v>
      </c>
      <c r="R186" s="147"/>
      <c r="S186" s="108"/>
      <c r="T186" s="108"/>
      <c r="U186" s="108"/>
    </row>
    <row r="187" spans="1:21">
      <c r="A187" s="86">
        <v>43214</v>
      </c>
      <c r="B187" s="38">
        <v>2374</v>
      </c>
      <c r="C187" s="139"/>
      <c r="D187" s="139"/>
      <c r="E187" s="140"/>
      <c r="F187" s="139"/>
      <c r="G187" s="139"/>
      <c r="H187" s="139"/>
      <c r="I187" s="139"/>
      <c r="J187" s="139"/>
      <c r="K187" s="76"/>
      <c r="L187" s="76"/>
      <c r="M187" s="76"/>
      <c r="N187" s="76"/>
      <c r="O187" s="76"/>
      <c r="P187" s="71">
        <v>5</v>
      </c>
      <c r="Q187" s="30">
        <v>7.5999999999999998E-2</v>
      </c>
      <c r="R187" s="147"/>
      <c r="S187" s="108"/>
      <c r="T187" s="108"/>
      <c r="U187" s="108"/>
    </row>
    <row r="188" spans="1:21">
      <c r="A188" s="86">
        <v>43215</v>
      </c>
      <c r="B188" s="38">
        <v>2463</v>
      </c>
      <c r="C188" s="139"/>
      <c r="D188" s="139"/>
      <c r="E188" s="140"/>
      <c r="F188" s="139"/>
      <c r="G188" s="139"/>
      <c r="H188" s="139"/>
      <c r="I188" s="139"/>
      <c r="J188" s="139"/>
      <c r="K188" s="76"/>
      <c r="L188" s="76"/>
      <c r="M188" s="76"/>
      <c r="N188" s="76"/>
      <c r="O188" s="76"/>
      <c r="P188" s="71">
        <v>0</v>
      </c>
      <c r="Q188" s="30">
        <v>2.3E-2</v>
      </c>
      <c r="R188" s="147"/>
      <c r="S188" s="108"/>
      <c r="T188" s="108"/>
      <c r="U188" s="108"/>
    </row>
    <row r="189" spans="1:21">
      <c r="A189" s="86">
        <v>43216</v>
      </c>
      <c r="B189" s="38">
        <v>2289</v>
      </c>
      <c r="C189" s="139"/>
      <c r="D189" s="139"/>
      <c r="E189" s="140"/>
      <c r="F189" s="139"/>
      <c r="G189" s="139"/>
      <c r="H189" s="139"/>
      <c r="I189" s="139"/>
      <c r="J189" s="139"/>
      <c r="K189" s="76"/>
      <c r="L189" s="76"/>
      <c r="M189" s="76"/>
      <c r="N189" s="76"/>
      <c r="O189" s="76"/>
      <c r="P189" s="71">
        <v>2.5</v>
      </c>
      <c r="Q189" s="30">
        <v>8.5999999999999993E-2</v>
      </c>
      <c r="R189" s="147"/>
      <c r="S189" s="108"/>
      <c r="T189" s="108"/>
      <c r="U189" s="108"/>
    </row>
    <row r="190" spans="1:21">
      <c r="A190" s="86">
        <v>43217</v>
      </c>
      <c r="B190" s="38">
        <v>2448</v>
      </c>
      <c r="C190" s="139"/>
      <c r="D190" s="139"/>
      <c r="E190" s="140"/>
      <c r="F190" s="139"/>
      <c r="G190" s="139"/>
      <c r="H190" s="139"/>
      <c r="I190" s="139"/>
      <c r="J190" s="139"/>
      <c r="K190" s="76"/>
      <c r="L190" s="76"/>
      <c r="M190" s="76"/>
      <c r="N190" s="76"/>
      <c r="O190" s="76"/>
      <c r="P190" s="71">
        <v>1</v>
      </c>
      <c r="Q190" s="30">
        <v>8.1000000000000003E-2</v>
      </c>
      <c r="R190" s="147"/>
      <c r="S190" s="108"/>
      <c r="T190" s="108"/>
      <c r="U190" s="108"/>
    </row>
    <row r="191" spans="1:21">
      <c r="A191" s="86">
        <v>43218</v>
      </c>
      <c r="B191" s="38">
        <v>2284</v>
      </c>
      <c r="C191" s="139"/>
      <c r="D191" s="139"/>
      <c r="E191" s="140"/>
      <c r="F191" s="139"/>
      <c r="G191" s="139"/>
      <c r="H191" s="139"/>
      <c r="I191" s="139"/>
      <c r="J191" s="139"/>
      <c r="K191" s="76"/>
      <c r="L191" s="76"/>
      <c r="M191" s="76"/>
      <c r="N191" s="76"/>
      <c r="O191" s="76"/>
      <c r="P191" s="71">
        <v>0</v>
      </c>
      <c r="Q191" s="30">
        <v>0.08</v>
      </c>
      <c r="R191" s="147"/>
      <c r="S191" s="108"/>
      <c r="T191" s="108"/>
      <c r="U191" s="108"/>
    </row>
    <row r="192" spans="1:21">
      <c r="A192" s="86">
        <v>43219</v>
      </c>
      <c r="B192" s="38">
        <v>2066</v>
      </c>
      <c r="C192" s="139"/>
      <c r="D192" s="139"/>
      <c r="E192" s="140"/>
      <c r="F192" s="139"/>
      <c r="G192" s="139"/>
      <c r="H192" s="139"/>
      <c r="I192" s="139"/>
      <c r="J192" s="139"/>
      <c r="K192" s="76"/>
      <c r="L192" s="76"/>
      <c r="M192" s="76"/>
      <c r="N192" s="76"/>
      <c r="O192" s="76"/>
      <c r="P192" s="71">
        <v>0</v>
      </c>
      <c r="Q192" s="30">
        <v>3.3000000000000002E-2</v>
      </c>
      <c r="R192" s="147"/>
      <c r="S192" s="108"/>
      <c r="T192" s="108"/>
      <c r="U192" s="108"/>
    </row>
    <row r="193" spans="1:21">
      <c r="A193" s="86">
        <v>43220</v>
      </c>
      <c r="B193" s="38">
        <v>2189</v>
      </c>
      <c r="C193" s="139"/>
      <c r="D193" s="139"/>
      <c r="E193" s="140"/>
      <c r="F193" s="139"/>
      <c r="G193" s="139"/>
      <c r="H193" s="139"/>
      <c r="I193" s="139"/>
      <c r="J193" s="139"/>
      <c r="K193" s="76"/>
      <c r="L193" s="76"/>
      <c r="M193" s="76"/>
      <c r="N193" s="76"/>
      <c r="O193" s="76"/>
      <c r="P193" s="71">
        <v>2</v>
      </c>
      <c r="Q193" s="30">
        <v>3.5000000000000003E-2</v>
      </c>
      <c r="R193" s="147"/>
      <c r="S193" s="108"/>
      <c r="T193" s="108"/>
      <c r="U193" s="108"/>
    </row>
    <row r="194" spans="1:21">
      <c r="A194" s="86">
        <v>43221</v>
      </c>
      <c r="B194" s="38">
        <v>2461</v>
      </c>
      <c r="C194" s="30">
        <v>2</v>
      </c>
      <c r="D194" s="30">
        <v>0.42</v>
      </c>
      <c r="E194" s="37">
        <v>7.6</v>
      </c>
      <c r="F194" s="30">
        <v>80</v>
      </c>
      <c r="G194" s="30">
        <v>15</v>
      </c>
      <c r="H194" s="30">
        <v>5</v>
      </c>
      <c r="I194" s="30">
        <v>2.2999999999999998</v>
      </c>
      <c r="J194" s="30">
        <v>4.5</v>
      </c>
      <c r="K194" s="30">
        <v>12.31</v>
      </c>
      <c r="L194" s="30">
        <v>5.66</v>
      </c>
      <c r="M194" s="30">
        <v>4.92</v>
      </c>
      <c r="N194" s="30">
        <v>11.07</v>
      </c>
      <c r="O194" s="30">
        <v>36.92</v>
      </c>
      <c r="P194" s="71">
        <v>0</v>
      </c>
      <c r="Q194" s="30">
        <v>2.5000000000000001E-2</v>
      </c>
      <c r="R194" s="147">
        <v>0.46875</v>
      </c>
      <c r="S194" s="108">
        <v>43222</v>
      </c>
      <c r="T194" s="108">
        <v>43222</v>
      </c>
      <c r="U194" s="108"/>
    </row>
    <row r="195" spans="1:21">
      <c r="A195" s="86">
        <v>43222</v>
      </c>
      <c r="B195" s="38">
        <v>2341</v>
      </c>
      <c r="C195" s="139"/>
      <c r="D195" s="139"/>
      <c r="E195" s="140"/>
      <c r="F195" s="139"/>
      <c r="G195" s="139"/>
      <c r="H195" s="139"/>
      <c r="I195" s="139"/>
      <c r="J195" s="139"/>
      <c r="K195" s="76"/>
      <c r="L195" s="76"/>
      <c r="M195" s="76"/>
      <c r="N195" s="76"/>
      <c r="O195" s="76"/>
      <c r="P195" s="71">
        <v>0</v>
      </c>
      <c r="Q195" s="30">
        <v>8.0000000000000002E-3</v>
      </c>
      <c r="R195" s="147"/>
      <c r="S195" s="108"/>
      <c r="T195" s="108"/>
      <c r="U195" s="108"/>
    </row>
    <row r="196" spans="1:21">
      <c r="A196" s="86">
        <v>43223</v>
      </c>
      <c r="B196" s="38">
        <v>2429</v>
      </c>
      <c r="C196" s="139"/>
      <c r="D196" s="139"/>
      <c r="E196" s="140"/>
      <c r="F196" s="139"/>
      <c r="G196" s="139"/>
      <c r="H196" s="139"/>
      <c r="I196" s="139"/>
      <c r="J196" s="139"/>
      <c r="K196" s="76"/>
      <c r="L196" s="76"/>
      <c r="M196" s="76"/>
      <c r="N196" s="76"/>
      <c r="O196" s="76"/>
      <c r="P196" s="71">
        <v>0</v>
      </c>
      <c r="Q196" s="30">
        <v>4.0000000000000001E-3</v>
      </c>
      <c r="R196" s="147"/>
      <c r="S196" s="108"/>
      <c r="T196" s="108"/>
      <c r="U196" s="108"/>
    </row>
    <row r="197" spans="1:21">
      <c r="A197" s="86">
        <v>43224</v>
      </c>
      <c r="B197" s="38">
        <v>2417</v>
      </c>
      <c r="C197" s="139"/>
      <c r="D197" s="139"/>
      <c r="E197" s="140"/>
      <c r="F197" s="139"/>
      <c r="G197" s="139"/>
      <c r="H197" s="139"/>
      <c r="I197" s="139"/>
      <c r="J197" s="123"/>
      <c r="K197" s="76"/>
      <c r="L197" s="76"/>
      <c r="M197" s="76"/>
      <c r="N197" s="76"/>
      <c r="O197" s="76"/>
      <c r="P197" s="124">
        <v>0</v>
      </c>
      <c r="Q197" s="30">
        <v>5.6000000000000001E-2</v>
      </c>
      <c r="R197" s="147"/>
      <c r="S197" s="108"/>
      <c r="T197" s="108"/>
      <c r="U197" s="108"/>
    </row>
    <row r="198" spans="1:21">
      <c r="A198" s="86">
        <v>43225</v>
      </c>
      <c r="B198" s="38">
        <v>2358</v>
      </c>
      <c r="C198" s="139"/>
      <c r="D198" s="139"/>
      <c r="E198" s="140"/>
      <c r="F198" s="139"/>
      <c r="G198" s="139"/>
      <c r="H198" s="139"/>
      <c r="I198" s="139"/>
      <c r="J198" s="139"/>
      <c r="K198" s="76"/>
      <c r="L198" s="76"/>
      <c r="M198" s="76"/>
      <c r="N198" s="76"/>
      <c r="O198" s="76"/>
      <c r="P198" s="71">
        <v>0</v>
      </c>
      <c r="Q198" s="30">
        <v>3.9E-2</v>
      </c>
      <c r="R198" s="147"/>
      <c r="S198" s="108"/>
      <c r="T198" s="108"/>
      <c r="U198" s="108"/>
    </row>
    <row r="199" spans="1:21">
      <c r="A199" s="86">
        <v>43226</v>
      </c>
      <c r="B199" s="38">
        <v>2111</v>
      </c>
      <c r="C199" s="139"/>
      <c r="D199" s="139"/>
      <c r="E199" s="140"/>
      <c r="F199" s="139"/>
      <c r="G199" s="139"/>
      <c r="H199" s="139"/>
      <c r="I199" s="139"/>
      <c r="J199" s="139"/>
      <c r="K199" s="76"/>
      <c r="L199" s="76"/>
      <c r="M199" s="76"/>
      <c r="N199" s="76"/>
      <c r="O199" s="76"/>
      <c r="P199" s="71">
        <v>0</v>
      </c>
      <c r="Q199" s="30">
        <v>8.2000000000000003E-2</v>
      </c>
      <c r="R199" s="147"/>
      <c r="S199" s="108"/>
      <c r="T199" s="108"/>
      <c r="U199" s="108"/>
    </row>
    <row r="200" spans="1:21">
      <c r="A200" s="86">
        <v>43227</v>
      </c>
      <c r="B200" s="38">
        <v>2256</v>
      </c>
      <c r="C200" s="139"/>
      <c r="D200" s="139"/>
      <c r="E200" s="140"/>
      <c r="F200" s="139"/>
      <c r="G200" s="139"/>
      <c r="H200" s="139"/>
      <c r="I200" s="139"/>
      <c r="J200" s="139"/>
      <c r="K200" s="76"/>
      <c r="L200" s="76"/>
      <c r="M200" s="76"/>
      <c r="N200" s="76"/>
      <c r="O200" s="76"/>
      <c r="P200" s="71">
        <v>3.5</v>
      </c>
      <c r="Q200" s="30">
        <v>0.02</v>
      </c>
      <c r="R200" s="147"/>
      <c r="S200" s="108"/>
      <c r="T200" s="108"/>
      <c r="U200" s="108"/>
    </row>
    <row r="201" spans="1:21">
      <c r="A201" s="86">
        <v>43228</v>
      </c>
      <c r="B201" s="38">
        <v>2659</v>
      </c>
      <c r="C201" s="139"/>
      <c r="D201" s="139"/>
      <c r="E201" s="140"/>
      <c r="F201" s="139"/>
      <c r="G201" s="139"/>
      <c r="H201" s="139"/>
      <c r="I201" s="139"/>
      <c r="J201" s="139"/>
      <c r="K201" s="76"/>
      <c r="L201" s="76"/>
      <c r="M201" s="76"/>
      <c r="N201" s="76"/>
      <c r="O201" s="76"/>
      <c r="P201" s="71">
        <v>17</v>
      </c>
      <c r="Q201" s="30">
        <v>9.1999999999999998E-2</v>
      </c>
      <c r="R201" s="147"/>
      <c r="S201" s="108"/>
      <c r="T201" s="108"/>
      <c r="U201" s="108"/>
    </row>
    <row r="202" spans="1:21">
      <c r="A202" s="86">
        <v>43229</v>
      </c>
      <c r="B202" s="38">
        <v>2715</v>
      </c>
      <c r="C202" s="139"/>
      <c r="D202" s="139"/>
      <c r="E202" s="140"/>
      <c r="F202" s="139"/>
      <c r="G202" s="139"/>
      <c r="H202" s="139"/>
      <c r="I202" s="139"/>
      <c r="J202" s="139"/>
      <c r="K202" s="76"/>
      <c r="L202" s="76"/>
      <c r="M202" s="76"/>
      <c r="N202" s="76"/>
      <c r="O202" s="76"/>
      <c r="P202" s="71">
        <v>0</v>
      </c>
      <c r="Q202" s="30">
        <v>2.1000000000000001E-2</v>
      </c>
      <c r="R202" s="147"/>
      <c r="S202" s="108"/>
      <c r="T202" s="108"/>
      <c r="U202" s="108"/>
    </row>
    <row r="203" spans="1:21">
      <c r="A203" s="86">
        <v>43230</v>
      </c>
      <c r="B203" s="38">
        <v>2547</v>
      </c>
      <c r="C203" s="139"/>
      <c r="D203" s="139"/>
      <c r="E203" s="140"/>
      <c r="F203" s="139"/>
      <c r="G203" s="139"/>
      <c r="H203" s="139"/>
      <c r="I203" s="139"/>
      <c r="J203" s="139"/>
      <c r="K203" s="76"/>
      <c r="L203" s="76"/>
      <c r="M203" s="76"/>
      <c r="N203" s="76"/>
      <c r="O203" s="76"/>
      <c r="P203" s="71">
        <v>0</v>
      </c>
      <c r="Q203" s="30">
        <v>4.2000000000000003E-2</v>
      </c>
      <c r="R203" s="147"/>
      <c r="S203" s="108"/>
      <c r="T203" s="108"/>
      <c r="U203" s="108"/>
    </row>
    <row r="204" spans="1:21">
      <c r="A204" s="86">
        <v>43231</v>
      </c>
      <c r="B204" s="38">
        <v>2504</v>
      </c>
      <c r="C204" s="139"/>
      <c r="D204" s="139"/>
      <c r="E204" s="140"/>
      <c r="F204" s="139"/>
      <c r="G204" s="139"/>
      <c r="H204" s="139"/>
      <c r="I204" s="139"/>
      <c r="J204" s="139"/>
      <c r="K204" s="76"/>
      <c r="L204" s="76"/>
      <c r="M204" s="76"/>
      <c r="N204" s="76"/>
      <c r="O204" s="76"/>
      <c r="P204" s="71">
        <v>0</v>
      </c>
      <c r="Q204" s="30">
        <v>5.8000000000000003E-2</v>
      </c>
      <c r="R204" s="147"/>
      <c r="S204" s="108"/>
      <c r="T204" s="108"/>
      <c r="U204" s="108"/>
    </row>
    <row r="205" spans="1:21">
      <c r="A205" s="86">
        <v>43232</v>
      </c>
      <c r="B205" s="38">
        <v>2361</v>
      </c>
      <c r="C205" s="139"/>
      <c r="D205" s="139"/>
      <c r="E205" s="140"/>
      <c r="F205" s="139"/>
      <c r="G205" s="139"/>
      <c r="H205" s="139"/>
      <c r="I205" s="139"/>
      <c r="J205" s="139"/>
      <c r="K205" s="76"/>
      <c r="L205" s="76"/>
      <c r="M205" s="76"/>
      <c r="N205" s="76"/>
      <c r="O205" s="76"/>
      <c r="P205" s="71">
        <v>0</v>
      </c>
      <c r="Q205" s="30">
        <v>1E-3</v>
      </c>
      <c r="R205" s="147"/>
      <c r="S205" s="108"/>
      <c r="T205" s="108"/>
      <c r="U205" s="108"/>
    </row>
    <row r="206" spans="1:21">
      <c r="A206" s="86">
        <v>43233</v>
      </c>
      <c r="B206" s="38">
        <v>2295</v>
      </c>
      <c r="C206" s="139"/>
      <c r="D206" s="139"/>
      <c r="E206" s="140"/>
      <c r="F206" s="139"/>
      <c r="G206" s="139"/>
      <c r="H206" s="139"/>
      <c r="I206" s="139"/>
      <c r="J206" s="139"/>
      <c r="K206" s="76"/>
      <c r="L206" s="76"/>
      <c r="M206" s="76"/>
      <c r="N206" s="76"/>
      <c r="O206" s="76"/>
      <c r="P206" s="71">
        <v>0</v>
      </c>
      <c r="Q206" s="30">
        <v>2.5999999999999999E-2</v>
      </c>
      <c r="R206" s="147"/>
      <c r="S206" s="108"/>
      <c r="T206" s="108"/>
      <c r="U206" s="108"/>
    </row>
    <row r="207" spans="1:21">
      <c r="A207" s="86">
        <v>43234</v>
      </c>
      <c r="B207" s="38">
        <v>2187</v>
      </c>
      <c r="C207" s="139"/>
      <c r="D207" s="139"/>
      <c r="E207" s="140"/>
      <c r="F207" s="139"/>
      <c r="G207" s="139"/>
      <c r="H207" s="139"/>
      <c r="I207" s="139"/>
      <c r="J207" s="139"/>
      <c r="K207" s="76"/>
      <c r="L207" s="76"/>
      <c r="M207" s="76"/>
      <c r="N207" s="76"/>
      <c r="O207" s="76"/>
      <c r="P207" s="71">
        <v>0</v>
      </c>
      <c r="Q207" s="30">
        <v>3.1E-2</v>
      </c>
      <c r="R207" s="147"/>
      <c r="S207" s="108"/>
      <c r="T207" s="108"/>
      <c r="U207" s="108"/>
    </row>
    <row r="208" spans="1:21">
      <c r="A208" s="86">
        <v>43235</v>
      </c>
      <c r="B208" s="38">
        <v>2580</v>
      </c>
      <c r="C208" s="30">
        <v>2</v>
      </c>
      <c r="D208" s="30">
        <v>0.06</v>
      </c>
      <c r="E208" s="37">
        <v>7.5</v>
      </c>
      <c r="F208" s="30">
        <v>200</v>
      </c>
      <c r="G208" s="30">
        <v>16</v>
      </c>
      <c r="H208" s="30">
        <v>2</v>
      </c>
      <c r="I208" s="30">
        <v>1.6</v>
      </c>
      <c r="J208" s="30">
        <v>3.4</v>
      </c>
      <c r="K208" s="30">
        <v>5.16</v>
      </c>
      <c r="L208" s="30">
        <v>4.13</v>
      </c>
      <c r="M208" s="30">
        <v>5.16</v>
      </c>
      <c r="N208" s="30">
        <v>8.77</v>
      </c>
      <c r="O208" s="30">
        <v>41.28</v>
      </c>
      <c r="P208" s="71">
        <v>0</v>
      </c>
      <c r="Q208" s="30">
        <v>1.0999999999999999E-2</v>
      </c>
      <c r="R208" s="147">
        <v>0.4861111111111111</v>
      </c>
      <c r="S208" s="108">
        <v>43243</v>
      </c>
      <c r="T208" s="108">
        <v>43243</v>
      </c>
      <c r="U208" s="108"/>
    </row>
    <row r="209" spans="1:21">
      <c r="A209" s="86">
        <v>43236</v>
      </c>
      <c r="B209" s="38">
        <v>2494</v>
      </c>
      <c r="C209" s="139"/>
      <c r="D209" s="139"/>
      <c r="E209" s="140"/>
      <c r="F209" s="139"/>
      <c r="G209" s="139"/>
      <c r="H209" s="139"/>
      <c r="I209" s="139"/>
      <c r="J209" s="139"/>
      <c r="K209" s="76"/>
      <c r="L209" s="76"/>
      <c r="M209" s="76"/>
      <c r="N209" s="76"/>
      <c r="O209" s="76"/>
      <c r="P209" s="71">
        <v>0</v>
      </c>
      <c r="Q209" s="30">
        <v>8.9999999999999993E-3</v>
      </c>
      <c r="R209" s="147"/>
      <c r="S209" s="108"/>
      <c r="T209" s="108"/>
      <c r="U209" s="108"/>
    </row>
    <row r="210" spans="1:21">
      <c r="A210" s="86">
        <v>43237</v>
      </c>
      <c r="B210" s="38">
        <v>2520</v>
      </c>
      <c r="C210" s="139"/>
      <c r="D210" s="139"/>
      <c r="E210" s="140"/>
      <c r="F210" s="139"/>
      <c r="G210" s="139"/>
      <c r="H210" s="139"/>
      <c r="I210" s="139"/>
      <c r="J210" s="139"/>
      <c r="K210" s="76"/>
      <c r="L210" s="76"/>
      <c r="M210" s="76"/>
      <c r="N210" s="76"/>
      <c r="O210" s="76"/>
      <c r="P210" s="71">
        <v>0</v>
      </c>
      <c r="Q210" s="30">
        <v>1.7000000000000001E-2</v>
      </c>
      <c r="R210" s="147"/>
      <c r="S210" s="108"/>
      <c r="T210" s="108"/>
      <c r="U210" s="108"/>
    </row>
    <row r="211" spans="1:21">
      <c r="A211" s="86">
        <v>43238</v>
      </c>
      <c r="B211" s="38">
        <v>2302</v>
      </c>
      <c r="C211" s="139"/>
      <c r="D211" s="139"/>
      <c r="E211" s="140"/>
      <c r="F211" s="139"/>
      <c r="G211" s="139"/>
      <c r="H211" s="139"/>
      <c r="I211" s="139"/>
      <c r="J211" s="139"/>
      <c r="K211" s="76"/>
      <c r="L211" s="76"/>
      <c r="M211" s="76"/>
      <c r="N211" s="76"/>
      <c r="O211" s="76"/>
      <c r="P211" s="71">
        <v>0</v>
      </c>
      <c r="Q211" s="30">
        <v>2.9000000000000001E-2</v>
      </c>
      <c r="R211" s="147"/>
      <c r="S211" s="108"/>
      <c r="T211" s="108"/>
      <c r="U211" s="108"/>
    </row>
    <row r="212" spans="1:21">
      <c r="A212" s="86">
        <v>43239</v>
      </c>
      <c r="B212" s="38">
        <v>2473</v>
      </c>
      <c r="C212" s="139"/>
      <c r="D212" s="139"/>
      <c r="E212" s="140"/>
      <c r="F212" s="139"/>
      <c r="G212" s="139"/>
      <c r="H212" s="139"/>
      <c r="I212" s="139"/>
      <c r="J212" s="139"/>
      <c r="K212" s="76"/>
      <c r="L212" s="76"/>
      <c r="M212" s="76"/>
      <c r="N212" s="76"/>
      <c r="O212" s="76"/>
      <c r="P212" s="71">
        <v>0</v>
      </c>
      <c r="Q212" s="30">
        <v>3.7999999999999999E-2</v>
      </c>
      <c r="R212" s="147"/>
      <c r="S212" s="108"/>
      <c r="T212" s="108"/>
      <c r="U212" s="108"/>
    </row>
    <row r="213" spans="1:21">
      <c r="A213" s="86">
        <v>43240</v>
      </c>
      <c r="B213" s="38">
        <v>2303</v>
      </c>
      <c r="C213" s="139"/>
      <c r="D213" s="139"/>
      <c r="E213" s="140"/>
      <c r="F213" s="139"/>
      <c r="G213" s="139"/>
      <c r="H213" s="139"/>
      <c r="I213" s="139"/>
      <c r="J213" s="139"/>
      <c r="K213" s="76"/>
      <c r="L213" s="76"/>
      <c r="M213" s="76"/>
      <c r="N213" s="76"/>
      <c r="O213" s="76"/>
      <c r="P213" s="71">
        <v>0</v>
      </c>
      <c r="Q213" s="30">
        <v>1.7000000000000001E-2</v>
      </c>
      <c r="R213" s="147"/>
      <c r="S213" s="108"/>
      <c r="T213" s="108"/>
      <c r="U213" s="108"/>
    </row>
    <row r="214" spans="1:21">
      <c r="A214" s="86">
        <v>43241</v>
      </c>
      <c r="B214" s="38">
        <v>2216</v>
      </c>
      <c r="C214" s="139"/>
      <c r="D214" s="139"/>
      <c r="E214" s="140"/>
      <c r="F214" s="139"/>
      <c r="G214" s="139"/>
      <c r="H214" s="139"/>
      <c r="I214" s="139"/>
      <c r="J214" s="139"/>
      <c r="K214" s="76"/>
      <c r="L214" s="76"/>
      <c r="M214" s="76"/>
      <c r="N214" s="76"/>
      <c r="O214" s="76"/>
      <c r="P214" s="71">
        <v>0</v>
      </c>
      <c r="Q214" s="30">
        <v>8.0000000000000002E-3</v>
      </c>
      <c r="R214" s="147"/>
      <c r="S214" s="108"/>
      <c r="T214" s="108"/>
      <c r="U214" s="108"/>
    </row>
    <row r="215" spans="1:21">
      <c r="A215" s="86">
        <v>43242</v>
      </c>
      <c r="B215" s="38">
        <v>2468</v>
      </c>
      <c r="C215" s="139"/>
      <c r="D215" s="139"/>
      <c r="E215" s="140"/>
      <c r="F215" s="139"/>
      <c r="G215" s="139"/>
      <c r="H215" s="139"/>
      <c r="I215" s="139"/>
      <c r="J215" s="139"/>
      <c r="K215" s="76"/>
      <c r="L215" s="76"/>
      <c r="M215" s="76"/>
      <c r="N215" s="76"/>
      <c r="O215" s="76"/>
      <c r="P215" s="71">
        <v>0</v>
      </c>
      <c r="Q215" s="30">
        <v>1.6E-2</v>
      </c>
      <c r="R215" s="147"/>
      <c r="S215" s="108"/>
      <c r="T215" s="108"/>
      <c r="U215" s="108"/>
    </row>
    <row r="216" spans="1:21">
      <c r="A216" s="86">
        <v>43243</v>
      </c>
      <c r="B216" s="38">
        <v>2402</v>
      </c>
      <c r="C216" s="139"/>
      <c r="D216" s="139"/>
      <c r="E216" s="140"/>
      <c r="F216" s="139"/>
      <c r="G216" s="139"/>
      <c r="H216" s="139"/>
      <c r="I216" s="139"/>
      <c r="J216" s="139"/>
      <c r="K216" s="76"/>
      <c r="L216" s="76"/>
      <c r="M216" s="76"/>
      <c r="N216" s="76"/>
      <c r="O216" s="76"/>
      <c r="P216" s="71">
        <v>0</v>
      </c>
      <c r="Q216" s="30">
        <v>7.0000000000000001E-3</v>
      </c>
      <c r="R216" s="147"/>
      <c r="S216" s="108"/>
      <c r="T216" s="108"/>
      <c r="U216" s="108"/>
    </row>
    <row r="217" spans="1:21">
      <c r="A217" s="86">
        <v>43244</v>
      </c>
      <c r="B217" s="38">
        <v>2455</v>
      </c>
      <c r="C217" s="139"/>
      <c r="D217" s="139"/>
      <c r="E217" s="140"/>
      <c r="F217" s="139"/>
      <c r="G217" s="139"/>
      <c r="H217" s="139"/>
      <c r="I217" s="139"/>
      <c r="J217" s="139"/>
      <c r="K217" s="76"/>
      <c r="L217" s="76"/>
      <c r="M217" s="76"/>
      <c r="N217" s="76"/>
      <c r="O217" s="76"/>
      <c r="P217" s="71">
        <v>0</v>
      </c>
      <c r="Q217" s="30">
        <v>1.2E-2</v>
      </c>
      <c r="R217" s="147"/>
      <c r="S217" s="108"/>
      <c r="T217" s="108"/>
      <c r="U217" s="108"/>
    </row>
    <row r="218" spans="1:21">
      <c r="A218" s="86">
        <v>43245</v>
      </c>
      <c r="B218" s="38">
        <v>2452</v>
      </c>
      <c r="C218" s="139"/>
      <c r="D218" s="139"/>
      <c r="E218" s="140"/>
      <c r="F218" s="139"/>
      <c r="G218" s="139"/>
      <c r="H218" s="139"/>
      <c r="I218" s="139"/>
      <c r="J218" s="139"/>
      <c r="K218" s="76"/>
      <c r="L218" s="76"/>
      <c r="M218" s="76"/>
      <c r="N218" s="76"/>
      <c r="O218" s="76"/>
      <c r="P218" s="71">
        <v>1</v>
      </c>
      <c r="Q218" s="30">
        <v>2.5999999999999999E-2</v>
      </c>
      <c r="R218" s="147"/>
      <c r="S218" s="108"/>
      <c r="T218" s="108"/>
      <c r="U218" s="108"/>
    </row>
    <row r="219" spans="1:21">
      <c r="A219" s="86">
        <v>43246</v>
      </c>
      <c r="B219" s="38">
        <v>2227</v>
      </c>
      <c r="C219" s="139"/>
      <c r="D219" s="139"/>
      <c r="E219" s="140"/>
      <c r="F219" s="139"/>
      <c r="G219" s="139"/>
      <c r="H219" s="139"/>
      <c r="I219" s="139"/>
      <c r="J219" s="139"/>
      <c r="K219" s="76"/>
      <c r="L219" s="76"/>
      <c r="M219" s="76"/>
      <c r="N219" s="76"/>
      <c r="O219" s="76"/>
      <c r="P219" s="71">
        <v>0</v>
      </c>
      <c r="Q219" s="30">
        <v>1.258</v>
      </c>
      <c r="R219" s="147"/>
      <c r="S219" s="108"/>
      <c r="T219" s="108"/>
      <c r="U219" s="108"/>
    </row>
    <row r="220" spans="1:21">
      <c r="A220" s="86">
        <v>43247</v>
      </c>
      <c r="B220" s="38">
        <v>2287</v>
      </c>
      <c r="C220" s="139"/>
      <c r="D220" s="139"/>
      <c r="E220" s="140"/>
      <c r="F220" s="139"/>
      <c r="G220" s="139"/>
      <c r="H220" s="139"/>
      <c r="I220" s="139"/>
      <c r="J220" s="139"/>
      <c r="K220" s="76"/>
      <c r="L220" s="76"/>
      <c r="M220" s="76"/>
      <c r="N220" s="76"/>
      <c r="O220" s="76"/>
      <c r="P220" s="71">
        <v>2</v>
      </c>
      <c r="Q220" s="30">
        <v>2.1259999999999999</v>
      </c>
      <c r="R220" s="147"/>
      <c r="S220" s="108"/>
      <c r="T220" s="108"/>
      <c r="U220" s="108"/>
    </row>
    <row r="221" spans="1:21">
      <c r="A221" s="86">
        <v>43248</v>
      </c>
      <c r="B221" s="38">
        <v>2456</v>
      </c>
      <c r="C221" s="139"/>
      <c r="D221" s="139"/>
      <c r="E221" s="140"/>
      <c r="F221" s="139"/>
      <c r="G221" s="139"/>
      <c r="H221" s="139"/>
      <c r="I221" s="139"/>
      <c r="J221" s="139"/>
      <c r="K221" s="76"/>
      <c r="L221" s="76"/>
      <c r="M221" s="76"/>
      <c r="N221" s="76"/>
      <c r="O221" s="76"/>
      <c r="P221" s="71">
        <v>0</v>
      </c>
      <c r="Q221" s="30">
        <v>2.444</v>
      </c>
      <c r="R221" s="147"/>
      <c r="S221" s="108"/>
      <c r="T221" s="108"/>
      <c r="U221" s="108"/>
    </row>
    <row r="222" spans="1:21">
      <c r="A222" s="86">
        <v>43249</v>
      </c>
      <c r="B222" s="38">
        <v>2423</v>
      </c>
      <c r="C222" s="354" t="s">
        <v>33</v>
      </c>
      <c r="D222" s="355"/>
      <c r="E222" s="355"/>
      <c r="F222" s="355"/>
      <c r="G222" s="355"/>
      <c r="H222" s="355"/>
      <c r="I222" s="355"/>
      <c r="J222" s="356"/>
      <c r="K222" s="30"/>
      <c r="L222" s="30"/>
      <c r="M222" s="30"/>
      <c r="N222" s="30"/>
      <c r="O222" s="30"/>
      <c r="P222" s="71">
        <v>0</v>
      </c>
      <c r="Q222" s="30">
        <v>2.3719999999999999</v>
      </c>
      <c r="R222" s="147"/>
      <c r="S222" s="108"/>
      <c r="T222" s="108"/>
      <c r="U222" s="108"/>
    </row>
    <row r="223" spans="1:21">
      <c r="A223" s="86">
        <v>43250</v>
      </c>
      <c r="B223" s="38">
        <v>2544</v>
      </c>
      <c r="C223" s="139"/>
      <c r="D223" s="139"/>
      <c r="E223" s="140"/>
      <c r="F223" s="139"/>
      <c r="G223" s="139"/>
      <c r="H223" s="139"/>
      <c r="I223" s="139"/>
      <c r="J223" s="139"/>
      <c r="K223" s="76"/>
      <c r="L223" s="76"/>
      <c r="M223" s="76"/>
      <c r="N223" s="76"/>
      <c r="O223" s="76"/>
      <c r="P223" s="71">
        <v>0</v>
      </c>
      <c r="Q223" s="30">
        <v>2.4369999999999998</v>
      </c>
      <c r="R223" s="147"/>
      <c r="S223" s="108"/>
      <c r="T223" s="108"/>
      <c r="U223" s="108"/>
    </row>
    <row r="224" spans="1:21">
      <c r="A224" s="86">
        <v>43251</v>
      </c>
      <c r="B224" s="38">
        <v>2451</v>
      </c>
      <c r="C224" s="139"/>
      <c r="D224" s="139"/>
      <c r="E224" s="140"/>
      <c r="F224" s="139"/>
      <c r="G224" s="139"/>
      <c r="H224" s="139"/>
      <c r="I224" s="139"/>
      <c r="J224" s="139"/>
      <c r="K224" s="76"/>
      <c r="L224" s="76"/>
      <c r="M224" s="76"/>
      <c r="N224" s="76"/>
      <c r="O224" s="76"/>
      <c r="P224" s="71">
        <v>24</v>
      </c>
      <c r="Q224" s="30">
        <v>2.36</v>
      </c>
      <c r="R224" s="147"/>
      <c r="S224" s="108"/>
      <c r="T224" s="108"/>
      <c r="U224" s="108"/>
    </row>
    <row r="225" spans="1:21">
      <c r="A225" s="86">
        <v>43252</v>
      </c>
      <c r="B225" s="38">
        <v>2427</v>
      </c>
      <c r="C225" s="139"/>
      <c r="D225" s="139"/>
      <c r="E225" s="140"/>
      <c r="F225" s="139"/>
      <c r="G225" s="139"/>
      <c r="H225" s="139"/>
      <c r="I225" s="139"/>
      <c r="J225" s="139"/>
      <c r="K225" s="76"/>
      <c r="L225" s="76"/>
      <c r="M225" s="76"/>
      <c r="N225" s="76"/>
      <c r="O225" s="76"/>
      <c r="P225" s="71">
        <v>24</v>
      </c>
      <c r="Q225" s="30">
        <v>1.647</v>
      </c>
      <c r="R225" s="147"/>
      <c r="S225" s="108"/>
      <c r="T225" s="108"/>
      <c r="U225" s="108"/>
    </row>
    <row r="226" spans="1:21">
      <c r="A226" s="86">
        <v>43253</v>
      </c>
      <c r="B226" s="38">
        <v>2175</v>
      </c>
      <c r="C226" s="139"/>
      <c r="D226" s="139"/>
      <c r="E226" s="140"/>
      <c r="F226" s="139"/>
      <c r="G226" s="139"/>
      <c r="H226" s="139"/>
      <c r="I226" s="139"/>
      <c r="J226" s="139"/>
      <c r="K226" s="76"/>
      <c r="L226" s="76"/>
      <c r="M226" s="76"/>
      <c r="N226" s="76"/>
      <c r="O226" s="76"/>
      <c r="P226" s="71">
        <v>0</v>
      </c>
      <c r="Q226" s="30">
        <v>1.3720000000000001</v>
      </c>
      <c r="R226" s="147"/>
      <c r="S226" s="108"/>
      <c r="T226" s="108"/>
      <c r="U226" s="108"/>
    </row>
    <row r="227" spans="1:21">
      <c r="A227" s="86">
        <v>43254</v>
      </c>
      <c r="B227" s="38">
        <v>2255</v>
      </c>
      <c r="C227" s="139"/>
      <c r="D227" s="139"/>
      <c r="E227" s="140"/>
      <c r="F227" s="139"/>
      <c r="G227" s="139"/>
      <c r="H227" s="139"/>
      <c r="I227" s="139"/>
      <c r="J227" s="139"/>
      <c r="K227" s="76"/>
      <c r="L227" s="76"/>
      <c r="M227" s="76"/>
      <c r="N227" s="76"/>
      <c r="O227" s="76"/>
      <c r="P227" s="71">
        <v>0</v>
      </c>
      <c r="Q227" s="30">
        <v>2.06</v>
      </c>
      <c r="R227" s="147"/>
      <c r="S227" s="108"/>
      <c r="T227" s="108"/>
      <c r="U227" s="108"/>
    </row>
    <row r="228" spans="1:21">
      <c r="A228" s="86">
        <v>43255</v>
      </c>
      <c r="B228" s="38">
        <v>2303</v>
      </c>
      <c r="C228" s="139"/>
      <c r="D228" s="139"/>
      <c r="E228" s="140"/>
      <c r="F228" s="139"/>
      <c r="G228" s="139"/>
      <c r="H228" s="139"/>
      <c r="I228" s="139"/>
      <c r="J228" s="139"/>
      <c r="K228" s="76"/>
      <c r="L228" s="76"/>
      <c r="M228" s="76"/>
      <c r="N228" s="76"/>
      <c r="O228" s="76"/>
      <c r="P228" s="71">
        <v>0</v>
      </c>
      <c r="Q228" s="30">
        <v>2.1349999999999998</v>
      </c>
      <c r="R228" s="147"/>
      <c r="S228" s="108"/>
      <c r="T228" s="108"/>
      <c r="U228" s="108"/>
    </row>
    <row r="229" spans="1:21">
      <c r="A229" s="86">
        <v>43256</v>
      </c>
      <c r="B229" s="38">
        <v>2297</v>
      </c>
      <c r="C229" s="139"/>
      <c r="D229" s="139"/>
      <c r="E229" s="140"/>
      <c r="F229" s="139"/>
      <c r="G229" s="139"/>
      <c r="H229" s="139"/>
      <c r="I229" s="139"/>
      <c r="J229" s="139"/>
      <c r="K229" s="76"/>
      <c r="L229" s="76"/>
      <c r="M229" s="76"/>
      <c r="N229" s="76"/>
      <c r="O229" s="76"/>
      <c r="P229" s="71">
        <v>0</v>
      </c>
      <c r="Q229" s="30">
        <v>2.1509999999999998</v>
      </c>
      <c r="R229" s="147"/>
      <c r="S229" s="108"/>
      <c r="T229" s="108"/>
      <c r="U229" s="108"/>
    </row>
    <row r="230" spans="1:21">
      <c r="A230" s="86">
        <v>43257</v>
      </c>
      <c r="B230" s="38">
        <v>2412</v>
      </c>
      <c r="C230" s="139"/>
      <c r="D230" s="139"/>
      <c r="E230" s="140"/>
      <c r="F230" s="139"/>
      <c r="G230" s="139"/>
      <c r="H230" s="139"/>
      <c r="I230" s="139"/>
      <c r="J230" s="139"/>
      <c r="K230" s="76"/>
      <c r="L230" s="76"/>
      <c r="M230" s="76"/>
      <c r="N230" s="76"/>
      <c r="O230" s="76"/>
      <c r="P230" s="71">
        <v>0</v>
      </c>
      <c r="Q230" s="30">
        <v>2.2999999999999998</v>
      </c>
      <c r="R230" s="147"/>
      <c r="S230" s="108"/>
      <c r="T230" s="108"/>
      <c r="U230" s="108"/>
    </row>
    <row r="231" spans="1:21">
      <c r="A231" s="86">
        <v>43258</v>
      </c>
      <c r="B231" s="38">
        <v>2644</v>
      </c>
      <c r="C231" s="139"/>
      <c r="D231" s="139"/>
      <c r="E231" s="140"/>
      <c r="F231" s="139"/>
      <c r="G231" s="139"/>
      <c r="H231" s="139"/>
      <c r="I231" s="139"/>
      <c r="J231" s="139"/>
      <c r="K231" s="76"/>
      <c r="L231" s="76"/>
      <c r="M231" s="76"/>
      <c r="N231" s="76"/>
      <c r="O231" s="76"/>
      <c r="P231" s="71">
        <v>0</v>
      </c>
      <c r="Q231" s="30">
        <v>2.5329999999999999</v>
      </c>
      <c r="R231" s="147"/>
      <c r="S231" s="108"/>
      <c r="T231" s="108"/>
      <c r="U231" s="108"/>
    </row>
    <row r="232" spans="1:21">
      <c r="A232" s="86">
        <v>43259</v>
      </c>
      <c r="B232" s="38">
        <v>2612</v>
      </c>
      <c r="C232" s="139"/>
      <c r="D232" s="139"/>
      <c r="E232" s="140"/>
      <c r="F232" s="139"/>
      <c r="G232" s="139"/>
      <c r="H232" s="139"/>
      <c r="I232" s="139"/>
      <c r="J232" s="139"/>
      <c r="K232" s="76"/>
      <c r="L232" s="76"/>
      <c r="M232" s="76"/>
      <c r="N232" s="76"/>
      <c r="O232" s="76"/>
      <c r="P232" s="71">
        <v>0</v>
      </c>
      <c r="Q232" s="30">
        <v>2.8330000000000002</v>
      </c>
      <c r="R232" s="147"/>
      <c r="S232" s="108"/>
      <c r="T232" s="108"/>
      <c r="U232" s="108"/>
    </row>
    <row r="233" spans="1:21">
      <c r="A233" s="86">
        <v>43260</v>
      </c>
      <c r="B233" s="38">
        <v>2104</v>
      </c>
      <c r="C233" s="139"/>
      <c r="D233" s="139"/>
      <c r="E233" s="140"/>
      <c r="F233" s="139"/>
      <c r="G233" s="139"/>
      <c r="H233" s="139"/>
      <c r="I233" s="139"/>
      <c r="J233" s="139"/>
      <c r="K233" s="76"/>
      <c r="L233" s="76"/>
      <c r="M233" s="76"/>
      <c r="N233" s="76"/>
      <c r="O233" s="76"/>
      <c r="P233" s="71">
        <v>0</v>
      </c>
      <c r="Q233" s="30">
        <v>2.2450000000000001</v>
      </c>
      <c r="R233" s="147"/>
      <c r="S233" s="108"/>
      <c r="T233" s="108"/>
      <c r="U233" s="108"/>
    </row>
    <row r="234" spans="1:21">
      <c r="A234" s="86">
        <v>43261</v>
      </c>
      <c r="B234" s="38">
        <v>2096</v>
      </c>
      <c r="C234" s="139"/>
      <c r="D234" s="139"/>
      <c r="E234" s="140"/>
      <c r="F234" s="139"/>
      <c r="G234" s="139"/>
      <c r="H234" s="139"/>
      <c r="I234" s="139"/>
      <c r="J234" s="139"/>
      <c r="K234" s="76"/>
      <c r="L234" s="76"/>
      <c r="M234" s="76"/>
      <c r="N234" s="76"/>
      <c r="O234" s="76"/>
      <c r="P234" s="71">
        <v>0</v>
      </c>
      <c r="Q234" s="30">
        <v>2.1360000000000001</v>
      </c>
      <c r="R234" s="147"/>
      <c r="S234" s="108"/>
      <c r="T234" s="108"/>
      <c r="U234" s="108"/>
    </row>
    <row r="235" spans="1:21">
      <c r="A235" s="86">
        <v>43262</v>
      </c>
      <c r="B235" s="38">
        <v>2065</v>
      </c>
      <c r="C235" s="139"/>
      <c r="D235" s="139"/>
      <c r="E235" s="140"/>
      <c r="F235" s="139"/>
      <c r="G235" s="139"/>
      <c r="H235" s="139"/>
      <c r="I235" s="139"/>
      <c r="J235" s="139"/>
      <c r="K235" s="76"/>
      <c r="L235" s="76"/>
      <c r="M235" s="76"/>
      <c r="N235" s="76"/>
      <c r="O235" s="76"/>
      <c r="P235" s="71">
        <v>0</v>
      </c>
      <c r="Q235" s="30">
        <v>2.0139999999999998</v>
      </c>
      <c r="R235" s="147"/>
      <c r="S235" s="108"/>
      <c r="T235" s="108"/>
      <c r="U235" s="108"/>
    </row>
    <row r="236" spans="1:21">
      <c r="A236" s="86">
        <v>43263</v>
      </c>
      <c r="B236" s="38">
        <v>2316</v>
      </c>
      <c r="C236" s="354" t="s">
        <v>33</v>
      </c>
      <c r="D236" s="355"/>
      <c r="E236" s="355"/>
      <c r="F236" s="355"/>
      <c r="G236" s="355"/>
      <c r="H236" s="355"/>
      <c r="I236" s="355"/>
      <c r="J236" s="356"/>
      <c r="K236" s="30"/>
      <c r="L236" s="30"/>
      <c r="M236" s="30"/>
      <c r="N236" s="30"/>
      <c r="O236" s="30"/>
      <c r="P236" s="71">
        <v>0</v>
      </c>
      <c r="Q236" s="30">
        <v>2.1040000000000001</v>
      </c>
      <c r="R236" s="147"/>
      <c r="S236" s="108"/>
      <c r="T236" s="108"/>
      <c r="U236" s="108"/>
    </row>
    <row r="237" spans="1:21">
      <c r="A237" s="86">
        <v>43264</v>
      </c>
      <c r="B237" s="38">
        <v>2458</v>
      </c>
      <c r="C237" s="139"/>
      <c r="D237" s="139"/>
      <c r="E237" s="140"/>
      <c r="F237" s="139"/>
      <c r="G237" s="139"/>
      <c r="H237" s="139"/>
      <c r="I237" s="139"/>
      <c r="J237" s="139"/>
      <c r="K237" s="76"/>
      <c r="L237" s="76"/>
      <c r="M237" s="76"/>
      <c r="N237" s="76"/>
      <c r="O237" s="76"/>
      <c r="P237" s="71">
        <v>0</v>
      </c>
      <c r="Q237" s="30">
        <v>2.2010000000000001</v>
      </c>
      <c r="R237" s="147"/>
      <c r="S237" s="108"/>
      <c r="T237" s="108"/>
      <c r="U237" s="108"/>
    </row>
    <row r="238" spans="1:21">
      <c r="A238" s="86">
        <v>43265</v>
      </c>
      <c r="B238" s="38">
        <v>2293</v>
      </c>
      <c r="C238" s="139"/>
      <c r="D238" s="139"/>
      <c r="E238" s="140"/>
      <c r="F238" s="139"/>
      <c r="G238" s="139"/>
      <c r="H238" s="139"/>
      <c r="I238" s="139"/>
      <c r="J238" s="139"/>
      <c r="K238" s="76"/>
      <c r="L238" s="76"/>
      <c r="M238" s="76"/>
      <c r="N238" s="76"/>
      <c r="O238" s="76"/>
      <c r="P238" s="71">
        <v>0</v>
      </c>
      <c r="Q238" s="30">
        <v>2.2469999999999999</v>
      </c>
      <c r="R238" s="147"/>
      <c r="S238" s="108"/>
      <c r="T238" s="108"/>
      <c r="U238" s="108"/>
    </row>
    <row r="239" spans="1:21">
      <c r="A239" s="86">
        <v>43266</v>
      </c>
      <c r="B239" s="38">
        <v>2377</v>
      </c>
      <c r="C239" s="139"/>
      <c r="D239" s="139"/>
      <c r="E239" s="140"/>
      <c r="F239" s="139"/>
      <c r="G239" s="139"/>
      <c r="H239" s="139"/>
      <c r="I239" s="139"/>
      <c r="J239" s="139"/>
      <c r="K239" s="76"/>
      <c r="L239" s="76"/>
      <c r="M239" s="76"/>
      <c r="N239" s="76"/>
      <c r="O239" s="76"/>
      <c r="P239" s="71">
        <v>0</v>
      </c>
      <c r="Q239" s="30">
        <v>2.306</v>
      </c>
      <c r="R239" s="147"/>
      <c r="S239" s="108"/>
      <c r="T239" s="108"/>
      <c r="U239" s="108"/>
    </row>
    <row r="240" spans="1:21">
      <c r="A240" s="86">
        <v>43267</v>
      </c>
      <c r="B240" s="38">
        <v>2369</v>
      </c>
      <c r="C240" s="139"/>
      <c r="D240" s="139"/>
      <c r="E240" s="140"/>
      <c r="F240" s="139"/>
      <c r="G240" s="139"/>
      <c r="H240" s="139"/>
      <c r="I240" s="139"/>
      <c r="J240" s="139"/>
      <c r="K240" s="76"/>
      <c r="L240" s="76"/>
      <c r="M240" s="76"/>
      <c r="N240" s="76"/>
      <c r="O240" s="76"/>
      <c r="P240" s="71">
        <v>0</v>
      </c>
      <c r="Q240" s="30">
        <v>2.238</v>
      </c>
      <c r="R240" s="147"/>
      <c r="S240" s="108"/>
      <c r="T240" s="108"/>
      <c r="U240" s="108"/>
    </row>
    <row r="241" spans="1:21">
      <c r="A241" s="86">
        <v>43268</v>
      </c>
      <c r="B241" s="38">
        <v>2226</v>
      </c>
      <c r="C241" s="139"/>
      <c r="D241" s="139"/>
      <c r="E241" s="140"/>
      <c r="F241" s="139"/>
      <c r="G241" s="139"/>
      <c r="H241" s="139"/>
      <c r="I241" s="139"/>
      <c r="J241" s="139"/>
      <c r="K241" s="76"/>
      <c r="L241" s="76"/>
      <c r="M241" s="76"/>
      <c r="N241" s="76"/>
      <c r="O241" s="76"/>
      <c r="P241" s="71">
        <v>0</v>
      </c>
      <c r="Q241" s="30">
        <v>2.13</v>
      </c>
      <c r="R241" s="147"/>
      <c r="S241" s="108"/>
      <c r="T241" s="108"/>
      <c r="U241" s="108"/>
    </row>
    <row r="242" spans="1:21">
      <c r="A242" s="86">
        <v>43269</v>
      </c>
      <c r="B242" s="38">
        <v>2116</v>
      </c>
      <c r="C242" s="139"/>
      <c r="D242" s="139"/>
      <c r="E242" s="140"/>
      <c r="F242" s="139"/>
      <c r="G242" s="139"/>
      <c r="H242" s="139"/>
      <c r="I242" s="139"/>
      <c r="J242" s="139"/>
      <c r="K242" s="76"/>
      <c r="L242" s="76"/>
      <c r="M242" s="76"/>
      <c r="N242" s="76"/>
      <c r="O242" s="76"/>
      <c r="P242" s="71">
        <v>0</v>
      </c>
      <c r="Q242" s="30">
        <v>1.929</v>
      </c>
      <c r="R242" s="147"/>
      <c r="S242" s="108"/>
      <c r="T242" s="108"/>
      <c r="U242" s="108"/>
    </row>
    <row r="243" spans="1:21">
      <c r="A243" s="86">
        <v>43270</v>
      </c>
      <c r="B243" s="38">
        <v>2305</v>
      </c>
      <c r="C243" s="139"/>
      <c r="D243" s="139"/>
      <c r="E243" s="140"/>
      <c r="F243" s="139"/>
      <c r="G243" s="139"/>
      <c r="H243" s="139"/>
      <c r="I243" s="139"/>
      <c r="J243" s="139"/>
      <c r="K243" s="76"/>
      <c r="L243" s="76"/>
      <c r="M243" s="76"/>
      <c r="N243" s="76"/>
      <c r="O243" s="76"/>
      <c r="P243" s="71">
        <v>0</v>
      </c>
      <c r="Q243" s="30">
        <v>2.113</v>
      </c>
      <c r="R243" s="147"/>
      <c r="S243" s="108"/>
      <c r="T243" s="108"/>
      <c r="U243" s="108"/>
    </row>
    <row r="244" spans="1:21">
      <c r="A244" s="86">
        <v>43271</v>
      </c>
      <c r="B244" s="38">
        <v>2335</v>
      </c>
      <c r="C244" s="139"/>
      <c r="D244" s="139"/>
      <c r="E244" s="140"/>
      <c r="F244" s="139"/>
      <c r="G244" s="139"/>
      <c r="H244" s="139"/>
      <c r="I244" s="139"/>
      <c r="J244" s="139"/>
      <c r="K244" s="76"/>
      <c r="L244" s="76"/>
      <c r="M244" s="76"/>
      <c r="N244" s="76"/>
      <c r="O244" s="76"/>
      <c r="P244" s="71">
        <v>0</v>
      </c>
      <c r="Q244" s="30">
        <v>1.0980000000000001</v>
      </c>
      <c r="R244" s="147"/>
      <c r="S244" s="108"/>
      <c r="T244" s="108"/>
      <c r="U244" s="108"/>
    </row>
    <row r="245" spans="1:21">
      <c r="A245" s="86">
        <v>43272</v>
      </c>
      <c r="B245" s="38">
        <v>2442</v>
      </c>
      <c r="C245" s="139"/>
      <c r="D245" s="139"/>
      <c r="E245" s="140"/>
      <c r="F245" s="139"/>
      <c r="G245" s="139"/>
      <c r="H245" s="139"/>
      <c r="I245" s="139"/>
      <c r="J245" s="139"/>
      <c r="K245" s="76"/>
      <c r="L245" s="76"/>
      <c r="M245" s="76"/>
      <c r="N245" s="76"/>
      <c r="O245" s="76"/>
      <c r="P245" s="71">
        <v>0</v>
      </c>
      <c r="Q245" s="30">
        <v>2.0350000000000001</v>
      </c>
      <c r="R245" s="147"/>
      <c r="S245" s="108"/>
      <c r="T245" s="108"/>
      <c r="U245" s="108"/>
    </row>
    <row r="246" spans="1:21">
      <c r="A246" s="86">
        <v>43273</v>
      </c>
      <c r="B246" s="38">
        <v>2200</v>
      </c>
      <c r="C246" s="139"/>
      <c r="D246" s="139"/>
      <c r="E246" s="140"/>
      <c r="F246" s="139"/>
      <c r="G246" s="139"/>
      <c r="H246" s="139"/>
      <c r="I246" s="139"/>
      <c r="J246" s="139"/>
      <c r="K246" s="76"/>
      <c r="L246" s="76"/>
      <c r="M246" s="76"/>
      <c r="N246" s="76"/>
      <c r="O246" s="76"/>
      <c r="P246" s="71">
        <v>0</v>
      </c>
      <c r="Q246" s="30">
        <v>2.2410000000000001</v>
      </c>
      <c r="R246" s="147"/>
      <c r="S246" s="108"/>
      <c r="T246" s="108"/>
      <c r="U246" s="108"/>
    </row>
    <row r="247" spans="1:21">
      <c r="A247" s="86">
        <v>43274</v>
      </c>
      <c r="B247" s="38">
        <v>2224</v>
      </c>
      <c r="C247" s="139"/>
      <c r="D247" s="139"/>
      <c r="E247" s="140"/>
      <c r="F247" s="139"/>
      <c r="G247" s="139"/>
      <c r="H247" s="139"/>
      <c r="I247" s="139"/>
      <c r="J247" s="139"/>
      <c r="K247" s="76"/>
      <c r="L247" s="76"/>
      <c r="M247" s="76"/>
      <c r="N247" s="76"/>
      <c r="O247" s="76"/>
      <c r="P247" s="71">
        <v>0</v>
      </c>
      <c r="Q247" s="30">
        <v>2.214</v>
      </c>
      <c r="R247" s="147"/>
      <c r="S247" s="108"/>
      <c r="T247" s="108"/>
      <c r="U247" s="108"/>
    </row>
    <row r="248" spans="1:21">
      <c r="A248" s="86">
        <v>43275</v>
      </c>
      <c r="B248" s="38">
        <v>2076</v>
      </c>
      <c r="C248" s="139"/>
      <c r="D248" s="139"/>
      <c r="E248" s="140"/>
      <c r="F248" s="139"/>
      <c r="G248" s="139"/>
      <c r="H248" s="139"/>
      <c r="I248" s="139"/>
      <c r="J248" s="139"/>
      <c r="K248" s="76"/>
      <c r="L248" s="76"/>
      <c r="M248" s="76"/>
      <c r="N248" s="76"/>
      <c r="O248" s="76"/>
      <c r="P248" s="71">
        <v>0</v>
      </c>
      <c r="Q248" s="30">
        <v>2.0830000000000002</v>
      </c>
      <c r="R248" s="147"/>
      <c r="S248" s="108"/>
      <c r="T248" s="108"/>
      <c r="U248" s="108"/>
    </row>
    <row r="249" spans="1:21">
      <c r="A249" s="86">
        <v>43276</v>
      </c>
      <c r="B249" s="38">
        <v>2340</v>
      </c>
      <c r="C249" s="139"/>
      <c r="D249" s="139"/>
      <c r="E249" s="140"/>
      <c r="F249" s="139"/>
      <c r="G249" s="139"/>
      <c r="H249" s="139"/>
      <c r="I249" s="139"/>
      <c r="J249" s="139"/>
      <c r="K249" s="76"/>
      <c r="L249" s="76"/>
      <c r="M249" s="76"/>
      <c r="N249" s="76"/>
      <c r="O249" s="76"/>
      <c r="P249" s="71">
        <v>0</v>
      </c>
      <c r="Q249" s="30">
        <v>2.198</v>
      </c>
      <c r="R249" s="147"/>
      <c r="S249" s="108"/>
      <c r="T249" s="108"/>
      <c r="U249" s="108"/>
    </row>
    <row r="250" spans="1:21">
      <c r="A250" s="86">
        <v>43277</v>
      </c>
      <c r="B250" s="38">
        <v>2465</v>
      </c>
      <c r="C250" s="354" t="s">
        <v>33</v>
      </c>
      <c r="D250" s="355"/>
      <c r="E250" s="355"/>
      <c r="F250" s="355"/>
      <c r="G250" s="355"/>
      <c r="H250" s="355"/>
      <c r="I250" s="355"/>
      <c r="J250" s="356"/>
      <c r="K250" s="30"/>
      <c r="L250" s="30"/>
      <c r="M250" s="30"/>
      <c r="N250" s="30"/>
      <c r="O250" s="30"/>
      <c r="P250" s="71">
        <v>0</v>
      </c>
      <c r="Q250" s="30">
        <v>2.2839999999999998</v>
      </c>
      <c r="R250" s="147"/>
      <c r="S250" s="108"/>
      <c r="T250" s="108"/>
      <c r="U250" s="108"/>
    </row>
    <row r="251" spans="1:21">
      <c r="A251" s="86">
        <v>43278</v>
      </c>
      <c r="B251" s="136">
        <v>2312</v>
      </c>
      <c r="C251" s="139"/>
      <c r="D251" s="139"/>
      <c r="E251" s="140"/>
      <c r="F251" s="139"/>
      <c r="G251" s="139"/>
      <c r="H251" s="139"/>
      <c r="I251" s="139"/>
      <c r="J251" s="139"/>
      <c r="K251" s="76"/>
      <c r="L251" s="76"/>
      <c r="M251" s="76"/>
      <c r="N251" s="76"/>
      <c r="O251" s="76"/>
      <c r="P251" s="71">
        <v>2</v>
      </c>
      <c r="Q251" s="30">
        <v>0.86699999999999999</v>
      </c>
      <c r="R251" s="147"/>
      <c r="S251" s="108"/>
      <c r="T251" s="108"/>
      <c r="U251" s="108"/>
    </row>
    <row r="252" spans="1:21">
      <c r="A252" s="86">
        <v>43279</v>
      </c>
      <c r="B252" s="136">
        <v>2248</v>
      </c>
      <c r="C252" s="139"/>
      <c r="D252" s="139"/>
      <c r="E252" s="140"/>
      <c r="F252" s="139"/>
      <c r="G252" s="139"/>
      <c r="H252" s="139"/>
      <c r="I252" s="139"/>
      <c r="J252" s="139"/>
      <c r="K252" s="76"/>
      <c r="L252" s="76"/>
      <c r="M252" s="76"/>
      <c r="N252" s="76"/>
      <c r="O252" s="76"/>
      <c r="P252" s="71">
        <v>0</v>
      </c>
      <c r="Q252" s="30">
        <v>2.0019999999999998</v>
      </c>
      <c r="R252" s="147"/>
      <c r="S252" s="108"/>
      <c r="T252" s="108"/>
      <c r="U252" s="108"/>
    </row>
    <row r="253" spans="1:21">
      <c r="A253" s="86">
        <v>43280</v>
      </c>
      <c r="B253" s="136">
        <v>2418</v>
      </c>
      <c r="C253" s="139"/>
      <c r="D253" s="139"/>
      <c r="E253" s="140"/>
      <c r="F253" s="139"/>
      <c r="G253" s="139"/>
      <c r="H253" s="139"/>
      <c r="I253" s="139"/>
      <c r="J253" s="139"/>
      <c r="K253" s="76"/>
      <c r="L253" s="76"/>
      <c r="M253" s="76"/>
      <c r="N253" s="76"/>
      <c r="O253" s="76"/>
      <c r="P253" s="71">
        <v>0</v>
      </c>
      <c r="Q253" s="30">
        <v>2.319</v>
      </c>
      <c r="R253" s="147"/>
      <c r="S253" s="108"/>
      <c r="T253" s="108"/>
      <c r="U253" s="108"/>
    </row>
    <row r="254" spans="1:21">
      <c r="A254" s="86">
        <v>43281</v>
      </c>
      <c r="B254" s="136">
        <v>2340</v>
      </c>
      <c r="C254" s="139"/>
      <c r="D254" s="139"/>
      <c r="E254" s="140"/>
      <c r="F254" s="139"/>
      <c r="G254" s="139"/>
      <c r="H254" s="139"/>
      <c r="I254" s="139"/>
      <c r="J254" s="139"/>
      <c r="K254" s="76"/>
      <c r="L254" s="76"/>
      <c r="M254" s="76"/>
      <c r="N254" s="76"/>
      <c r="O254" s="76"/>
      <c r="P254" s="71">
        <v>0</v>
      </c>
      <c r="Q254" s="30">
        <v>2.3220000000000001</v>
      </c>
      <c r="R254" s="147"/>
      <c r="S254" s="108"/>
      <c r="T254" s="108"/>
      <c r="U254" s="108"/>
    </row>
    <row r="255" spans="1:21">
      <c r="A255" s="86">
        <v>43282</v>
      </c>
      <c r="B255" s="136">
        <v>2279</v>
      </c>
      <c r="C255" s="139"/>
      <c r="D255" s="139"/>
      <c r="E255" s="140"/>
      <c r="F255" s="139"/>
      <c r="G255" s="139"/>
      <c r="H255" s="139"/>
      <c r="I255" s="139"/>
      <c r="J255" s="139"/>
      <c r="K255" s="76"/>
      <c r="L255" s="76"/>
      <c r="M255" s="76"/>
      <c r="N255" s="76"/>
      <c r="O255" s="76"/>
      <c r="P255" s="71">
        <v>2</v>
      </c>
      <c r="Q255" s="30">
        <v>2.302</v>
      </c>
      <c r="R255" s="147"/>
      <c r="S255" s="108"/>
      <c r="T255" s="108"/>
      <c r="U255" s="108"/>
    </row>
    <row r="256" spans="1:21">
      <c r="A256" s="86">
        <v>43283</v>
      </c>
      <c r="B256" s="136">
        <v>2214</v>
      </c>
      <c r="C256" s="139"/>
      <c r="D256" s="139"/>
      <c r="E256" s="140"/>
      <c r="F256" s="139"/>
      <c r="G256" s="139"/>
      <c r="H256" s="139"/>
      <c r="I256" s="139"/>
      <c r="J256" s="139"/>
      <c r="K256" s="76"/>
      <c r="L256" s="76"/>
      <c r="M256" s="76"/>
      <c r="N256" s="76"/>
      <c r="O256" s="76"/>
      <c r="P256" s="71">
        <v>0</v>
      </c>
      <c r="Q256" s="30">
        <v>2.1789999999999998</v>
      </c>
      <c r="R256" s="147"/>
      <c r="S256" s="108"/>
      <c r="T256" s="108"/>
      <c r="U256" s="108"/>
    </row>
    <row r="257" spans="1:21">
      <c r="A257" s="86">
        <v>43284</v>
      </c>
      <c r="B257" s="136">
        <v>2305</v>
      </c>
      <c r="C257" s="139"/>
      <c r="D257" s="139"/>
      <c r="E257" s="140"/>
      <c r="F257" s="139"/>
      <c r="G257" s="139"/>
      <c r="H257" s="139"/>
      <c r="I257" s="139"/>
      <c r="J257" s="139"/>
      <c r="K257" s="76"/>
      <c r="L257" s="76"/>
      <c r="M257" s="76"/>
      <c r="N257" s="76"/>
      <c r="O257" s="76"/>
      <c r="P257" s="71">
        <v>3</v>
      </c>
      <c r="Q257" s="30">
        <v>2.1960000000000002</v>
      </c>
      <c r="R257" s="147"/>
      <c r="S257" s="108"/>
      <c r="T257" s="108"/>
      <c r="U257" s="108"/>
    </row>
    <row r="258" spans="1:21">
      <c r="A258" s="86">
        <v>43285</v>
      </c>
      <c r="B258" s="136">
        <v>2352</v>
      </c>
      <c r="C258" s="139"/>
      <c r="D258" s="139"/>
      <c r="E258" s="140"/>
      <c r="F258" s="139"/>
      <c r="G258" s="139"/>
      <c r="H258" s="139"/>
      <c r="I258" s="139"/>
      <c r="J258" s="139"/>
      <c r="K258" s="76"/>
      <c r="L258" s="76"/>
      <c r="M258" s="76"/>
      <c r="N258" s="76"/>
      <c r="O258" s="76"/>
      <c r="P258" s="71">
        <v>7</v>
      </c>
      <c r="Q258" s="30">
        <v>2.27</v>
      </c>
      <c r="R258" s="147"/>
      <c r="S258" s="108"/>
      <c r="T258" s="108"/>
      <c r="U258" s="108"/>
    </row>
    <row r="259" spans="1:21">
      <c r="A259" s="86">
        <v>43286</v>
      </c>
      <c r="B259" s="136">
        <v>2408</v>
      </c>
      <c r="C259" s="139"/>
      <c r="D259" s="139"/>
      <c r="E259" s="140"/>
      <c r="F259" s="139"/>
      <c r="G259" s="139"/>
      <c r="H259" s="139"/>
      <c r="I259" s="139"/>
      <c r="J259" s="139"/>
      <c r="K259" s="76"/>
      <c r="L259" s="76"/>
      <c r="M259" s="76"/>
      <c r="N259" s="76"/>
      <c r="O259" s="76"/>
      <c r="P259" s="71">
        <v>1</v>
      </c>
      <c r="Q259" s="30">
        <v>2.5550000000000002</v>
      </c>
      <c r="R259" s="147"/>
      <c r="S259" s="108"/>
      <c r="T259" s="108"/>
      <c r="U259" s="108"/>
    </row>
    <row r="260" spans="1:21">
      <c r="A260" s="86">
        <v>43287</v>
      </c>
      <c r="B260" s="136">
        <v>2383</v>
      </c>
      <c r="C260" s="139"/>
      <c r="D260" s="139"/>
      <c r="E260" s="140"/>
      <c r="F260" s="139"/>
      <c r="G260" s="139"/>
      <c r="H260" s="139"/>
      <c r="I260" s="139"/>
      <c r="J260" s="139"/>
      <c r="K260" s="76"/>
      <c r="L260" s="76"/>
      <c r="M260" s="76"/>
      <c r="N260" s="76"/>
      <c r="O260" s="76"/>
      <c r="P260" s="71">
        <v>0</v>
      </c>
      <c r="Q260" s="30">
        <v>2.399</v>
      </c>
      <c r="R260" s="147"/>
      <c r="S260" s="108"/>
      <c r="T260" s="108"/>
      <c r="U260" s="108"/>
    </row>
    <row r="261" spans="1:21">
      <c r="A261" s="86">
        <v>43288</v>
      </c>
      <c r="B261" s="136">
        <v>2332</v>
      </c>
      <c r="C261" s="139"/>
      <c r="D261" s="139"/>
      <c r="E261" s="140"/>
      <c r="F261" s="139"/>
      <c r="G261" s="139"/>
      <c r="H261" s="139"/>
      <c r="I261" s="139"/>
      <c r="J261" s="139"/>
      <c r="K261" s="76"/>
      <c r="L261" s="76"/>
      <c r="M261" s="76"/>
      <c r="N261" s="76"/>
      <c r="O261" s="76"/>
      <c r="P261" s="71">
        <v>0</v>
      </c>
      <c r="Q261" s="30">
        <v>2.23</v>
      </c>
      <c r="R261" s="147"/>
      <c r="S261" s="108"/>
      <c r="T261" s="108"/>
      <c r="U261" s="108"/>
    </row>
    <row r="262" spans="1:21">
      <c r="A262" s="86">
        <v>43289</v>
      </c>
      <c r="B262" s="136">
        <v>2111</v>
      </c>
      <c r="C262" s="139"/>
      <c r="D262" s="139"/>
      <c r="E262" s="140"/>
      <c r="F262" s="139"/>
      <c r="G262" s="139"/>
      <c r="H262" s="139"/>
      <c r="I262" s="139"/>
      <c r="J262" s="139"/>
      <c r="K262" s="76"/>
      <c r="L262" s="76"/>
      <c r="M262" s="76"/>
      <c r="N262" s="76"/>
      <c r="O262" s="76"/>
      <c r="P262" s="71">
        <v>0</v>
      </c>
      <c r="Q262" s="30">
        <v>1.861</v>
      </c>
      <c r="R262" s="147"/>
      <c r="S262" s="108"/>
      <c r="T262" s="108"/>
      <c r="U262" s="108"/>
    </row>
    <row r="263" spans="1:21">
      <c r="A263" s="86">
        <v>43290</v>
      </c>
      <c r="B263" s="136">
        <v>2241</v>
      </c>
      <c r="C263" s="139"/>
      <c r="D263" s="139"/>
      <c r="E263" s="140"/>
      <c r="F263" s="139"/>
      <c r="G263" s="139"/>
      <c r="H263" s="139"/>
      <c r="I263" s="139"/>
      <c r="J263" s="139"/>
      <c r="K263" s="76"/>
      <c r="L263" s="76"/>
      <c r="M263" s="76"/>
      <c r="N263" s="76"/>
      <c r="O263" s="76"/>
      <c r="P263" s="71">
        <v>0</v>
      </c>
      <c r="Q263" s="30">
        <v>1.849</v>
      </c>
      <c r="R263" s="147"/>
      <c r="S263" s="108"/>
      <c r="T263" s="108"/>
      <c r="U263" s="108"/>
    </row>
    <row r="264" spans="1:21">
      <c r="A264" s="86">
        <v>43291</v>
      </c>
      <c r="B264" s="136">
        <v>2327</v>
      </c>
      <c r="C264" s="354" t="s">
        <v>33</v>
      </c>
      <c r="D264" s="355"/>
      <c r="E264" s="355"/>
      <c r="F264" s="355"/>
      <c r="G264" s="355"/>
      <c r="H264" s="355"/>
      <c r="I264" s="355"/>
      <c r="J264" s="356"/>
      <c r="K264" s="30"/>
      <c r="L264" s="30"/>
      <c r="M264" s="30"/>
      <c r="N264" s="30"/>
      <c r="O264" s="30"/>
      <c r="P264" s="71">
        <v>0</v>
      </c>
      <c r="Q264" s="30">
        <v>2.024</v>
      </c>
      <c r="R264" s="147"/>
      <c r="S264" s="108"/>
      <c r="T264" s="108"/>
      <c r="U264" s="108"/>
    </row>
    <row r="265" spans="1:21">
      <c r="A265" s="86">
        <v>43292</v>
      </c>
      <c r="B265" s="136">
        <v>2146</v>
      </c>
      <c r="C265" s="139"/>
      <c r="D265" s="139"/>
      <c r="E265" s="140"/>
      <c r="F265" s="139"/>
      <c r="G265" s="139"/>
      <c r="H265" s="139"/>
      <c r="I265" s="139"/>
      <c r="J265" s="139"/>
      <c r="K265" s="76"/>
      <c r="L265" s="76"/>
      <c r="M265" s="76"/>
      <c r="N265" s="76"/>
      <c r="O265" s="76"/>
      <c r="P265" s="71">
        <v>1</v>
      </c>
      <c r="Q265" s="30">
        <v>0.71599999999999997</v>
      </c>
      <c r="R265" s="147"/>
      <c r="S265" s="108"/>
      <c r="T265" s="108"/>
      <c r="U265" s="108"/>
    </row>
    <row r="266" spans="1:21">
      <c r="A266" s="86">
        <v>43293</v>
      </c>
      <c r="B266" s="136">
        <v>2279</v>
      </c>
      <c r="C266" s="139"/>
      <c r="D266" s="139"/>
      <c r="E266" s="140"/>
      <c r="F266" s="139"/>
      <c r="G266" s="139"/>
      <c r="H266" s="139"/>
      <c r="I266" s="139"/>
      <c r="J266" s="139"/>
      <c r="K266" s="76"/>
      <c r="L266" s="76"/>
      <c r="M266" s="76"/>
      <c r="N266" s="76"/>
      <c r="O266" s="76"/>
      <c r="P266" s="71">
        <v>2</v>
      </c>
      <c r="Q266" s="30">
        <v>2.1669999999999998</v>
      </c>
      <c r="R266" s="147"/>
      <c r="S266" s="108"/>
      <c r="T266" s="108"/>
      <c r="U266" s="108"/>
    </row>
    <row r="267" spans="1:21">
      <c r="A267" s="86">
        <v>43294</v>
      </c>
      <c r="B267" s="136">
        <v>2146</v>
      </c>
      <c r="C267" s="139"/>
      <c r="D267" s="139"/>
      <c r="E267" s="140"/>
      <c r="F267" s="139"/>
      <c r="G267" s="139"/>
      <c r="H267" s="139"/>
      <c r="I267" s="139"/>
      <c r="J267" s="139"/>
      <c r="K267" s="76"/>
      <c r="L267" s="76"/>
      <c r="M267" s="76"/>
      <c r="N267" s="76"/>
      <c r="O267" s="76"/>
      <c r="P267" s="71">
        <v>0</v>
      </c>
      <c r="Q267" s="30">
        <v>2.0590000000000002</v>
      </c>
      <c r="R267" s="147"/>
      <c r="S267" s="108"/>
      <c r="T267" s="108"/>
      <c r="U267" s="108"/>
    </row>
    <row r="268" spans="1:21">
      <c r="A268" s="86">
        <v>43295</v>
      </c>
      <c r="B268" s="136">
        <v>2257</v>
      </c>
      <c r="C268" s="139"/>
      <c r="D268" s="139"/>
      <c r="E268" s="140"/>
      <c r="F268" s="139"/>
      <c r="G268" s="139"/>
      <c r="H268" s="139"/>
      <c r="I268" s="139"/>
      <c r="J268" s="139"/>
      <c r="K268" s="76"/>
      <c r="L268" s="76"/>
      <c r="M268" s="76"/>
      <c r="N268" s="76"/>
      <c r="O268" s="76"/>
      <c r="P268" s="71">
        <v>0</v>
      </c>
      <c r="Q268" s="30">
        <v>2.1269999999999998</v>
      </c>
      <c r="R268" s="147"/>
      <c r="S268" s="108"/>
      <c r="T268" s="108"/>
      <c r="U268" s="108"/>
    </row>
    <row r="269" spans="1:21">
      <c r="A269" s="86">
        <v>43296</v>
      </c>
      <c r="B269" s="136">
        <v>2137</v>
      </c>
      <c r="C269" s="139"/>
      <c r="D269" s="139"/>
      <c r="E269" s="140"/>
      <c r="F269" s="139"/>
      <c r="G269" s="139"/>
      <c r="H269" s="139"/>
      <c r="I269" s="139"/>
      <c r="J269" s="139"/>
      <c r="K269" s="76"/>
      <c r="L269" s="76"/>
      <c r="M269" s="76"/>
      <c r="N269" s="76"/>
      <c r="O269" s="76"/>
      <c r="P269" s="71">
        <v>0</v>
      </c>
      <c r="Q269" s="30">
        <v>1.9990000000000001</v>
      </c>
      <c r="R269" s="147"/>
      <c r="S269" s="108"/>
      <c r="T269" s="108"/>
      <c r="U269" s="108"/>
    </row>
    <row r="270" spans="1:21">
      <c r="A270" s="86">
        <v>43297</v>
      </c>
      <c r="B270" s="136">
        <v>1945</v>
      </c>
      <c r="C270" s="139"/>
      <c r="D270" s="139"/>
      <c r="E270" s="140"/>
      <c r="F270" s="139"/>
      <c r="G270" s="139"/>
      <c r="H270" s="139"/>
      <c r="I270" s="139"/>
      <c r="J270" s="139"/>
      <c r="K270" s="76"/>
      <c r="L270" s="76"/>
      <c r="M270" s="76"/>
      <c r="N270" s="76"/>
      <c r="O270" s="76"/>
      <c r="P270" s="71">
        <v>0</v>
      </c>
      <c r="Q270" s="30">
        <v>1.7689999999999999</v>
      </c>
      <c r="R270" s="147"/>
      <c r="S270" s="108"/>
      <c r="T270" s="108"/>
      <c r="U270" s="108"/>
    </row>
    <row r="271" spans="1:21">
      <c r="A271" s="86">
        <v>43298</v>
      </c>
      <c r="B271" s="136">
        <v>2269</v>
      </c>
      <c r="C271" s="139"/>
      <c r="D271" s="139"/>
      <c r="E271" s="140"/>
      <c r="F271" s="139"/>
      <c r="G271" s="139"/>
      <c r="H271" s="139"/>
      <c r="I271" s="139"/>
      <c r="J271" s="139"/>
      <c r="K271" s="76"/>
      <c r="L271" s="76"/>
      <c r="M271" s="76"/>
      <c r="N271" s="76"/>
      <c r="O271" s="76"/>
      <c r="P271" s="71">
        <v>0</v>
      </c>
      <c r="Q271" s="30">
        <v>1.9550000000000001</v>
      </c>
      <c r="R271" s="147"/>
      <c r="S271" s="108"/>
      <c r="T271" s="108"/>
      <c r="U271" s="108"/>
    </row>
    <row r="272" spans="1:21">
      <c r="A272" s="86">
        <v>43299</v>
      </c>
      <c r="B272" s="136">
        <v>2232</v>
      </c>
      <c r="C272" s="139"/>
      <c r="D272" s="139"/>
      <c r="E272" s="140"/>
      <c r="F272" s="139"/>
      <c r="G272" s="139"/>
      <c r="H272" s="139"/>
      <c r="I272" s="139"/>
      <c r="J272" s="139"/>
      <c r="K272" s="76"/>
      <c r="L272" s="76"/>
      <c r="M272" s="76"/>
      <c r="N272" s="76"/>
      <c r="O272" s="76"/>
      <c r="P272" s="71">
        <v>0</v>
      </c>
      <c r="Q272" s="30">
        <v>2.0129999999999999</v>
      </c>
      <c r="R272" s="147"/>
      <c r="S272" s="108"/>
      <c r="T272" s="108"/>
      <c r="U272" s="108"/>
    </row>
    <row r="273" spans="1:21">
      <c r="A273" s="86">
        <v>43300</v>
      </c>
      <c r="B273" s="136">
        <v>2297</v>
      </c>
      <c r="C273" s="139"/>
      <c r="D273" s="139"/>
      <c r="E273" s="140"/>
      <c r="F273" s="139"/>
      <c r="G273" s="139"/>
      <c r="H273" s="139"/>
      <c r="I273" s="139"/>
      <c r="J273" s="139"/>
      <c r="K273" s="76"/>
      <c r="L273" s="76"/>
      <c r="M273" s="76"/>
      <c r="N273" s="76"/>
      <c r="O273" s="76"/>
      <c r="P273" s="71">
        <v>0</v>
      </c>
      <c r="Q273" s="30">
        <v>2.0579999999999998</v>
      </c>
      <c r="R273" s="147"/>
      <c r="S273" s="108"/>
      <c r="T273" s="108"/>
      <c r="U273" s="108"/>
    </row>
    <row r="274" spans="1:21">
      <c r="A274" s="86">
        <v>43301</v>
      </c>
      <c r="B274" s="136">
        <v>2205</v>
      </c>
      <c r="C274" s="139"/>
      <c r="D274" s="139"/>
      <c r="E274" s="140"/>
      <c r="F274" s="139"/>
      <c r="G274" s="139"/>
      <c r="H274" s="139"/>
      <c r="I274" s="139"/>
      <c r="J274" s="139"/>
      <c r="K274" s="76"/>
      <c r="L274" s="76"/>
      <c r="M274" s="76"/>
      <c r="N274" s="76"/>
      <c r="O274" s="76"/>
      <c r="P274" s="71">
        <v>0</v>
      </c>
      <c r="Q274" s="30">
        <v>1.6559999999999999</v>
      </c>
      <c r="R274" s="147"/>
      <c r="S274" s="108"/>
      <c r="T274" s="108"/>
      <c r="U274" s="108"/>
    </row>
    <row r="275" spans="1:21">
      <c r="A275" s="86">
        <v>43302</v>
      </c>
      <c r="B275" s="136">
        <v>2191</v>
      </c>
      <c r="C275" s="139"/>
      <c r="D275" s="139"/>
      <c r="E275" s="140"/>
      <c r="F275" s="139"/>
      <c r="G275" s="139"/>
      <c r="H275" s="139"/>
      <c r="I275" s="139"/>
      <c r="J275" s="139"/>
      <c r="K275" s="76"/>
      <c r="L275" s="76"/>
      <c r="M275" s="76"/>
      <c r="N275" s="76"/>
      <c r="O275" s="76"/>
      <c r="P275" s="71">
        <v>0</v>
      </c>
      <c r="Q275" s="30">
        <v>1.968</v>
      </c>
      <c r="R275" s="147"/>
      <c r="S275" s="108"/>
      <c r="T275" s="108"/>
      <c r="U275" s="108"/>
    </row>
    <row r="276" spans="1:21">
      <c r="A276" s="86">
        <v>43303</v>
      </c>
      <c r="B276" s="136">
        <v>1939</v>
      </c>
      <c r="C276" s="139"/>
      <c r="D276" s="139"/>
      <c r="E276" s="140"/>
      <c r="F276" s="139"/>
      <c r="G276" s="139"/>
      <c r="H276" s="139"/>
      <c r="I276" s="139"/>
      <c r="J276" s="139"/>
      <c r="K276" s="76"/>
      <c r="L276" s="76"/>
      <c r="M276" s="76"/>
      <c r="N276" s="76"/>
      <c r="O276" s="76"/>
      <c r="P276" s="71">
        <v>0</v>
      </c>
      <c r="Q276" s="30">
        <v>1.8</v>
      </c>
      <c r="R276" s="147"/>
      <c r="S276" s="108"/>
      <c r="T276" s="108"/>
      <c r="U276" s="108"/>
    </row>
    <row r="277" spans="1:21">
      <c r="A277" s="86">
        <v>43304</v>
      </c>
      <c r="B277" s="136">
        <v>2291</v>
      </c>
      <c r="C277" s="139"/>
      <c r="D277" s="139"/>
      <c r="E277" s="140"/>
      <c r="F277" s="139"/>
      <c r="G277" s="139"/>
      <c r="H277" s="139"/>
      <c r="I277" s="139"/>
      <c r="J277" s="139"/>
      <c r="K277" s="76"/>
      <c r="L277" s="76"/>
      <c r="M277" s="76"/>
      <c r="N277" s="76"/>
      <c r="O277" s="76"/>
      <c r="P277" s="71">
        <v>0</v>
      </c>
      <c r="Q277" s="30">
        <v>2.0499999999999998</v>
      </c>
      <c r="R277" s="147"/>
      <c r="S277" s="108"/>
      <c r="T277" s="108"/>
      <c r="U277" s="108"/>
    </row>
    <row r="278" spans="1:21">
      <c r="A278" s="86">
        <v>43305</v>
      </c>
      <c r="B278" s="136">
        <v>2020</v>
      </c>
      <c r="C278" s="354" t="s">
        <v>33</v>
      </c>
      <c r="D278" s="355"/>
      <c r="E278" s="355"/>
      <c r="F278" s="355"/>
      <c r="G278" s="355"/>
      <c r="H278" s="355"/>
      <c r="I278" s="355"/>
      <c r="J278" s="356"/>
      <c r="K278" s="30"/>
      <c r="L278" s="30"/>
      <c r="M278" s="30"/>
      <c r="N278" s="30"/>
      <c r="O278" s="30"/>
      <c r="P278" s="71">
        <v>0</v>
      </c>
      <c r="Q278" s="30">
        <v>1.7589999999999999</v>
      </c>
      <c r="R278" s="147"/>
      <c r="S278" s="108"/>
      <c r="T278" s="108"/>
      <c r="U278" s="108"/>
    </row>
    <row r="279" spans="1:21">
      <c r="A279" s="86">
        <v>43306</v>
      </c>
      <c r="B279" s="136">
        <v>2352</v>
      </c>
      <c r="C279" s="139"/>
      <c r="D279" s="139"/>
      <c r="E279" s="140"/>
      <c r="F279" s="139"/>
      <c r="G279" s="139"/>
      <c r="H279" s="139"/>
      <c r="I279" s="139"/>
      <c r="J279" s="139"/>
      <c r="K279" s="76"/>
      <c r="L279" s="76"/>
      <c r="M279" s="76"/>
      <c r="N279" s="76"/>
      <c r="O279" s="76"/>
      <c r="P279" s="71">
        <v>0</v>
      </c>
      <c r="Q279" s="30">
        <v>0.748</v>
      </c>
      <c r="R279" s="147"/>
      <c r="S279" s="108"/>
      <c r="T279" s="108"/>
      <c r="U279" s="108"/>
    </row>
    <row r="280" spans="1:21">
      <c r="A280" s="86">
        <v>43307</v>
      </c>
      <c r="B280" s="136">
        <v>2165</v>
      </c>
      <c r="C280" s="139"/>
      <c r="D280" s="139"/>
      <c r="E280" s="140"/>
      <c r="F280" s="139"/>
      <c r="G280" s="139"/>
      <c r="H280" s="139"/>
      <c r="I280" s="139"/>
      <c r="J280" s="139"/>
      <c r="K280" s="76"/>
      <c r="L280" s="76"/>
      <c r="M280" s="76"/>
      <c r="N280" s="76"/>
      <c r="O280" s="76"/>
      <c r="P280" s="71">
        <v>0</v>
      </c>
      <c r="Q280" s="30">
        <v>0.50800000000000001</v>
      </c>
      <c r="R280" s="147"/>
      <c r="S280" s="108"/>
      <c r="T280" s="108"/>
      <c r="U280" s="108"/>
    </row>
    <row r="281" spans="1:21">
      <c r="A281" s="86">
        <v>43308</v>
      </c>
      <c r="B281" s="136">
        <v>2303</v>
      </c>
      <c r="C281" s="139"/>
      <c r="D281" s="139"/>
      <c r="E281" s="140"/>
      <c r="F281" s="139"/>
      <c r="G281" s="139"/>
      <c r="H281" s="139"/>
      <c r="I281" s="139"/>
      <c r="J281" s="139"/>
      <c r="K281" s="76"/>
      <c r="L281" s="76"/>
      <c r="M281" s="76"/>
      <c r="N281" s="76"/>
      <c r="O281" s="76"/>
      <c r="P281" s="71">
        <v>0</v>
      </c>
      <c r="Q281" s="30">
        <v>0.90900000000000003</v>
      </c>
      <c r="R281" s="147"/>
      <c r="S281" s="108"/>
      <c r="T281" s="108"/>
      <c r="U281" s="108"/>
    </row>
    <row r="282" spans="1:21">
      <c r="A282" s="86">
        <v>43309</v>
      </c>
      <c r="B282" s="136">
        <v>2201</v>
      </c>
      <c r="C282" s="139"/>
      <c r="D282" s="139"/>
      <c r="E282" s="140"/>
      <c r="F282" s="139"/>
      <c r="G282" s="139"/>
      <c r="H282" s="139"/>
      <c r="I282" s="139"/>
      <c r="J282" s="139"/>
      <c r="K282" s="76"/>
      <c r="L282" s="76"/>
      <c r="M282" s="76"/>
      <c r="N282" s="76"/>
      <c r="O282" s="76"/>
      <c r="P282" s="71">
        <v>0</v>
      </c>
      <c r="Q282" s="30">
        <v>2.6080000000000001</v>
      </c>
      <c r="R282" s="147"/>
      <c r="S282" s="108"/>
      <c r="T282" s="108"/>
      <c r="U282" s="108"/>
    </row>
    <row r="283" spans="1:21">
      <c r="A283" s="86">
        <v>43310</v>
      </c>
      <c r="B283" s="136">
        <v>2237</v>
      </c>
      <c r="C283" s="139"/>
      <c r="D283" s="139"/>
      <c r="E283" s="140"/>
      <c r="F283" s="139"/>
      <c r="G283" s="139"/>
      <c r="H283" s="139"/>
      <c r="I283" s="139"/>
      <c r="J283" s="139"/>
      <c r="K283" s="76"/>
      <c r="L283" s="76"/>
      <c r="M283" s="76"/>
      <c r="N283" s="76"/>
      <c r="O283" s="76"/>
      <c r="P283" s="71">
        <v>2</v>
      </c>
      <c r="Q283" s="30">
        <v>2.1360000000000001</v>
      </c>
      <c r="R283" s="147"/>
      <c r="S283" s="108"/>
      <c r="T283" s="108"/>
      <c r="U283" s="108"/>
    </row>
    <row r="284" spans="1:21">
      <c r="A284" s="86">
        <v>43311</v>
      </c>
      <c r="B284" s="136">
        <v>2127</v>
      </c>
      <c r="C284" s="139"/>
      <c r="D284" s="139"/>
      <c r="E284" s="140"/>
      <c r="F284" s="139"/>
      <c r="G284" s="139"/>
      <c r="H284" s="139"/>
      <c r="I284" s="139"/>
      <c r="J284" s="139"/>
      <c r="K284" s="76"/>
      <c r="L284" s="76"/>
      <c r="M284" s="76"/>
      <c r="N284" s="76"/>
      <c r="O284" s="76"/>
      <c r="P284" s="71">
        <v>0</v>
      </c>
      <c r="Q284" s="30">
        <v>2.0699999999999998</v>
      </c>
      <c r="R284" s="147"/>
      <c r="S284" s="108"/>
      <c r="T284" s="108"/>
      <c r="U284" s="108"/>
    </row>
    <row r="285" spans="1:21">
      <c r="A285" s="86">
        <v>43312</v>
      </c>
      <c r="B285" s="136">
        <v>2356</v>
      </c>
      <c r="C285" s="139"/>
      <c r="D285" s="139"/>
      <c r="E285" s="140"/>
      <c r="F285" s="139"/>
      <c r="G285" s="139"/>
      <c r="H285" s="139"/>
      <c r="I285" s="139"/>
      <c r="J285" s="139"/>
      <c r="K285" s="76"/>
      <c r="L285" s="76"/>
      <c r="M285" s="76"/>
      <c r="N285" s="76"/>
      <c r="O285" s="76"/>
      <c r="P285" s="71">
        <v>0</v>
      </c>
      <c r="Q285" s="30">
        <v>2.2149999999999999</v>
      </c>
      <c r="R285" s="147"/>
      <c r="S285" s="108"/>
      <c r="T285" s="108"/>
      <c r="U285" s="108"/>
    </row>
    <row r="286" spans="1:21">
      <c r="A286" s="86">
        <v>43313</v>
      </c>
      <c r="B286" s="136">
        <v>2318</v>
      </c>
      <c r="C286" s="139"/>
      <c r="D286" s="139"/>
      <c r="E286" s="140"/>
      <c r="F286" s="139"/>
      <c r="G286" s="139"/>
      <c r="H286" s="139"/>
      <c r="I286" s="139"/>
      <c r="J286" s="139"/>
      <c r="K286" s="76"/>
      <c r="L286" s="76"/>
      <c r="M286" s="76"/>
      <c r="N286" s="76"/>
      <c r="O286" s="76"/>
      <c r="P286" s="71">
        <v>0</v>
      </c>
      <c r="Q286" s="30">
        <v>2.09</v>
      </c>
      <c r="R286" s="147"/>
      <c r="S286" s="108"/>
      <c r="T286" s="108"/>
      <c r="U286" s="108"/>
    </row>
    <row r="287" spans="1:21">
      <c r="A287" s="86">
        <v>43314</v>
      </c>
      <c r="B287" s="136">
        <v>2228</v>
      </c>
      <c r="C287" s="139"/>
      <c r="D287" s="139"/>
      <c r="E287" s="140"/>
      <c r="F287" s="139"/>
      <c r="G287" s="139"/>
      <c r="H287" s="139"/>
      <c r="I287" s="139"/>
      <c r="J287" s="139"/>
      <c r="K287" s="76"/>
      <c r="L287" s="76"/>
      <c r="M287" s="76"/>
      <c r="N287" s="76"/>
      <c r="O287" s="76"/>
      <c r="P287" s="71">
        <v>0</v>
      </c>
      <c r="Q287" s="30">
        <v>2.1059999999999999</v>
      </c>
      <c r="R287" s="147"/>
      <c r="S287" s="108"/>
      <c r="T287" s="108"/>
      <c r="U287" s="108"/>
    </row>
    <row r="288" spans="1:21">
      <c r="A288" s="86">
        <v>43315</v>
      </c>
      <c r="B288" s="136">
        <v>2276</v>
      </c>
      <c r="C288" s="139"/>
      <c r="D288" s="139"/>
      <c r="E288" s="140"/>
      <c r="F288" s="139"/>
      <c r="G288" s="139"/>
      <c r="H288" s="139"/>
      <c r="I288" s="139"/>
      <c r="J288" s="139"/>
      <c r="K288" s="76"/>
      <c r="L288" s="76"/>
      <c r="M288" s="76"/>
      <c r="N288" s="76"/>
      <c r="O288" s="76"/>
      <c r="P288" s="71">
        <v>0</v>
      </c>
      <c r="Q288" s="30">
        <v>1.6830000000000001</v>
      </c>
      <c r="R288" s="147"/>
      <c r="S288" s="108"/>
      <c r="T288" s="108"/>
      <c r="U288" s="108"/>
    </row>
    <row r="289" spans="1:21">
      <c r="A289" s="86">
        <v>43316</v>
      </c>
      <c r="B289" s="136">
        <v>2261</v>
      </c>
      <c r="C289" s="139"/>
      <c r="D289" s="139"/>
      <c r="E289" s="140"/>
      <c r="F289" s="139"/>
      <c r="G289" s="139"/>
      <c r="H289" s="139"/>
      <c r="I289" s="139"/>
      <c r="J289" s="139"/>
      <c r="K289" s="76"/>
      <c r="L289" s="76"/>
      <c r="M289" s="76"/>
      <c r="N289" s="76"/>
      <c r="O289" s="76"/>
      <c r="P289" s="71">
        <v>0</v>
      </c>
      <c r="Q289" s="30">
        <v>1.96</v>
      </c>
      <c r="R289" s="147"/>
      <c r="S289" s="108"/>
      <c r="T289" s="108"/>
      <c r="U289" s="108"/>
    </row>
    <row r="290" spans="1:21">
      <c r="A290" s="86">
        <v>43317</v>
      </c>
      <c r="B290" s="136">
        <v>2167</v>
      </c>
      <c r="C290" s="139"/>
      <c r="D290" s="139"/>
      <c r="E290" s="140"/>
      <c r="F290" s="139"/>
      <c r="G290" s="139"/>
      <c r="H290" s="139"/>
      <c r="I290" s="139"/>
      <c r="J290" s="139"/>
      <c r="K290" s="76"/>
      <c r="L290" s="76"/>
      <c r="M290" s="76"/>
      <c r="N290" s="76"/>
      <c r="O290" s="76"/>
      <c r="P290" s="71">
        <v>0</v>
      </c>
      <c r="Q290" s="30">
        <v>1.4159999999999999</v>
      </c>
      <c r="R290" s="147"/>
      <c r="S290" s="108"/>
      <c r="T290" s="108"/>
      <c r="U290" s="108"/>
    </row>
    <row r="291" spans="1:21">
      <c r="A291" s="86">
        <v>43318</v>
      </c>
      <c r="B291" s="157">
        <v>2109</v>
      </c>
      <c r="C291" s="139"/>
      <c r="D291" s="139"/>
      <c r="E291" s="140"/>
      <c r="F291" s="139"/>
      <c r="G291" s="139"/>
      <c r="H291" s="139"/>
      <c r="I291" s="139"/>
      <c r="J291" s="139"/>
      <c r="K291" s="76"/>
      <c r="L291" s="76"/>
      <c r="M291" s="76"/>
      <c r="N291" s="76"/>
      <c r="O291" s="76"/>
      <c r="P291" s="71">
        <v>0</v>
      </c>
      <c r="Q291" s="30">
        <v>2.0190000000000001</v>
      </c>
      <c r="R291" s="147"/>
      <c r="S291" s="108"/>
      <c r="T291" s="108"/>
      <c r="U291" s="108"/>
    </row>
    <row r="292" spans="1:21">
      <c r="A292" s="86">
        <v>43319</v>
      </c>
      <c r="B292" s="157">
        <v>2185</v>
      </c>
      <c r="C292" s="354" t="s">
        <v>33</v>
      </c>
      <c r="D292" s="355"/>
      <c r="E292" s="355"/>
      <c r="F292" s="355"/>
      <c r="G292" s="355"/>
      <c r="H292" s="355"/>
      <c r="I292" s="355"/>
      <c r="J292" s="356"/>
      <c r="K292" s="30"/>
      <c r="L292" s="30"/>
      <c r="M292" s="30"/>
      <c r="N292" s="30"/>
      <c r="O292" s="30"/>
      <c r="P292" s="71">
        <v>0</v>
      </c>
      <c r="Q292" s="30">
        <v>2.044</v>
      </c>
      <c r="R292" s="147"/>
      <c r="S292" s="108"/>
      <c r="T292" s="108"/>
      <c r="U292" s="108"/>
    </row>
    <row r="293" spans="1:21">
      <c r="A293" s="86">
        <v>43320</v>
      </c>
      <c r="B293" s="157">
        <v>2231</v>
      </c>
      <c r="C293" s="139"/>
      <c r="D293" s="139"/>
      <c r="E293" s="140"/>
      <c r="F293" s="139"/>
      <c r="G293" s="139"/>
      <c r="H293" s="139"/>
      <c r="I293" s="139"/>
      <c r="J293" s="139"/>
      <c r="K293" s="76"/>
      <c r="L293" s="76"/>
      <c r="M293" s="76"/>
      <c r="N293" s="76"/>
      <c r="O293" s="76"/>
      <c r="P293" s="71">
        <v>0</v>
      </c>
      <c r="Q293" s="30">
        <v>1.9330000000000001</v>
      </c>
      <c r="R293" s="147"/>
      <c r="S293" s="108"/>
      <c r="T293" s="108"/>
      <c r="U293" s="108"/>
    </row>
    <row r="294" spans="1:21">
      <c r="A294" s="86">
        <v>43321</v>
      </c>
      <c r="B294" s="157">
        <v>2163</v>
      </c>
      <c r="C294" s="139"/>
      <c r="D294" s="139"/>
      <c r="E294" s="140"/>
      <c r="F294" s="139"/>
      <c r="G294" s="139"/>
      <c r="H294" s="139"/>
      <c r="I294" s="139"/>
      <c r="J294" s="139"/>
      <c r="K294" s="76"/>
      <c r="L294" s="76"/>
      <c r="M294" s="76"/>
      <c r="N294" s="76"/>
      <c r="O294" s="76"/>
      <c r="P294" s="71">
        <v>0</v>
      </c>
      <c r="Q294" s="30">
        <v>1.361</v>
      </c>
      <c r="R294" s="147"/>
      <c r="S294" s="108"/>
      <c r="T294" s="108"/>
      <c r="U294" s="108"/>
    </row>
    <row r="295" spans="1:21">
      <c r="A295" s="86">
        <v>43322</v>
      </c>
      <c r="B295" s="157">
        <v>2297</v>
      </c>
      <c r="C295" s="139"/>
      <c r="D295" s="139"/>
      <c r="E295" s="140"/>
      <c r="F295" s="139"/>
      <c r="G295" s="139"/>
      <c r="H295" s="139"/>
      <c r="I295" s="139"/>
      <c r="J295" s="139"/>
      <c r="K295" s="76"/>
      <c r="L295" s="76"/>
      <c r="M295" s="76"/>
      <c r="N295" s="76"/>
      <c r="O295" s="76"/>
      <c r="P295" s="71">
        <v>0</v>
      </c>
      <c r="Q295" s="30">
        <v>2.117</v>
      </c>
      <c r="R295" s="147"/>
      <c r="S295" s="108"/>
      <c r="T295" s="108"/>
      <c r="U295" s="108"/>
    </row>
    <row r="296" spans="1:21">
      <c r="A296" s="86">
        <v>43323</v>
      </c>
      <c r="B296" s="158">
        <v>2171</v>
      </c>
      <c r="C296" s="139"/>
      <c r="D296" s="139"/>
      <c r="E296" s="140"/>
      <c r="F296" s="139"/>
      <c r="G296" s="139"/>
      <c r="H296" s="139"/>
      <c r="I296" s="139"/>
      <c r="J296" s="139"/>
      <c r="K296" s="76"/>
      <c r="L296" s="76"/>
      <c r="M296" s="76"/>
      <c r="N296" s="76"/>
      <c r="O296" s="76"/>
      <c r="P296" s="71">
        <v>0</v>
      </c>
      <c r="Q296" s="30">
        <v>2.137</v>
      </c>
      <c r="R296" s="147"/>
      <c r="S296" s="108"/>
      <c r="T296" s="108"/>
      <c r="U296" s="108"/>
    </row>
    <row r="297" spans="1:21">
      <c r="A297" s="86">
        <v>43324</v>
      </c>
      <c r="B297" s="158">
        <v>2066</v>
      </c>
      <c r="C297" s="139"/>
      <c r="D297" s="139"/>
      <c r="E297" s="140"/>
      <c r="F297" s="139"/>
      <c r="G297" s="139"/>
      <c r="H297" s="139"/>
      <c r="I297" s="139"/>
      <c r="J297" s="139"/>
      <c r="K297" s="76"/>
      <c r="L297" s="76"/>
      <c r="M297" s="76"/>
      <c r="N297" s="76"/>
      <c r="O297" s="76"/>
      <c r="P297" s="71">
        <v>0</v>
      </c>
      <c r="Q297" s="30">
        <v>1.96</v>
      </c>
      <c r="R297" s="147"/>
      <c r="S297" s="108"/>
      <c r="T297" s="108"/>
      <c r="U297" s="108"/>
    </row>
    <row r="298" spans="1:21">
      <c r="A298" s="86">
        <v>43325</v>
      </c>
      <c r="B298" s="158">
        <v>2103</v>
      </c>
      <c r="C298" s="139"/>
      <c r="D298" s="139"/>
      <c r="E298" s="140"/>
      <c r="F298" s="139"/>
      <c r="G298" s="139"/>
      <c r="H298" s="139"/>
      <c r="I298" s="139"/>
      <c r="J298" s="139"/>
      <c r="K298" s="76"/>
      <c r="L298" s="76"/>
      <c r="M298" s="76"/>
      <c r="N298" s="76"/>
      <c r="O298" s="76"/>
      <c r="P298" s="71">
        <v>0</v>
      </c>
      <c r="Q298" s="30">
        <v>1.837</v>
      </c>
      <c r="R298" s="147"/>
      <c r="S298" s="108"/>
      <c r="T298" s="108"/>
      <c r="U298" s="108"/>
    </row>
    <row r="299" spans="1:21">
      <c r="A299" s="86">
        <v>43326</v>
      </c>
      <c r="B299" s="158">
        <v>2318</v>
      </c>
      <c r="C299" s="139"/>
      <c r="D299" s="139"/>
      <c r="E299" s="140"/>
      <c r="F299" s="139"/>
      <c r="G299" s="139"/>
      <c r="H299" s="139"/>
      <c r="I299" s="139"/>
      <c r="J299" s="139"/>
      <c r="K299" s="76"/>
      <c r="L299" s="76"/>
      <c r="M299" s="76"/>
      <c r="N299" s="76"/>
      <c r="O299" s="76"/>
      <c r="P299" s="71">
        <v>0</v>
      </c>
      <c r="Q299" s="30">
        <v>2.0419999999999998</v>
      </c>
      <c r="R299" s="147"/>
      <c r="S299" s="108"/>
      <c r="T299" s="108"/>
      <c r="U299" s="108"/>
    </row>
    <row r="300" spans="1:21">
      <c r="A300" s="86">
        <v>43327</v>
      </c>
      <c r="B300" s="158">
        <v>2289</v>
      </c>
      <c r="C300" s="139"/>
      <c r="D300" s="139"/>
      <c r="E300" s="140"/>
      <c r="F300" s="139"/>
      <c r="G300" s="139"/>
      <c r="H300" s="139"/>
      <c r="I300" s="139"/>
      <c r="J300" s="139"/>
      <c r="K300" s="76"/>
      <c r="L300" s="76"/>
      <c r="M300" s="76"/>
      <c r="N300" s="76"/>
      <c r="O300" s="76"/>
      <c r="P300" s="71">
        <v>0</v>
      </c>
      <c r="Q300" s="30">
        <v>2.149</v>
      </c>
      <c r="R300" s="147"/>
      <c r="S300" s="108"/>
      <c r="T300" s="108"/>
      <c r="U300" s="108"/>
    </row>
    <row r="301" spans="1:21">
      <c r="A301" s="86">
        <v>43328</v>
      </c>
      <c r="B301" s="158">
        <v>2274</v>
      </c>
      <c r="C301" s="139"/>
      <c r="D301" s="139"/>
      <c r="E301" s="140"/>
      <c r="F301" s="139"/>
      <c r="G301" s="139"/>
      <c r="H301" s="139"/>
      <c r="I301" s="139"/>
      <c r="J301" s="139"/>
      <c r="K301" s="76"/>
      <c r="L301" s="76"/>
      <c r="M301" s="76"/>
      <c r="N301" s="76"/>
      <c r="O301" s="76"/>
      <c r="P301" s="71">
        <v>0</v>
      </c>
      <c r="Q301" s="30">
        <v>2.1309999999999998</v>
      </c>
      <c r="R301" s="147"/>
      <c r="S301" s="108"/>
      <c r="T301" s="108"/>
      <c r="U301" s="108"/>
    </row>
    <row r="302" spans="1:21">
      <c r="A302" s="86">
        <v>43329</v>
      </c>
      <c r="B302" s="158">
        <v>2255</v>
      </c>
      <c r="C302" s="139"/>
      <c r="D302" s="139"/>
      <c r="E302" s="140"/>
      <c r="F302" s="139"/>
      <c r="G302" s="139"/>
      <c r="H302" s="139"/>
      <c r="I302" s="139"/>
      <c r="J302" s="139"/>
      <c r="K302" s="76"/>
      <c r="L302" s="76"/>
      <c r="M302" s="76"/>
      <c r="N302" s="76"/>
      <c r="O302" s="76"/>
      <c r="P302" s="71">
        <v>0</v>
      </c>
      <c r="Q302" s="30">
        <v>2.0939999999999999</v>
      </c>
      <c r="R302" s="147"/>
      <c r="S302" s="108"/>
      <c r="T302" s="108"/>
      <c r="U302" s="108"/>
    </row>
    <row r="303" spans="1:21">
      <c r="A303" s="86">
        <v>43330</v>
      </c>
      <c r="B303" s="158">
        <v>2143</v>
      </c>
      <c r="C303" s="139"/>
      <c r="D303" s="139"/>
      <c r="E303" s="140"/>
      <c r="F303" s="139"/>
      <c r="G303" s="139"/>
      <c r="H303" s="139"/>
      <c r="I303" s="139"/>
      <c r="J303" s="139"/>
      <c r="K303" s="76"/>
      <c r="L303" s="76"/>
      <c r="M303" s="76"/>
      <c r="N303" s="76"/>
      <c r="O303" s="76"/>
      <c r="P303" s="71">
        <v>0</v>
      </c>
      <c r="Q303" s="30">
        <v>2.0169999999999999</v>
      </c>
      <c r="R303" s="147"/>
      <c r="S303" s="108"/>
      <c r="T303" s="108"/>
      <c r="U303" s="108"/>
    </row>
    <row r="304" spans="1:21">
      <c r="A304" s="86">
        <v>43331</v>
      </c>
      <c r="B304" s="158">
        <v>2037</v>
      </c>
      <c r="C304" s="139"/>
      <c r="D304" s="139"/>
      <c r="E304" s="140"/>
      <c r="F304" s="139"/>
      <c r="G304" s="139"/>
      <c r="H304" s="139"/>
      <c r="I304" s="139"/>
      <c r="J304" s="139"/>
      <c r="K304" s="76"/>
      <c r="L304" s="76"/>
      <c r="M304" s="76"/>
      <c r="N304" s="76"/>
      <c r="O304" s="76"/>
      <c r="P304" s="71">
        <v>0</v>
      </c>
      <c r="Q304" s="30">
        <v>1.954</v>
      </c>
      <c r="R304" s="147"/>
      <c r="S304" s="108"/>
      <c r="T304" s="108"/>
      <c r="U304" s="108"/>
    </row>
    <row r="305" spans="1:21">
      <c r="A305" s="86">
        <v>43332</v>
      </c>
      <c r="B305" s="158">
        <v>2111</v>
      </c>
      <c r="C305" s="139"/>
      <c r="D305" s="139"/>
      <c r="E305" s="140"/>
      <c r="F305" s="139"/>
      <c r="G305" s="139"/>
      <c r="H305" s="139"/>
      <c r="I305" s="139"/>
      <c r="J305" s="139"/>
      <c r="K305" s="76"/>
      <c r="L305" s="76"/>
      <c r="M305" s="76"/>
      <c r="N305" s="76"/>
      <c r="O305" s="76"/>
      <c r="P305" s="71">
        <v>0</v>
      </c>
      <c r="Q305" s="30">
        <v>1.823</v>
      </c>
      <c r="R305" s="147"/>
      <c r="S305" s="108"/>
      <c r="T305" s="108"/>
      <c r="U305" s="108"/>
    </row>
    <row r="306" spans="1:21">
      <c r="A306" s="86">
        <v>43333</v>
      </c>
      <c r="B306" s="158">
        <v>2263</v>
      </c>
      <c r="C306" s="354" t="s">
        <v>33</v>
      </c>
      <c r="D306" s="355"/>
      <c r="E306" s="355"/>
      <c r="F306" s="355"/>
      <c r="G306" s="355"/>
      <c r="H306" s="355"/>
      <c r="I306" s="355"/>
      <c r="J306" s="356"/>
      <c r="K306" s="30"/>
      <c r="L306" s="30"/>
      <c r="M306" s="30"/>
      <c r="N306" s="30"/>
      <c r="O306" s="30"/>
      <c r="P306" s="71">
        <v>0</v>
      </c>
      <c r="Q306" s="30">
        <v>1.0089999999999999</v>
      </c>
      <c r="R306" s="147"/>
      <c r="S306" s="108"/>
      <c r="T306" s="108"/>
      <c r="U306" s="108"/>
    </row>
    <row r="307" spans="1:21">
      <c r="A307" s="86">
        <v>43334</v>
      </c>
      <c r="B307" s="38">
        <v>2221</v>
      </c>
      <c r="C307" s="139"/>
      <c r="D307" s="139"/>
      <c r="E307" s="140"/>
      <c r="F307" s="139"/>
      <c r="G307" s="139"/>
      <c r="H307" s="139"/>
      <c r="I307" s="139"/>
      <c r="J307" s="139"/>
      <c r="K307" s="76"/>
      <c r="L307" s="76"/>
      <c r="M307" s="76"/>
      <c r="N307" s="76"/>
      <c r="O307" s="76"/>
      <c r="P307" s="71">
        <v>0</v>
      </c>
      <c r="Q307" s="30">
        <v>1.323</v>
      </c>
      <c r="R307" s="147"/>
      <c r="S307" s="108"/>
      <c r="T307" s="108"/>
      <c r="U307" s="108"/>
    </row>
    <row r="308" spans="1:21">
      <c r="A308" s="86">
        <v>43335</v>
      </c>
      <c r="B308" s="38">
        <v>2240</v>
      </c>
      <c r="C308" s="139"/>
      <c r="D308" s="139"/>
      <c r="E308" s="140"/>
      <c r="F308" s="139"/>
      <c r="G308" s="139"/>
      <c r="H308" s="139"/>
      <c r="I308" s="139"/>
      <c r="J308" s="139"/>
      <c r="K308" s="76"/>
      <c r="L308" s="76"/>
      <c r="M308" s="76"/>
      <c r="N308" s="76"/>
      <c r="O308" s="76"/>
      <c r="P308" s="71">
        <v>0</v>
      </c>
      <c r="Q308" s="30">
        <v>1.147</v>
      </c>
      <c r="R308" s="147"/>
      <c r="S308" s="108"/>
      <c r="T308" s="108"/>
      <c r="U308" s="108"/>
    </row>
    <row r="309" spans="1:21">
      <c r="A309" s="86">
        <v>43336</v>
      </c>
      <c r="B309" s="38">
        <v>2242</v>
      </c>
      <c r="C309" s="139"/>
      <c r="D309" s="139"/>
      <c r="E309" s="140"/>
      <c r="F309" s="139"/>
      <c r="G309" s="139"/>
      <c r="H309" s="139"/>
      <c r="I309" s="139"/>
      <c r="J309" s="139"/>
      <c r="K309" s="76"/>
      <c r="L309" s="76"/>
      <c r="M309" s="76"/>
      <c r="N309" s="76"/>
      <c r="O309" s="76"/>
      <c r="P309" s="71">
        <v>0</v>
      </c>
      <c r="Q309" s="30">
        <v>1.673</v>
      </c>
      <c r="R309" s="147"/>
      <c r="S309" s="108"/>
      <c r="T309" s="108"/>
      <c r="U309" s="108"/>
    </row>
    <row r="310" spans="1:21">
      <c r="A310" s="86">
        <v>43337</v>
      </c>
      <c r="B310" s="38">
        <v>2198</v>
      </c>
      <c r="C310" s="139"/>
      <c r="D310" s="139"/>
      <c r="E310" s="140"/>
      <c r="F310" s="139"/>
      <c r="G310" s="139"/>
      <c r="H310" s="139"/>
      <c r="I310" s="139"/>
      <c r="J310" s="139"/>
      <c r="K310" s="76"/>
      <c r="L310" s="76"/>
      <c r="M310" s="76"/>
      <c r="N310" s="76"/>
      <c r="O310" s="76"/>
      <c r="P310" s="71">
        <v>7</v>
      </c>
      <c r="Q310" s="30">
        <v>1.9</v>
      </c>
      <c r="R310" s="147"/>
      <c r="S310" s="108"/>
      <c r="T310" s="108"/>
      <c r="U310" s="108"/>
    </row>
    <row r="311" spans="1:21">
      <c r="A311" s="86">
        <v>43338</v>
      </c>
      <c r="B311" s="38">
        <v>2147</v>
      </c>
      <c r="C311" s="139"/>
      <c r="D311" s="139"/>
      <c r="E311" s="140"/>
      <c r="F311" s="139"/>
      <c r="G311" s="139"/>
      <c r="H311" s="139"/>
      <c r="I311" s="139"/>
      <c r="J311" s="139"/>
      <c r="K311" s="76"/>
      <c r="L311" s="76"/>
      <c r="M311" s="76"/>
      <c r="N311" s="76"/>
      <c r="O311" s="76"/>
      <c r="P311" s="71">
        <v>11</v>
      </c>
      <c r="Q311" s="30">
        <v>2.0630000000000002</v>
      </c>
      <c r="R311" s="147"/>
      <c r="S311" s="108"/>
      <c r="T311" s="108"/>
      <c r="U311" s="108"/>
    </row>
    <row r="312" spans="1:21">
      <c r="A312" s="86">
        <v>43339</v>
      </c>
      <c r="B312" s="38">
        <v>2427</v>
      </c>
      <c r="C312" s="139"/>
      <c r="D312" s="139"/>
      <c r="E312" s="140"/>
      <c r="F312" s="139"/>
      <c r="G312" s="139"/>
      <c r="H312" s="139"/>
      <c r="I312" s="139"/>
      <c r="J312" s="139"/>
      <c r="K312" s="76"/>
      <c r="L312" s="76"/>
      <c r="M312" s="76"/>
      <c r="N312" s="76"/>
      <c r="O312" s="76"/>
      <c r="P312" s="71">
        <v>1</v>
      </c>
      <c r="Q312" s="30">
        <v>2.9510000000000001</v>
      </c>
      <c r="R312" s="147"/>
      <c r="S312" s="108"/>
      <c r="T312" s="108"/>
      <c r="U312" s="108"/>
    </row>
    <row r="313" spans="1:21">
      <c r="A313" s="86">
        <v>43340</v>
      </c>
      <c r="B313" s="38">
        <v>2447</v>
      </c>
      <c r="C313" s="139"/>
      <c r="D313" s="139"/>
      <c r="E313" s="140"/>
      <c r="F313" s="139"/>
      <c r="G313" s="139"/>
      <c r="H313" s="139"/>
      <c r="I313" s="139"/>
      <c r="J313" s="139"/>
      <c r="K313" s="76"/>
      <c r="L313" s="76"/>
      <c r="M313" s="76"/>
      <c r="N313" s="76"/>
      <c r="O313" s="76"/>
      <c r="P313" s="71">
        <v>0</v>
      </c>
      <c r="Q313" s="30">
        <v>2.3380000000000001</v>
      </c>
      <c r="R313" s="147"/>
      <c r="S313" s="108"/>
      <c r="T313" s="108"/>
      <c r="U313" s="108"/>
    </row>
    <row r="314" spans="1:21">
      <c r="A314" s="86">
        <v>43341</v>
      </c>
      <c r="B314" s="38">
        <v>2363</v>
      </c>
      <c r="C314" s="139"/>
      <c r="D314" s="139"/>
      <c r="E314" s="140"/>
      <c r="F314" s="139"/>
      <c r="G314" s="139"/>
      <c r="H314" s="139"/>
      <c r="I314" s="139"/>
      <c r="J314" s="139"/>
      <c r="K314" s="76"/>
      <c r="L314" s="76"/>
      <c r="M314" s="76"/>
      <c r="N314" s="76"/>
      <c r="O314" s="76"/>
      <c r="P314" s="71">
        <v>0</v>
      </c>
      <c r="Q314" s="30">
        <v>2.2879999999999998</v>
      </c>
      <c r="R314" s="147"/>
      <c r="S314" s="108"/>
      <c r="T314" s="108"/>
      <c r="U314" s="108"/>
    </row>
    <row r="315" spans="1:21">
      <c r="A315" s="86">
        <v>43342</v>
      </c>
      <c r="B315" s="38">
        <v>2280</v>
      </c>
      <c r="C315" s="139"/>
      <c r="D315" s="139"/>
      <c r="E315" s="140"/>
      <c r="F315" s="139"/>
      <c r="G315" s="139"/>
      <c r="H315" s="139"/>
      <c r="I315" s="139"/>
      <c r="J315" s="139"/>
      <c r="K315" s="76"/>
      <c r="L315" s="76"/>
      <c r="M315" s="76"/>
      <c r="N315" s="76"/>
      <c r="O315" s="76"/>
      <c r="P315" s="71">
        <v>0</v>
      </c>
      <c r="Q315" s="30">
        <v>2.2589999999999999</v>
      </c>
      <c r="R315" s="147"/>
      <c r="S315" s="108"/>
      <c r="T315" s="108"/>
      <c r="U315" s="108"/>
    </row>
    <row r="316" spans="1:21">
      <c r="A316" s="86">
        <v>43343</v>
      </c>
      <c r="B316" s="38">
        <v>2263</v>
      </c>
      <c r="C316" s="139"/>
      <c r="D316" s="139"/>
      <c r="E316" s="140"/>
      <c r="F316" s="139"/>
      <c r="G316" s="139"/>
      <c r="H316" s="139"/>
      <c r="I316" s="139"/>
      <c r="J316" s="139"/>
      <c r="K316" s="76"/>
      <c r="L316" s="76"/>
      <c r="M316" s="76"/>
      <c r="N316" s="76"/>
      <c r="O316" s="76"/>
      <c r="P316" s="71">
        <v>2</v>
      </c>
      <c r="Q316" s="30">
        <v>2.17</v>
      </c>
      <c r="R316" s="147"/>
      <c r="S316" s="108"/>
      <c r="T316" s="108"/>
      <c r="U316" s="108"/>
    </row>
    <row r="317" spans="1:21">
      <c r="A317" s="86">
        <v>43344</v>
      </c>
      <c r="B317" s="38">
        <v>2300</v>
      </c>
      <c r="C317" s="139"/>
      <c r="D317" s="139"/>
      <c r="E317" s="140"/>
      <c r="F317" s="139"/>
      <c r="G317" s="139"/>
      <c r="H317" s="139"/>
      <c r="I317" s="139"/>
      <c r="J317" s="139"/>
      <c r="K317" s="76"/>
      <c r="L317" s="76"/>
      <c r="M317" s="76"/>
      <c r="N317" s="76"/>
      <c r="O317" s="76"/>
      <c r="P317" s="71">
        <v>0</v>
      </c>
      <c r="Q317" s="30">
        <v>2.1659999999999999</v>
      </c>
      <c r="R317" s="147"/>
      <c r="S317" s="108"/>
      <c r="T317" s="108"/>
      <c r="U317" s="108"/>
    </row>
    <row r="318" spans="1:21">
      <c r="A318" s="86">
        <v>43345</v>
      </c>
      <c r="B318" s="38">
        <v>2137</v>
      </c>
      <c r="C318" s="139"/>
      <c r="D318" s="139"/>
      <c r="E318" s="140"/>
      <c r="F318" s="139"/>
      <c r="G318" s="139"/>
      <c r="H318" s="139"/>
      <c r="I318" s="139"/>
      <c r="J318" s="139"/>
      <c r="K318" s="76"/>
      <c r="L318" s="76"/>
      <c r="M318" s="76"/>
      <c r="N318" s="76"/>
      <c r="O318" s="76"/>
      <c r="P318" s="71">
        <v>2.5</v>
      </c>
      <c r="Q318" s="30">
        <v>2.0710000000000002</v>
      </c>
      <c r="R318" s="147"/>
      <c r="S318" s="108"/>
      <c r="T318" s="108"/>
      <c r="U318" s="108"/>
    </row>
    <row r="319" spans="1:21">
      <c r="A319" s="86">
        <v>43346</v>
      </c>
      <c r="B319" s="38">
        <v>2160</v>
      </c>
      <c r="C319" s="139"/>
      <c r="D319" s="139"/>
      <c r="E319" s="140"/>
      <c r="F319" s="139"/>
      <c r="G319" s="139"/>
      <c r="H319" s="139"/>
      <c r="I319" s="139"/>
      <c r="J319" s="139"/>
      <c r="K319" s="76"/>
      <c r="L319" s="76"/>
      <c r="M319" s="76"/>
      <c r="N319" s="76"/>
      <c r="O319" s="76"/>
      <c r="P319" s="71">
        <v>4</v>
      </c>
      <c r="Q319" s="30">
        <v>2.1</v>
      </c>
      <c r="R319" s="147"/>
      <c r="S319" s="108"/>
      <c r="T319" s="108"/>
      <c r="U319" s="108"/>
    </row>
    <row r="320" spans="1:21">
      <c r="A320" s="86">
        <v>43347</v>
      </c>
      <c r="B320" s="38">
        <v>2491</v>
      </c>
      <c r="C320" s="354" t="s">
        <v>33</v>
      </c>
      <c r="D320" s="355"/>
      <c r="E320" s="355"/>
      <c r="F320" s="355"/>
      <c r="G320" s="355"/>
      <c r="H320" s="355"/>
      <c r="I320" s="355"/>
      <c r="J320" s="356"/>
      <c r="K320" s="30"/>
      <c r="L320" s="30"/>
      <c r="M320" s="30"/>
      <c r="N320" s="30"/>
      <c r="O320" s="30"/>
      <c r="P320" s="71">
        <v>15</v>
      </c>
      <c r="Q320" s="30">
        <v>2.4849999999999999</v>
      </c>
      <c r="R320" s="147"/>
      <c r="S320" s="108"/>
      <c r="T320" s="108"/>
      <c r="U320" s="108"/>
    </row>
    <row r="321" spans="1:21">
      <c r="A321" s="86">
        <v>43348</v>
      </c>
      <c r="B321" s="38">
        <v>3421</v>
      </c>
      <c r="C321" s="33"/>
      <c r="D321" s="33"/>
      <c r="E321" s="31"/>
      <c r="F321" s="31"/>
      <c r="G321" s="31"/>
      <c r="H321" s="31"/>
      <c r="I321" s="33"/>
      <c r="J321" s="33"/>
      <c r="K321" s="76"/>
      <c r="L321" s="76"/>
      <c r="M321" s="76"/>
      <c r="N321" s="76"/>
      <c r="O321" s="76"/>
      <c r="P321" s="71">
        <v>9</v>
      </c>
      <c r="Q321" s="30">
        <v>0.45</v>
      </c>
      <c r="R321" s="147"/>
      <c r="S321" s="108"/>
      <c r="T321" s="108"/>
      <c r="U321" s="108"/>
    </row>
    <row r="322" spans="1:21">
      <c r="A322" s="86">
        <v>43349</v>
      </c>
      <c r="B322" s="38">
        <v>3526</v>
      </c>
      <c r="C322" s="33"/>
      <c r="D322" s="33"/>
      <c r="E322" s="31"/>
      <c r="F322" s="31"/>
      <c r="G322" s="31"/>
      <c r="H322" s="31"/>
      <c r="I322" s="33"/>
      <c r="J322" s="33"/>
      <c r="K322" s="76"/>
      <c r="L322" s="76"/>
      <c r="M322" s="76"/>
      <c r="N322" s="76"/>
      <c r="O322" s="76"/>
      <c r="P322" s="71">
        <v>0</v>
      </c>
      <c r="Q322" s="30">
        <v>0.14699999999999999</v>
      </c>
      <c r="R322" s="147"/>
      <c r="S322" s="108"/>
      <c r="T322" s="108"/>
      <c r="U322" s="108"/>
    </row>
    <row r="323" spans="1:21">
      <c r="A323" s="86">
        <v>43350</v>
      </c>
      <c r="B323" s="38">
        <v>2469</v>
      </c>
      <c r="C323" s="33"/>
      <c r="D323" s="33"/>
      <c r="E323" s="31"/>
      <c r="F323" s="31"/>
      <c r="G323" s="31"/>
      <c r="H323" s="31"/>
      <c r="I323" s="33"/>
      <c r="J323" s="33"/>
      <c r="K323" s="76"/>
      <c r="L323" s="76"/>
      <c r="M323" s="76"/>
      <c r="N323" s="76"/>
      <c r="O323" s="76"/>
      <c r="P323" s="71">
        <v>5</v>
      </c>
      <c r="Q323" s="30">
        <v>9.9000000000000005E-2</v>
      </c>
      <c r="R323" s="147"/>
      <c r="S323" s="108"/>
      <c r="T323" s="108"/>
      <c r="U323" s="108"/>
    </row>
    <row r="324" spans="1:21">
      <c r="A324" s="86">
        <v>43351</v>
      </c>
      <c r="B324" s="38">
        <v>2531</v>
      </c>
      <c r="C324" s="33"/>
      <c r="D324" s="33"/>
      <c r="E324" s="31"/>
      <c r="F324" s="31"/>
      <c r="G324" s="31"/>
      <c r="H324" s="31"/>
      <c r="I324" s="33"/>
      <c r="J324" s="33"/>
      <c r="K324" s="76"/>
      <c r="L324" s="76"/>
      <c r="M324" s="76"/>
      <c r="N324" s="76"/>
      <c r="O324" s="76"/>
      <c r="P324" s="71">
        <v>0</v>
      </c>
      <c r="Q324" s="30">
        <v>0.09</v>
      </c>
      <c r="R324" s="147"/>
      <c r="S324" s="108"/>
      <c r="T324" s="108"/>
      <c r="U324" s="108"/>
    </row>
    <row r="325" spans="1:21">
      <c r="A325" s="86">
        <v>43352</v>
      </c>
      <c r="B325" s="38">
        <v>2231</v>
      </c>
      <c r="C325" s="33"/>
      <c r="D325" s="33"/>
      <c r="E325" s="31"/>
      <c r="F325" s="31"/>
      <c r="G325" s="31"/>
      <c r="H325" s="31"/>
      <c r="I325" s="33"/>
      <c r="J325" s="33"/>
      <c r="K325" s="76"/>
      <c r="L325" s="76"/>
      <c r="M325" s="76"/>
      <c r="N325" s="76"/>
      <c r="O325" s="76"/>
      <c r="P325" s="71">
        <v>0</v>
      </c>
      <c r="Q325" s="30">
        <v>8.5999999999999993E-2</v>
      </c>
      <c r="R325" s="147"/>
      <c r="S325" s="108"/>
      <c r="T325" s="108"/>
      <c r="U325" s="108"/>
    </row>
    <row r="326" spans="1:21">
      <c r="A326" s="86">
        <v>43353</v>
      </c>
      <c r="B326" s="38">
        <v>2234</v>
      </c>
      <c r="C326" s="33"/>
      <c r="D326" s="33"/>
      <c r="E326" s="31"/>
      <c r="F326" s="31"/>
      <c r="G326" s="31"/>
      <c r="H326" s="31"/>
      <c r="I326" s="33"/>
      <c r="J326" s="33"/>
      <c r="K326" s="76"/>
      <c r="L326" s="76"/>
      <c r="M326" s="76"/>
      <c r="N326" s="76"/>
      <c r="O326" s="76"/>
      <c r="P326" s="71">
        <v>0</v>
      </c>
      <c r="Q326" s="30">
        <v>7.8E-2</v>
      </c>
      <c r="R326" s="147"/>
      <c r="S326" s="108"/>
      <c r="T326" s="108"/>
      <c r="U326" s="108"/>
    </row>
    <row r="327" spans="1:21">
      <c r="A327" s="86">
        <v>43354</v>
      </c>
      <c r="B327" s="38">
        <v>2382</v>
      </c>
      <c r="C327" s="33"/>
      <c r="D327" s="33"/>
      <c r="E327" s="31"/>
      <c r="F327" s="31"/>
      <c r="G327" s="31"/>
      <c r="H327" s="31"/>
      <c r="I327" s="33"/>
      <c r="J327" s="33"/>
      <c r="K327" s="76"/>
      <c r="L327" s="76"/>
      <c r="M327" s="76"/>
      <c r="N327" s="76"/>
      <c r="O327" s="76"/>
      <c r="P327" s="71">
        <v>0</v>
      </c>
      <c r="Q327" s="30">
        <v>7.8E-2</v>
      </c>
      <c r="R327" s="147"/>
      <c r="S327" s="108"/>
      <c r="T327" s="108"/>
      <c r="U327" s="108"/>
    </row>
    <row r="328" spans="1:21">
      <c r="A328" s="86">
        <v>43355</v>
      </c>
      <c r="B328" s="38">
        <v>2239</v>
      </c>
      <c r="C328" s="33"/>
      <c r="D328" s="33"/>
      <c r="E328" s="31"/>
      <c r="F328" s="31"/>
      <c r="G328" s="31"/>
      <c r="H328" s="31"/>
      <c r="I328" s="33"/>
      <c r="J328" s="33"/>
      <c r="K328" s="76"/>
      <c r="L328" s="76"/>
      <c r="M328" s="76"/>
      <c r="N328" s="76"/>
      <c r="O328" s="76"/>
      <c r="P328" s="71">
        <v>0</v>
      </c>
      <c r="Q328" s="30">
        <v>7.6999999999999999E-2</v>
      </c>
      <c r="R328" s="147"/>
      <c r="S328" s="108"/>
      <c r="T328" s="108"/>
      <c r="U328" s="108"/>
    </row>
    <row r="329" spans="1:21">
      <c r="A329" s="86">
        <v>43356</v>
      </c>
      <c r="B329" s="38">
        <v>2258</v>
      </c>
      <c r="C329" s="33"/>
      <c r="D329" s="33"/>
      <c r="E329" s="31"/>
      <c r="F329" s="31"/>
      <c r="G329" s="31"/>
      <c r="H329" s="31"/>
      <c r="I329" s="33"/>
      <c r="J329" s="33"/>
      <c r="K329" s="76"/>
      <c r="L329" s="76"/>
      <c r="M329" s="76"/>
      <c r="N329" s="76"/>
      <c r="O329" s="76"/>
      <c r="P329" s="71">
        <v>0</v>
      </c>
      <c r="Q329" s="30">
        <v>4.7E-2</v>
      </c>
      <c r="R329" s="147"/>
      <c r="S329" s="108"/>
      <c r="T329" s="108"/>
      <c r="U329" s="108"/>
    </row>
    <row r="330" spans="1:21">
      <c r="A330" s="86">
        <v>43357</v>
      </c>
      <c r="B330" s="38">
        <v>2189</v>
      </c>
      <c r="C330" s="33"/>
      <c r="D330" s="33"/>
      <c r="E330" s="31"/>
      <c r="F330" s="31"/>
      <c r="G330" s="31"/>
      <c r="H330" s="31"/>
      <c r="I330" s="33"/>
      <c r="J330" s="33"/>
      <c r="K330" s="76"/>
      <c r="L330" s="76"/>
      <c r="M330" s="76"/>
      <c r="N330" s="76"/>
      <c r="O330" s="76"/>
      <c r="P330" s="71">
        <v>0</v>
      </c>
      <c r="Q330" s="30">
        <v>6.9000000000000006E-2</v>
      </c>
      <c r="R330" s="147"/>
      <c r="S330" s="108"/>
      <c r="T330" s="108"/>
      <c r="U330" s="108"/>
    </row>
    <row r="331" spans="1:21">
      <c r="A331" s="86">
        <v>43358</v>
      </c>
      <c r="B331" s="38">
        <v>2309</v>
      </c>
      <c r="C331" s="33"/>
      <c r="D331" s="33"/>
      <c r="E331" s="31"/>
      <c r="F331" s="31"/>
      <c r="G331" s="31"/>
      <c r="H331" s="31"/>
      <c r="I331" s="33"/>
      <c r="J331" s="33"/>
      <c r="K331" s="76"/>
      <c r="L331" s="76"/>
      <c r="M331" s="76"/>
      <c r="N331" s="76"/>
      <c r="O331" s="76"/>
      <c r="P331" s="71">
        <v>0</v>
      </c>
      <c r="Q331" s="30">
        <v>7.6999999999999999E-2</v>
      </c>
      <c r="R331" s="147"/>
      <c r="S331" s="108"/>
      <c r="T331" s="108"/>
      <c r="U331" s="108"/>
    </row>
    <row r="332" spans="1:21">
      <c r="A332" s="86">
        <v>43359</v>
      </c>
      <c r="B332" s="38">
        <v>2099</v>
      </c>
      <c r="C332" s="33"/>
      <c r="D332" s="33"/>
      <c r="E332" s="31"/>
      <c r="F332" s="31"/>
      <c r="G332" s="31"/>
      <c r="H332" s="31"/>
      <c r="I332" s="33"/>
      <c r="J332" s="33"/>
      <c r="K332" s="76"/>
      <c r="L332" s="76"/>
      <c r="M332" s="76"/>
      <c r="N332" s="76"/>
      <c r="O332" s="76"/>
      <c r="P332" s="71">
        <v>0</v>
      </c>
      <c r="Q332" s="30">
        <v>0.09</v>
      </c>
      <c r="R332" s="147"/>
      <c r="S332" s="108"/>
      <c r="T332" s="108"/>
      <c r="U332" s="108"/>
    </row>
    <row r="333" spans="1:21">
      <c r="A333" s="86">
        <v>43360</v>
      </c>
      <c r="B333" s="38">
        <v>1947</v>
      </c>
      <c r="C333" s="33"/>
      <c r="D333" s="33"/>
      <c r="E333" s="31"/>
      <c r="F333" s="31"/>
      <c r="G333" s="31"/>
      <c r="H333" s="31"/>
      <c r="I333" s="33"/>
      <c r="J333" s="33"/>
      <c r="K333" s="76"/>
      <c r="L333" s="76"/>
      <c r="M333" s="76"/>
      <c r="N333" s="76"/>
      <c r="O333" s="76"/>
      <c r="P333" s="71">
        <v>0</v>
      </c>
      <c r="Q333" s="30">
        <v>0.05</v>
      </c>
      <c r="R333" s="147"/>
      <c r="S333" s="108"/>
      <c r="T333" s="108"/>
      <c r="U333" s="108"/>
    </row>
    <row r="334" spans="1:21">
      <c r="A334" s="86">
        <v>43361</v>
      </c>
      <c r="B334" s="38">
        <v>2295</v>
      </c>
      <c r="C334" s="30">
        <v>2</v>
      </c>
      <c r="D334" s="30">
        <v>0.18</v>
      </c>
      <c r="E334" s="37">
        <v>7.7</v>
      </c>
      <c r="F334" s="30">
        <v>44</v>
      </c>
      <c r="G334" s="30">
        <v>38</v>
      </c>
      <c r="H334" s="30">
        <v>5</v>
      </c>
      <c r="I334" s="30">
        <v>2.9</v>
      </c>
      <c r="J334" s="30">
        <v>4.7</v>
      </c>
      <c r="K334" s="30">
        <v>11.48</v>
      </c>
      <c r="L334" s="30">
        <v>6.66</v>
      </c>
      <c r="M334" s="30">
        <v>4.59</v>
      </c>
      <c r="N334" s="30">
        <v>10.79</v>
      </c>
      <c r="O334" s="30">
        <v>87.21</v>
      </c>
      <c r="P334" s="71">
        <v>0</v>
      </c>
      <c r="Q334" s="30">
        <v>3.5000000000000003E-2</v>
      </c>
      <c r="R334" s="147">
        <v>0.42708333333333331</v>
      </c>
      <c r="S334" s="108">
        <v>43370</v>
      </c>
      <c r="T334" s="108">
        <v>43370</v>
      </c>
      <c r="U334" s="108"/>
    </row>
    <row r="335" spans="1:21">
      <c r="A335" s="86">
        <v>43362</v>
      </c>
      <c r="B335" s="38">
        <v>2268</v>
      </c>
      <c r="C335" s="139"/>
      <c r="D335" s="139"/>
      <c r="E335" s="140"/>
      <c r="F335" s="139"/>
      <c r="G335" s="139"/>
      <c r="H335" s="139"/>
      <c r="I335" s="139"/>
      <c r="J335" s="139"/>
      <c r="K335" s="76"/>
      <c r="L335" s="76"/>
      <c r="M335" s="76"/>
      <c r="N335" s="76"/>
      <c r="O335" s="76"/>
      <c r="P335" s="71">
        <v>0</v>
      </c>
      <c r="Q335" s="30">
        <v>5.8000000000000003E-2</v>
      </c>
      <c r="R335" s="147"/>
      <c r="S335" s="108"/>
      <c r="T335" s="108"/>
      <c r="U335" s="108"/>
    </row>
    <row r="336" spans="1:21">
      <c r="A336" s="86">
        <v>43363</v>
      </c>
      <c r="B336" s="38">
        <v>2295</v>
      </c>
      <c r="C336" s="139"/>
      <c r="D336" s="139"/>
      <c r="E336" s="140"/>
      <c r="F336" s="139"/>
      <c r="G336" s="139"/>
      <c r="H336" s="139"/>
      <c r="I336" s="139"/>
      <c r="J336" s="139"/>
      <c r="K336" s="76"/>
      <c r="L336" s="76"/>
      <c r="M336" s="76"/>
      <c r="N336" s="76"/>
      <c r="O336" s="76"/>
      <c r="P336" s="71">
        <v>3</v>
      </c>
      <c r="Q336" s="30">
        <v>4.8000000000000001E-2</v>
      </c>
      <c r="R336" s="147"/>
      <c r="S336" s="108"/>
      <c r="T336" s="108"/>
      <c r="U336" s="108"/>
    </row>
    <row r="337" spans="1:21">
      <c r="A337" s="86">
        <v>43364</v>
      </c>
      <c r="B337" s="38">
        <v>2146</v>
      </c>
      <c r="C337" s="139"/>
      <c r="D337" s="139"/>
      <c r="E337" s="140"/>
      <c r="F337" s="139"/>
      <c r="G337" s="139"/>
      <c r="H337" s="139"/>
      <c r="I337" s="139"/>
      <c r="J337" s="139"/>
      <c r="K337" s="76"/>
      <c r="L337" s="76"/>
      <c r="M337" s="76"/>
      <c r="N337" s="76"/>
      <c r="O337" s="76"/>
      <c r="P337" s="71">
        <v>0</v>
      </c>
      <c r="Q337" s="30">
        <v>4.1000000000000002E-2</v>
      </c>
      <c r="R337" s="147"/>
      <c r="S337" s="108"/>
      <c r="T337" s="108"/>
      <c r="U337" s="108"/>
    </row>
    <row r="338" spans="1:21">
      <c r="A338" s="86">
        <v>43365</v>
      </c>
      <c r="B338" s="38">
        <v>2246</v>
      </c>
      <c r="C338" s="139"/>
      <c r="D338" s="139"/>
      <c r="E338" s="140"/>
      <c r="F338" s="139"/>
      <c r="G338" s="139"/>
      <c r="H338" s="139"/>
      <c r="I338" s="139"/>
      <c r="J338" s="139"/>
      <c r="K338" s="76"/>
      <c r="L338" s="76"/>
      <c r="M338" s="76"/>
      <c r="N338" s="76"/>
      <c r="O338" s="76"/>
      <c r="P338" s="71">
        <v>0</v>
      </c>
      <c r="Q338" s="30">
        <v>4.7E-2</v>
      </c>
      <c r="R338" s="147"/>
      <c r="S338" s="108"/>
      <c r="T338" s="108"/>
      <c r="U338" s="108"/>
    </row>
    <row r="339" spans="1:21">
      <c r="A339" s="86">
        <v>43366</v>
      </c>
      <c r="B339" s="38">
        <v>2078</v>
      </c>
      <c r="C339" s="139"/>
      <c r="D339" s="139"/>
      <c r="E339" s="140"/>
      <c r="F339" s="139"/>
      <c r="G339" s="139"/>
      <c r="H339" s="139"/>
      <c r="I339" s="139"/>
      <c r="J339" s="139"/>
      <c r="K339" s="76"/>
      <c r="L339" s="76"/>
      <c r="M339" s="76"/>
      <c r="N339" s="76"/>
      <c r="O339" s="76"/>
      <c r="P339" s="71">
        <v>0</v>
      </c>
      <c r="Q339" s="30">
        <v>4.2000000000000003E-2</v>
      </c>
      <c r="R339" s="147"/>
      <c r="S339" s="108"/>
      <c r="T339" s="108"/>
      <c r="U339" s="108"/>
    </row>
    <row r="340" spans="1:21">
      <c r="A340" s="86">
        <v>43367</v>
      </c>
      <c r="B340" s="38">
        <v>2210</v>
      </c>
      <c r="C340" s="139"/>
      <c r="D340" s="139"/>
      <c r="E340" s="140"/>
      <c r="F340" s="139"/>
      <c r="G340" s="139"/>
      <c r="H340" s="139"/>
      <c r="I340" s="139"/>
      <c r="J340" s="139"/>
      <c r="K340" s="76"/>
      <c r="L340" s="76"/>
      <c r="M340" s="76"/>
      <c r="N340" s="76"/>
      <c r="O340" s="76"/>
      <c r="P340" s="71">
        <v>3</v>
      </c>
      <c r="Q340" s="30">
        <v>4.4999999999999998E-2</v>
      </c>
      <c r="R340" s="147"/>
      <c r="S340" s="108"/>
      <c r="T340" s="108"/>
      <c r="U340" s="108"/>
    </row>
    <row r="341" spans="1:21">
      <c r="A341" s="86">
        <v>43368</v>
      </c>
      <c r="B341" s="38">
        <v>2232</v>
      </c>
      <c r="C341" s="139"/>
      <c r="D341" s="139"/>
      <c r="E341" s="140"/>
      <c r="F341" s="139"/>
      <c r="G341" s="139"/>
      <c r="H341" s="139"/>
      <c r="I341" s="139"/>
      <c r="J341" s="139"/>
      <c r="K341" s="76"/>
      <c r="L341" s="76"/>
      <c r="M341" s="76"/>
      <c r="N341" s="76"/>
      <c r="O341" s="76"/>
      <c r="P341" s="71">
        <v>0</v>
      </c>
      <c r="Q341" s="30">
        <v>4.8000000000000001E-2</v>
      </c>
      <c r="R341" s="147"/>
      <c r="S341" s="108"/>
      <c r="T341" s="108"/>
      <c r="U341" s="108"/>
    </row>
    <row r="342" spans="1:21">
      <c r="A342" s="86">
        <v>43369</v>
      </c>
      <c r="B342" s="38">
        <v>2252</v>
      </c>
      <c r="C342" s="139"/>
      <c r="D342" s="139"/>
      <c r="E342" s="140"/>
      <c r="F342" s="139"/>
      <c r="G342" s="139"/>
      <c r="H342" s="139"/>
      <c r="I342" s="139"/>
      <c r="J342" s="139"/>
      <c r="K342" s="76"/>
      <c r="L342" s="76"/>
      <c r="M342" s="76"/>
      <c r="N342" s="76"/>
      <c r="O342" s="76"/>
      <c r="P342" s="71">
        <v>3</v>
      </c>
      <c r="Q342" s="30">
        <v>4.8000000000000001E-2</v>
      </c>
      <c r="R342" s="147"/>
      <c r="S342" s="108"/>
      <c r="T342" s="108"/>
      <c r="U342" s="108"/>
    </row>
    <row r="343" spans="1:21">
      <c r="A343" s="86">
        <v>43370</v>
      </c>
      <c r="B343" s="38">
        <v>2344</v>
      </c>
      <c r="C343" s="139"/>
      <c r="D343" s="139"/>
      <c r="E343" s="140"/>
      <c r="F343" s="139"/>
      <c r="G343" s="139"/>
      <c r="H343" s="139"/>
      <c r="I343" s="139"/>
      <c r="J343" s="139"/>
      <c r="K343" s="76"/>
      <c r="L343" s="76"/>
      <c r="M343" s="76"/>
      <c r="N343" s="76"/>
      <c r="O343" s="76"/>
      <c r="P343" s="71">
        <v>0</v>
      </c>
      <c r="Q343" s="30">
        <v>4.9000000000000002E-2</v>
      </c>
      <c r="R343" s="147"/>
      <c r="S343" s="108"/>
      <c r="T343" s="108"/>
      <c r="U343" s="108"/>
    </row>
    <row r="344" spans="1:21">
      <c r="A344" s="86">
        <v>43371</v>
      </c>
      <c r="B344" s="38">
        <v>2197</v>
      </c>
      <c r="C344" s="139"/>
      <c r="D344" s="139"/>
      <c r="E344" s="140"/>
      <c r="F344" s="139"/>
      <c r="G344" s="139"/>
      <c r="H344" s="139"/>
      <c r="I344" s="139"/>
      <c r="J344" s="139"/>
      <c r="K344" s="76"/>
      <c r="L344" s="76"/>
      <c r="M344" s="76"/>
      <c r="N344" s="76"/>
      <c r="O344" s="76"/>
      <c r="P344" s="71">
        <v>0</v>
      </c>
      <c r="Q344" s="30">
        <v>6.2E-2</v>
      </c>
      <c r="R344" s="147"/>
      <c r="S344" s="108"/>
      <c r="T344" s="108"/>
      <c r="U344" s="108"/>
    </row>
    <row r="345" spans="1:21">
      <c r="A345" s="86">
        <v>43372</v>
      </c>
      <c r="B345" s="38">
        <v>2244</v>
      </c>
      <c r="C345" s="139"/>
      <c r="D345" s="139"/>
      <c r="E345" s="140"/>
      <c r="F345" s="139"/>
      <c r="G345" s="139"/>
      <c r="H345" s="139"/>
      <c r="I345" s="139"/>
      <c r="J345" s="139"/>
      <c r="K345" s="76"/>
      <c r="L345" s="76"/>
      <c r="M345" s="76"/>
      <c r="N345" s="76"/>
      <c r="O345" s="76"/>
      <c r="P345" s="71">
        <v>0</v>
      </c>
      <c r="Q345" s="30">
        <v>4.4999999999999998E-2</v>
      </c>
      <c r="R345" s="147"/>
      <c r="S345" s="108"/>
      <c r="T345" s="108"/>
      <c r="U345" s="108"/>
    </row>
    <row r="346" spans="1:21">
      <c r="A346" s="86">
        <v>43373</v>
      </c>
      <c r="B346" s="38">
        <v>2070</v>
      </c>
      <c r="C346" s="139"/>
      <c r="D346" s="139"/>
      <c r="E346" s="140"/>
      <c r="F346" s="139"/>
      <c r="G346" s="139"/>
      <c r="H346" s="139"/>
      <c r="I346" s="139"/>
      <c r="J346" s="139"/>
      <c r="K346" s="76"/>
      <c r="L346" s="76"/>
      <c r="M346" s="76"/>
      <c r="N346" s="76"/>
      <c r="O346" s="76"/>
      <c r="P346" s="71">
        <v>1</v>
      </c>
      <c r="Q346" s="30">
        <v>7.9000000000000001E-2</v>
      </c>
      <c r="R346" s="147"/>
      <c r="S346" s="108"/>
      <c r="T346" s="108"/>
      <c r="U346" s="108"/>
    </row>
    <row r="347" spans="1:21">
      <c r="A347" s="86">
        <v>43374</v>
      </c>
      <c r="B347" s="38">
        <v>1881</v>
      </c>
      <c r="C347" s="139"/>
      <c r="D347" s="139"/>
      <c r="E347" s="140"/>
      <c r="F347" s="139"/>
      <c r="G347" s="139"/>
      <c r="H347" s="139"/>
      <c r="I347" s="139"/>
      <c r="J347" s="139"/>
      <c r="K347" s="76"/>
      <c r="L347" s="76"/>
      <c r="M347" s="76"/>
      <c r="N347" s="76"/>
      <c r="O347" s="76"/>
      <c r="P347" s="71">
        <v>0</v>
      </c>
      <c r="Q347" s="30">
        <v>4.5999999999999999E-2</v>
      </c>
      <c r="R347" s="147"/>
      <c r="S347" s="108"/>
      <c r="T347" s="108"/>
      <c r="U347" s="108"/>
    </row>
    <row r="348" spans="1:21">
      <c r="A348" s="86">
        <v>43375</v>
      </c>
      <c r="B348" s="38">
        <v>2351</v>
      </c>
      <c r="C348" s="30">
        <v>2</v>
      </c>
      <c r="D348" s="30">
        <v>0.01</v>
      </c>
      <c r="E348" s="37">
        <v>8.1</v>
      </c>
      <c r="F348" s="30">
        <v>210</v>
      </c>
      <c r="G348" s="30">
        <v>8</v>
      </c>
      <c r="H348" s="30">
        <v>3</v>
      </c>
      <c r="I348" s="30">
        <v>2.7</v>
      </c>
      <c r="J348" s="30">
        <v>4.9000000000000004</v>
      </c>
      <c r="K348" s="30">
        <v>7.05</v>
      </c>
      <c r="L348" s="30">
        <v>6.35</v>
      </c>
      <c r="M348" s="30">
        <v>4.7</v>
      </c>
      <c r="N348" s="30">
        <v>11.52</v>
      </c>
      <c r="O348" s="30">
        <v>18.809999999999999</v>
      </c>
      <c r="P348" s="71">
        <v>0</v>
      </c>
      <c r="Q348" s="30">
        <v>5.8999999999999997E-2</v>
      </c>
      <c r="R348" s="147">
        <v>0.4375</v>
      </c>
      <c r="S348" s="108">
        <v>43381</v>
      </c>
      <c r="T348" s="108">
        <v>43381</v>
      </c>
      <c r="U348" s="108"/>
    </row>
    <row r="349" spans="1:21">
      <c r="A349" s="86">
        <v>43376</v>
      </c>
      <c r="B349" s="38">
        <v>2284</v>
      </c>
      <c r="C349" s="33"/>
      <c r="D349" s="33"/>
      <c r="E349" s="31"/>
      <c r="F349" s="32"/>
      <c r="G349" s="32"/>
      <c r="H349" s="32"/>
      <c r="I349" s="33"/>
      <c r="J349" s="33"/>
      <c r="K349" s="76"/>
      <c r="L349" s="76"/>
      <c r="M349" s="76"/>
      <c r="N349" s="76"/>
      <c r="O349" s="76"/>
      <c r="P349" s="71">
        <v>0</v>
      </c>
      <c r="Q349" s="30">
        <v>1.8959999999999999</v>
      </c>
      <c r="R349" s="147"/>
      <c r="S349" s="108"/>
      <c r="T349" s="108"/>
      <c r="U349" s="108"/>
    </row>
    <row r="350" spans="1:21">
      <c r="A350" s="86">
        <v>43377</v>
      </c>
      <c r="B350" s="38">
        <v>2163</v>
      </c>
      <c r="C350" s="33"/>
      <c r="D350" s="33"/>
      <c r="E350" s="31"/>
      <c r="F350" s="32"/>
      <c r="G350" s="32"/>
      <c r="H350" s="32"/>
      <c r="I350" s="33"/>
      <c r="J350" s="33"/>
      <c r="K350" s="76"/>
      <c r="L350" s="76"/>
      <c r="M350" s="76"/>
      <c r="N350" s="76"/>
      <c r="O350" s="76"/>
      <c r="P350" s="71">
        <v>4</v>
      </c>
      <c r="Q350" s="30">
        <v>2.008</v>
      </c>
      <c r="R350" s="147"/>
      <c r="S350" s="108"/>
      <c r="T350" s="108"/>
      <c r="U350" s="108"/>
    </row>
    <row r="351" spans="1:21">
      <c r="A351" s="86">
        <v>43378</v>
      </c>
      <c r="B351" s="38">
        <v>2194</v>
      </c>
      <c r="C351" s="33"/>
      <c r="D351" s="33"/>
      <c r="E351" s="31"/>
      <c r="F351" s="32"/>
      <c r="G351" s="32"/>
      <c r="H351" s="32"/>
      <c r="I351" s="33"/>
      <c r="J351" s="33"/>
      <c r="K351" s="76"/>
      <c r="L351" s="76"/>
      <c r="M351" s="76"/>
      <c r="N351" s="76"/>
      <c r="O351" s="76"/>
      <c r="P351" s="71">
        <v>4</v>
      </c>
      <c r="Q351" s="30">
        <v>2.0139999999999998</v>
      </c>
      <c r="R351" s="147"/>
      <c r="S351" s="108"/>
      <c r="T351" s="108"/>
      <c r="U351" s="108"/>
    </row>
    <row r="352" spans="1:21">
      <c r="A352" s="86">
        <v>43379</v>
      </c>
      <c r="B352" s="38">
        <v>2278</v>
      </c>
      <c r="C352" s="33"/>
      <c r="D352" s="33"/>
      <c r="E352" s="31"/>
      <c r="F352" s="32"/>
      <c r="G352" s="32"/>
      <c r="H352" s="32"/>
      <c r="I352" s="33"/>
      <c r="J352" s="33"/>
      <c r="K352" s="76"/>
      <c r="L352" s="76"/>
      <c r="M352" s="76"/>
      <c r="N352" s="76"/>
      <c r="O352" s="76"/>
      <c r="P352" s="71">
        <v>4</v>
      </c>
      <c r="Q352" s="30">
        <v>2.427</v>
      </c>
      <c r="R352" s="147"/>
      <c r="S352" s="108"/>
      <c r="T352" s="108"/>
      <c r="U352" s="108"/>
    </row>
    <row r="353" spans="1:21">
      <c r="A353" s="86">
        <v>43380</v>
      </c>
      <c r="B353" s="38">
        <v>2121</v>
      </c>
      <c r="C353" s="33"/>
      <c r="D353" s="33"/>
      <c r="E353" s="31"/>
      <c r="F353" s="32"/>
      <c r="G353" s="32"/>
      <c r="H353" s="32"/>
      <c r="I353" s="33"/>
      <c r="J353" s="33"/>
      <c r="K353" s="76"/>
      <c r="L353" s="76"/>
      <c r="M353" s="76"/>
      <c r="N353" s="76"/>
      <c r="O353" s="76"/>
      <c r="P353" s="71">
        <v>2</v>
      </c>
      <c r="Q353" s="30">
        <v>2.0880000000000001</v>
      </c>
      <c r="R353" s="147"/>
      <c r="S353" s="108"/>
      <c r="T353" s="108"/>
      <c r="U353" s="108"/>
    </row>
    <row r="354" spans="1:21">
      <c r="A354" s="86">
        <v>43381</v>
      </c>
      <c r="B354" s="38">
        <v>2209</v>
      </c>
      <c r="C354" s="33"/>
      <c r="D354" s="33"/>
      <c r="E354" s="31"/>
      <c r="F354" s="32"/>
      <c r="G354" s="32"/>
      <c r="H354" s="32"/>
      <c r="I354" s="33"/>
      <c r="J354" s="33"/>
      <c r="K354" s="76"/>
      <c r="L354" s="76"/>
      <c r="M354" s="76"/>
      <c r="N354" s="76"/>
      <c r="O354" s="76"/>
      <c r="P354" s="71">
        <v>0</v>
      </c>
      <c r="Q354" s="30">
        <v>2.0409999999999999</v>
      </c>
      <c r="R354" s="147"/>
      <c r="S354" s="108"/>
      <c r="T354" s="108"/>
      <c r="U354" s="108"/>
    </row>
    <row r="355" spans="1:21">
      <c r="A355" s="86">
        <v>43382</v>
      </c>
      <c r="B355" s="38">
        <v>3504</v>
      </c>
      <c r="C355" s="33"/>
      <c r="D355" s="33"/>
      <c r="E355" s="31"/>
      <c r="F355" s="32"/>
      <c r="G355" s="32"/>
      <c r="H355" s="32"/>
      <c r="I355" s="33"/>
      <c r="J355" s="33"/>
      <c r="K355" s="76"/>
      <c r="L355" s="76"/>
      <c r="M355" s="76"/>
      <c r="N355" s="76"/>
      <c r="O355" s="76"/>
      <c r="P355" s="71">
        <v>1</v>
      </c>
      <c r="Q355" s="30">
        <v>3.637</v>
      </c>
      <c r="R355" s="147"/>
      <c r="S355" s="108"/>
      <c r="T355" s="108"/>
      <c r="U355" s="108"/>
    </row>
    <row r="356" spans="1:21">
      <c r="A356" s="86">
        <v>43383</v>
      </c>
      <c r="B356" s="38">
        <v>2325</v>
      </c>
      <c r="C356" s="33"/>
      <c r="D356" s="33"/>
      <c r="E356" s="31"/>
      <c r="F356" s="32"/>
      <c r="G356" s="32"/>
      <c r="H356" s="32"/>
      <c r="I356" s="33"/>
      <c r="J356" s="33"/>
      <c r="K356" s="76"/>
      <c r="L356" s="76"/>
      <c r="M356" s="76"/>
      <c r="N356" s="76"/>
      <c r="O356" s="76"/>
      <c r="P356" s="71">
        <v>15</v>
      </c>
      <c r="Q356" s="30">
        <v>2.5720000000000001</v>
      </c>
      <c r="R356" s="147"/>
      <c r="S356" s="108"/>
      <c r="T356" s="108"/>
      <c r="U356" s="108"/>
    </row>
    <row r="357" spans="1:21">
      <c r="A357" s="86">
        <v>43384</v>
      </c>
      <c r="B357" s="38">
        <v>2961</v>
      </c>
      <c r="C357" s="33"/>
      <c r="D357" s="33"/>
      <c r="E357" s="31"/>
      <c r="F357" s="32"/>
      <c r="G357" s="32"/>
      <c r="H357" s="32"/>
      <c r="I357" s="33"/>
      <c r="J357" s="33"/>
      <c r="K357" s="76"/>
      <c r="L357" s="76"/>
      <c r="M357" s="76"/>
      <c r="N357" s="76"/>
      <c r="O357" s="76"/>
      <c r="P357" s="71">
        <v>20</v>
      </c>
      <c r="Q357" s="30">
        <v>2.8149999999999999</v>
      </c>
      <c r="R357" s="147"/>
      <c r="S357" s="108"/>
      <c r="T357" s="108"/>
      <c r="U357" s="108"/>
    </row>
    <row r="358" spans="1:21">
      <c r="A358" s="86">
        <v>43385</v>
      </c>
      <c r="B358" s="38">
        <v>4604</v>
      </c>
      <c r="C358" s="33"/>
      <c r="D358" s="33"/>
      <c r="E358" s="31"/>
      <c r="F358" s="32"/>
      <c r="G358" s="32"/>
      <c r="H358" s="32"/>
      <c r="I358" s="33"/>
      <c r="J358" s="33"/>
      <c r="K358" s="76"/>
      <c r="L358" s="76"/>
      <c r="M358" s="76"/>
      <c r="N358" s="76"/>
      <c r="O358" s="76"/>
      <c r="P358" s="71">
        <v>6</v>
      </c>
      <c r="Q358" s="30">
        <v>4.3949999999999996</v>
      </c>
      <c r="R358" s="147"/>
      <c r="S358" s="108"/>
      <c r="T358" s="108"/>
      <c r="U358" s="108"/>
    </row>
    <row r="359" spans="1:21">
      <c r="A359" s="86">
        <v>43386</v>
      </c>
      <c r="B359" s="38">
        <v>3136</v>
      </c>
      <c r="C359" s="33"/>
      <c r="D359" s="33"/>
      <c r="E359" s="31"/>
      <c r="F359" s="32"/>
      <c r="G359" s="32"/>
      <c r="H359" s="32"/>
      <c r="I359" s="33"/>
      <c r="J359" s="33"/>
      <c r="K359" s="76"/>
      <c r="L359" s="76"/>
      <c r="M359" s="76"/>
      <c r="N359" s="76"/>
      <c r="O359" s="76"/>
      <c r="P359" s="71">
        <v>25</v>
      </c>
      <c r="Q359" s="30">
        <v>4.0830000000000002</v>
      </c>
      <c r="R359" s="147"/>
      <c r="S359" s="108"/>
      <c r="T359" s="108"/>
      <c r="U359" s="108"/>
    </row>
    <row r="360" spans="1:21">
      <c r="A360" s="86">
        <v>43387</v>
      </c>
      <c r="B360" s="38">
        <v>6273</v>
      </c>
      <c r="C360" s="33"/>
      <c r="D360" s="33"/>
      <c r="E360" s="31"/>
      <c r="F360" s="32"/>
      <c r="G360" s="32"/>
      <c r="H360" s="32"/>
      <c r="I360" s="33"/>
      <c r="J360" s="33"/>
      <c r="K360" s="76"/>
      <c r="L360" s="76"/>
      <c r="M360" s="76"/>
      <c r="N360" s="76"/>
      <c r="O360" s="76"/>
      <c r="P360" s="71">
        <v>36</v>
      </c>
      <c r="Q360" s="30">
        <v>5.5460000000000003</v>
      </c>
      <c r="R360" s="147"/>
      <c r="S360" s="108"/>
      <c r="T360" s="108"/>
      <c r="U360" s="108"/>
    </row>
    <row r="361" spans="1:21">
      <c r="A361" s="86">
        <v>43388</v>
      </c>
      <c r="B361" s="38">
        <v>13852</v>
      </c>
      <c r="C361" s="33"/>
      <c r="D361" s="33"/>
      <c r="E361" s="31"/>
      <c r="F361" s="32"/>
      <c r="G361" s="32"/>
      <c r="H361" s="32"/>
      <c r="I361" s="33"/>
      <c r="J361" s="33"/>
      <c r="K361" s="76"/>
      <c r="L361" s="76"/>
      <c r="M361" s="76"/>
      <c r="N361" s="76"/>
      <c r="O361" s="76"/>
      <c r="P361" s="71">
        <v>19</v>
      </c>
      <c r="Q361" s="30">
        <v>6.2240000000000002</v>
      </c>
      <c r="R361" s="147"/>
      <c r="S361" s="108"/>
      <c r="T361" s="108"/>
      <c r="U361" s="108"/>
    </row>
    <row r="362" spans="1:21">
      <c r="A362" s="86">
        <v>43389</v>
      </c>
      <c r="B362" s="38">
        <v>9583</v>
      </c>
      <c r="C362" s="30">
        <v>2</v>
      </c>
      <c r="D362" s="30">
        <v>0.39</v>
      </c>
      <c r="E362" s="37">
        <v>7.6</v>
      </c>
      <c r="F362" s="30" t="s">
        <v>53</v>
      </c>
      <c r="G362" s="30">
        <v>23</v>
      </c>
      <c r="H362" s="30">
        <v>8</v>
      </c>
      <c r="I362" s="30">
        <v>5.0999999999999996</v>
      </c>
      <c r="J362" s="30">
        <v>5.4</v>
      </c>
      <c r="K362" s="30">
        <v>76.66</v>
      </c>
      <c r="L362" s="30">
        <v>48.87</v>
      </c>
      <c r="M362" s="30">
        <v>19.170000000000002</v>
      </c>
      <c r="N362" s="30">
        <v>51.75</v>
      </c>
      <c r="O362" s="30">
        <v>220.41</v>
      </c>
      <c r="P362" s="71">
        <v>13</v>
      </c>
      <c r="Q362" s="30">
        <v>0.46800000000000003</v>
      </c>
      <c r="R362" s="147">
        <v>0.4375</v>
      </c>
      <c r="S362" s="108">
        <v>43397</v>
      </c>
      <c r="T362" s="108">
        <v>43397</v>
      </c>
      <c r="U362" s="108"/>
    </row>
    <row r="363" spans="1:21">
      <c r="A363" s="86">
        <v>43390</v>
      </c>
      <c r="B363" s="38">
        <v>11727</v>
      </c>
      <c r="C363" s="139"/>
      <c r="D363" s="139"/>
      <c r="E363" s="140"/>
      <c r="F363" s="139"/>
      <c r="G363" s="139"/>
      <c r="H363" s="139"/>
      <c r="I363" s="139"/>
      <c r="J363" s="139"/>
      <c r="K363" s="76"/>
      <c r="L363" s="76"/>
      <c r="M363" s="76"/>
      <c r="N363" s="76"/>
      <c r="O363" s="76"/>
      <c r="P363" s="71">
        <v>2</v>
      </c>
      <c r="Q363" s="30">
        <v>0.14199999999999999</v>
      </c>
      <c r="R363" s="147"/>
      <c r="S363" s="108"/>
      <c r="T363" s="108"/>
      <c r="U363" s="108"/>
    </row>
    <row r="364" spans="1:21">
      <c r="A364" s="86">
        <v>43391</v>
      </c>
      <c r="B364" s="38">
        <v>5277</v>
      </c>
      <c r="C364" s="139"/>
      <c r="D364" s="139"/>
      <c r="E364" s="140"/>
      <c r="F364" s="139"/>
      <c r="G364" s="139"/>
      <c r="H364" s="139"/>
      <c r="I364" s="139"/>
      <c r="J364" s="139"/>
      <c r="K364" s="76"/>
      <c r="L364" s="76"/>
      <c r="M364" s="76"/>
      <c r="N364" s="76"/>
      <c r="O364" s="76"/>
      <c r="P364" s="71">
        <v>3</v>
      </c>
      <c r="Q364" s="30">
        <v>0.13400000000000001</v>
      </c>
      <c r="R364" s="147"/>
      <c r="S364" s="108"/>
      <c r="T364" s="108"/>
      <c r="U364" s="108"/>
    </row>
    <row r="365" spans="1:21">
      <c r="A365" s="86">
        <v>43392</v>
      </c>
      <c r="B365" s="38">
        <v>3972</v>
      </c>
      <c r="C365" s="139"/>
      <c r="D365" s="139"/>
      <c r="E365" s="140"/>
      <c r="F365" s="139"/>
      <c r="G365" s="139"/>
      <c r="H365" s="139"/>
      <c r="I365" s="139"/>
      <c r="J365" s="139"/>
      <c r="K365" s="76"/>
      <c r="L365" s="76"/>
      <c r="M365" s="76"/>
      <c r="N365" s="76"/>
      <c r="O365" s="76"/>
      <c r="P365" s="71">
        <v>0</v>
      </c>
      <c r="Q365" s="30">
        <v>0.109</v>
      </c>
      <c r="R365" s="147"/>
      <c r="S365" s="108"/>
      <c r="T365" s="108"/>
      <c r="U365" s="108"/>
    </row>
    <row r="366" spans="1:21">
      <c r="A366" s="86">
        <v>43393</v>
      </c>
      <c r="B366" s="38">
        <v>3368</v>
      </c>
      <c r="C366" s="139"/>
      <c r="D366" s="139"/>
      <c r="E366" s="140"/>
      <c r="F366" s="139"/>
      <c r="G366" s="139"/>
      <c r="H366" s="139"/>
      <c r="I366" s="139"/>
      <c r="J366" s="139"/>
      <c r="K366" s="76"/>
      <c r="L366" s="76"/>
      <c r="M366" s="76"/>
      <c r="N366" s="76"/>
      <c r="O366" s="76"/>
      <c r="P366" s="71">
        <v>0</v>
      </c>
      <c r="Q366" s="30">
        <v>0.123</v>
      </c>
      <c r="R366" s="147"/>
      <c r="S366" s="108"/>
      <c r="T366" s="108"/>
      <c r="U366" s="108"/>
    </row>
    <row r="367" spans="1:21">
      <c r="A367" s="86">
        <v>43394</v>
      </c>
      <c r="B367" s="38">
        <v>2747</v>
      </c>
      <c r="C367" s="139"/>
      <c r="D367" s="139"/>
      <c r="E367" s="140"/>
      <c r="F367" s="139"/>
      <c r="G367" s="139"/>
      <c r="H367" s="139"/>
      <c r="I367" s="139"/>
      <c r="J367" s="139"/>
      <c r="K367" s="76"/>
      <c r="L367" s="76"/>
      <c r="M367" s="76"/>
      <c r="N367" s="76"/>
      <c r="O367" s="76"/>
      <c r="P367" s="71">
        <v>11</v>
      </c>
      <c r="Q367" s="30">
        <v>0.14699999999999999</v>
      </c>
      <c r="R367" s="147"/>
      <c r="S367" s="108"/>
      <c r="T367" s="108"/>
      <c r="U367" s="108"/>
    </row>
    <row r="368" spans="1:21">
      <c r="A368" s="86">
        <v>43395</v>
      </c>
      <c r="B368" s="38">
        <v>7463</v>
      </c>
      <c r="C368" s="139"/>
      <c r="D368" s="139"/>
      <c r="E368" s="140"/>
      <c r="F368" s="139"/>
      <c r="G368" s="139"/>
      <c r="H368" s="139"/>
      <c r="I368" s="139"/>
      <c r="J368" s="139"/>
      <c r="K368" s="76"/>
      <c r="L368" s="76"/>
      <c r="M368" s="76"/>
      <c r="N368" s="76"/>
      <c r="O368" s="76"/>
      <c r="P368" s="71">
        <v>0</v>
      </c>
      <c r="Q368" s="30">
        <v>0.14399999999999999</v>
      </c>
      <c r="R368" s="147"/>
      <c r="S368" s="108"/>
      <c r="T368" s="108"/>
      <c r="U368" s="108"/>
    </row>
    <row r="369" spans="1:21">
      <c r="A369" s="86">
        <v>43396</v>
      </c>
      <c r="B369" s="38">
        <v>4016</v>
      </c>
      <c r="C369" s="139"/>
      <c r="D369" s="139"/>
      <c r="E369" s="140"/>
      <c r="F369" s="139"/>
      <c r="G369" s="139"/>
      <c r="H369" s="139"/>
      <c r="I369" s="139"/>
      <c r="J369" s="139"/>
      <c r="K369" s="76"/>
      <c r="L369" s="76"/>
      <c r="M369" s="76"/>
      <c r="N369" s="76"/>
      <c r="O369" s="76"/>
      <c r="P369" s="71">
        <v>0</v>
      </c>
      <c r="Q369" s="30">
        <v>0.113</v>
      </c>
      <c r="R369" s="147"/>
      <c r="S369" s="108"/>
      <c r="T369" s="108"/>
      <c r="U369" s="108"/>
    </row>
    <row r="370" spans="1:21">
      <c r="A370" s="86">
        <v>43397</v>
      </c>
      <c r="B370" s="38">
        <v>2988</v>
      </c>
      <c r="C370" s="139"/>
      <c r="D370" s="139"/>
      <c r="E370" s="140"/>
      <c r="F370" s="139"/>
      <c r="G370" s="139"/>
      <c r="H370" s="139"/>
      <c r="I370" s="139"/>
      <c r="J370" s="139"/>
      <c r="K370" s="76"/>
      <c r="L370" s="76"/>
      <c r="M370" s="76"/>
      <c r="N370" s="76"/>
      <c r="O370" s="76"/>
      <c r="P370" s="71">
        <v>0</v>
      </c>
      <c r="Q370" s="30">
        <v>0.14299999999999999</v>
      </c>
      <c r="R370" s="147"/>
      <c r="S370" s="108"/>
      <c r="T370" s="108"/>
      <c r="U370" s="108"/>
    </row>
    <row r="371" spans="1:21">
      <c r="A371" s="86">
        <v>43398</v>
      </c>
      <c r="B371" s="38">
        <v>2813</v>
      </c>
      <c r="C371" s="139"/>
      <c r="D371" s="139"/>
      <c r="E371" s="140"/>
      <c r="F371" s="139"/>
      <c r="G371" s="139"/>
      <c r="H371" s="139"/>
      <c r="I371" s="139"/>
      <c r="J371" s="139"/>
      <c r="K371" s="76"/>
      <c r="L371" s="76"/>
      <c r="M371" s="76"/>
      <c r="N371" s="76"/>
      <c r="O371" s="76"/>
      <c r="P371" s="71">
        <v>1</v>
      </c>
      <c r="Q371" s="30">
        <v>0.129</v>
      </c>
      <c r="R371" s="147"/>
      <c r="S371" s="108"/>
      <c r="T371" s="108"/>
      <c r="U371" s="108"/>
    </row>
    <row r="372" spans="1:21">
      <c r="A372" s="86">
        <v>43399</v>
      </c>
      <c r="B372" s="38">
        <v>2524</v>
      </c>
      <c r="C372" s="139"/>
      <c r="D372" s="139"/>
      <c r="E372" s="140"/>
      <c r="F372" s="139"/>
      <c r="G372" s="139"/>
      <c r="H372" s="139"/>
      <c r="I372" s="139"/>
      <c r="J372" s="139"/>
      <c r="K372" s="76"/>
      <c r="L372" s="76"/>
      <c r="M372" s="76"/>
      <c r="N372" s="76"/>
      <c r="O372" s="76"/>
      <c r="P372" s="71">
        <v>0</v>
      </c>
      <c r="Q372" s="30">
        <v>0.12</v>
      </c>
      <c r="R372" s="147"/>
      <c r="S372" s="108"/>
      <c r="T372" s="108"/>
      <c r="U372" s="108"/>
    </row>
    <row r="373" spans="1:21">
      <c r="A373" s="86">
        <v>43400</v>
      </c>
      <c r="B373" s="38">
        <v>2475</v>
      </c>
      <c r="C373" s="139"/>
      <c r="D373" s="139"/>
      <c r="E373" s="140"/>
      <c r="F373" s="139"/>
      <c r="G373" s="139"/>
      <c r="H373" s="139"/>
      <c r="I373" s="139"/>
      <c r="J373" s="139"/>
      <c r="K373" s="76"/>
      <c r="L373" s="76"/>
      <c r="M373" s="76"/>
      <c r="N373" s="76"/>
      <c r="O373" s="76"/>
      <c r="P373" s="71">
        <v>0</v>
      </c>
      <c r="Q373" s="30">
        <v>0.125</v>
      </c>
      <c r="R373" s="147"/>
      <c r="S373" s="108"/>
      <c r="T373" s="108"/>
      <c r="U373" s="108"/>
    </row>
    <row r="374" spans="1:21">
      <c r="A374" s="86">
        <v>43401</v>
      </c>
      <c r="B374" s="38">
        <v>2371</v>
      </c>
      <c r="C374" s="139"/>
      <c r="D374" s="139"/>
      <c r="E374" s="140"/>
      <c r="F374" s="139"/>
      <c r="G374" s="139"/>
      <c r="H374" s="139"/>
      <c r="I374" s="139"/>
      <c r="J374" s="139"/>
      <c r="K374" s="76"/>
      <c r="L374" s="76"/>
      <c r="M374" s="76"/>
      <c r="N374" s="76"/>
      <c r="O374" s="76"/>
      <c r="P374" s="71">
        <v>1</v>
      </c>
      <c r="Q374" s="30">
        <v>9.9000000000000005E-2</v>
      </c>
      <c r="R374" s="147"/>
      <c r="S374" s="108"/>
      <c r="T374" s="108"/>
      <c r="U374" s="108"/>
    </row>
    <row r="375" spans="1:21">
      <c r="A375" s="86">
        <v>43402</v>
      </c>
      <c r="B375" s="38">
        <v>2370</v>
      </c>
      <c r="C375" s="139"/>
      <c r="D375" s="139"/>
      <c r="E375" s="140"/>
      <c r="F375" s="139"/>
      <c r="G375" s="139"/>
      <c r="H375" s="139"/>
      <c r="I375" s="139"/>
      <c r="J375" s="139"/>
      <c r="K375" s="76"/>
      <c r="L375" s="76"/>
      <c r="M375" s="76"/>
      <c r="N375" s="76"/>
      <c r="O375" s="76"/>
      <c r="P375" s="71">
        <v>1.5</v>
      </c>
      <c r="Q375" s="30">
        <v>3.9E-2</v>
      </c>
      <c r="R375" s="147"/>
      <c r="S375" s="108"/>
      <c r="T375" s="108"/>
      <c r="U375" s="108"/>
    </row>
    <row r="376" spans="1:21">
      <c r="A376" s="86">
        <v>43403</v>
      </c>
      <c r="B376" s="38">
        <v>2360</v>
      </c>
      <c r="C376" s="30">
        <v>2</v>
      </c>
      <c r="D376" s="30">
        <v>1.2</v>
      </c>
      <c r="E376" s="37">
        <v>7.4</v>
      </c>
      <c r="F376" s="30">
        <v>180</v>
      </c>
      <c r="G376" s="30">
        <v>15</v>
      </c>
      <c r="H376" s="30">
        <v>4</v>
      </c>
      <c r="I376" s="30">
        <v>2.6</v>
      </c>
      <c r="J376" s="30">
        <v>7.2</v>
      </c>
      <c r="K376" s="30">
        <v>9.44</v>
      </c>
      <c r="L376" s="30">
        <v>6.14</v>
      </c>
      <c r="M376" s="30">
        <v>4.72</v>
      </c>
      <c r="N376" s="30">
        <v>16.989999999999998</v>
      </c>
      <c r="O376" s="30">
        <v>35.4</v>
      </c>
      <c r="P376" s="71">
        <v>0</v>
      </c>
      <c r="Q376" s="30">
        <v>3.5999999999999997E-2</v>
      </c>
      <c r="R376" s="147">
        <v>0.46875</v>
      </c>
      <c r="S376" s="108">
        <v>43411</v>
      </c>
      <c r="T376" s="108">
        <v>43411</v>
      </c>
      <c r="U376" s="108"/>
    </row>
    <row r="377" spans="1:21">
      <c r="A377" s="86">
        <v>43404</v>
      </c>
      <c r="B377" s="38">
        <v>2481</v>
      </c>
      <c r="C377" s="139"/>
      <c r="D377" s="139"/>
      <c r="E377" s="140"/>
      <c r="F377" s="139"/>
      <c r="G377" s="139"/>
      <c r="H377" s="139"/>
      <c r="I377" s="139"/>
      <c r="J377" s="139"/>
      <c r="K377" s="141"/>
      <c r="L377" s="141"/>
      <c r="M377" s="141"/>
      <c r="N377" s="76"/>
      <c r="O377" s="76"/>
      <c r="P377" s="71">
        <v>0</v>
      </c>
      <c r="Q377" s="30">
        <v>4.9000000000000002E-2</v>
      </c>
      <c r="R377" s="147"/>
      <c r="S377" s="108"/>
      <c r="T377" s="108"/>
      <c r="U377" s="108"/>
    </row>
    <row r="378" spans="1:21">
      <c r="A378" s="86"/>
      <c r="B378" s="170"/>
      <c r="C378" s="39"/>
      <c r="D378" s="39"/>
      <c r="E378" s="40"/>
      <c r="F378" s="39"/>
      <c r="G378" s="39"/>
      <c r="H378" s="39"/>
      <c r="I378" s="34"/>
      <c r="J378" s="39"/>
      <c r="K378" s="79"/>
      <c r="L378" s="79"/>
      <c r="M378" s="79"/>
      <c r="N378" s="79"/>
      <c r="O378" s="79"/>
      <c r="P378" s="71"/>
      <c r="Q378" s="168"/>
      <c r="R378" s="171"/>
      <c r="S378" s="108"/>
      <c r="T378" s="108"/>
      <c r="U378" s="108"/>
    </row>
    <row r="379" spans="1:21" ht="15.75" thickBot="1">
      <c r="A379" s="88"/>
      <c r="B379" s="80"/>
      <c r="C379" s="334"/>
      <c r="D379" s="334"/>
      <c r="E379" s="334"/>
      <c r="F379" s="334"/>
      <c r="G379" s="334"/>
      <c r="H379" s="334"/>
      <c r="I379" s="47"/>
      <c r="J379" s="48"/>
      <c r="K379" s="81"/>
      <c r="L379" s="81"/>
      <c r="M379" s="81"/>
      <c r="N379" s="81"/>
      <c r="O379" s="81"/>
      <c r="P379" s="95"/>
      <c r="Q379" s="80"/>
      <c r="R379" s="148"/>
      <c r="S379" s="80"/>
      <c r="T379" s="80"/>
      <c r="U379" s="80"/>
    </row>
    <row r="380" spans="1:21">
      <c r="A380" s="89" t="s">
        <v>22</v>
      </c>
      <c r="B380" s="98">
        <f>MIN(B13:B377)</f>
        <v>920</v>
      </c>
      <c r="C380" s="104">
        <f t="shared" ref="C380:Q380" si="0">MIN(C13:C377)</f>
        <v>2</v>
      </c>
      <c r="D380" s="104">
        <f t="shared" si="0"/>
        <v>0.01</v>
      </c>
      <c r="E380" s="104">
        <f t="shared" si="0"/>
        <v>6.5</v>
      </c>
      <c r="F380" s="104">
        <f t="shared" si="0"/>
        <v>31</v>
      </c>
      <c r="G380" s="104">
        <f t="shared" si="0"/>
        <v>7</v>
      </c>
      <c r="H380" s="104">
        <f t="shared" si="0"/>
        <v>2</v>
      </c>
      <c r="I380" s="104">
        <f t="shared" si="0"/>
        <v>1</v>
      </c>
      <c r="J380" s="104">
        <f t="shared" si="0"/>
        <v>1.1000000000000001</v>
      </c>
      <c r="K380" s="104">
        <f t="shared" si="0"/>
        <v>4.9800000000000004</v>
      </c>
      <c r="L380" s="104">
        <f t="shared" si="0"/>
        <v>2.4900000000000002</v>
      </c>
      <c r="M380" s="104">
        <f t="shared" si="0"/>
        <v>4.59</v>
      </c>
      <c r="N380" s="104">
        <f t="shared" si="0"/>
        <v>8.77</v>
      </c>
      <c r="O380" s="104">
        <f t="shared" si="0"/>
        <v>18.809999999999999</v>
      </c>
      <c r="P380" s="104">
        <f t="shared" si="0"/>
        <v>0</v>
      </c>
      <c r="Q380" s="104">
        <f t="shared" si="0"/>
        <v>1E-3</v>
      </c>
      <c r="R380" s="149"/>
    </row>
    <row r="381" spans="1:21">
      <c r="A381" s="90" t="s">
        <v>23</v>
      </c>
      <c r="B381" s="99">
        <f>AVERAGE(B13:B377)</f>
        <v>2964.7726027397262</v>
      </c>
      <c r="C381" s="139">
        <f t="shared" ref="C381:Q381" si="1">AVERAGE(C13:C377)</f>
        <v>2</v>
      </c>
      <c r="D381" s="139">
        <f t="shared" si="1"/>
        <v>0.50416666666666654</v>
      </c>
      <c r="E381" s="139">
        <f t="shared" si="1"/>
        <v>7.5166666666666657</v>
      </c>
      <c r="F381" s="139">
        <f t="shared" si="1"/>
        <v>4098.090909090909</v>
      </c>
      <c r="G381" s="139">
        <f t="shared" si="1"/>
        <v>21.166666666666668</v>
      </c>
      <c r="H381" s="139">
        <f t="shared" si="1"/>
        <v>12.25</v>
      </c>
      <c r="I381" s="139">
        <f t="shared" si="1"/>
        <v>2.8166666666666664</v>
      </c>
      <c r="J381" s="139">
        <f t="shared" si="1"/>
        <v>5.291666666666667</v>
      </c>
      <c r="K381" s="139">
        <f t="shared" si="1"/>
        <v>19.376363636363635</v>
      </c>
      <c r="L381" s="139">
        <f t="shared" si="1"/>
        <v>10.434545454545455</v>
      </c>
      <c r="M381" s="139">
        <f t="shared" si="1"/>
        <v>6.3490909090909096</v>
      </c>
      <c r="N381" s="139">
        <f t="shared" si="1"/>
        <v>17.861818181818183</v>
      </c>
      <c r="O381" s="139">
        <f t="shared" si="1"/>
        <v>56.175454545454542</v>
      </c>
      <c r="P381" s="168">
        <f t="shared" si="1"/>
        <v>2.8808219178082193</v>
      </c>
      <c r="Q381" s="168">
        <f t="shared" si="1"/>
        <v>1.4569065934065946</v>
      </c>
      <c r="R381" s="149"/>
    </row>
    <row r="382" spans="1:21" ht="15.75" thickBot="1">
      <c r="A382" s="91" t="s">
        <v>24</v>
      </c>
      <c r="B382" s="100">
        <f>MAX(B13:B377)</f>
        <v>23657</v>
      </c>
      <c r="C382" s="105">
        <f t="shared" ref="C382:Q382" si="2">MAX(C13:C377)</f>
        <v>2</v>
      </c>
      <c r="D382" s="105">
        <f t="shared" si="2"/>
        <v>1.4</v>
      </c>
      <c r="E382" s="105">
        <f t="shared" si="2"/>
        <v>8.1</v>
      </c>
      <c r="F382" s="105">
        <f t="shared" si="2"/>
        <v>43520</v>
      </c>
      <c r="G382" s="105">
        <f t="shared" si="2"/>
        <v>72</v>
      </c>
      <c r="H382" s="105">
        <f t="shared" si="2"/>
        <v>86</v>
      </c>
      <c r="I382" s="105">
        <f t="shared" si="2"/>
        <v>5.0999999999999996</v>
      </c>
      <c r="J382" s="85">
        <f t="shared" si="2"/>
        <v>7.3</v>
      </c>
      <c r="K382" s="105">
        <f t="shared" si="2"/>
        <v>76.66</v>
      </c>
      <c r="L382" s="105">
        <f t="shared" si="2"/>
        <v>48.87</v>
      </c>
      <c r="M382" s="105">
        <f t="shared" si="2"/>
        <v>19.170000000000002</v>
      </c>
      <c r="N382" s="105">
        <f t="shared" si="2"/>
        <v>51.75</v>
      </c>
      <c r="O382" s="105">
        <f t="shared" si="2"/>
        <v>220.41</v>
      </c>
      <c r="P382" s="105">
        <f t="shared" si="2"/>
        <v>120</v>
      </c>
      <c r="Q382" s="105">
        <f t="shared" si="2"/>
        <v>6.86</v>
      </c>
      <c r="R382" s="149"/>
    </row>
    <row r="383" spans="1:21">
      <c r="A383" s="92"/>
      <c r="B383" s="83" t="s">
        <v>31</v>
      </c>
      <c r="C383" s="84">
        <f>COUNTIF(C13:C377,"&gt;0")</f>
        <v>12</v>
      </c>
      <c r="D383" s="47"/>
      <c r="E383" s="47"/>
      <c r="F383" s="47"/>
      <c r="G383" s="47"/>
      <c r="H383" s="47"/>
      <c r="I383" s="47"/>
      <c r="J383" s="96" t="s">
        <v>27</v>
      </c>
      <c r="K383" s="69">
        <f>SUM(K$13:K$377)</f>
        <v>213.14</v>
      </c>
      <c r="L383" s="69">
        <f>SUM(L$13:L$377)</f>
        <v>114.78000000000002</v>
      </c>
      <c r="M383" s="69">
        <f>SUM(M$13:M$377)</f>
        <v>69.84</v>
      </c>
      <c r="N383" s="69">
        <f>SUM(N$13:N$377)</f>
        <v>196.48000000000002</v>
      </c>
      <c r="O383" s="69">
        <f>SUM(O$13:O$377)</f>
        <v>617.92999999999995</v>
      </c>
      <c r="P383" s="69">
        <f t="shared" ref="P383" si="3">SUM(P$13:P$377)</f>
        <v>1051.5</v>
      </c>
      <c r="Q383" s="83"/>
      <c r="R383" s="150"/>
      <c r="S383" s="83"/>
      <c r="T383" s="83"/>
      <c r="U383" s="83"/>
    </row>
  </sheetData>
  <protectedRanges>
    <protectedRange sqref="P13:P378" name="Range1_3"/>
    <protectedRange sqref="Q13:T378" name="Range1_4"/>
    <protectedRange sqref="K379:O379" name="Range1"/>
    <protectedRange sqref="B294:B377 B13:B251" name="Range1_4_1"/>
    <protectedRange sqref="C377:M377 C349:J361 C321:J333 C112:J123 C15:J25 C27:J39 C41:J53 C55:J67 C69:J81 C83:J95 C97:J110 C125:J137 C139:J151 C153:J165 C167:J179 C181:J193 C195:J207 C209:J221 C223:J235 C237:J249 C251:J263 C265:J277 C293:J305 C279:J291 C307:J319 C335:J347 C363:J375" name="Range1_1"/>
    <protectedRange sqref="B378" name="Range1_5"/>
    <protectedRange sqref="B254:B293" name="Range1_4_3"/>
    <protectedRange sqref="B252:B253" name="Range1_4_4"/>
    <protectedRange sqref="K26:O26" name="Range1_1_1"/>
    <protectedRange sqref="K40:O40" name="Range1_1_2"/>
    <protectedRange sqref="C54:O54" name="Range1_1_4"/>
    <protectedRange sqref="C68:J68" name="Range1_1_6"/>
    <protectedRange sqref="C82:O82" name="Range1_1_7"/>
    <protectedRange sqref="C152:O152" name="Range1_1_14"/>
    <protectedRange sqref="C166:O166" name="Range1_1_15"/>
    <protectedRange sqref="C180:O180" name="Range1_1_17"/>
    <protectedRange sqref="C194:O194" name="Range1_1_18"/>
    <protectedRange sqref="C208:O208" name="Range1_1_20"/>
    <protectedRange sqref="K222:O222" name="Range1_1_21"/>
    <protectedRange sqref="K236:O236" name="Range1_1_23"/>
    <protectedRange sqref="K250:O250 K278:O278 K306:O306 C334:O334 C362:O362" name="Range1_1_25"/>
    <protectedRange sqref="K264:O264 K292:O292 K320:O320 C348:O348 C376:O376" name="Range1_1_27"/>
    <protectedRange sqref="U13:U378" name="Range1_4_2"/>
    <protectedRange sqref="K96:O96" name="Range1_1_5"/>
    <protectedRange sqref="C96:J96 C40:J40 C26:J26" name="Range1_2_2_1_2_2"/>
    <protectedRange sqref="K111:O111" name="Range1_1_11"/>
    <protectedRange sqref="C111:J111" name="Range1_2_2_1_2_4"/>
    <protectedRange sqref="K124:O124" name="Range1_1_16"/>
    <protectedRange sqref="C124:J124 C250:J250 C236:J236 C222:J222 C264:J264 C278:J278 C292:J292 C320:J320 C306:J306" name="Range1_2_2_1_2_6"/>
    <protectedRange sqref="K138:O138" name="Range1_1_22"/>
    <protectedRange sqref="C138:J138" name="Range1_2_2_1_2_8"/>
  </protectedRanges>
  <mergeCells count="36">
    <mergeCell ref="C250:J250"/>
    <mergeCell ref="C236:J236"/>
    <mergeCell ref="C222:J222"/>
    <mergeCell ref="C278:J278"/>
    <mergeCell ref="C320:J320"/>
    <mergeCell ref="C292:J292"/>
    <mergeCell ref="C264:J264"/>
    <mergeCell ref="C306:J306"/>
    <mergeCell ref="C124:J124"/>
    <mergeCell ref="A2:U2"/>
    <mergeCell ref="C40:J40"/>
    <mergeCell ref="C26:J26"/>
    <mergeCell ref="A1:U1"/>
    <mergeCell ref="U7:U9"/>
    <mergeCell ref="A6:U6"/>
    <mergeCell ref="A5:U5"/>
    <mergeCell ref="A4:U4"/>
    <mergeCell ref="A3:U3"/>
    <mergeCell ref="A7:A9"/>
    <mergeCell ref="B7:B8"/>
    <mergeCell ref="C379:H379"/>
    <mergeCell ref="C111:J111"/>
    <mergeCell ref="T7:T9"/>
    <mergeCell ref="E8:E9"/>
    <mergeCell ref="K11:K12"/>
    <mergeCell ref="L11:L12"/>
    <mergeCell ref="M11:M12"/>
    <mergeCell ref="N11:N12"/>
    <mergeCell ref="O11:O12"/>
    <mergeCell ref="P11:P12"/>
    <mergeCell ref="S7:S9"/>
    <mergeCell ref="C7:J7"/>
    <mergeCell ref="K7:O7"/>
    <mergeCell ref="Q7:Q8"/>
    <mergeCell ref="C96:J96"/>
    <mergeCell ref="C138:J138"/>
  </mergeCells>
  <hyperlinks>
    <hyperlink ref="A3" r:id="rId1" xr:uid="{00000000-0004-0000-0600-000000000000}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83"/>
  <sheetViews>
    <sheetView zoomScale="85" zoomScaleNormal="85" workbookViewId="0">
      <pane xSplit="16" ySplit="12" topLeftCell="Q220" activePane="bottomRight" state="frozen"/>
      <selection pane="topRight" activeCell="Q1" sqref="Q1"/>
      <selection pane="bottomLeft" activeCell="U96" sqref="U96"/>
      <selection pane="bottomRight" activeCell="C235" sqref="C235:O235"/>
    </sheetView>
  </sheetViews>
  <sheetFormatPr defaultRowHeight="15"/>
  <cols>
    <col min="1" max="1" width="30.28515625" customWidth="1"/>
    <col min="2" max="2" width="13.140625" customWidth="1"/>
    <col min="4" max="4" width="10.7109375" customWidth="1"/>
    <col min="6" max="6" width="10.5703125" customWidth="1"/>
    <col min="11" max="11" width="9.85546875" customWidth="1"/>
    <col min="12" max="12" width="10" customWidth="1"/>
    <col min="13" max="13" width="10.42578125" customWidth="1"/>
    <col min="14" max="14" width="13" customWidth="1"/>
    <col min="15" max="15" width="10.42578125" customWidth="1"/>
    <col min="16" max="16" width="9.140625" customWidth="1"/>
    <col min="17" max="17" width="13" customWidth="1"/>
    <col min="18" max="18" width="13" style="151" customWidth="1"/>
    <col min="19" max="20" width="13" customWidth="1"/>
    <col min="21" max="21" width="31.5703125" customWidth="1"/>
  </cols>
  <sheetData>
    <row r="1" spans="1:21" ht="21">
      <c r="A1" s="332" t="s">
        <v>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</row>
    <row r="2" spans="1:21" ht="18.75" customHeight="1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1" ht="18.75" customHeight="1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</row>
    <row r="4" spans="1:21" ht="18.75" customHeight="1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</row>
    <row r="5" spans="1:21" ht="18">
      <c r="A5" s="360" t="s">
        <v>54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</row>
    <row r="6" spans="1:21" ht="18.75">
      <c r="A6" s="362" t="s">
        <v>40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</row>
    <row r="7" spans="1:21" ht="34.5" customHeight="1">
      <c r="A7" s="344" t="s">
        <v>2</v>
      </c>
      <c r="B7" s="340" t="s">
        <v>36</v>
      </c>
      <c r="C7" s="347" t="s">
        <v>35</v>
      </c>
      <c r="D7" s="347"/>
      <c r="E7" s="347"/>
      <c r="F7" s="347"/>
      <c r="G7" s="347"/>
      <c r="H7" s="347"/>
      <c r="I7" s="347"/>
      <c r="J7" s="348"/>
      <c r="K7" s="349" t="s">
        <v>3</v>
      </c>
      <c r="L7" s="350"/>
      <c r="M7" s="350"/>
      <c r="N7" s="350"/>
      <c r="O7" s="351"/>
      <c r="P7" s="70"/>
      <c r="Q7" s="340" t="s">
        <v>34</v>
      </c>
      <c r="R7" s="143"/>
      <c r="S7" s="340" t="s">
        <v>37</v>
      </c>
      <c r="T7" s="340" t="s">
        <v>38</v>
      </c>
      <c r="U7" s="340" t="s">
        <v>47</v>
      </c>
    </row>
    <row r="8" spans="1:21" ht="51">
      <c r="A8" s="345"/>
      <c r="B8" s="341"/>
      <c r="C8" s="10" t="s">
        <v>4</v>
      </c>
      <c r="D8" s="11" t="s">
        <v>5</v>
      </c>
      <c r="E8" s="352" t="s">
        <v>0</v>
      </c>
      <c r="F8" s="10" t="s">
        <v>6</v>
      </c>
      <c r="G8" s="12" t="s">
        <v>7</v>
      </c>
      <c r="H8" s="12" t="s">
        <v>8</v>
      </c>
      <c r="I8" s="12" t="s">
        <v>9</v>
      </c>
      <c r="J8" s="11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28</v>
      </c>
      <c r="Q8" s="341"/>
      <c r="R8" s="144" t="s">
        <v>49</v>
      </c>
      <c r="S8" s="357"/>
      <c r="T8" s="357"/>
      <c r="U8" s="357"/>
    </row>
    <row r="9" spans="1:21">
      <c r="A9" s="346"/>
      <c r="B9" s="14" t="s">
        <v>32</v>
      </c>
      <c r="C9" s="15" t="s">
        <v>16</v>
      </c>
      <c r="D9" s="12" t="s">
        <v>16</v>
      </c>
      <c r="E9" s="353"/>
      <c r="F9" s="15" t="s">
        <v>17</v>
      </c>
      <c r="G9" s="16" t="s">
        <v>16</v>
      </c>
      <c r="H9" s="16" t="s">
        <v>16</v>
      </c>
      <c r="I9" s="15" t="s">
        <v>16</v>
      </c>
      <c r="J9" s="15" t="s">
        <v>16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29</v>
      </c>
      <c r="Q9" s="14" t="s">
        <v>32</v>
      </c>
      <c r="R9" s="145"/>
      <c r="S9" s="358"/>
      <c r="T9" s="358"/>
      <c r="U9" s="358"/>
    </row>
    <row r="10" spans="1:21">
      <c r="A10" s="17" t="s">
        <v>19</v>
      </c>
      <c r="B10" s="97">
        <v>35500</v>
      </c>
      <c r="C10" s="19">
        <v>10</v>
      </c>
      <c r="D10" s="20" t="s">
        <v>1</v>
      </c>
      <c r="E10" s="21" t="s">
        <v>1</v>
      </c>
      <c r="F10" s="22" t="s">
        <v>1</v>
      </c>
      <c r="G10" s="22">
        <v>30</v>
      </c>
      <c r="H10" s="22">
        <v>20</v>
      </c>
      <c r="I10" s="19" t="s">
        <v>1</v>
      </c>
      <c r="J10" s="23" t="s">
        <v>1</v>
      </c>
      <c r="K10" s="160">
        <v>17500</v>
      </c>
      <c r="L10" s="160">
        <v>19983</v>
      </c>
      <c r="M10" s="160">
        <v>7837</v>
      </c>
      <c r="N10" s="160">
        <v>7850</v>
      </c>
      <c r="O10" s="160">
        <v>19983</v>
      </c>
      <c r="P10" s="160"/>
      <c r="Q10" s="97" t="s">
        <v>1</v>
      </c>
      <c r="R10" s="146"/>
      <c r="S10" s="97" t="s">
        <v>1</v>
      </c>
      <c r="T10" s="97" t="s">
        <v>1</v>
      </c>
      <c r="U10" s="97" t="s">
        <v>1</v>
      </c>
    </row>
    <row r="11" spans="1:21">
      <c r="A11" s="17" t="s">
        <v>20</v>
      </c>
      <c r="B11" s="97" t="s">
        <v>1</v>
      </c>
      <c r="C11" s="18" t="s">
        <v>1</v>
      </c>
      <c r="D11" s="18" t="s">
        <v>1</v>
      </c>
      <c r="E11" s="18" t="s">
        <v>1</v>
      </c>
      <c r="F11" s="18" t="s">
        <v>1</v>
      </c>
      <c r="G11" s="18" t="s">
        <v>1</v>
      </c>
      <c r="H11" s="18" t="s">
        <v>1</v>
      </c>
      <c r="I11" s="18" t="s">
        <v>1</v>
      </c>
      <c r="J11" s="18" t="s">
        <v>1</v>
      </c>
      <c r="K11" s="335" t="s">
        <v>1</v>
      </c>
      <c r="L11" s="335" t="s">
        <v>1</v>
      </c>
      <c r="M11" s="335" t="s">
        <v>1</v>
      </c>
      <c r="N11" s="335" t="s">
        <v>1</v>
      </c>
      <c r="O11" s="335" t="s">
        <v>1</v>
      </c>
      <c r="P11" s="335" t="s">
        <v>1</v>
      </c>
      <c r="Q11" s="97" t="s">
        <v>1</v>
      </c>
      <c r="R11" s="146"/>
      <c r="S11" s="97" t="s">
        <v>1</v>
      </c>
      <c r="T11" s="97" t="s">
        <v>1</v>
      </c>
      <c r="U11" s="97" t="s">
        <v>1</v>
      </c>
    </row>
    <row r="12" spans="1:21">
      <c r="A12" s="17" t="s">
        <v>21</v>
      </c>
      <c r="B12" s="97" t="s">
        <v>1</v>
      </c>
      <c r="C12" s="18" t="s">
        <v>1</v>
      </c>
      <c r="D12" s="18" t="s">
        <v>1</v>
      </c>
      <c r="E12" s="18" t="s">
        <v>1</v>
      </c>
      <c r="F12" s="18" t="s">
        <v>1</v>
      </c>
      <c r="G12" s="18" t="s">
        <v>1</v>
      </c>
      <c r="H12" s="18" t="s">
        <v>1</v>
      </c>
      <c r="I12" s="18" t="s">
        <v>1</v>
      </c>
      <c r="J12" s="18" t="s">
        <v>1</v>
      </c>
      <c r="K12" s="336"/>
      <c r="L12" s="336"/>
      <c r="M12" s="336"/>
      <c r="N12" s="336"/>
      <c r="O12" s="336"/>
      <c r="P12" s="336"/>
      <c r="Q12" s="97" t="s">
        <v>1</v>
      </c>
      <c r="R12" s="146"/>
      <c r="S12" s="97" t="s">
        <v>1</v>
      </c>
      <c r="T12" s="97" t="s">
        <v>1</v>
      </c>
      <c r="U12" s="97" t="s">
        <v>1</v>
      </c>
    </row>
    <row r="13" spans="1:21">
      <c r="A13" s="86">
        <v>43405</v>
      </c>
      <c r="B13" s="38">
        <v>2333</v>
      </c>
      <c r="C13" s="33"/>
      <c r="D13" s="161"/>
      <c r="E13" s="31"/>
      <c r="F13" s="31"/>
      <c r="G13" s="31"/>
      <c r="H13" s="31"/>
      <c r="I13" s="33"/>
      <c r="J13" s="75"/>
      <c r="K13" s="76"/>
      <c r="L13" s="76"/>
      <c r="M13" s="76"/>
      <c r="N13" s="76"/>
      <c r="O13" s="76"/>
      <c r="P13" s="71">
        <v>0</v>
      </c>
      <c r="Q13" s="30">
        <v>7.0000000000000007E-2</v>
      </c>
      <c r="R13" s="147"/>
      <c r="S13" s="108"/>
      <c r="T13" s="108"/>
      <c r="U13" s="108"/>
    </row>
    <row r="14" spans="1:21">
      <c r="A14" s="86">
        <v>43406</v>
      </c>
      <c r="B14" s="38">
        <v>2400</v>
      </c>
      <c r="C14" s="33"/>
      <c r="D14" s="161"/>
      <c r="E14" s="31"/>
      <c r="F14" s="31"/>
      <c r="G14" s="31"/>
      <c r="H14" s="31"/>
      <c r="I14" s="33"/>
      <c r="J14" s="75"/>
      <c r="K14" s="76"/>
      <c r="L14" s="76"/>
      <c r="M14" s="76"/>
      <c r="N14" s="76"/>
      <c r="O14" s="76"/>
      <c r="P14" s="71">
        <v>0</v>
      </c>
      <c r="Q14" s="30">
        <v>8.2000000000000003E-2</v>
      </c>
      <c r="R14" s="147"/>
      <c r="S14" s="108"/>
      <c r="T14" s="108"/>
      <c r="U14" s="108"/>
    </row>
    <row r="15" spans="1:21">
      <c r="A15" s="86">
        <v>43407</v>
      </c>
      <c r="B15" s="38">
        <v>2244</v>
      </c>
      <c r="C15" s="33"/>
      <c r="D15" s="33"/>
      <c r="E15" s="31"/>
      <c r="F15" s="32"/>
      <c r="G15" s="32"/>
      <c r="H15" s="32"/>
      <c r="I15" s="33"/>
      <c r="J15" s="33"/>
      <c r="K15" s="76"/>
      <c r="L15" s="76"/>
      <c r="M15" s="76"/>
      <c r="N15" s="76"/>
      <c r="O15" s="76"/>
      <c r="P15" s="71">
        <v>0</v>
      </c>
      <c r="Q15" s="30">
        <v>6.9000000000000006E-2</v>
      </c>
      <c r="R15" s="147"/>
      <c r="S15" s="108"/>
      <c r="T15" s="108"/>
      <c r="U15" s="108"/>
    </row>
    <row r="16" spans="1:21">
      <c r="A16" s="86">
        <v>43408</v>
      </c>
      <c r="B16" s="38">
        <v>2287</v>
      </c>
      <c r="C16" s="33"/>
      <c r="D16" s="33"/>
      <c r="E16" s="31"/>
      <c r="F16" s="32"/>
      <c r="G16" s="32"/>
      <c r="H16" s="32"/>
      <c r="I16" s="33"/>
      <c r="J16" s="33"/>
      <c r="K16" s="76"/>
      <c r="L16" s="76"/>
      <c r="M16" s="76"/>
      <c r="N16" s="76"/>
      <c r="O16" s="76"/>
      <c r="P16" s="71">
        <v>0</v>
      </c>
      <c r="Q16" s="30">
        <v>5.6000000000000001E-2</v>
      </c>
      <c r="R16" s="147"/>
      <c r="S16" s="108"/>
      <c r="T16" s="108"/>
      <c r="U16" s="108"/>
    </row>
    <row r="17" spans="1:21">
      <c r="A17" s="86">
        <v>43409</v>
      </c>
      <c r="B17" s="38">
        <v>2237</v>
      </c>
      <c r="C17" s="102"/>
      <c r="D17" s="102"/>
      <c r="E17" s="103"/>
      <c r="F17" s="102"/>
      <c r="G17" s="102"/>
      <c r="H17" s="102"/>
      <c r="I17" s="102"/>
      <c r="J17" s="102"/>
      <c r="K17" s="76"/>
      <c r="L17" s="76"/>
      <c r="M17" s="76"/>
      <c r="N17" s="76"/>
      <c r="O17" s="76"/>
      <c r="P17" s="71">
        <v>0</v>
      </c>
      <c r="Q17" s="30">
        <v>6.8000000000000005E-2</v>
      </c>
      <c r="R17" s="147"/>
      <c r="S17" s="108"/>
      <c r="T17" s="108"/>
      <c r="U17" s="108"/>
    </row>
    <row r="18" spans="1:21">
      <c r="A18" s="86">
        <v>43410</v>
      </c>
      <c r="B18" s="38">
        <v>2378</v>
      </c>
      <c r="C18" s="161"/>
      <c r="D18" s="161"/>
      <c r="E18" s="162"/>
      <c r="F18" s="161"/>
      <c r="G18" s="161"/>
      <c r="H18" s="161"/>
      <c r="I18" s="161"/>
      <c r="J18" s="161"/>
      <c r="K18" s="76"/>
      <c r="L18" s="76"/>
      <c r="M18" s="76"/>
      <c r="N18" s="76"/>
      <c r="O18" s="76"/>
      <c r="P18" s="71">
        <v>0</v>
      </c>
      <c r="Q18" s="30">
        <v>0.06</v>
      </c>
      <c r="R18" s="147"/>
      <c r="S18" s="108"/>
      <c r="T18" s="108"/>
      <c r="U18" s="108"/>
    </row>
    <row r="19" spans="1:21">
      <c r="A19" s="86">
        <v>43411</v>
      </c>
      <c r="B19" s="38">
        <v>2359</v>
      </c>
      <c r="C19" s="161"/>
      <c r="D19" s="161"/>
      <c r="E19" s="162"/>
      <c r="F19" s="161"/>
      <c r="G19" s="161"/>
      <c r="H19" s="161"/>
      <c r="I19" s="161"/>
      <c r="J19" s="161"/>
      <c r="K19" s="76"/>
      <c r="L19" s="76"/>
      <c r="M19" s="76"/>
      <c r="N19" s="76"/>
      <c r="O19" s="76"/>
      <c r="P19" s="71">
        <v>0</v>
      </c>
      <c r="Q19" s="30">
        <v>2.1349999999999998</v>
      </c>
      <c r="R19" s="147"/>
      <c r="S19" s="108"/>
      <c r="T19" s="108"/>
      <c r="U19" s="108"/>
    </row>
    <row r="20" spans="1:21">
      <c r="A20" s="86">
        <v>43412</v>
      </c>
      <c r="B20" s="38">
        <v>2320</v>
      </c>
      <c r="C20" s="161"/>
      <c r="D20" s="161"/>
      <c r="E20" s="162"/>
      <c r="F20" s="161"/>
      <c r="G20" s="161"/>
      <c r="H20" s="161"/>
      <c r="I20" s="161"/>
      <c r="J20" s="161"/>
      <c r="K20" s="76"/>
      <c r="L20" s="76"/>
      <c r="M20" s="76"/>
      <c r="N20" s="76"/>
      <c r="O20" s="76"/>
      <c r="P20" s="71">
        <v>0</v>
      </c>
      <c r="Q20" s="30">
        <v>2.036</v>
      </c>
      <c r="R20" s="147"/>
      <c r="S20" s="108"/>
      <c r="T20" s="108"/>
      <c r="U20" s="108"/>
    </row>
    <row r="21" spans="1:21">
      <c r="A21" s="86">
        <v>43413</v>
      </c>
      <c r="B21" s="38">
        <v>2150</v>
      </c>
      <c r="C21" s="161"/>
      <c r="D21" s="161"/>
      <c r="E21" s="162"/>
      <c r="F21" s="161"/>
      <c r="G21" s="161"/>
      <c r="H21" s="161"/>
      <c r="I21" s="161"/>
      <c r="J21" s="161"/>
      <c r="K21" s="76"/>
      <c r="L21" s="76"/>
      <c r="M21" s="76"/>
      <c r="N21" s="76"/>
      <c r="O21" s="76"/>
      <c r="P21" s="71">
        <v>0</v>
      </c>
      <c r="Q21" s="30">
        <v>1.7909999999999999</v>
      </c>
      <c r="R21" s="147"/>
      <c r="S21" s="108"/>
      <c r="T21" s="108"/>
      <c r="U21" s="108"/>
    </row>
    <row r="22" spans="1:21">
      <c r="A22" s="86">
        <v>43414</v>
      </c>
      <c r="B22" s="38">
        <v>2234</v>
      </c>
      <c r="C22" s="161"/>
      <c r="D22" s="161"/>
      <c r="E22" s="162"/>
      <c r="F22" s="161"/>
      <c r="G22" s="161"/>
      <c r="H22" s="161"/>
      <c r="I22" s="161"/>
      <c r="J22" s="161"/>
      <c r="K22" s="76"/>
      <c r="L22" s="76"/>
      <c r="M22" s="76"/>
      <c r="N22" s="76"/>
      <c r="O22" s="76"/>
      <c r="P22" s="71">
        <v>0</v>
      </c>
      <c r="Q22" s="30">
        <v>1.893</v>
      </c>
      <c r="R22" s="147"/>
      <c r="S22" s="108"/>
      <c r="T22" s="108"/>
      <c r="U22" s="108"/>
    </row>
    <row r="23" spans="1:21">
      <c r="A23" s="86">
        <v>43415</v>
      </c>
      <c r="B23" s="38">
        <v>2172</v>
      </c>
      <c r="C23" s="161"/>
      <c r="D23" s="161"/>
      <c r="E23" s="162"/>
      <c r="F23" s="161"/>
      <c r="G23" s="161"/>
      <c r="H23" s="161"/>
      <c r="I23" s="161"/>
      <c r="J23" s="161"/>
      <c r="K23" s="76"/>
      <c r="L23" s="76"/>
      <c r="M23" s="76"/>
      <c r="N23" s="76"/>
      <c r="O23" s="76"/>
      <c r="P23" s="71">
        <v>0</v>
      </c>
      <c r="Q23" s="30">
        <v>1.84</v>
      </c>
      <c r="R23" s="147"/>
      <c r="S23" s="108"/>
      <c r="T23" s="108"/>
      <c r="U23" s="108"/>
    </row>
    <row r="24" spans="1:21">
      <c r="A24" s="86">
        <v>43416</v>
      </c>
      <c r="B24" s="38">
        <v>2239</v>
      </c>
      <c r="C24" s="161"/>
      <c r="D24" s="161"/>
      <c r="E24" s="162"/>
      <c r="F24" s="161"/>
      <c r="G24" s="161"/>
      <c r="H24" s="161"/>
      <c r="I24" s="161"/>
      <c r="J24" s="161"/>
      <c r="K24" s="76"/>
      <c r="L24" s="76"/>
      <c r="M24" s="76"/>
      <c r="N24" s="76"/>
      <c r="O24" s="76"/>
      <c r="P24" s="71">
        <v>0</v>
      </c>
      <c r="Q24" s="30">
        <v>1.96</v>
      </c>
      <c r="R24" s="147"/>
      <c r="S24" s="108"/>
      <c r="T24" s="108"/>
      <c r="U24" s="108"/>
    </row>
    <row r="25" spans="1:21">
      <c r="A25" s="86">
        <v>43417</v>
      </c>
      <c r="B25" s="38">
        <v>2338</v>
      </c>
      <c r="C25" s="354" t="s">
        <v>33</v>
      </c>
      <c r="D25" s="355"/>
      <c r="E25" s="355"/>
      <c r="F25" s="355"/>
      <c r="G25" s="355"/>
      <c r="H25" s="355"/>
      <c r="I25" s="355"/>
      <c r="J25" s="356"/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71">
        <v>0</v>
      </c>
      <c r="Q25" s="30">
        <v>1.3089999999999999</v>
      </c>
      <c r="R25" s="147"/>
      <c r="S25" s="108"/>
      <c r="T25" s="108"/>
      <c r="U25" s="108"/>
    </row>
    <row r="26" spans="1:21">
      <c r="A26" s="86">
        <v>43418</v>
      </c>
      <c r="B26" s="38">
        <v>2337</v>
      </c>
      <c r="C26" s="163"/>
      <c r="D26" s="163"/>
      <c r="E26" s="164"/>
      <c r="F26" s="163"/>
      <c r="G26" s="163"/>
      <c r="H26" s="163"/>
      <c r="I26" s="163"/>
      <c r="J26" s="163"/>
      <c r="K26" s="76"/>
      <c r="L26" s="76"/>
      <c r="M26" s="76"/>
      <c r="N26" s="76"/>
      <c r="O26" s="76"/>
      <c r="P26" s="71">
        <v>0</v>
      </c>
      <c r="Q26" s="30">
        <v>1.597</v>
      </c>
      <c r="R26" s="147"/>
      <c r="S26" s="108"/>
      <c r="T26" s="108"/>
      <c r="U26" s="108"/>
    </row>
    <row r="27" spans="1:21">
      <c r="A27" s="86">
        <v>43419</v>
      </c>
      <c r="B27" s="38">
        <v>2324</v>
      </c>
      <c r="C27" s="161"/>
      <c r="D27" s="161"/>
      <c r="E27" s="162"/>
      <c r="F27" s="161"/>
      <c r="G27" s="161"/>
      <c r="H27" s="161"/>
      <c r="I27" s="161"/>
      <c r="J27" s="161"/>
      <c r="K27" s="76"/>
      <c r="L27" s="76"/>
      <c r="M27" s="76"/>
      <c r="N27" s="76"/>
      <c r="O27" s="76"/>
      <c r="P27" s="71">
        <v>2</v>
      </c>
      <c r="Q27" s="30">
        <v>2.1190000000000002</v>
      </c>
      <c r="R27" s="147"/>
      <c r="S27" s="108"/>
      <c r="T27" s="108"/>
      <c r="U27" s="108"/>
    </row>
    <row r="28" spans="1:21">
      <c r="A28" s="86">
        <v>43420</v>
      </c>
      <c r="B28" s="38">
        <v>2289</v>
      </c>
      <c r="C28" s="161"/>
      <c r="D28" s="161"/>
      <c r="E28" s="162"/>
      <c r="F28" s="161"/>
      <c r="G28" s="161"/>
      <c r="H28" s="161"/>
      <c r="I28" s="161"/>
      <c r="J28" s="161"/>
      <c r="K28" s="76"/>
      <c r="L28" s="76"/>
      <c r="M28" s="76"/>
      <c r="N28" s="76"/>
      <c r="O28" s="76"/>
      <c r="P28" s="71">
        <v>0</v>
      </c>
      <c r="Q28" s="30">
        <v>2.2480000000000002</v>
      </c>
      <c r="R28" s="147"/>
      <c r="S28" s="108"/>
      <c r="T28" s="108"/>
      <c r="U28" s="108"/>
    </row>
    <row r="29" spans="1:21">
      <c r="A29" s="86">
        <v>43421</v>
      </c>
      <c r="B29" s="38">
        <v>2248</v>
      </c>
      <c r="C29" s="161"/>
      <c r="D29" s="161"/>
      <c r="E29" s="162"/>
      <c r="F29" s="161"/>
      <c r="G29" s="161"/>
      <c r="H29" s="161"/>
      <c r="I29" s="161"/>
      <c r="J29" s="161"/>
      <c r="K29" s="76"/>
      <c r="L29" s="76"/>
      <c r="M29" s="76"/>
      <c r="N29" s="76"/>
      <c r="O29" s="76"/>
      <c r="P29" s="71">
        <v>21</v>
      </c>
      <c r="Q29" s="30">
        <v>2.1539999999999999</v>
      </c>
      <c r="R29" s="147"/>
      <c r="S29" s="108"/>
      <c r="T29" s="108"/>
      <c r="U29" s="108"/>
    </row>
    <row r="30" spans="1:21">
      <c r="A30" s="86">
        <v>43422</v>
      </c>
      <c r="B30" s="38">
        <v>3759</v>
      </c>
      <c r="C30" s="161"/>
      <c r="D30" s="161"/>
      <c r="E30" s="162"/>
      <c r="F30" s="161"/>
      <c r="G30" s="161"/>
      <c r="H30" s="161"/>
      <c r="I30" s="161"/>
      <c r="J30" s="161"/>
      <c r="K30" s="76"/>
      <c r="L30" s="76"/>
      <c r="M30" s="76"/>
      <c r="N30" s="76"/>
      <c r="O30" s="76"/>
      <c r="P30" s="71">
        <v>1</v>
      </c>
      <c r="Q30" s="30">
        <v>3.4529999999999998</v>
      </c>
      <c r="R30" s="147"/>
      <c r="S30" s="108"/>
      <c r="T30" s="108"/>
      <c r="U30" s="108"/>
    </row>
    <row r="31" spans="1:21">
      <c r="A31" s="86">
        <v>43423</v>
      </c>
      <c r="B31" s="38">
        <v>2372</v>
      </c>
      <c r="C31" s="161"/>
      <c r="D31" s="161"/>
      <c r="E31" s="162"/>
      <c r="F31" s="161"/>
      <c r="G31" s="161"/>
      <c r="H31" s="161"/>
      <c r="I31" s="161"/>
      <c r="J31" s="161"/>
      <c r="K31" s="76"/>
      <c r="L31" s="76"/>
      <c r="M31" s="76"/>
      <c r="N31" s="76"/>
      <c r="O31" s="76"/>
      <c r="P31" s="71">
        <v>0</v>
      </c>
      <c r="Q31" s="30">
        <v>2.5369999999999999</v>
      </c>
      <c r="R31" s="147"/>
      <c r="S31" s="108"/>
      <c r="T31" s="108"/>
      <c r="U31" s="108"/>
    </row>
    <row r="32" spans="1:21">
      <c r="A32" s="86">
        <v>43424</v>
      </c>
      <c r="B32" s="38">
        <v>2468</v>
      </c>
      <c r="C32" s="161"/>
      <c r="D32" s="161"/>
      <c r="E32" s="162"/>
      <c r="F32" s="161"/>
      <c r="G32" s="161"/>
      <c r="H32" s="161"/>
      <c r="I32" s="161"/>
      <c r="J32" s="161"/>
      <c r="K32" s="76"/>
      <c r="L32" s="76"/>
      <c r="M32" s="76"/>
      <c r="N32" s="76"/>
      <c r="O32" s="76"/>
      <c r="P32" s="71">
        <v>0</v>
      </c>
      <c r="Q32" s="30">
        <v>2.2599999999999998</v>
      </c>
      <c r="R32" s="147"/>
      <c r="S32" s="108"/>
      <c r="T32" s="108"/>
      <c r="U32" s="108"/>
    </row>
    <row r="33" spans="1:21">
      <c r="A33" s="86">
        <v>43425</v>
      </c>
      <c r="B33" s="38">
        <v>2399</v>
      </c>
      <c r="C33" s="161"/>
      <c r="D33" s="161"/>
      <c r="E33" s="162"/>
      <c r="F33" s="161"/>
      <c r="G33" s="161"/>
      <c r="H33" s="161"/>
      <c r="I33" s="161"/>
      <c r="J33" s="161"/>
      <c r="K33" s="76"/>
      <c r="L33" s="76"/>
      <c r="M33" s="76"/>
      <c r="N33" s="76"/>
      <c r="O33" s="76"/>
      <c r="P33" s="71">
        <v>5</v>
      </c>
      <c r="Q33" s="30">
        <v>2.2309999999999999</v>
      </c>
      <c r="R33" s="147"/>
      <c r="S33" s="108"/>
      <c r="T33" s="108"/>
      <c r="U33" s="108"/>
    </row>
    <row r="34" spans="1:21">
      <c r="A34" s="86">
        <v>43426</v>
      </c>
      <c r="B34" s="38">
        <v>2789</v>
      </c>
      <c r="C34" s="161"/>
      <c r="D34" s="161"/>
      <c r="E34" s="162"/>
      <c r="F34" s="161"/>
      <c r="G34" s="161"/>
      <c r="H34" s="161"/>
      <c r="I34" s="161"/>
      <c r="J34" s="161"/>
      <c r="K34" s="76"/>
      <c r="L34" s="76"/>
      <c r="M34" s="76"/>
      <c r="N34" s="76"/>
      <c r="O34" s="76"/>
      <c r="P34" s="71">
        <v>10.5</v>
      </c>
      <c r="Q34" s="30">
        <v>2.5169999999999999</v>
      </c>
      <c r="R34" s="147"/>
      <c r="S34" s="108"/>
      <c r="T34" s="108"/>
      <c r="U34" s="108"/>
    </row>
    <row r="35" spans="1:21">
      <c r="A35" s="86">
        <v>43427</v>
      </c>
      <c r="B35" s="38">
        <v>3350</v>
      </c>
      <c r="C35" s="161"/>
      <c r="D35" s="161"/>
      <c r="E35" s="162"/>
      <c r="F35" s="161"/>
      <c r="G35" s="161"/>
      <c r="H35" s="161"/>
      <c r="I35" s="161"/>
      <c r="J35" s="161"/>
      <c r="K35" s="76"/>
      <c r="L35" s="76"/>
      <c r="M35" s="76"/>
      <c r="N35" s="76"/>
      <c r="O35" s="76"/>
      <c r="P35" s="71">
        <v>0</v>
      </c>
      <c r="Q35" s="30">
        <v>3.3660000000000001</v>
      </c>
      <c r="R35" s="147"/>
      <c r="S35" s="108"/>
      <c r="T35" s="108"/>
      <c r="U35" s="108"/>
    </row>
    <row r="36" spans="1:21">
      <c r="A36" s="86">
        <v>43428</v>
      </c>
      <c r="B36" s="38">
        <v>2469</v>
      </c>
      <c r="C36" s="161"/>
      <c r="D36" s="161"/>
      <c r="E36" s="162"/>
      <c r="F36" s="161"/>
      <c r="G36" s="161"/>
      <c r="H36" s="161"/>
      <c r="I36" s="161"/>
      <c r="J36" s="161"/>
      <c r="K36" s="76"/>
      <c r="L36" s="76"/>
      <c r="M36" s="76"/>
      <c r="N36" s="76"/>
      <c r="O36" s="76"/>
      <c r="P36" s="71">
        <v>0</v>
      </c>
      <c r="Q36" s="30">
        <v>2.4489999999999998</v>
      </c>
      <c r="R36" s="147"/>
      <c r="S36" s="108"/>
      <c r="T36" s="108"/>
      <c r="U36" s="108"/>
    </row>
    <row r="37" spans="1:21">
      <c r="A37" s="86">
        <v>43429</v>
      </c>
      <c r="B37" s="38">
        <v>2302</v>
      </c>
      <c r="C37" s="161"/>
      <c r="D37" s="161"/>
      <c r="E37" s="162"/>
      <c r="F37" s="161"/>
      <c r="G37" s="161"/>
      <c r="H37" s="161"/>
      <c r="I37" s="161"/>
      <c r="J37" s="161"/>
      <c r="K37" s="76"/>
      <c r="L37" s="76"/>
      <c r="M37" s="76"/>
      <c r="N37" s="76"/>
      <c r="O37" s="76"/>
      <c r="P37" s="71">
        <v>0</v>
      </c>
      <c r="Q37" s="30">
        <v>2.0179999999999998</v>
      </c>
      <c r="R37" s="147"/>
      <c r="S37" s="108"/>
      <c r="T37" s="108"/>
      <c r="U37" s="108"/>
    </row>
    <row r="38" spans="1:21">
      <c r="A38" s="86">
        <v>43430</v>
      </c>
      <c r="B38" s="38">
        <v>2283</v>
      </c>
      <c r="C38" s="161"/>
      <c r="D38" s="161"/>
      <c r="E38" s="162"/>
      <c r="F38" s="161"/>
      <c r="G38" s="161"/>
      <c r="H38" s="161"/>
      <c r="I38" s="161"/>
      <c r="J38" s="161"/>
      <c r="K38" s="76"/>
      <c r="L38" s="76"/>
      <c r="M38" s="76"/>
      <c r="N38" s="76"/>
      <c r="O38" s="76"/>
      <c r="P38" s="71">
        <v>0</v>
      </c>
      <c r="Q38" s="30">
        <v>1.9159999999999999</v>
      </c>
      <c r="R38" s="147"/>
      <c r="S38" s="108"/>
      <c r="T38" s="108"/>
      <c r="U38" s="108"/>
    </row>
    <row r="39" spans="1:21">
      <c r="A39" s="86">
        <v>43431</v>
      </c>
      <c r="B39" s="38">
        <v>2501</v>
      </c>
      <c r="C39" s="354" t="s">
        <v>33</v>
      </c>
      <c r="D39" s="355"/>
      <c r="E39" s="355"/>
      <c r="F39" s="355"/>
      <c r="G39" s="355"/>
      <c r="H39" s="355"/>
      <c r="I39" s="355"/>
      <c r="J39" s="356"/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71">
        <v>0</v>
      </c>
      <c r="Q39" s="30">
        <v>2.16</v>
      </c>
      <c r="R39" s="147"/>
      <c r="S39" s="108"/>
      <c r="T39" s="108"/>
      <c r="U39" s="108"/>
    </row>
    <row r="40" spans="1:21">
      <c r="A40" s="86">
        <v>43432</v>
      </c>
      <c r="B40" s="38">
        <v>2318</v>
      </c>
      <c r="C40" s="163"/>
      <c r="D40" s="163"/>
      <c r="E40" s="164"/>
      <c r="F40" s="163"/>
      <c r="G40" s="163"/>
      <c r="H40" s="163"/>
      <c r="I40" s="163"/>
      <c r="J40" s="163"/>
      <c r="K40" s="76"/>
      <c r="L40" s="76"/>
      <c r="M40" s="76"/>
      <c r="N40" s="76"/>
      <c r="O40" s="76"/>
      <c r="P40" s="71">
        <v>1</v>
      </c>
      <c r="Q40" s="30">
        <v>2.0819999999999999</v>
      </c>
      <c r="R40" s="147"/>
      <c r="S40" s="108"/>
      <c r="T40" s="108"/>
      <c r="U40" s="108"/>
    </row>
    <row r="41" spans="1:21">
      <c r="A41" s="86">
        <v>43433</v>
      </c>
      <c r="B41" s="38">
        <v>2486</v>
      </c>
      <c r="C41" s="161"/>
      <c r="D41" s="161"/>
      <c r="E41" s="162"/>
      <c r="F41" s="161"/>
      <c r="G41" s="161"/>
      <c r="H41" s="161"/>
      <c r="I41" s="161"/>
      <c r="J41" s="161"/>
      <c r="K41" s="76"/>
      <c r="L41" s="76"/>
      <c r="M41" s="76"/>
      <c r="N41" s="76"/>
      <c r="O41" s="76"/>
      <c r="P41" s="71">
        <v>0</v>
      </c>
      <c r="Q41" s="30">
        <v>0.871</v>
      </c>
      <c r="R41" s="147"/>
      <c r="S41" s="108"/>
      <c r="T41" s="108"/>
      <c r="U41" s="108"/>
    </row>
    <row r="42" spans="1:21">
      <c r="A42" s="86">
        <v>43434</v>
      </c>
      <c r="B42" s="38">
        <v>2452</v>
      </c>
      <c r="C42" s="161"/>
      <c r="D42" s="161"/>
      <c r="E42" s="162"/>
      <c r="F42" s="161"/>
      <c r="G42" s="161"/>
      <c r="H42" s="161"/>
      <c r="I42" s="161"/>
      <c r="J42" s="161"/>
      <c r="K42" s="76"/>
      <c r="L42" s="76"/>
      <c r="M42" s="76"/>
      <c r="N42" s="76"/>
      <c r="O42" s="76"/>
      <c r="P42" s="71">
        <v>0</v>
      </c>
      <c r="Q42" s="30">
        <v>1.3080000000000001</v>
      </c>
      <c r="R42" s="147"/>
      <c r="S42" s="108"/>
      <c r="T42" s="108"/>
      <c r="U42" s="108"/>
    </row>
    <row r="43" spans="1:21">
      <c r="A43" s="86">
        <v>43435</v>
      </c>
      <c r="B43" s="38">
        <v>2204</v>
      </c>
      <c r="C43" s="161"/>
      <c r="D43" s="161"/>
      <c r="E43" s="162"/>
      <c r="F43" s="161"/>
      <c r="G43" s="161"/>
      <c r="H43" s="161"/>
      <c r="I43" s="161"/>
      <c r="J43" s="161"/>
      <c r="K43" s="76"/>
      <c r="L43" s="76"/>
      <c r="M43" s="76"/>
      <c r="N43" s="76"/>
      <c r="O43" s="76"/>
      <c r="P43" s="71">
        <v>0</v>
      </c>
      <c r="Q43" s="30">
        <v>1.9350000000000001</v>
      </c>
      <c r="R43" s="147"/>
      <c r="S43" s="108"/>
      <c r="T43" s="108"/>
      <c r="U43" s="108"/>
    </row>
    <row r="44" spans="1:21">
      <c r="A44" s="86">
        <v>43436</v>
      </c>
      <c r="B44" s="38">
        <v>2294</v>
      </c>
      <c r="C44" s="161"/>
      <c r="D44" s="161"/>
      <c r="E44" s="162"/>
      <c r="F44" s="161"/>
      <c r="G44" s="161"/>
      <c r="H44" s="161"/>
      <c r="I44" s="161"/>
      <c r="J44" s="161"/>
      <c r="K44" s="76"/>
      <c r="L44" s="76"/>
      <c r="M44" s="76"/>
      <c r="N44" s="76"/>
      <c r="O44" s="76"/>
      <c r="P44" s="71">
        <v>0</v>
      </c>
      <c r="Q44" s="30">
        <v>2.0960000000000001</v>
      </c>
      <c r="R44" s="147"/>
      <c r="S44" s="108"/>
      <c r="T44" s="108"/>
      <c r="U44" s="108"/>
    </row>
    <row r="45" spans="1:21">
      <c r="A45" s="86">
        <v>43437</v>
      </c>
      <c r="B45" s="38">
        <v>2234</v>
      </c>
      <c r="C45" s="161"/>
      <c r="D45" s="161"/>
      <c r="E45" s="162"/>
      <c r="F45" s="161"/>
      <c r="G45" s="161"/>
      <c r="H45" s="161"/>
      <c r="I45" s="161"/>
      <c r="J45" s="161"/>
      <c r="K45" s="76"/>
      <c r="L45" s="76"/>
      <c r="M45" s="76"/>
      <c r="N45" s="76"/>
      <c r="O45" s="76"/>
      <c r="P45" s="71">
        <v>0</v>
      </c>
      <c r="Q45" s="30">
        <v>1.8740000000000001</v>
      </c>
      <c r="R45" s="147"/>
      <c r="S45" s="108"/>
      <c r="T45" s="108"/>
      <c r="U45" s="108"/>
    </row>
    <row r="46" spans="1:21">
      <c r="A46" s="86">
        <v>43438</v>
      </c>
      <c r="B46" s="38">
        <v>2489</v>
      </c>
      <c r="C46" s="161"/>
      <c r="D46" s="161"/>
      <c r="E46" s="162"/>
      <c r="F46" s="161"/>
      <c r="G46" s="161"/>
      <c r="H46" s="161"/>
      <c r="I46" s="161"/>
      <c r="J46" s="161"/>
      <c r="K46" s="76"/>
      <c r="L46" s="76"/>
      <c r="M46" s="76"/>
      <c r="N46" s="76"/>
      <c r="O46" s="76"/>
      <c r="P46" s="71">
        <v>0</v>
      </c>
      <c r="Q46" s="30">
        <v>2.0859999999999999</v>
      </c>
      <c r="R46" s="147"/>
      <c r="S46" s="108"/>
      <c r="T46" s="108"/>
      <c r="U46" s="108"/>
    </row>
    <row r="47" spans="1:21">
      <c r="A47" s="86">
        <v>43439</v>
      </c>
      <c r="B47" s="38">
        <v>2330</v>
      </c>
      <c r="C47" s="161"/>
      <c r="D47" s="161"/>
      <c r="E47" s="162"/>
      <c r="F47" s="161"/>
      <c r="G47" s="161"/>
      <c r="H47" s="161"/>
      <c r="I47" s="161"/>
      <c r="J47" s="161"/>
      <c r="K47" s="76"/>
      <c r="L47" s="76"/>
      <c r="M47" s="76"/>
      <c r="N47" s="76"/>
      <c r="O47" s="76"/>
      <c r="P47" s="71">
        <v>0</v>
      </c>
      <c r="Q47" s="30">
        <v>2.1360000000000001</v>
      </c>
      <c r="R47" s="147"/>
      <c r="S47" s="108"/>
      <c r="T47" s="108"/>
      <c r="U47" s="108"/>
    </row>
    <row r="48" spans="1:21">
      <c r="A48" s="86">
        <v>43440</v>
      </c>
      <c r="B48" s="38">
        <v>2367</v>
      </c>
      <c r="C48" s="161"/>
      <c r="D48" s="161"/>
      <c r="E48" s="162"/>
      <c r="F48" s="161"/>
      <c r="G48" s="161"/>
      <c r="H48" s="161"/>
      <c r="I48" s="161"/>
      <c r="J48" s="161"/>
      <c r="K48" s="76"/>
      <c r="L48" s="76"/>
      <c r="M48" s="76"/>
      <c r="N48" s="76"/>
      <c r="O48" s="76"/>
      <c r="P48" s="71">
        <v>1</v>
      </c>
      <c r="Q48" s="30">
        <v>1.339</v>
      </c>
      <c r="R48" s="147"/>
      <c r="S48" s="108"/>
      <c r="T48" s="108"/>
      <c r="U48" s="108"/>
    </row>
    <row r="49" spans="1:21">
      <c r="A49" s="86">
        <v>43441</v>
      </c>
      <c r="B49" s="38">
        <v>2268</v>
      </c>
      <c r="C49" s="161"/>
      <c r="D49" s="161"/>
      <c r="E49" s="162"/>
      <c r="F49" s="161"/>
      <c r="G49" s="161"/>
      <c r="H49" s="161"/>
      <c r="I49" s="161"/>
      <c r="J49" s="161"/>
      <c r="K49" s="76"/>
      <c r="L49" s="76"/>
      <c r="M49" s="76"/>
      <c r="N49" s="76"/>
      <c r="O49" s="76"/>
      <c r="P49" s="71">
        <v>0</v>
      </c>
      <c r="Q49" s="30">
        <v>0.27500000000000002</v>
      </c>
      <c r="R49" s="147"/>
      <c r="S49" s="108"/>
      <c r="T49" s="108"/>
      <c r="U49" s="108"/>
    </row>
    <row r="50" spans="1:21">
      <c r="A50" s="86">
        <v>43442</v>
      </c>
      <c r="B50" s="38">
        <v>2051</v>
      </c>
      <c r="C50" s="161"/>
      <c r="D50" s="161"/>
      <c r="E50" s="162"/>
      <c r="F50" s="161"/>
      <c r="G50" s="161"/>
      <c r="H50" s="161"/>
      <c r="I50" s="161"/>
      <c r="J50" s="161"/>
      <c r="K50" s="76"/>
      <c r="L50" s="76"/>
      <c r="M50" s="76"/>
      <c r="N50" s="76"/>
      <c r="O50" s="76"/>
      <c r="P50" s="71">
        <v>0</v>
      </c>
      <c r="Q50" s="30">
        <v>0.34200000000000003</v>
      </c>
      <c r="R50" s="147"/>
      <c r="S50" s="108"/>
      <c r="T50" s="108"/>
      <c r="U50" s="108"/>
    </row>
    <row r="51" spans="1:21">
      <c r="A51" s="86">
        <v>43443</v>
      </c>
      <c r="B51" s="38">
        <v>2181</v>
      </c>
      <c r="C51" s="161"/>
      <c r="D51" s="161"/>
      <c r="E51" s="162"/>
      <c r="F51" s="161"/>
      <c r="G51" s="161"/>
      <c r="H51" s="161"/>
      <c r="I51" s="161"/>
      <c r="J51" s="161"/>
      <c r="K51" s="76"/>
      <c r="L51" s="76"/>
      <c r="M51" s="76"/>
      <c r="N51" s="76"/>
      <c r="O51" s="76"/>
      <c r="P51" s="71">
        <v>0</v>
      </c>
      <c r="Q51" s="30">
        <v>1.9339999999999999</v>
      </c>
      <c r="R51" s="147"/>
      <c r="S51" s="108"/>
      <c r="T51" s="108"/>
      <c r="U51" s="108"/>
    </row>
    <row r="52" spans="1:21">
      <c r="A52" s="86">
        <v>43444</v>
      </c>
      <c r="B52" s="38">
        <v>2293</v>
      </c>
      <c r="C52" s="161"/>
      <c r="D52" s="161"/>
      <c r="E52" s="162"/>
      <c r="F52" s="161"/>
      <c r="G52" s="161"/>
      <c r="H52" s="161"/>
      <c r="I52" s="161"/>
      <c r="J52" s="161"/>
      <c r="K52" s="76"/>
      <c r="L52" s="76"/>
      <c r="M52" s="76"/>
      <c r="N52" s="76"/>
      <c r="O52" s="76"/>
      <c r="P52" s="71">
        <v>0</v>
      </c>
      <c r="Q52" s="30">
        <v>1.9970000000000001</v>
      </c>
      <c r="R52" s="147"/>
      <c r="S52" s="108"/>
      <c r="T52" s="108"/>
      <c r="U52" s="108"/>
    </row>
    <row r="53" spans="1:21">
      <c r="A53" s="86">
        <v>43445</v>
      </c>
      <c r="B53" s="38">
        <v>2453</v>
      </c>
      <c r="C53" s="354" t="s">
        <v>33</v>
      </c>
      <c r="D53" s="355"/>
      <c r="E53" s="355"/>
      <c r="F53" s="355"/>
      <c r="G53" s="355"/>
      <c r="H53" s="355"/>
      <c r="I53" s="355"/>
      <c r="J53" s="356"/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71">
        <v>0</v>
      </c>
      <c r="Q53" s="30">
        <v>2.1789999999999998</v>
      </c>
      <c r="R53" s="147"/>
      <c r="S53" s="108"/>
      <c r="T53" s="108"/>
      <c r="U53" s="108"/>
    </row>
    <row r="54" spans="1:21">
      <c r="A54" s="86">
        <v>43446</v>
      </c>
      <c r="B54" s="38">
        <v>2204</v>
      </c>
      <c r="C54" s="163"/>
      <c r="D54" s="163"/>
      <c r="E54" s="164"/>
      <c r="F54" s="163"/>
      <c r="G54" s="163"/>
      <c r="H54" s="163"/>
      <c r="I54" s="163"/>
      <c r="J54" s="163"/>
      <c r="K54" s="76"/>
      <c r="L54" s="76"/>
      <c r="M54" s="76"/>
      <c r="N54" s="76"/>
      <c r="O54" s="76"/>
      <c r="P54" s="72">
        <v>6</v>
      </c>
      <c r="Q54" s="30">
        <v>1.7989999999999999</v>
      </c>
      <c r="R54" s="147"/>
      <c r="S54" s="108"/>
      <c r="T54" s="108"/>
      <c r="U54" s="108"/>
    </row>
    <row r="55" spans="1:21">
      <c r="A55" s="86">
        <v>43447</v>
      </c>
      <c r="B55" s="38">
        <v>2446</v>
      </c>
      <c r="C55" s="161"/>
      <c r="D55" s="161"/>
      <c r="E55" s="162"/>
      <c r="F55" s="161"/>
      <c r="G55" s="161"/>
      <c r="H55" s="161"/>
      <c r="I55" s="161"/>
      <c r="J55" s="161"/>
      <c r="K55" s="76"/>
      <c r="L55" s="76"/>
      <c r="M55" s="76"/>
      <c r="N55" s="76"/>
      <c r="O55" s="76"/>
      <c r="P55" s="72">
        <v>1</v>
      </c>
      <c r="Q55" s="30">
        <v>2.34</v>
      </c>
      <c r="R55" s="147"/>
      <c r="S55" s="108"/>
      <c r="T55" s="108"/>
      <c r="U55" s="108"/>
    </row>
    <row r="56" spans="1:21">
      <c r="A56" s="86">
        <v>43448</v>
      </c>
      <c r="B56" s="38">
        <v>2278</v>
      </c>
      <c r="C56" s="33"/>
      <c r="D56" s="33"/>
      <c r="E56" s="31"/>
      <c r="F56" s="31"/>
      <c r="G56" s="31"/>
      <c r="H56" s="31"/>
      <c r="I56" s="33"/>
      <c r="J56" s="33"/>
      <c r="K56" s="76"/>
      <c r="L56" s="76"/>
      <c r="M56" s="76"/>
      <c r="N56" s="76"/>
      <c r="O56" s="76"/>
      <c r="P56" s="71">
        <v>0</v>
      </c>
      <c r="Q56" s="30">
        <v>2.137</v>
      </c>
      <c r="R56" s="147"/>
      <c r="S56" s="108"/>
      <c r="T56" s="108"/>
      <c r="U56" s="108"/>
    </row>
    <row r="57" spans="1:21">
      <c r="A57" s="86">
        <v>43449</v>
      </c>
      <c r="B57" s="38">
        <v>2423</v>
      </c>
      <c r="C57" s="161"/>
      <c r="D57" s="161"/>
      <c r="E57" s="162"/>
      <c r="F57" s="161"/>
      <c r="G57" s="161"/>
      <c r="H57" s="161"/>
      <c r="I57" s="161"/>
      <c r="J57" s="161"/>
      <c r="K57" s="76"/>
      <c r="L57" s="76"/>
      <c r="M57" s="76"/>
      <c r="N57" s="76"/>
      <c r="O57" s="76"/>
      <c r="P57" s="71">
        <v>0</v>
      </c>
      <c r="Q57" s="30">
        <v>2.1339999999999999</v>
      </c>
      <c r="R57" s="147"/>
      <c r="S57" s="108"/>
      <c r="T57" s="108"/>
      <c r="U57" s="108"/>
    </row>
    <row r="58" spans="1:21">
      <c r="A58" s="86">
        <v>43450</v>
      </c>
      <c r="B58" s="38">
        <v>2019.0000000000002</v>
      </c>
      <c r="C58" s="161"/>
      <c r="D58" s="161"/>
      <c r="E58" s="162"/>
      <c r="F58" s="161"/>
      <c r="G58" s="161"/>
      <c r="H58" s="161"/>
      <c r="I58" s="161"/>
      <c r="J58" s="161"/>
      <c r="K58" s="76"/>
      <c r="L58" s="76"/>
      <c r="M58" s="76"/>
      <c r="N58" s="76"/>
      <c r="O58" s="76"/>
      <c r="P58" s="71">
        <v>3</v>
      </c>
      <c r="Q58" s="30">
        <v>1.883</v>
      </c>
      <c r="R58" s="147"/>
      <c r="S58" s="108"/>
      <c r="T58" s="108"/>
      <c r="U58" s="108"/>
    </row>
    <row r="59" spans="1:21">
      <c r="A59" s="86">
        <v>43451</v>
      </c>
      <c r="B59" s="38">
        <v>2123</v>
      </c>
      <c r="C59" s="161"/>
      <c r="D59" s="161"/>
      <c r="E59" s="162"/>
      <c r="F59" s="161"/>
      <c r="G59" s="161"/>
      <c r="H59" s="161"/>
      <c r="I59" s="161"/>
      <c r="J59" s="161"/>
      <c r="K59" s="76"/>
      <c r="L59" s="76"/>
      <c r="M59" s="76"/>
      <c r="N59" s="76"/>
      <c r="O59" s="76"/>
      <c r="P59" s="71">
        <v>0.5</v>
      </c>
      <c r="Q59" s="30">
        <v>2.0009999999999999</v>
      </c>
      <c r="R59" s="147"/>
      <c r="S59" s="108"/>
      <c r="T59" s="108"/>
      <c r="U59" s="108"/>
    </row>
    <row r="60" spans="1:21">
      <c r="A60" s="86">
        <v>43452</v>
      </c>
      <c r="B60" s="38">
        <v>2315</v>
      </c>
      <c r="C60" s="161"/>
      <c r="D60" s="161"/>
      <c r="E60" s="162"/>
      <c r="F60" s="161"/>
      <c r="G60" s="161"/>
      <c r="H60" s="161"/>
      <c r="I60" s="161"/>
      <c r="J60" s="161"/>
      <c r="K60" s="76"/>
      <c r="L60" s="76"/>
      <c r="M60" s="76"/>
      <c r="N60" s="76"/>
      <c r="O60" s="76"/>
      <c r="P60" s="71">
        <v>0</v>
      </c>
      <c r="Q60" s="30">
        <v>1.992</v>
      </c>
      <c r="R60" s="147"/>
      <c r="S60" s="108"/>
      <c r="T60" s="108"/>
      <c r="U60" s="108"/>
    </row>
    <row r="61" spans="1:21">
      <c r="A61" s="86">
        <v>43453</v>
      </c>
      <c r="B61" s="38">
        <v>2222</v>
      </c>
      <c r="C61" s="161"/>
      <c r="D61" s="161"/>
      <c r="E61" s="162"/>
      <c r="F61" s="161"/>
      <c r="G61" s="161"/>
      <c r="H61" s="161"/>
      <c r="I61" s="161"/>
      <c r="J61" s="161"/>
      <c r="K61" s="76"/>
      <c r="L61" s="76"/>
      <c r="M61" s="76"/>
      <c r="N61" s="76"/>
      <c r="O61" s="76"/>
      <c r="P61" s="71">
        <v>1</v>
      </c>
      <c r="Q61" s="30">
        <v>1.298</v>
      </c>
      <c r="R61" s="147"/>
      <c r="S61" s="108"/>
      <c r="T61" s="108"/>
      <c r="U61" s="108"/>
    </row>
    <row r="62" spans="1:21">
      <c r="A62" s="86">
        <v>43454</v>
      </c>
      <c r="B62" s="38">
        <v>2344</v>
      </c>
      <c r="C62" s="161"/>
      <c r="D62" s="161"/>
      <c r="E62" s="162"/>
      <c r="F62" s="161"/>
      <c r="G62" s="161"/>
      <c r="H62" s="161"/>
      <c r="I62" s="161"/>
      <c r="J62" s="161"/>
      <c r="K62" s="76"/>
      <c r="L62" s="76"/>
      <c r="M62" s="76"/>
      <c r="N62" s="76"/>
      <c r="O62" s="76"/>
      <c r="P62" s="71">
        <v>7</v>
      </c>
      <c r="Q62" s="30">
        <v>1.478</v>
      </c>
      <c r="R62" s="147"/>
      <c r="S62" s="108"/>
      <c r="T62" s="108"/>
      <c r="U62" s="108"/>
    </row>
    <row r="63" spans="1:21">
      <c r="A63" s="86">
        <v>43455</v>
      </c>
      <c r="B63" s="38">
        <v>2635</v>
      </c>
      <c r="C63" s="161"/>
      <c r="D63" s="161"/>
      <c r="E63" s="162"/>
      <c r="F63" s="161"/>
      <c r="G63" s="161"/>
      <c r="H63" s="161"/>
      <c r="I63" s="161"/>
      <c r="J63" s="161"/>
      <c r="K63" s="76"/>
      <c r="L63" s="76"/>
      <c r="M63" s="76"/>
      <c r="N63" s="76"/>
      <c r="O63" s="76"/>
      <c r="P63" s="71">
        <v>8</v>
      </c>
      <c r="Q63" s="30">
        <v>1.7589999999999999</v>
      </c>
      <c r="R63" s="147"/>
      <c r="S63" s="108"/>
      <c r="T63" s="108"/>
      <c r="U63" s="108"/>
    </row>
    <row r="64" spans="1:21">
      <c r="A64" s="86">
        <v>43456</v>
      </c>
      <c r="B64" s="38">
        <v>2511</v>
      </c>
      <c r="C64" s="165"/>
      <c r="D64" s="165"/>
      <c r="E64" s="166"/>
      <c r="F64" s="165"/>
      <c r="G64" s="165"/>
      <c r="H64" s="165"/>
      <c r="I64" s="165"/>
      <c r="J64" s="165"/>
      <c r="K64" s="76"/>
      <c r="L64" s="76"/>
      <c r="M64" s="76"/>
      <c r="N64" s="76"/>
      <c r="O64" s="76"/>
      <c r="P64" s="71">
        <v>6</v>
      </c>
      <c r="Q64" s="30">
        <v>2.3879999999999999</v>
      </c>
      <c r="R64" s="147"/>
      <c r="S64" s="108"/>
      <c r="T64" s="108"/>
      <c r="U64" s="108"/>
    </row>
    <row r="65" spans="1:21">
      <c r="A65" s="86">
        <v>43457</v>
      </c>
      <c r="B65" s="38">
        <v>2388</v>
      </c>
      <c r="C65" s="161"/>
      <c r="D65" s="161"/>
      <c r="E65" s="162"/>
      <c r="F65" s="161"/>
      <c r="G65" s="161"/>
      <c r="H65" s="161"/>
      <c r="I65" s="161"/>
      <c r="J65" s="161"/>
      <c r="K65" s="76"/>
      <c r="L65" s="76"/>
      <c r="M65" s="76"/>
      <c r="N65" s="76"/>
      <c r="O65" s="76"/>
      <c r="P65" s="71">
        <v>0</v>
      </c>
      <c r="Q65" s="30">
        <v>2.5529999999999999</v>
      </c>
      <c r="R65" s="147"/>
      <c r="S65" s="108"/>
      <c r="T65" s="108"/>
      <c r="U65" s="108"/>
    </row>
    <row r="66" spans="1:21">
      <c r="A66" s="86">
        <v>43458</v>
      </c>
      <c r="B66" s="38">
        <v>2250</v>
      </c>
      <c r="C66" s="161"/>
      <c r="D66" s="161"/>
      <c r="E66" s="162"/>
      <c r="F66" s="161"/>
      <c r="G66" s="161"/>
      <c r="H66" s="161"/>
      <c r="I66" s="161"/>
      <c r="J66" s="161"/>
      <c r="K66" s="76"/>
      <c r="L66" s="76"/>
      <c r="M66" s="76"/>
      <c r="N66" s="76"/>
      <c r="O66" s="76"/>
      <c r="P66" s="71">
        <v>0</v>
      </c>
      <c r="Q66" s="30">
        <v>1.99</v>
      </c>
      <c r="R66" s="147"/>
      <c r="S66" s="108"/>
      <c r="T66" s="108"/>
      <c r="U66" s="108"/>
    </row>
    <row r="67" spans="1:21">
      <c r="A67" s="86">
        <v>43459</v>
      </c>
      <c r="B67" s="38">
        <v>2005</v>
      </c>
      <c r="C67" s="354" t="s">
        <v>33</v>
      </c>
      <c r="D67" s="355"/>
      <c r="E67" s="355"/>
      <c r="F67" s="355"/>
      <c r="G67" s="355"/>
      <c r="H67" s="355"/>
      <c r="I67" s="355"/>
      <c r="J67" s="356"/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71">
        <v>0</v>
      </c>
      <c r="Q67" s="30" t="s">
        <v>55</v>
      </c>
      <c r="R67" s="147"/>
      <c r="S67" s="108"/>
      <c r="T67" s="108"/>
      <c r="U67" s="108"/>
    </row>
    <row r="68" spans="1:21">
      <c r="A68" s="86">
        <v>43460</v>
      </c>
      <c r="B68" s="38">
        <v>2005</v>
      </c>
      <c r="C68" s="161"/>
      <c r="D68" s="161"/>
      <c r="E68" s="162"/>
      <c r="F68" s="161"/>
      <c r="G68" s="161"/>
      <c r="H68" s="161"/>
      <c r="I68" s="161"/>
      <c r="J68" s="161"/>
      <c r="K68" s="76"/>
      <c r="L68" s="76"/>
      <c r="M68" s="76"/>
      <c r="N68" s="76"/>
      <c r="O68" s="76"/>
      <c r="P68" s="71">
        <v>0</v>
      </c>
      <c r="Q68" s="30">
        <v>0.81799999999999995</v>
      </c>
      <c r="R68" s="147"/>
      <c r="S68" s="108"/>
      <c r="T68" s="108"/>
      <c r="U68" s="108"/>
    </row>
    <row r="69" spans="1:21">
      <c r="A69" s="86">
        <v>43461</v>
      </c>
      <c r="B69" s="38">
        <v>1962</v>
      </c>
      <c r="C69" s="161"/>
      <c r="D69" s="161"/>
      <c r="E69" s="162"/>
      <c r="F69" s="161"/>
      <c r="G69" s="161"/>
      <c r="H69" s="161"/>
      <c r="I69" s="161"/>
      <c r="J69" s="161"/>
      <c r="K69" s="76"/>
      <c r="L69" s="76"/>
      <c r="M69" s="76"/>
      <c r="N69" s="76"/>
      <c r="O69" s="76"/>
      <c r="P69" s="71">
        <v>0</v>
      </c>
      <c r="Q69" s="30">
        <v>1.58</v>
      </c>
      <c r="R69" s="147"/>
      <c r="S69" s="108"/>
      <c r="T69" s="108"/>
      <c r="U69" s="108"/>
    </row>
    <row r="70" spans="1:21">
      <c r="A70" s="86">
        <v>43462</v>
      </c>
      <c r="B70" s="38">
        <v>2141</v>
      </c>
      <c r="C70" s="161"/>
      <c r="D70" s="161"/>
      <c r="E70" s="162"/>
      <c r="F70" s="161"/>
      <c r="G70" s="161"/>
      <c r="H70" s="161"/>
      <c r="I70" s="161"/>
      <c r="J70" s="161"/>
      <c r="K70" s="76"/>
      <c r="L70" s="76"/>
      <c r="M70" s="76"/>
      <c r="N70" s="76"/>
      <c r="O70" s="76"/>
      <c r="P70" s="71">
        <v>0</v>
      </c>
      <c r="Q70" s="30">
        <v>1.109</v>
      </c>
      <c r="R70" s="147"/>
      <c r="S70" s="108"/>
      <c r="T70" s="108"/>
      <c r="U70" s="108"/>
    </row>
    <row r="71" spans="1:21">
      <c r="A71" s="86">
        <v>43463</v>
      </c>
      <c r="B71" s="38">
        <v>2172</v>
      </c>
      <c r="C71" s="161"/>
      <c r="D71" s="161"/>
      <c r="E71" s="162"/>
      <c r="F71" s="161"/>
      <c r="G71" s="161"/>
      <c r="H71" s="161"/>
      <c r="I71" s="161"/>
      <c r="J71" s="161"/>
      <c r="K71" s="76"/>
      <c r="L71" s="76"/>
      <c r="M71" s="76"/>
      <c r="N71" s="76"/>
      <c r="O71" s="76"/>
      <c r="P71" s="71">
        <v>0</v>
      </c>
      <c r="Q71" s="30">
        <v>1.1379999999999999</v>
      </c>
      <c r="R71" s="147"/>
      <c r="S71" s="108"/>
      <c r="T71" s="108"/>
      <c r="U71" s="108"/>
    </row>
    <row r="72" spans="1:21">
      <c r="A72" s="86">
        <v>43464</v>
      </c>
      <c r="B72" s="38">
        <v>2109</v>
      </c>
      <c r="C72" s="161"/>
      <c r="D72" s="161"/>
      <c r="E72" s="162"/>
      <c r="F72" s="161"/>
      <c r="G72" s="161"/>
      <c r="H72" s="161"/>
      <c r="I72" s="161"/>
      <c r="J72" s="161"/>
      <c r="K72" s="76"/>
      <c r="L72" s="76"/>
      <c r="M72" s="76"/>
      <c r="N72" s="76"/>
      <c r="O72" s="76"/>
      <c r="P72" s="71">
        <v>0</v>
      </c>
      <c r="Q72" s="30">
        <v>1.746</v>
      </c>
      <c r="R72" s="147"/>
      <c r="S72" s="108"/>
      <c r="T72" s="108"/>
      <c r="U72" s="108"/>
    </row>
    <row r="73" spans="1:21">
      <c r="A73" s="86">
        <v>43465</v>
      </c>
      <c r="B73" s="38">
        <v>1902</v>
      </c>
      <c r="C73" s="161"/>
      <c r="D73" s="161"/>
      <c r="E73" s="162"/>
      <c r="F73" s="161"/>
      <c r="G73" s="161"/>
      <c r="H73" s="161"/>
      <c r="I73" s="161"/>
      <c r="J73" s="161"/>
      <c r="K73" s="76"/>
      <c r="L73" s="76"/>
      <c r="M73" s="76"/>
      <c r="N73" s="76"/>
      <c r="O73" s="76"/>
      <c r="P73" s="71">
        <v>0</v>
      </c>
      <c r="Q73" s="30">
        <v>1.653</v>
      </c>
      <c r="R73" s="147"/>
      <c r="S73" s="108"/>
      <c r="T73" s="108"/>
      <c r="U73" s="108"/>
    </row>
    <row r="74" spans="1:21">
      <c r="A74" s="86">
        <v>43466</v>
      </c>
      <c r="B74" s="38">
        <v>2159</v>
      </c>
      <c r="C74" s="161"/>
      <c r="D74" s="161"/>
      <c r="E74" s="162"/>
      <c r="F74" s="161"/>
      <c r="G74" s="161"/>
      <c r="H74" s="161"/>
      <c r="I74" s="161"/>
      <c r="J74" s="161"/>
      <c r="K74" s="76"/>
      <c r="L74" s="76"/>
      <c r="M74" s="76"/>
      <c r="N74" s="76"/>
      <c r="O74" s="76"/>
      <c r="P74" s="71">
        <v>0</v>
      </c>
      <c r="Q74" s="30">
        <v>1.859</v>
      </c>
      <c r="R74" s="147"/>
      <c r="S74" s="108"/>
      <c r="T74" s="108"/>
      <c r="U74" s="108"/>
    </row>
    <row r="75" spans="1:21">
      <c r="A75" s="86">
        <v>43467</v>
      </c>
      <c r="B75" s="38">
        <v>1757</v>
      </c>
      <c r="C75" s="161"/>
      <c r="D75" s="161"/>
      <c r="E75" s="162"/>
      <c r="F75" s="161"/>
      <c r="G75" s="161"/>
      <c r="H75" s="161"/>
      <c r="I75" s="161"/>
      <c r="J75" s="161"/>
      <c r="K75" s="76"/>
      <c r="L75" s="76"/>
      <c r="M75" s="76"/>
      <c r="N75" s="76"/>
      <c r="O75" s="76"/>
      <c r="P75" s="71">
        <v>0</v>
      </c>
      <c r="Q75" s="30">
        <v>1.571</v>
      </c>
      <c r="R75" s="147"/>
      <c r="S75" s="108"/>
      <c r="T75" s="108"/>
      <c r="U75" s="108"/>
    </row>
    <row r="76" spans="1:21">
      <c r="A76" s="86">
        <v>43468</v>
      </c>
      <c r="B76" s="38">
        <v>2153</v>
      </c>
      <c r="C76" s="161"/>
      <c r="D76" s="161"/>
      <c r="E76" s="162"/>
      <c r="F76" s="161"/>
      <c r="G76" s="161"/>
      <c r="H76" s="161"/>
      <c r="I76" s="161"/>
      <c r="J76" s="161"/>
      <c r="K76" s="76"/>
      <c r="L76" s="76"/>
      <c r="M76" s="76"/>
      <c r="N76" s="76"/>
      <c r="O76" s="76"/>
      <c r="P76" s="71">
        <v>0</v>
      </c>
      <c r="Q76" s="30">
        <v>0.78</v>
      </c>
      <c r="R76" s="147"/>
      <c r="S76" s="108"/>
      <c r="T76" s="108"/>
      <c r="U76" s="108"/>
    </row>
    <row r="77" spans="1:21">
      <c r="A77" s="86">
        <v>43469</v>
      </c>
      <c r="B77" s="38">
        <v>2203</v>
      </c>
      <c r="C77" s="161"/>
      <c r="D77" s="161"/>
      <c r="E77" s="162"/>
      <c r="F77" s="161"/>
      <c r="G77" s="161"/>
      <c r="H77" s="161"/>
      <c r="I77" s="161"/>
      <c r="J77" s="161"/>
      <c r="K77" s="76"/>
      <c r="L77" s="76"/>
      <c r="M77" s="76"/>
      <c r="N77" s="76"/>
      <c r="O77" s="76"/>
      <c r="P77" s="71">
        <v>0</v>
      </c>
      <c r="Q77" s="30">
        <v>0.153</v>
      </c>
      <c r="R77" s="147"/>
      <c r="S77" s="108"/>
      <c r="T77" s="108"/>
      <c r="U77" s="108"/>
    </row>
    <row r="78" spans="1:21">
      <c r="A78" s="86">
        <v>43470</v>
      </c>
      <c r="B78" s="38">
        <v>2162</v>
      </c>
      <c r="C78" s="161"/>
      <c r="D78" s="161"/>
      <c r="E78" s="162"/>
      <c r="F78" s="161"/>
      <c r="G78" s="161"/>
      <c r="H78" s="161"/>
      <c r="I78" s="161"/>
      <c r="J78" s="161"/>
      <c r="K78" s="76"/>
      <c r="L78" s="76"/>
      <c r="M78" s="76"/>
      <c r="N78" s="76"/>
      <c r="O78" s="76"/>
      <c r="P78" s="71">
        <v>0</v>
      </c>
      <c r="Q78" s="30">
        <v>1.1160000000000001</v>
      </c>
      <c r="R78" s="147"/>
      <c r="S78" s="108"/>
      <c r="T78" s="108"/>
      <c r="U78" s="108"/>
    </row>
    <row r="79" spans="1:21">
      <c r="A79" s="86">
        <v>43471</v>
      </c>
      <c r="B79" s="38">
        <v>2109</v>
      </c>
      <c r="C79" s="161"/>
      <c r="D79" s="161"/>
      <c r="E79" s="162"/>
      <c r="F79" s="161"/>
      <c r="G79" s="161"/>
      <c r="H79" s="161"/>
      <c r="I79" s="161"/>
      <c r="J79" s="161"/>
      <c r="K79" s="76"/>
      <c r="L79" s="76"/>
      <c r="M79" s="76"/>
      <c r="N79" s="76"/>
      <c r="O79" s="76"/>
      <c r="P79" s="71">
        <v>0</v>
      </c>
      <c r="Q79" s="30">
        <v>1.7989999999999999</v>
      </c>
      <c r="R79" s="147"/>
      <c r="S79" s="108"/>
      <c r="T79" s="108"/>
      <c r="U79" s="108"/>
    </row>
    <row r="80" spans="1:21">
      <c r="A80" s="86">
        <v>43472</v>
      </c>
      <c r="B80" s="38">
        <v>2189</v>
      </c>
      <c r="C80" s="161"/>
      <c r="D80" s="161"/>
      <c r="E80" s="162"/>
      <c r="F80" s="161"/>
      <c r="G80" s="161"/>
      <c r="H80" s="161"/>
      <c r="I80" s="161"/>
      <c r="J80" s="161"/>
      <c r="K80" s="76"/>
      <c r="L80" s="76"/>
      <c r="M80" s="76"/>
      <c r="N80" s="76"/>
      <c r="O80" s="76"/>
      <c r="P80" s="71">
        <v>0</v>
      </c>
      <c r="Q80" s="30">
        <v>1.8759999999999999</v>
      </c>
      <c r="R80" s="147"/>
      <c r="S80" s="108"/>
      <c r="T80" s="108"/>
      <c r="U80" s="108"/>
    </row>
    <row r="81" spans="1:21">
      <c r="A81" s="86">
        <v>43473</v>
      </c>
      <c r="B81" s="38">
        <v>2212</v>
      </c>
      <c r="C81" s="354" t="s">
        <v>33</v>
      </c>
      <c r="D81" s="355"/>
      <c r="E81" s="355"/>
      <c r="F81" s="355"/>
      <c r="G81" s="355"/>
      <c r="H81" s="355"/>
      <c r="I81" s="355"/>
      <c r="J81" s="356"/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71">
        <v>0</v>
      </c>
      <c r="Q81" s="30">
        <v>1.881</v>
      </c>
      <c r="R81" s="147"/>
      <c r="S81" s="108"/>
      <c r="T81" s="108"/>
      <c r="U81" s="108"/>
    </row>
    <row r="82" spans="1:21">
      <c r="A82" s="86">
        <v>43474</v>
      </c>
      <c r="B82" s="38">
        <v>2176</v>
      </c>
      <c r="C82" s="165"/>
      <c r="D82" s="165"/>
      <c r="E82" s="166"/>
      <c r="F82" s="165"/>
      <c r="G82" s="165"/>
      <c r="H82" s="165"/>
      <c r="I82" s="165"/>
      <c r="J82" s="165"/>
      <c r="K82" s="76"/>
      <c r="L82" s="76"/>
      <c r="M82" s="76"/>
      <c r="N82" s="76"/>
      <c r="O82" s="76"/>
      <c r="P82" s="71">
        <v>0</v>
      </c>
      <c r="Q82" s="30">
        <v>0.57999999999999996</v>
      </c>
      <c r="R82" s="147"/>
      <c r="S82" s="108"/>
      <c r="T82" s="108"/>
      <c r="U82" s="108"/>
    </row>
    <row r="83" spans="1:21">
      <c r="A83" s="86">
        <v>43475</v>
      </c>
      <c r="B83" s="38">
        <v>2158</v>
      </c>
      <c r="C83" s="161"/>
      <c r="D83" s="161"/>
      <c r="E83" s="162"/>
      <c r="F83" s="161"/>
      <c r="G83" s="161"/>
      <c r="H83" s="161"/>
      <c r="I83" s="161"/>
      <c r="J83" s="161"/>
      <c r="K83" s="76"/>
      <c r="L83" s="76"/>
      <c r="M83" s="76"/>
      <c r="N83" s="76"/>
      <c r="O83" s="76"/>
      <c r="P83" s="71">
        <v>0</v>
      </c>
      <c r="Q83" s="30">
        <v>0.29399999999999998</v>
      </c>
      <c r="R83" s="147"/>
      <c r="S83" s="108"/>
      <c r="T83" s="108"/>
      <c r="U83" s="108"/>
    </row>
    <row r="84" spans="1:21">
      <c r="A84" s="86">
        <v>43476</v>
      </c>
      <c r="B84" s="38">
        <v>2216</v>
      </c>
      <c r="C84" s="161"/>
      <c r="D84" s="161"/>
      <c r="E84" s="162"/>
      <c r="F84" s="161"/>
      <c r="G84" s="161"/>
      <c r="H84" s="161"/>
      <c r="I84" s="161"/>
      <c r="J84" s="161"/>
      <c r="K84" s="76"/>
      <c r="L84" s="76"/>
      <c r="M84" s="76"/>
      <c r="N84" s="76"/>
      <c r="O84" s="76"/>
      <c r="P84" s="71">
        <v>0</v>
      </c>
      <c r="Q84" s="30">
        <v>1.958</v>
      </c>
      <c r="R84" s="147"/>
      <c r="S84" s="108"/>
      <c r="T84" s="108"/>
      <c r="U84" s="108"/>
    </row>
    <row r="85" spans="1:21">
      <c r="A85" s="86">
        <v>43477</v>
      </c>
      <c r="B85" s="38">
        <v>2262</v>
      </c>
      <c r="C85" s="161"/>
      <c r="D85" s="161"/>
      <c r="E85" s="162"/>
      <c r="F85" s="161"/>
      <c r="G85" s="161"/>
      <c r="H85" s="161"/>
      <c r="I85" s="161"/>
      <c r="J85" s="161"/>
      <c r="K85" s="76"/>
      <c r="L85" s="76"/>
      <c r="M85" s="76"/>
      <c r="N85" s="76"/>
      <c r="O85" s="76"/>
      <c r="P85" s="71">
        <v>0</v>
      </c>
      <c r="Q85" s="30">
        <v>1.976</v>
      </c>
      <c r="R85" s="147"/>
      <c r="S85" s="108"/>
      <c r="T85" s="108"/>
      <c r="U85" s="108"/>
    </row>
    <row r="86" spans="1:21">
      <c r="A86" s="86">
        <v>43478</v>
      </c>
      <c r="B86" s="38">
        <v>2075</v>
      </c>
      <c r="C86" s="161"/>
      <c r="D86" s="161"/>
      <c r="E86" s="162"/>
      <c r="F86" s="161"/>
      <c r="G86" s="161"/>
      <c r="H86" s="161"/>
      <c r="I86" s="161"/>
      <c r="J86" s="161"/>
      <c r="K86" s="76"/>
      <c r="L86" s="76"/>
      <c r="M86" s="76"/>
      <c r="N86" s="76"/>
      <c r="O86" s="76"/>
      <c r="P86" s="71">
        <v>0</v>
      </c>
      <c r="Q86" s="30">
        <v>1.8149999999999999</v>
      </c>
      <c r="R86" s="147"/>
      <c r="S86" s="108"/>
      <c r="T86" s="108"/>
      <c r="U86" s="108"/>
    </row>
    <row r="87" spans="1:21">
      <c r="A87" s="86">
        <v>43479</v>
      </c>
      <c r="B87" s="38">
        <v>1948</v>
      </c>
      <c r="C87" s="161"/>
      <c r="D87" s="161"/>
      <c r="E87" s="162"/>
      <c r="F87" s="161"/>
      <c r="G87" s="161"/>
      <c r="H87" s="161"/>
      <c r="I87" s="161"/>
      <c r="J87" s="161"/>
      <c r="K87" s="76"/>
      <c r="L87" s="76"/>
      <c r="M87" s="76"/>
      <c r="N87" s="76"/>
      <c r="O87" s="76"/>
      <c r="P87" s="71">
        <v>0</v>
      </c>
      <c r="Q87" s="30">
        <v>1.7090000000000001</v>
      </c>
      <c r="R87" s="147"/>
      <c r="S87" s="108"/>
      <c r="T87" s="108"/>
      <c r="U87" s="108"/>
    </row>
    <row r="88" spans="1:21">
      <c r="A88" s="86">
        <v>43480</v>
      </c>
      <c r="B88" s="38">
        <v>2220</v>
      </c>
      <c r="C88" s="161"/>
      <c r="D88" s="161"/>
      <c r="E88" s="162"/>
      <c r="F88" s="161"/>
      <c r="G88" s="161"/>
      <c r="H88" s="161"/>
      <c r="I88" s="161"/>
      <c r="J88" s="161"/>
      <c r="K88" s="76"/>
      <c r="L88" s="76"/>
      <c r="M88" s="76"/>
      <c r="N88" s="76"/>
      <c r="O88" s="76"/>
      <c r="P88" s="71">
        <v>0</v>
      </c>
      <c r="Q88" s="30">
        <v>1.49</v>
      </c>
      <c r="R88" s="147"/>
      <c r="S88" s="108"/>
      <c r="T88" s="108"/>
      <c r="U88" s="108"/>
    </row>
    <row r="89" spans="1:21">
      <c r="A89" s="86">
        <v>43481</v>
      </c>
      <c r="B89" s="38">
        <v>2179</v>
      </c>
      <c r="C89" s="161"/>
      <c r="D89" s="161"/>
      <c r="E89" s="162"/>
      <c r="F89" s="161"/>
      <c r="G89" s="161"/>
      <c r="H89" s="161"/>
      <c r="I89" s="161"/>
      <c r="J89" s="161"/>
      <c r="K89" s="76"/>
      <c r="L89" s="76"/>
      <c r="M89" s="76"/>
      <c r="N89" s="76"/>
      <c r="O89" s="76"/>
      <c r="P89" s="71">
        <v>0</v>
      </c>
      <c r="Q89" s="30">
        <v>1.2709999999999999</v>
      </c>
      <c r="R89" s="147"/>
      <c r="S89" s="108"/>
      <c r="T89" s="108"/>
      <c r="U89" s="108"/>
    </row>
    <row r="90" spans="1:21">
      <c r="A90" s="86">
        <v>43482</v>
      </c>
      <c r="B90" s="38">
        <v>2131</v>
      </c>
      <c r="C90" s="161"/>
      <c r="D90" s="161"/>
      <c r="E90" s="162"/>
      <c r="F90" s="161"/>
      <c r="G90" s="161"/>
      <c r="H90" s="161"/>
      <c r="I90" s="161"/>
      <c r="J90" s="161"/>
      <c r="K90" s="76"/>
      <c r="L90" s="76"/>
      <c r="M90" s="76"/>
      <c r="N90" s="76"/>
      <c r="O90" s="76"/>
      <c r="P90" s="71">
        <v>0</v>
      </c>
      <c r="Q90" s="30">
        <v>1.4339999999999999</v>
      </c>
      <c r="R90" s="147"/>
      <c r="S90" s="108"/>
      <c r="T90" s="108"/>
      <c r="U90" s="108"/>
    </row>
    <row r="91" spans="1:21">
      <c r="A91" s="86">
        <v>43483</v>
      </c>
      <c r="B91" s="38">
        <v>2126</v>
      </c>
      <c r="C91" s="161"/>
      <c r="D91" s="161"/>
      <c r="E91" s="162"/>
      <c r="F91" s="161"/>
      <c r="G91" s="161"/>
      <c r="H91" s="161"/>
      <c r="I91" s="161"/>
      <c r="J91" s="161"/>
      <c r="K91" s="76"/>
      <c r="L91" s="76"/>
      <c r="M91" s="76"/>
      <c r="N91" s="76"/>
      <c r="O91" s="76"/>
      <c r="P91" s="71">
        <v>0</v>
      </c>
      <c r="Q91" s="30">
        <v>1.0329999999999999</v>
      </c>
      <c r="R91" s="147"/>
      <c r="S91" s="108"/>
      <c r="T91" s="108"/>
      <c r="U91" s="108"/>
    </row>
    <row r="92" spans="1:21">
      <c r="A92" s="86">
        <v>43484</v>
      </c>
      <c r="B92" s="38">
        <v>2114</v>
      </c>
      <c r="C92" s="161"/>
      <c r="D92" s="161"/>
      <c r="E92" s="162"/>
      <c r="F92" s="161"/>
      <c r="G92" s="161"/>
      <c r="H92" s="161"/>
      <c r="I92" s="161"/>
      <c r="J92" s="161"/>
      <c r="K92" s="76"/>
      <c r="L92" s="76"/>
      <c r="M92" s="76"/>
      <c r="N92" s="76"/>
      <c r="O92" s="76"/>
      <c r="P92" s="71">
        <v>0</v>
      </c>
      <c r="Q92" s="30">
        <v>1.165</v>
      </c>
      <c r="R92" s="147"/>
      <c r="S92" s="108"/>
      <c r="T92" s="108"/>
      <c r="U92" s="108"/>
    </row>
    <row r="93" spans="1:21">
      <c r="A93" s="86">
        <v>43485</v>
      </c>
      <c r="B93" s="38">
        <v>2023.0000000000002</v>
      </c>
      <c r="C93" s="161"/>
      <c r="D93" s="161"/>
      <c r="E93" s="162"/>
      <c r="F93" s="161"/>
      <c r="G93" s="161"/>
      <c r="H93" s="161"/>
      <c r="I93" s="161"/>
      <c r="J93" s="161"/>
      <c r="K93" s="76"/>
      <c r="L93" s="76"/>
      <c r="M93" s="76"/>
      <c r="N93" s="76"/>
      <c r="O93" s="76"/>
      <c r="P93" s="71">
        <v>0</v>
      </c>
      <c r="Q93" s="30">
        <v>1.3049999999999999</v>
      </c>
      <c r="R93" s="147"/>
      <c r="S93" s="108"/>
      <c r="T93" s="108"/>
      <c r="U93" s="108"/>
    </row>
    <row r="94" spans="1:21">
      <c r="A94" s="86">
        <v>43486</v>
      </c>
      <c r="B94" s="38">
        <v>2056</v>
      </c>
      <c r="C94" s="161"/>
      <c r="D94" s="161"/>
      <c r="E94" s="162"/>
      <c r="F94" s="161"/>
      <c r="G94" s="161"/>
      <c r="H94" s="161"/>
      <c r="I94" s="161"/>
      <c r="J94" s="161"/>
      <c r="K94" s="76"/>
      <c r="L94" s="76"/>
      <c r="M94" s="76"/>
      <c r="N94" s="76"/>
      <c r="O94" s="76"/>
      <c r="P94" s="71">
        <v>0</v>
      </c>
      <c r="Q94" s="30">
        <v>1.742</v>
      </c>
      <c r="R94" s="147"/>
      <c r="S94" s="108"/>
      <c r="T94" s="108"/>
      <c r="U94" s="108"/>
    </row>
    <row r="95" spans="1:21">
      <c r="A95" s="86">
        <v>43487</v>
      </c>
      <c r="B95" s="38">
        <v>2167</v>
      </c>
      <c r="C95" s="354" t="s">
        <v>33</v>
      </c>
      <c r="D95" s="355"/>
      <c r="E95" s="355"/>
      <c r="F95" s="355"/>
      <c r="G95" s="355"/>
      <c r="H95" s="355"/>
      <c r="I95" s="355"/>
      <c r="J95" s="356"/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71">
        <v>0</v>
      </c>
      <c r="Q95" s="30">
        <v>1.887</v>
      </c>
      <c r="R95" s="147"/>
      <c r="S95" s="108"/>
      <c r="T95" s="108"/>
      <c r="U95" s="108"/>
    </row>
    <row r="96" spans="1:21">
      <c r="A96" s="86">
        <v>43488</v>
      </c>
      <c r="B96" s="38">
        <v>2140</v>
      </c>
      <c r="C96" s="165"/>
      <c r="D96" s="165"/>
      <c r="E96" s="166"/>
      <c r="F96" s="165"/>
      <c r="G96" s="165"/>
      <c r="H96" s="165"/>
      <c r="I96" s="165"/>
      <c r="J96" s="165"/>
      <c r="K96" s="76"/>
      <c r="L96" s="76"/>
      <c r="M96" s="76"/>
      <c r="N96" s="76"/>
      <c r="O96" s="76"/>
      <c r="P96" s="71">
        <v>0</v>
      </c>
      <c r="Q96" s="30">
        <v>0.61099999999999999</v>
      </c>
      <c r="R96" s="147"/>
      <c r="S96" s="108"/>
      <c r="T96" s="108"/>
      <c r="U96" s="108"/>
    </row>
    <row r="97" spans="1:21">
      <c r="A97" s="86">
        <v>43489</v>
      </c>
      <c r="B97" s="38">
        <v>2075</v>
      </c>
      <c r="C97" s="161"/>
      <c r="D97" s="161"/>
      <c r="E97" s="162"/>
      <c r="F97" s="161"/>
      <c r="G97" s="161"/>
      <c r="H97" s="161"/>
      <c r="I97" s="161"/>
      <c r="J97" s="161"/>
      <c r="K97" s="76"/>
      <c r="L97" s="76"/>
      <c r="M97" s="76"/>
      <c r="N97" s="76"/>
      <c r="O97" s="76"/>
      <c r="P97" s="71">
        <v>0</v>
      </c>
      <c r="Q97" s="30">
        <v>0.15</v>
      </c>
      <c r="R97" s="147"/>
      <c r="S97" s="108"/>
      <c r="T97" s="108"/>
      <c r="U97" s="108"/>
    </row>
    <row r="98" spans="1:21">
      <c r="A98" s="86">
        <v>43490</v>
      </c>
      <c r="B98" s="38">
        <v>2114</v>
      </c>
      <c r="C98" s="33"/>
      <c r="D98" s="33"/>
      <c r="E98" s="31"/>
      <c r="F98" s="31"/>
      <c r="G98" s="31"/>
      <c r="H98" s="31"/>
      <c r="I98" s="33"/>
      <c r="J98" s="33"/>
      <c r="K98" s="76"/>
      <c r="L98" s="76"/>
      <c r="M98" s="76"/>
      <c r="N98" s="76"/>
      <c r="O98" s="76"/>
      <c r="P98" s="71">
        <v>0</v>
      </c>
      <c r="Q98" s="30">
        <v>0.13400000000000001</v>
      </c>
      <c r="R98" s="147"/>
      <c r="S98" s="108"/>
      <c r="T98" s="108"/>
      <c r="U98" s="108"/>
    </row>
    <row r="99" spans="1:21">
      <c r="A99" s="86">
        <v>43491</v>
      </c>
      <c r="B99" s="38">
        <v>2035</v>
      </c>
      <c r="C99" s="161"/>
      <c r="D99" s="161"/>
      <c r="E99" s="162"/>
      <c r="F99" s="161"/>
      <c r="G99" s="161"/>
      <c r="H99" s="161"/>
      <c r="I99" s="161"/>
      <c r="J99" s="161"/>
      <c r="K99" s="76"/>
      <c r="L99" s="76"/>
      <c r="M99" s="76"/>
      <c r="N99" s="76"/>
      <c r="O99" s="76"/>
      <c r="P99" s="71">
        <v>0</v>
      </c>
      <c r="Q99" s="30">
        <v>1.236</v>
      </c>
      <c r="R99" s="147"/>
      <c r="S99" s="108"/>
      <c r="T99" s="108"/>
      <c r="U99" s="108"/>
    </row>
    <row r="100" spans="1:21">
      <c r="A100" s="86">
        <v>43492</v>
      </c>
      <c r="B100" s="38">
        <v>1807</v>
      </c>
      <c r="C100" s="161"/>
      <c r="D100" s="161"/>
      <c r="E100" s="162"/>
      <c r="F100" s="161"/>
      <c r="G100" s="161"/>
      <c r="H100" s="161"/>
      <c r="I100" s="161"/>
      <c r="J100" s="161"/>
      <c r="K100" s="76"/>
      <c r="L100" s="76"/>
      <c r="M100" s="76"/>
      <c r="N100" s="76"/>
      <c r="O100" s="76"/>
      <c r="P100" s="71">
        <v>0</v>
      </c>
      <c r="Q100" s="30">
        <v>1.4059999999999999</v>
      </c>
      <c r="R100" s="147"/>
      <c r="S100" s="108"/>
      <c r="T100" s="108"/>
      <c r="U100" s="108"/>
    </row>
    <row r="101" spans="1:21">
      <c r="A101" s="86">
        <v>43493</v>
      </c>
      <c r="B101" s="38">
        <v>1926</v>
      </c>
      <c r="C101" s="161"/>
      <c r="D101" s="161"/>
      <c r="E101" s="162"/>
      <c r="F101" s="161"/>
      <c r="G101" s="161"/>
      <c r="H101" s="161"/>
      <c r="I101" s="161"/>
      <c r="J101" s="161"/>
      <c r="K101" s="76"/>
      <c r="L101" s="76"/>
      <c r="M101" s="76"/>
      <c r="N101" s="76"/>
      <c r="O101" s="76"/>
      <c r="P101" s="71">
        <v>0</v>
      </c>
      <c r="Q101" s="30">
        <v>1.4119999999999999</v>
      </c>
      <c r="R101" s="147"/>
      <c r="S101" s="108"/>
      <c r="T101" s="108"/>
      <c r="U101" s="108"/>
    </row>
    <row r="102" spans="1:21">
      <c r="A102" s="86">
        <v>43494</v>
      </c>
      <c r="B102" s="38">
        <v>2046</v>
      </c>
      <c r="C102" s="161"/>
      <c r="D102" s="161"/>
      <c r="E102" s="162"/>
      <c r="F102" s="161"/>
      <c r="G102" s="161"/>
      <c r="H102" s="161"/>
      <c r="I102" s="161"/>
      <c r="J102" s="161"/>
      <c r="K102" s="76"/>
      <c r="L102" s="76"/>
      <c r="M102" s="76"/>
      <c r="N102" s="76"/>
      <c r="O102" s="76"/>
      <c r="P102" s="71">
        <v>0</v>
      </c>
      <c r="Q102" s="30">
        <v>1.413</v>
      </c>
      <c r="R102" s="147"/>
      <c r="S102" s="108"/>
      <c r="T102" s="108"/>
      <c r="U102" s="108"/>
    </row>
    <row r="103" spans="1:21">
      <c r="A103" s="86">
        <v>43495</v>
      </c>
      <c r="B103" s="38">
        <v>2255</v>
      </c>
      <c r="C103" s="161"/>
      <c r="D103" s="161"/>
      <c r="E103" s="162"/>
      <c r="F103" s="161"/>
      <c r="G103" s="161"/>
      <c r="H103" s="161"/>
      <c r="I103" s="161"/>
      <c r="J103" s="161"/>
      <c r="K103" s="76"/>
      <c r="L103" s="76"/>
      <c r="M103" s="76"/>
      <c r="N103" s="76"/>
      <c r="O103" s="76"/>
      <c r="P103" s="71">
        <v>0</v>
      </c>
      <c r="Q103" s="30">
        <v>1.246</v>
      </c>
      <c r="R103" s="147"/>
      <c r="S103" s="108"/>
      <c r="T103" s="108"/>
      <c r="U103" s="108"/>
    </row>
    <row r="104" spans="1:21">
      <c r="A104" s="86">
        <v>43496</v>
      </c>
      <c r="B104" s="38">
        <v>2000</v>
      </c>
      <c r="C104" s="161"/>
      <c r="D104" s="161"/>
      <c r="E104" s="162"/>
      <c r="F104" s="161"/>
      <c r="G104" s="161"/>
      <c r="H104" s="161"/>
      <c r="I104" s="161"/>
      <c r="J104" s="161"/>
      <c r="K104" s="76"/>
      <c r="L104" s="76"/>
      <c r="M104" s="76"/>
      <c r="N104" s="76"/>
      <c r="O104" s="76"/>
      <c r="P104" s="71">
        <v>0</v>
      </c>
      <c r="Q104" s="30">
        <v>0.66200000000000003</v>
      </c>
      <c r="R104" s="147"/>
      <c r="S104" s="108"/>
      <c r="T104" s="108"/>
      <c r="U104" s="108"/>
    </row>
    <row r="105" spans="1:21">
      <c r="A105" s="86">
        <v>43497</v>
      </c>
      <c r="B105" s="38">
        <v>2214</v>
      </c>
      <c r="C105" s="161"/>
      <c r="D105" s="161"/>
      <c r="E105" s="162"/>
      <c r="F105" s="161"/>
      <c r="G105" s="161"/>
      <c r="H105" s="161"/>
      <c r="I105" s="161"/>
      <c r="J105" s="161"/>
      <c r="K105" s="76"/>
      <c r="L105" s="76"/>
      <c r="M105" s="76"/>
      <c r="N105" s="76"/>
      <c r="O105" s="76"/>
      <c r="P105" s="71">
        <v>2</v>
      </c>
      <c r="Q105" s="30">
        <v>1.34</v>
      </c>
      <c r="R105" s="147"/>
      <c r="S105" s="108"/>
      <c r="T105" s="108"/>
      <c r="U105" s="108"/>
    </row>
    <row r="106" spans="1:21">
      <c r="A106" s="86">
        <v>43498</v>
      </c>
      <c r="B106" s="38">
        <v>2111</v>
      </c>
      <c r="C106" s="161"/>
      <c r="D106" s="161"/>
      <c r="E106" s="162"/>
      <c r="F106" s="161"/>
      <c r="G106" s="161"/>
      <c r="H106" s="161"/>
      <c r="I106" s="161"/>
      <c r="J106" s="161"/>
      <c r="K106" s="76"/>
      <c r="L106" s="76"/>
      <c r="M106" s="76"/>
      <c r="N106" s="76"/>
      <c r="O106" s="76"/>
      <c r="P106" s="71">
        <v>5</v>
      </c>
      <c r="Q106" s="30">
        <v>1.7190000000000001</v>
      </c>
      <c r="R106" s="147"/>
      <c r="S106" s="108"/>
      <c r="T106" s="108"/>
      <c r="U106" s="108"/>
    </row>
    <row r="107" spans="1:21">
      <c r="A107" s="86">
        <v>43499</v>
      </c>
      <c r="B107" s="38">
        <v>2396</v>
      </c>
      <c r="C107" s="161"/>
      <c r="D107" s="161"/>
      <c r="E107" s="162"/>
      <c r="F107" s="161"/>
      <c r="G107" s="161"/>
      <c r="H107" s="161"/>
      <c r="I107" s="161"/>
      <c r="J107" s="161"/>
      <c r="K107" s="76"/>
      <c r="L107" s="76"/>
      <c r="M107" s="76"/>
      <c r="N107" s="76"/>
      <c r="O107" s="76"/>
      <c r="P107" s="71">
        <v>4</v>
      </c>
      <c r="Q107" s="30">
        <v>2.0379999999999998</v>
      </c>
      <c r="R107" s="147"/>
      <c r="S107" s="108"/>
      <c r="T107" s="108"/>
      <c r="U107" s="108"/>
    </row>
    <row r="108" spans="1:21">
      <c r="A108" s="86">
        <v>43500</v>
      </c>
      <c r="B108" s="38">
        <v>1954</v>
      </c>
      <c r="C108" s="161"/>
      <c r="D108" s="161"/>
      <c r="E108" s="162"/>
      <c r="F108" s="161"/>
      <c r="G108" s="161"/>
      <c r="H108" s="161"/>
      <c r="I108" s="161"/>
      <c r="J108" s="161"/>
      <c r="K108" s="76"/>
      <c r="L108" s="76"/>
      <c r="M108" s="76"/>
      <c r="N108" s="76"/>
      <c r="O108" s="76"/>
      <c r="P108" s="71">
        <v>0</v>
      </c>
      <c r="Q108" s="30">
        <v>1.621</v>
      </c>
      <c r="R108" s="147"/>
      <c r="S108" s="108"/>
      <c r="T108" s="108"/>
      <c r="U108" s="108"/>
    </row>
    <row r="109" spans="1:21">
      <c r="A109" s="86">
        <v>43501</v>
      </c>
      <c r="B109" s="38">
        <v>2227</v>
      </c>
      <c r="C109" s="354" t="s">
        <v>33</v>
      </c>
      <c r="D109" s="355"/>
      <c r="E109" s="355"/>
      <c r="F109" s="355"/>
      <c r="G109" s="355"/>
      <c r="H109" s="355"/>
      <c r="I109" s="355"/>
      <c r="J109" s="356"/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71">
        <v>3</v>
      </c>
      <c r="Q109" s="30">
        <v>1.19</v>
      </c>
      <c r="R109" s="147"/>
      <c r="S109" s="108"/>
      <c r="T109" s="108"/>
      <c r="U109" s="108"/>
    </row>
    <row r="110" spans="1:21">
      <c r="A110" s="86">
        <v>43502</v>
      </c>
      <c r="B110" s="38">
        <v>2271</v>
      </c>
      <c r="C110" s="161"/>
      <c r="D110" s="161"/>
      <c r="E110" s="162"/>
      <c r="F110" s="161"/>
      <c r="G110" s="161"/>
      <c r="H110" s="161"/>
      <c r="I110" s="161"/>
      <c r="J110" s="161"/>
      <c r="K110" s="76"/>
      <c r="L110" s="76"/>
      <c r="M110" s="76"/>
      <c r="N110" s="76"/>
      <c r="O110" s="76"/>
      <c r="P110" s="71">
        <v>2</v>
      </c>
      <c r="Q110" s="30">
        <v>1.1479999999999999</v>
      </c>
      <c r="R110" s="147"/>
      <c r="S110" s="108"/>
      <c r="T110" s="108"/>
      <c r="U110" s="108"/>
    </row>
    <row r="111" spans="1:21">
      <c r="A111" s="86">
        <v>43503</v>
      </c>
      <c r="B111" s="38">
        <v>2213</v>
      </c>
      <c r="C111" s="165"/>
      <c r="D111" s="165"/>
      <c r="E111" s="166"/>
      <c r="F111" s="165"/>
      <c r="G111" s="165"/>
      <c r="H111" s="165"/>
      <c r="I111" s="165"/>
      <c r="J111" s="165"/>
      <c r="K111" s="76"/>
      <c r="L111" s="76"/>
      <c r="M111" s="76"/>
      <c r="N111" s="76"/>
      <c r="O111" s="76"/>
      <c r="P111" s="71">
        <v>3</v>
      </c>
      <c r="Q111" s="30">
        <v>1.8759999999999999</v>
      </c>
      <c r="R111" s="147"/>
      <c r="S111" s="108"/>
      <c r="T111" s="108"/>
      <c r="U111" s="108"/>
    </row>
    <row r="112" spans="1:21">
      <c r="A112" s="86">
        <v>43504</v>
      </c>
      <c r="B112" s="38">
        <v>2236</v>
      </c>
      <c r="C112" s="33"/>
      <c r="D112" s="33"/>
      <c r="E112" s="31"/>
      <c r="F112" s="31"/>
      <c r="G112" s="31"/>
      <c r="H112" s="31"/>
      <c r="I112" s="33"/>
      <c r="J112" s="33"/>
      <c r="K112" s="76"/>
      <c r="L112" s="76"/>
      <c r="M112" s="76"/>
      <c r="N112" s="76"/>
      <c r="O112" s="76"/>
      <c r="P112" s="71">
        <v>0</v>
      </c>
      <c r="Q112" s="30">
        <v>1.9810000000000001</v>
      </c>
      <c r="R112" s="147"/>
      <c r="S112" s="108"/>
      <c r="T112" s="108"/>
      <c r="U112" s="108"/>
    </row>
    <row r="113" spans="1:21">
      <c r="A113" s="86">
        <v>43505</v>
      </c>
      <c r="B113" s="38">
        <v>2225</v>
      </c>
      <c r="C113" s="161"/>
      <c r="D113" s="161"/>
      <c r="E113" s="162"/>
      <c r="F113" s="161"/>
      <c r="G113" s="161"/>
      <c r="H113" s="161"/>
      <c r="I113" s="161"/>
      <c r="J113" s="161"/>
      <c r="K113" s="76"/>
      <c r="L113" s="76"/>
      <c r="M113" s="76"/>
      <c r="N113" s="76"/>
      <c r="O113" s="76"/>
      <c r="P113" s="71">
        <v>25</v>
      </c>
      <c r="Q113" s="30">
        <v>1.948</v>
      </c>
      <c r="R113" s="147"/>
      <c r="S113" s="108"/>
      <c r="T113" s="108"/>
      <c r="U113" s="108"/>
    </row>
    <row r="114" spans="1:21">
      <c r="A114" s="86">
        <v>43506</v>
      </c>
      <c r="B114" s="38">
        <v>3594</v>
      </c>
      <c r="C114" s="161"/>
      <c r="D114" s="161"/>
      <c r="E114" s="162"/>
      <c r="F114" s="161"/>
      <c r="G114" s="161"/>
      <c r="H114" s="161"/>
      <c r="I114" s="161"/>
      <c r="J114" s="161"/>
      <c r="K114" s="76"/>
      <c r="L114" s="76"/>
      <c r="M114" s="76"/>
      <c r="N114" s="76"/>
      <c r="O114" s="76"/>
      <c r="P114" s="71">
        <v>0</v>
      </c>
      <c r="Q114" s="30">
        <v>3.194</v>
      </c>
      <c r="R114" s="147"/>
      <c r="S114" s="108"/>
      <c r="T114" s="108"/>
      <c r="U114" s="108"/>
    </row>
    <row r="115" spans="1:21">
      <c r="A115" s="86">
        <v>43507</v>
      </c>
      <c r="B115" s="38">
        <v>2027.0000000000002</v>
      </c>
      <c r="C115" s="161"/>
      <c r="D115" s="161"/>
      <c r="E115" s="162"/>
      <c r="F115" s="161"/>
      <c r="G115" s="161"/>
      <c r="H115" s="161"/>
      <c r="I115" s="161"/>
      <c r="J115" s="161"/>
      <c r="K115" s="76"/>
      <c r="L115" s="76"/>
      <c r="M115" s="76"/>
      <c r="N115" s="76"/>
      <c r="O115" s="76"/>
      <c r="P115" s="71">
        <v>0</v>
      </c>
      <c r="Q115" s="30">
        <v>1.9630000000000001</v>
      </c>
      <c r="R115" s="147"/>
      <c r="S115" s="108"/>
      <c r="T115" s="108"/>
      <c r="U115" s="108"/>
    </row>
    <row r="116" spans="1:21">
      <c r="A116" s="86">
        <v>43508</v>
      </c>
      <c r="B116" s="38">
        <v>2295</v>
      </c>
      <c r="C116" s="161"/>
      <c r="D116" s="161"/>
      <c r="E116" s="162"/>
      <c r="F116" s="161"/>
      <c r="G116" s="161"/>
      <c r="H116" s="161"/>
      <c r="I116" s="161"/>
      <c r="J116" s="161"/>
      <c r="K116" s="76"/>
      <c r="L116" s="76"/>
      <c r="M116" s="76"/>
      <c r="N116" s="76"/>
      <c r="O116" s="76"/>
      <c r="P116" s="71">
        <v>0</v>
      </c>
      <c r="Q116" s="30">
        <v>1.871</v>
      </c>
      <c r="R116" s="147"/>
      <c r="S116" s="108"/>
      <c r="T116" s="108"/>
      <c r="U116" s="108"/>
    </row>
    <row r="117" spans="1:21">
      <c r="A117" s="86">
        <v>43509</v>
      </c>
      <c r="B117" s="38">
        <v>2181</v>
      </c>
      <c r="C117" s="161"/>
      <c r="D117" s="161"/>
      <c r="E117" s="162"/>
      <c r="F117" s="161"/>
      <c r="G117" s="161"/>
      <c r="H117" s="161"/>
      <c r="I117" s="161"/>
      <c r="J117" s="161"/>
      <c r="K117" s="76"/>
      <c r="L117" s="76"/>
      <c r="M117" s="76"/>
      <c r="N117" s="76"/>
      <c r="O117" s="76"/>
      <c r="P117" s="71">
        <v>0</v>
      </c>
      <c r="Q117" s="30">
        <v>1.79</v>
      </c>
      <c r="R117" s="147"/>
      <c r="S117" s="108"/>
      <c r="T117" s="108"/>
      <c r="U117" s="108"/>
    </row>
    <row r="118" spans="1:21">
      <c r="A118" s="86">
        <v>43510</v>
      </c>
      <c r="B118" s="38">
        <v>2139</v>
      </c>
      <c r="C118" s="161"/>
      <c r="D118" s="161"/>
      <c r="E118" s="162"/>
      <c r="F118" s="161"/>
      <c r="G118" s="161"/>
      <c r="H118" s="161"/>
      <c r="I118" s="161"/>
      <c r="J118" s="161"/>
      <c r="K118" s="76"/>
      <c r="L118" s="76"/>
      <c r="M118" s="76"/>
      <c r="N118" s="76"/>
      <c r="O118" s="76"/>
      <c r="P118" s="71">
        <v>0</v>
      </c>
      <c r="Q118" s="30">
        <v>0.129</v>
      </c>
      <c r="R118" s="147"/>
      <c r="S118" s="108"/>
      <c r="T118" s="108"/>
      <c r="U118" s="108"/>
    </row>
    <row r="119" spans="1:21">
      <c r="A119" s="86">
        <v>43511</v>
      </c>
      <c r="B119" s="38">
        <v>2151</v>
      </c>
      <c r="C119" s="161"/>
      <c r="D119" s="161"/>
      <c r="E119" s="162"/>
      <c r="F119" s="161"/>
      <c r="G119" s="161"/>
      <c r="H119" s="161"/>
      <c r="I119" s="161"/>
      <c r="J119" s="161"/>
      <c r="K119" s="76"/>
      <c r="L119" s="76"/>
      <c r="M119" s="76"/>
      <c r="N119" s="76"/>
      <c r="O119" s="76"/>
      <c r="P119" s="71">
        <v>0</v>
      </c>
      <c r="Q119" s="30">
        <v>0.55600000000000005</v>
      </c>
      <c r="R119" s="147"/>
      <c r="S119" s="108"/>
      <c r="T119" s="108"/>
      <c r="U119" s="108"/>
    </row>
    <row r="120" spans="1:21">
      <c r="A120" s="86">
        <v>43512</v>
      </c>
      <c r="B120" s="38">
        <v>2102</v>
      </c>
      <c r="C120" s="161"/>
      <c r="D120" s="161"/>
      <c r="E120" s="162"/>
      <c r="F120" s="161"/>
      <c r="G120" s="161"/>
      <c r="H120" s="161"/>
      <c r="I120" s="161"/>
      <c r="J120" s="161"/>
      <c r="K120" s="76"/>
      <c r="L120" s="76"/>
      <c r="M120" s="76"/>
      <c r="N120" s="76"/>
      <c r="O120" s="76"/>
      <c r="P120" s="71">
        <v>0</v>
      </c>
      <c r="Q120" s="30">
        <v>1.649</v>
      </c>
      <c r="R120" s="147"/>
      <c r="S120" s="108"/>
      <c r="T120" s="108"/>
      <c r="U120" s="108"/>
    </row>
    <row r="121" spans="1:21">
      <c r="A121" s="86">
        <v>43513</v>
      </c>
      <c r="B121" s="38">
        <v>1904</v>
      </c>
      <c r="C121" s="161"/>
      <c r="D121" s="161"/>
      <c r="E121" s="162"/>
      <c r="F121" s="161"/>
      <c r="G121" s="161"/>
      <c r="H121" s="161"/>
      <c r="I121" s="161"/>
      <c r="J121" s="161"/>
      <c r="K121" s="76"/>
      <c r="L121" s="76"/>
      <c r="M121" s="76"/>
      <c r="N121" s="76"/>
      <c r="O121" s="76"/>
      <c r="P121" s="71">
        <v>0</v>
      </c>
      <c r="Q121" s="30">
        <v>1.617</v>
      </c>
      <c r="R121" s="147"/>
      <c r="S121" s="108"/>
      <c r="T121" s="108"/>
      <c r="U121" s="108"/>
    </row>
    <row r="122" spans="1:21">
      <c r="A122" s="86">
        <v>43514</v>
      </c>
      <c r="B122" s="38">
        <v>2062</v>
      </c>
      <c r="C122" s="161"/>
      <c r="D122" s="161"/>
      <c r="E122" s="162"/>
      <c r="F122" s="161"/>
      <c r="G122" s="161"/>
      <c r="H122" s="161"/>
      <c r="I122" s="161"/>
      <c r="J122" s="161"/>
      <c r="K122" s="76"/>
      <c r="L122" s="76"/>
      <c r="M122" s="76"/>
      <c r="N122" s="76"/>
      <c r="O122" s="76"/>
      <c r="P122" s="71">
        <v>0</v>
      </c>
      <c r="Q122" s="30">
        <v>1.738</v>
      </c>
      <c r="R122" s="147"/>
      <c r="S122" s="108"/>
      <c r="T122" s="108"/>
      <c r="U122" s="108"/>
    </row>
    <row r="123" spans="1:21">
      <c r="A123" s="86">
        <v>43515</v>
      </c>
      <c r="B123" s="38">
        <v>2252</v>
      </c>
      <c r="C123" s="354" t="s">
        <v>33</v>
      </c>
      <c r="D123" s="355"/>
      <c r="E123" s="355"/>
      <c r="F123" s="355"/>
      <c r="G123" s="355"/>
      <c r="H123" s="355"/>
      <c r="I123" s="355"/>
      <c r="J123" s="356"/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71">
        <v>0</v>
      </c>
      <c r="Q123" s="30">
        <v>1.8480000000000001</v>
      </c>
      <c r="R123" s="147"/>
      <c r="S123" s="108"/>
      <c r="T123" s="108"/>
      <c r="U123" s="108"/>
    </row>
    <row r="124" spans="1:21">
      <c r="A124" s="86">
        <v>43516</v>
      </c>
      <c r="B124" s="38">
        <v>2131</v>
      </c>
      <c r="C124" s="165"/>
      <c r="D124" s="165"/>
      <c r="E124" s="166"/>
      <c r="F124" s="165"/>
      <c r="G124" s="165"/>
      <c r="H124" s="165"/>
      <c r="I124" s="165"/>
      <c r="J124" s="165"/>
      <c r="K124" s="76"/>
      <c r="L124" s="76"/>
      <c r="M124" s="76"/>
      <c r="N124" s="76"/>
      <c r="O124" s="76"/>
      <c r="P124" s="72">
        <v>0</v>
      </c>
      <c r="Q124" s="30">
        <v>0.42399999999999999</v>
      </c>
      <c r="R124" s="147"/>
      <c r="S124" s="108"/>
      <c r="T124" s="108"/>
      <c r="U124" s="108"/>
    </row>
    <row r="125" spans="1:21">
      <c r="A125" s="86">
        <v>43517</v>
      </c>
      <c r="B125" s="38">
        <v>2154</v>
      </c>
      <c r="C125" s="161"/>
      <c r="D125" s="161"/>
      <c r="E125" s="162"/>
      <c r="F125" s="161"/>
      <c r="G125" s="161"/>
      <c r="H125" s="161"/>
      <c r="I125" s="161"/>
      <c r="J125" s="161"/>
      <c r="K125" s="76"/>
      <c r="L125" s="76"/>
      <c r="M125" s="76"/>
      <c r="N125" s="76"/>
      <c r="O125" s="76"/>
      <c r="P125" s="72">
        <v>8</v>
      </c>
      <c r="Q125" s="30">
        <v>0.26200000000000001</v>
      </c>
      <c r="R125" s="147"/>
      <c r="S125" s="108"/>
      <c r="T125" s="108"/>
      <c r="U125" s="108"/>
    </row>
    <row r="126" spans="1:21">
      <c r="A126" s="86">
        <v>43518</v>
      </c>
      <c r="B126" s="38">
        <v>2175</v>
      </c>
      <c r="C126" s="161"/>
      <c r="D126" s="161"/>
      <c r="E126" s="162"/>
      <c r="F126" s="161"/>
      <c r="G126" s="161"/>
      <c r="H126" s="161"/>
      <c r="I126" s="161"/>
      <c r="J126" s="161"/>
      <c r="K126" s="76"/>
      <c r="L126" s="76"/>
      <c r="M126" s="76"/>
      <c r="N126" s="76"/>
      <c r="O126" s="76"/>
      <c r="P126" s="72">
        <v>1</v>
      </c>
      <c r="Q126" s="30">
        <v>1.8959999999999999</v>
      </c>
      <c r="R126" s="147"/>
      <c r="S126" s="108"/>
      <c r="T126" s="108"/>
      <c r="U126" s="108"/>
    </row>
    <row r="127" spans="1:21">
      <c r="A127" s="86">
        <v>43519</v>
      </c>
      <c r="B127" s="38">
        <v>2238</v>
      </c>
      <c r="C127" s="161"/>
      <c r="D127" s="161"/>
      <c r="E127" s="162"/>
      <c r="F127" s="161"/>
      <c r="G127" s="161"/>
      <c r="H127" s="161"/>
      <c r="I127" s="161"/>
      <c r="J127" s="161"/>
      <c r="K127" s="76"/>
      <c r="L127" s="76"/>
      <c r="M127" s="76"/>
      <c r="N127" s="76"/>
      <c r="O127" s="76"/>
      <c r="P127" s="72">
        <v>1</v>
      </c>
      <c r="Q127" s="30">
        <v>1.974</v>
      </c>
      <c r="R127" s="147"/>
      <c r="S127" s="108"/>
      <c r="T127" s="108"/>
      <c r="U127" s="108"/>
    </row>
    <row r="128" spans="1:21">
      <c r="A128" s="86">
        <v>43520</v>
      </c>
      <c r="B128" s="38">
        <v>2032</v>
      </c>
      <c r="C128" s="161"/>
      <c r="D128" s="161"/>
      <c r="E128" s="162"/>
      <c r="F128" s="161"/>
      <c r="G128" s="161"/>
      <c r="H128" s="161"/>
      <c r="I128" s="161"/>
      <c r="J128" s="161"/>
      <c r="K128" s="76"/>
      <c r="L128" s="76"/>
      <c r="M128" s="76"/>
      <c r="N128" s="76"/>
      <c r="O128" s="76"/>
      <c r="P128" s="72">
        <v>0</v>
      </c>
      <c r="Q128" s="30">
        <v>1.637</v>
      </c>
      <c r="R128" s="147"/>
      <c r="S128" s="108"/>
      <c r="T128" s="108"/>
      <c r="U128" s="108"/>
    </row>
    <row r="129" spans="1:21">
      <c r="A129" s="86">
        <v>43521</v>
      </c>
      <c r="B129" s="38">
        <v>1882</v>
      </c>
      <c r="C129" s="161"/>
      <c r="D129" s="161"/>
      <c r="E129" s="162"/>
      <c r="F129" s="161"/>
      <c r="G129" s="161"/>
      <c r="H129" s="161"/>
      <c r="I129" s="161"/>
      <c r="J129" s="161"/>
      <c r="K129" s="76"/>
      <c r="L129" s="76"/>
      <c r="M129" s="76"/>
      <c r="N129" s="76"/>
      <c r="O129" s="76"/>
      <c r="P129" s="72">
        <v>2</v>
      </c>
      <c r="Q129" s="30">
        <v>1.56</v>
      </c>
      <c r="R129" s="147"/>
      <c r="S129" s="108"/>
      <c r="T129" s="108"/>
      <c r="U129" s="108"/>
    </row>
    <row r="130" spans="1:21">
      <c r="A130" s="86">
        <v>43522</v>
      </c>
      <c r="B130" s="38">
        <v>2226</v>
      </c>
      <c r="C130" s="161"/>
      <c r="D130" s="161"/>
      <c r="E130" s="162"/>
      <c r="F130" s="161"/>
      <c r="G130" s="161"/>
      <c r="H130" s="161"/>
      <c r="I130" s="161"/>
      <c r="J130" s="161"/>
      <c r="K130" s="76"/>
      <c r="L130" s="76"/>
      <c r="M130" s="76"/>
      <c r="N130" s="76"/>
      <c r="O130" s="76"/>
      <c r="P130" s="72">
        <v>0</v>
      </c>
      <c r="Q130" s="30">
        <v>1.425</v>
      </c>
      <c r="R130" s="147"/>
      <c r="S130" s="108"/>
      <c r="T130" s="108"/>
      <c r="U130" s="108"/>
    </row>
    <row r="131" spans="1:21">
      <c r="A131" s="86">
        <v>43523</v>
      </c>
      <c r="B131" s="38">
        <v>2223</v>
      </c>
      <c r="C131" s="161"/>
      <c r="D131" s="161"/>
      <c r="E131" s="162"/>
      <c r="F131" s="161"/>
      <c r="G131" s="161"/>
      <c r="H131" s="161"/>
      <c r="I131" s="161"/>
      <c r="J131" s="161"/>
      <c r="K131" s="76"/>
      <c r="L131" s="76"/>
      <c r="M131" s="76"/>
      <c r="N131" s="76"/>
      <c r="O131" s="76"/>
      <c r="P131" s="72">
        <v>1</v>
      </c>
      <c r="Q131" s="30">
        <v>0.89400000000000002</v>
      </c>
      <c r="R131" s="147"/>
      <c r="S131" s="108"/>
      <c r="T131" s="108"/>
      <c r="U131" s="108"/>
    </row>
    <row r="132" spans="1:21">
      <c r="A132" s="86">
        <v>43524</v>
      </c>
      <c r="B132" s="38">
        <v>2199</v>
      </c>
      <c r="C132" s="161"/>
      <c r="D132" s="161"/>
      <c r="E132" s="162"/>
      <c r="F132" s="161"/>
      <c r="G132" s="161"/>
      <c r="H132" s="161"/>
      <c r="I132" s="161"/>
      <c r="J132" s="161"/>
      <c r="K132" s="76"/>
      <c r="L132" s="76"/>
      <c r="M132" s="76"/>
      <c r="N132" s="76"/>
      <c r="O132" s="76"/>
      <c r="P132" s="72">
        <v>4</v>
      </c>
      <c r="Q132" s="30">
        <v>1.429</v>
      </c>
      <c r="R132" s="147"/>
      <c r="S132" s="108"/>
      <c r="T132" s="108"/>
      <c r="U132" s="108"/>
    </row>
    <row r="133" spans="1:21">
      <c r="A133" s="86">
        <v>43525</v>
      </c>
      <c r="B133" s="38">
        <v>2260</v>
      </c>
      <c r="C133" s="161"/>
      <c r="D133" s="161"/>
      <c r="E133" s="162"/>
      <c r="F133" s="161"/>
      <c r="G133" s="161"/>
      <c r="H133" s="161"/>
      <c r="I133" s="161"/>
      <c r="J133" s="161"/>
      <c r="K133" s="76"/>
      <c r="L133" s="76"/>
      <c r="M133" s="76"/>
      <c r="N133" s="76"/>
      <c r="O133" s="76"/>
      <c r="P133" s="72">
        <v>0</v>
      </c>
      <c r="Q133" s="30">
        <v>2.0819999999999999</v>
      </c>
      <c r="R133" s="147"/>
      <c r="S133" s="108"/>
      <c r="T133" s="108"/>
      <c r="U133" s="108"/>
    </row>
    <row r="134" spans="1:21">
      <c r="A134" s="86">
        <v>43526</v>
      </c>
      <c r="B134" s="38">
        <v>2159</v>
      </c>
      <c r="C134" s="161"/>
      <c r="D134" s="161"/>
      <c r="E134" s="162"/>
      <c r="F134" s="161"/>
      <c r="G134" s="161"/>
      <c r="H134" s="161"/>
      <c r="I134" s="161"/>
      <c r="J134" s="161"/>
      <c r="K134" s="76"/>
      <c r="L134" s="76"/>
      <c r="M134" s="76"/>
      <c r="N134" s="76"/>
      <c r="O134" s="76"/>
      <c r="P134" s="72">
        <v>7</v>
      </c>
      <c r="Q134" s="30">
        <v>2.0259999999999998</v>
      </c>
      <c r="R134" s="147"/>
      <c r="S134" s="108"/>
      <c r="T134" s="108"/>
      <c r="U134" s="108"/>
    </row>
    <row r="135" spans="1:21">
      <c r="A135" s="86">
        <v>43527</v>
      </c>
      <c r="B135" s="38">
        <v>2165</v>
      </c>
      <c r="C135" s="161"/>
      <c r="D135" s="161"/>
      <c r="E135" s="162"/>
      <c r="F135" s="161"/>
      <c r="G135" s="161"/>
      <c r="H135" s="161"/>
      <c r="I135" s="161"/>
      <c r="J135" s="161"/>
      <c r="K135" s="76"/>
      <c r="L135" s="76"/>
      <c r="M135" s="76"/>
      <c r="N135" s="76"/>
      <c r="O135" s="76"/>
      <c r="P135" s="72">
        <v>7</v>
      </c>
      <c r="Q135" s="30">
        <v>2.1280000000000001</v>
      </c>
      <c r="R135" s="147"/>
      <c r="S135" s="108"/>
      <c r="T135" s="108"/>
      <c r="U135" s="108"/>
    </row>
    <row r="136" spans="1:21">
      <c r="A136" s="86">
        <v>43528</v>
      </c>
      <c r="B136" s="38">
        <v>2331</v>
      </c>
      <c r="C136" s="161"/>
      <c r="D136" s="161"/>
      <c r="E136" s="162"/>
      <c r="F136" s="161"/>
      <c r="G136" s="161"/>
      <c r="H136" s="161"/>
      <c r="I136" s="161"/>
      <c r="J136" s="161"/>
      <c r="K136" s="76"/>
      <c r="L136" s="76"/>
      <c r="M136" s="76"/>
      <c r="N136" s="76"/>
      <c r="O136" s="76"/>
      <c r="P136" s="72">
        <v>0</v>
      </c>
      <c r="Q136" s="30">
        <v>2.25</v>
      </c>
      <c r="R136" s="147"/>
      <c r="S136" s="108"/>
      <c r="T136" s="108"/>
      <c r="U136" s="108"/>
    </row>
    <row r="137" spans="1:21">
      <c r="A137" s="86">
        <v>43529</v>
      </c>
      <c r="B137" s="38">
        <v>2355</v>
      </c>
      <c r="C137" s="354" t="s">
        <v>33</v>
      </c>
      <c r="D137" s="355"/>
      <c r="E137" s="355"/>
      <c r="F137" s="355"/>
      <c r="G137" s="355"/>
      <c r="H137" s="355"/>
      <c r="I137" s="355"/>
      <c r="J137" s="356"/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72">
        <v>0</v>
      </c>
      <c r="Q137" s="30">
        <v>2.1909999999999998</v>
      </c>
      <c r="R137" s="147"/>
      <c r="S137" s="108"/>
      <c r="T137" s="108"/>
      <c r="U137" s="108"/>
    </row>
    <row r="138" spans="1:21">
      <c r="A138" s="86">
        <v>43530</v>
      </c>
      <c r="B138" s="38">
        <v>2173</v>
      </c>
      <c r="C138" s="165"/>
      <c r="D138" s="165"/>
      <c r="E138" s="166"/>
      <c r="F138" s="165"/>
      <c r="G138" s="165"/>
      <c r="H138" s="165"/>
      <c r="I138" s="165"/>
      <c r="J138" s="165"/>
      <c r="K138" s="76"/>
      <c r="L138" s="76"/>
      <c r="M138" s="76"/>
      <c r="N138" s="76"/>
      <c r="O138" s="76"/>
      <c r="P138" s="72">
        <v>0</v>
      </c>
      <c r="Q138" s="30">
        <v>1.508</v>
      </c>
      <c r="R138" s="147"/>
      <c r="S138" s="108"/>
      <c r="T138" s="108"/>
      <c r="U138" s="108"/>
    </row>
    <row r="139" spans="1:21">
      <c r="A139" s="86">
        <v>43531</v>
      </c>
      <c r="B139" s="38">
        <v>2208</v>
      </c>
      <c r="C139" s="161"/>
      <c r="D139" s="161"/>
      <c r="E139" s="162"/>
      <c r="F139" s="161"/>
      <c r="G139" s="161"/>
      <c r="H139" s="161"/>
      <c r="I139" s="161"/>
      <c r="J139" s="161"/>
      <c r="K139" s="76"/>
      <c r="L139" s="76"/>
      <c r="M139" s="76"/>
      <c r="N139" s="76"/>
      <c r="O139" s="76"/>
      <c r="P139" s="72">
        <v>13</v>
      </c>
      <c r="Q139" s="30">
        <v>1.1950000000000001</v>
      </c>
      <c r="R139" s="147"/>
      <c r="S139" s="108"/>
      <c r="T139" s="108"/>
      <c r="U139" s="108"/>
    </row>
    <row r="140" spans="1:21">
      <c r="A140" s="86">
        <v>43532</v>
      </c>
      <c r="B140" s="38">
        <v>3113</v>
      </c>
      <c r="C140" s="161"/>
      <c r="D140" s="161"/>
      <c r="E140" s="162"/>
      <c r="F140" s="161"/>
      <c r="G140" s="161"/>
      <c r="H140" s="161"/>
      <c r="I140" s="161"/>
      <c r="J140" s="161"/>
      <c r="K140" s="76"/>
      <c r="L140" s="76"/>
      <c r="M140" s="76"/>
      <c r="N140" s="76"/>
      <c r="O140" s="76"/>
      <c r="P140" s="72">
        <v>5</v>
      </c>
      <c r="Q140" s="30">
        <v>1.4239999999999999</v>
      </c>
      <c r="R140" s="147"/>
      <c r="S140" s="108"/>
      <c r="T140" s="108"/>
      <c r="U140" s="108"/>
    </row>
    <row r="141" spans="1:21">
      <c r="A141" s="86">
        <v>43533</v>
      </c>
      <c r="B141" s="38">
        <v>2890</v>
      </c>
      <c r="C141" s="161"/>
      <c r="D141" s="161"/>
      <c r="E141" s="162"/>
      <c r="F141" s="161"/>
      <c r="G141" s="161"/>
      <c r="H141" s="161"/>
      <c r="I141" s="161"/>
      <c r="J141" s="161"/>
      <c r="K141" s="76"/>
      <c r="L141" s="76"/>
      <c r="M141" s="76"/>
      <c r="N141" s="76"/>
      <c r="O141" s="76"/>
      <c r="P141" s="72">
        <v>0</v>
      </c>
      <c r="Q141" s="30">
        <v>2.4089999999999998</v>
      </c>
      <c r="R141" s="147"/>
      <c r="S141" s="108"/>
      <c r="T141" s="108"/>
      <c r="U141" s="108"/>
    </row>
    <row r="142" spans="1:21">
      <c r="A142" s="86">
        <v>43534</v>
      </c>
      <c r="B142" s="38">
        <v>2182</v>
      </c>
      <c r="C142" s="161"/>
      <c r="D142" s="161"/>
      <c r="E142" s="162"/>
      <c r="F142" s="161"/>
      <c r="G142" s="161"/>
      <c r="H142" s="161"/>
      <c r="I142" s="161"/>
      <c r="J142" s="161"/>
      <c r="K142" s="76"/>
      <c r="L142" s="76"/>
      <c r="M142" s="76"/>
      <c r="N142" s="76"/>
      <c r="O142" s="76"/>
      <c r="P142" s="72">
        <v>0</v>
      </c>
      <c r="Q142" s="30">
        <v>2.1560000000000001</v>
      </c>
      <c r="R142" s="147"/>
      <c r="S142" s="108"/>
      <c r="T142" s="108"/>
      <c r="U142" s="108"/>
    </row>
    <row r="143" spans="1:21">
      <c r="A143" s="86">
        <v>43535</v>
      </c>
      <c r="B143" s="38">
        <v>2036</v>
      </c>
      <c r="C143" s="161"/>
      <c r="D143" s="161"/>
      <c r="E143" s="162"/>
      <c r="F143" s="161"/>
      <c r="G143" s="161"/>
      <c r="H143" s="161"/>
      <c r="I143" s="161"/>
      <c r="J143" s="161"/>
      <c r="K143" s="76"/>
      <c r="L143" s="76"/>
      <c r="M143" s="76"/>
      <c r="N143" s="76"/>
      <c r="O143" s="76"/>
      <c r="P143" s="72">
        <v>0</v>
      </c>
      <c r="Q143" s="30">
        <v>1.7749999999999999</v>
      </c>
      <c r="R143" s="147"/>
      <c r="S143" s="108"/>
      <c r="T143" s="108"/>
      <c r="U143" s="108"/>
    </row>
    <row r="144" spans="1:21">
      <c r="A144" s="86">
        <v>43536</v>
      </c>
      <c r="B144" s="38">
        <v>2247</v>
      </c>
      <c r="C144" s="161"/>
      <c r="D144" s="161"/>
      <c r="E144" s="162"/>
      <c r="F144" s="161"/>
      <c r="G144" s="161"/>
      <c r="H144" s="161"/>
      <c r="I144" s="161"/>
      <c r="J144" s="161"/>
      <c r="K144" s="76"/>
      <c r="L144" s="76"/>
      <c r="M144" s="76"/>
      <c r="N144" s="76"/>
      <c r="O144" s="76"/>
      <c r="P144" s="72">
        <v>0</v>
      </c>
      <c r="Q144" s="30">
        <v>1.976</v>
      </c>
      <c r="R144" s="147"/>
      <c r="S144" s="108"/>
      <c r="T144" s="108"/>
      <c r="U144" s="108"/>
    </row>
    <row r="145" spans="1:21">
      <c r="A145" s="86">
        <v>43537</v>
      </c>
      <c r="B145" s="38">
        <v>2250</v>
      </c>
      <c r="C145" s="161"/>
      <c r="D145" s="161"/>
      <c r="E145" s="162"/>
      <c r="F145" s="161"/>
      <c r="G145" s="161"/>
      <c r="H145" s="161"/>
      <c r="I145" s="161"/>
      <c r="J145" s="161"/>
      <c r="K145" s="76"/>
      <c r="L145" s="76"/>
      <c r="M145" s="76"/>
      <c r="N145" s="76"/>
      <c r="O145" s="76"/>
      <c r="P145" s="72">
        <v>0</v>
      </c>
      <c r="Q145" s="30">
        <v>1.9890000000000001</v>
      </c>
      <c r="R145" s="147"/>
      <c r="S145" s="108"/>
      <c r="T145" s="108"/>
      <c r="U145" s="108"/>
    </row>
    <row r="146" spans="1:21">
      <c r="A146" s="86">
        <v>43538</v>
      </c>
      <c r="B146" s="38">
        <v>2244</v>
      </c>
      <c r="C146" s="161"/>
      <c r="D146" s="161"/>
      <c r="E146" s="162"/>
      <c r="F146" s="161"/>
      <c r="G146" s="161"/>
      <c r="H146" s="161"/>
      <c r="I146" s="161"/>
      <c r="J146" s="161"/>
      <c r="K146" s="76"/>
      <c r="L146" s="76"/>
      <c r="M146" s="76"/>
      <c r="N146" s="76"/>
      <c r="O146" s="76"/>
      <c r="P146" s="72">
        <v>2</v>
      </c>
      <c r="Q146" s="30">
        <v>1.952</v>
      </c>
      <c r="R146" s="147"/>
      <c r="S146" s="108"/>
      <c r="T146" s="108"/>
      <c r="U146" s="108"/>
    </row>
    <row r="147" spans="1:21">
      <c r="A147" s="86">
        <v>43539</v>
      </c>
      <c r="B147" s="38">
        <v>2178</v>
      </c>
      <c r="C147" s="161"/>
      <c r="D147" s="161"/>
      <c r="E147" s="162"/>
      <c r="F147" s="161"/>
      <c r="G147" s="161"/>
      <c r="H147" s="161"/>
      <c r="I147" s="161"/>
      <c r="J147" s="161"/>
      <c r="K147" s="76"/>
      <c r="L147" s="76"/>
      <c r="M147" s="76"/>
      <c r="N147" s="76"/>
      <c r="O147" s="76"/>
      <c r="P147" s="72">
        <v>54</v>
      </c>
      <c r="Q147" s="30">
        <v>2.0339999999999998</v>
      </c>
      <c r="R147" s="147"/>
      <c r="S147" s="108"/>
      <c r="T147" s="108"/>
      <c r="U147" s="108"/>
    </row>
    <row r="148" spans="1:21">
      <c r="A148" s="86">
        <v>43540</v>
      </c>
      <c r="B148" s="38">
        <v>6560</v>
      </c>
      <c r="C148" s="161"/>
      <c r="D148" s="161"/>
      <c r="E148" s="162"/>
      <c r="F148" s="161"/>
      <c r="G148" s="161"/>
      <c r="H148" s="161"/>
      <c r="I148" s="161"/>
      <c r="J148" s="161"/>
      <c r="K148" s="76"/>
      <c r="L148" s="76"/>
      <c r="M148" s="76"/>
      <c r="N148" s="76"/>
      <c r="O148" s="76"/>
      <c r="P148" s="72">
        <v>2</v>
      </c>
      <c r="Q148" s="30">
        <v>4.2919999999999998</v>
      </c>
      <c r="R148" s="147"/>
      <c r="S148" s="108"/>
      <c r="T148" s="108"/>
      <c r="U148" s="108"/>
    </row>
    <row r="149" spans="1:21">
      <c r="A149" s="86">
        <v>43541</v>
      </c>
      <c r="B149" s="38">
        <v>3430</v>
      </c>
      <c r="C149" s="161"/>
      <c r="D149" s="161"/>
      <c r="E149" s="162"/>
      <c r="F149" s="161"/>
      <c r="G149" s="161"/>
      <c r="H149" s="161"/>
      <c r="I149" s="161"/>
      <c r="J149" s="161"/>
      <c r="K149" s="76"/>
      <c r="L149" s="76"/>
      <c r="M149" s="76"/>
      <c r="N149" s="76"/>
      <c r="O149" s="76"/>
      <c r="P149" s="72">
        <v>45</v>
      </c>
      <c r="Q149" s="30">
        <v>4.524</v>
      </c>
      <c r="R149" s="147"/>
      <c r="S149" s="108"/>
      <c r="T149" s="108"/>
      <c r="U149" s="108"/>
    </row>
    <row r="150" spans="1:21">
      <c r="A150" s="86">
        <v>43542</v>
      </c>
      <c r="B150" s="38">
        <v>11673</v>
      </c>
      <c r="C150" s="161"/>
      <c r="D150" s="161"/>
      <c r="E150" s="162"/>
      <c r="F150" s="161"/>
      <c r="G150" s="161"/>
      <c r="H150" s="161"/>
      <c r="I150" s="161"/>
      <c r="J150" s="161"/>
      <c r="K150" s="76"/>
      <c r="L150" s="76"/>
      <c r="M150" s="76"/>
      <c r="N150" s="76"/>
      <c r="O150" s="76"/>
      <c r="P150" s="72">
        <v>2</v>
      </c>
      <c r="Q150" s="30">
        <v>4.6849999999999996</v>
      </c>
      <c r="R150" s="147"/>
      <c r="S150" s="108"/>
      <c r="T150" s="108"/>
      <c r="U150" s="108"/>
    </row>
    <row r="151" spans="1:21">
      <c r="A151" s="86">
        <v>43543</v>
      </c>
      <c r="B151" s="38">
        <v>4369</v>
      </c>
      <c r="C151" s="354" t="s">
        <v>33</v>
      </c>
      <c r="D151" s="355"/>
      <c r="E151" s="355"/>
      <c r="F151" s="355"/>
      <c r="G151" s="355"/>
      <c r="H151" s="355"/>
      <c r="I151" s="355"/>
      <c r="J151" s="356"/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72">
        <v>0</v>
      </c>
      <c r="Q151" s="30">
        <v>5.7690000000000001</v>
      </c>
      <c r="R151" s="147"/>
      <c r="S151" s="108"/>
      <c r="T151" s="108"/>
      <c r="U151" s="108"/>
    </row>
    <row r="152" spans="1:21">
      <c r="A152" s="86">
        <v>43544</v>
      </c>
      <c r="B152" s="38">
        <v>2716</v>
      </c>
      <c r="C152" s="165"/>
      <c r="D152" s="165"/>
      <c r="E152" s="166"/>
      <c r="F152" s="165"/>
      <c r="G152" s="165"/>
      <c r="H152" s="165"/>
      <c r="I152" s="165"/>
      <c r="J152" s="165"/>
      <c r="K152" s="76"/>
      <c r="L152" s="76"/>
      <c r="M152" s="76"/>
      <c r="N152" s="76"/>
      <c r="O152" s="76"/>
      <c r="P152" s="72">
        <v>0</v>
      </c>
      <c r="Q152" s="30">
        <v>4.5730000000000004</v>
      </c>
      <c r="R152" s="147"/>
      <c r="S152" s="108"/>
      <c r="T152" s="108"/>
      <c r="U152" s="108"/>
    </row>
    <row r="153" spans="1:21">
      <c r="A153" s="86">
        <v>43545</v>
      </c>
      <c r="B153" s="38">
        <v>2462</v>
      </c>
      <c r="C153" s="161"/>
      <c r="D153" s="161"/>
      <c r="E153" s="162"/>
      <c r="F153" s="161"/>
      <c r="G153" s="161"/>
      <c r="H153" s="161"/>
      <c r="I153" s="161"/>
      <c r="J153" s="161"/>
      <c r="K153" s="76"/>
      <c r="L153" s="76"/>
      <c r="M153" s="76"/>
      <c r="N153" s="76"/>
      <c r="O153" s="76"/>
      <c r="P153" s="72">
        <v>0</v>
      </c>
      <c r="Q153" s="30">
        <v>4.1520000000000001</v>
      </c>
      <c r="R153" s="147"/>
      <c r="S153" s="108"/>
      <c r="T153" s="108"/>
      <c r="U153" s="108"/>
    </row>
    <row r="154" spans="1:21">
      <c r="A154" s="86">
        <v>43546</v>
      </c>
      <c r="B154" s="38">
        <v>2465</v>
      </c>
      <c r="C154" s="33"/>
      <c r="D154" s="33"/>
      <c r="E154" s="31"/>
      <c r="F154" s="31"/>
      <c r="G154" s="31"/>
      <c r="H154" s="31"/>
      <c r="I154" s="33"/>
      <c r="J154" s="33"/>
      <c r="K154" s="76"/>
      <c r="L154" s="76"/>
      <c r="M154" s="76"/>
      <c r="N154" s="76"/>
      <c r="O154" s="76"/>
      <c r="P154" s="167">
        <v>8</v>
      </c>
      <c r="Q154" s="30">
        <v>4.0330000000000004</v>
      </c>
      <c r="R154" s="147"/>
      <c r="S154" s="108"/>
      <c r="T154" s="108"/>
      <c r="U154" s="108"/>
    </row>
    <row r="155" spans="1:21">
      <c r="A155" s="86">
        <v>43547</v>
      </c>
      <c r="B155" s="38">
        <v>2916</v>
      </c>
      <c r="C155" s="161"/>
      <c r="D155" s="161"/>
      <c r="E155" s="162"/>
      <c r="F155" s="161"/>
      <c r="G155" s="161"/>
      <c r="H155" s="161"/>
      <c r="I155" s="161"/>
      <c r="J155" s="161"/>
      <c r="K155" s="76"/>
      <c r="L155" s="76"/>
      <c r="M155" s="76"/>
      <c r="N155" s="76"/>
      <c r="O155" s="76"/>
      <c r="P155" s="167">
        <v>14</v>
      </c>
      <c r="Q155" s="30">
        <v>4.2229999999999999</v>
      </c>
      <c r="R155" s="147"/>
      <c r="S155" s="108"/>
      <c r="T155" s="108"/>
      <c r="U155" s="108"/>
    </row>
    <row r="156" spans="1:21">
      <c r="A156" s="86">
        <v>43548</v>
      </c>
      <c r="B156" s="38">
        <v>3554</v>
      </c>
      <c r="C156" s="161"/>
      <c r="D156" s="161"/>
      <c r="E156" s="162"/>
      <c r="F156" s="161"/>
      <c r="G156" s="161"/>
      <c r="H156" s="161"/>
      <c r="I156" s="161"/>
      <c r="J156" s="161"/>
      <c r="K156" s="76"/>
      <c r="L156" s="76"/>
      <c r="M156" s="76"/>
      <c r="N156" s="76"/>
      <c r="O156" s="76"/>
      <c r="P156" s="167">
        <v>0</v>
      </c>
      <c r="Q156" s="30">
        <v>4.12</v>
      </c>
      <c r="R156" s="147"/>
      <c r="S156" s="108"/>
      <c r="T156" s="108"/>
      <c r="U156" s="108"/>
    </row>
    <row r="157" spans="1:21">
      <c r="A157" s="86">
        <v>43549</v>
      </c>
      <c r="B157" s="38">
        <v>2454</v>
      </c>
      <c r="C157" s="161"/>
      <c r="D157" s="161"/>
      <c r="E157" s="162"/>
      <c r="F157" s="161"/>
      <c r="G157" s="161"/>
      <c r="H157" s="161"/>
      <c r="I157" s="161"/>
      <c r="J157" s="161"/>
      <c r="K157" s="76"/>
      <c r="L157" s="76"/>
      <c r="M157" s="76"/>
      <c r="N157" s="76"/>
      <c r="O157" s="76"/>
      <c r="P157" s="167">
        <v>0</v>
      </c>
      <c r="Q157" s="30">
        <v>3.1760000000000002</v>
      </c>
      <c r="R157" s="147"/>
      <c r="S157" s="108"/>
      <c r="T157" s="108"/>
      <c r="U157" s="108"/>
    </row>
    <row r="158" spans="1:21">
      <c r="A158" s="86">
        <v>43550</v>
      </c>
      <c r="B158" s="38">
        <v>2540</v>
      </c>
      <c r="C158" s="161"/>
      <c r="D158" s="161"/>
      <c r="E158" s="162"/>
      <c r="F158" s="161"/>
      <c r="G158" s="161"/>
      <c r="H158" s="161"/>
      <c r="I158" s="161"/>
      <c r="J158" s="161"/>
      <c r="K158" s="76"/>
      <c r="L158" s="76"/>
      <c r="M158" s="76"/>
      <c r="N158" s="76"/>
      <c r="O158" s="76"/>
      <c r="P158" s="167">
        <v>9</v>
      </c>
      <c r="Q158" s="30">
        <v>2.589</v>
      </c>
      <c r="R158" s="147"/>
      <c r="S158" s="108"/>
      <c r="T158" s="108"/>
      <c r="U158" s="108"/>
    </row>
    <row r="159" spans="1:21">
      <c r="A159" s="86">
        <v>43551</v>
      </c>
      <c r="B159" s="38">
        <v>3289</v>
      </c>
      <c r="C159" s="161"/>
      <c r="D159" s="161"/>
      <c r="E159" s="162"/>
      <c r="F159" s="161"/>
      <c r="G159" s="161"/>
      <c r="H159" s="161"/>
      <c r="I159" s="161"/>
      <c r="J159" s="161"/>
      <c r="K159" s="76"/>
      <c r="L159" s="76"/>
      <c r="M159" s="76"/>
      <c r="N159" s="76"/>
      <c r="O159" s="76"/>
      <c r="P159" s="167">
        <v>4</v>
      </c>
      <c r="Q159" s="30">
        <v>2.6549999999999998</v>
      </c>
      <c r="R159" s="147"/>
      <c r="S159" s="108"/>
      <c r="T159" s="108"/>
      <c r="U159" s="108"/>
    </row>
    <row r="160" spans="1:21">
      <c r="A160" s="86">
        <v>43552</v>
      </c>
      <c r="B160" s="38">
        <v>3542</v>
      </c>
      <c r="C160" s="161"/>
      <c r="D160" s="161"/>
      <c r="E160" s="162"/>
      <c r="F160" s="161"/>
      <c r="G160" s="161"/>
      <c r="H160" s="161"/>
      <c r="I160" s="161"/>
      <c r="J160" s="161"/>
      <c r="K160" s="76"/>
      <c r="L160" s="76"/>
      <c r="M160" s="76"/>
      <c r="N160" s="76"/>
      <c r="O160" s="76"/>
      <c r="P160" s="167">
        <v>0</v>
      </c>
      <c r="Q160" s="30">
        <v>4.51</v>
      </c>
      <c r="R160" s="147"/>
      <c r="S160" s="108"/>
      <c r="T160" s="108"/>
      <c r="U160" s="108"/>
    </row>
    <row r="161" spans="1:21">
      <c r="A161" s="86">
        <v>43553</v>
      </c>
      <c r="B161" s="38">
        <v>2606</v>
      </c>
      <c r="C161" s="161"/>
      <c r="D161" s="161"/>
      <c r="E161" s="162"/>
      <c r="F161" s="161"/>
      <c r="G161" s="161"/>
      <c r="H161" s="161"/>
      <c r="I161" s="161"/>
      <c r="J161" s="161"/>
      <c r="K161" s="76"/>
      <c r="L161" s="76"/>
      <c r="M161" s="76"/>
      <c r="N161" s="76"/>
      <c r="O161" s="76"/>
      <c r="P161" s="167">
        <v>0</v>
      </c>
      <c r="Q161" s="30">
        <v>2.8980000000000001</v>
      </c>
      <c r="R161" s="147"/>
      <c r="S161" s="108"/>
      <c r="T161" s="108"/>
      <c r="U161" s="108"/>
    </row>
    <row r="162" spans="1:21">
      <c r="A162" s="86">
        <v>43554</v>
      </c>
      <c r="B162" s="38">
        <v>2471</v>
      </c>
      <c r="C162" s="161"/>
      <c r="D162" s="161"/>
      <c r="E162" s="162"/>
      <c r="F162" s="161"/>
      <c r="G162" s="161"/>
      <c r="H162" s="161"/>
      <c r="I162" s="161"/>
      <c r="J162" s="161"/>
      <c r="K162" s="76"/>
      <c r="L162" s="76"/>
      <c r="M162" s="76"/>
      <c r="N162" s="76"/>
      <c r="O162" s="76"/>
      <c r="P162" s="167">
        <v>2</v>
      </c>
      <c r="Q162" s="30">
        <v>2.556</v>
      </c>
      <c r="R162" s="147"/>
      <c r="S162" s="108"/>
      <c r="T162" s="108"/>
      <c r="U162" s="108"/>
    </row>
    <row r="163" spans="1:21">
      <c r="A163" s="86">
        <v>43555</v>
      </c>
      <c r="B163" s="38">
        <v>2346</v>
      </c>
      <c r="C163" s="161"/>
      <c r="D163" s="161"/>
      <c r="E163" s="162"/>
      <c r="F163" s="161"/>
      <c r="G163" s="161"/>
      <c r="H163" s="161"/>
      <c r="I163" s="161"/>
      <c r="J163" s="161"/>
      <c r="K163" s="76"/>
      <c r="L163" s="76"/>
      <c r="M163" s="76"/>
      <c r="N163" s="76"/>
      <c r="O163" s="76"/>
      <c r="P163" s="167">
        <v>6</v>
      </c>
      <c r="Q163" s="30">
        <v>2.4460000000000002</v>
      </c>
      <c r="R163" s="147"/>
      <c r="S163" s="108"/>
      <c r="T163" s="108"/>
      <c r="U163" s="142"/>
    </row>
    <row r="164" spans="1:21">
      <c r="A164" s="86">
        <v>43556</v>
      </c>
      <c r="B164" s="38">
        <v>2478</v>
      </c>
      <c r="C164" s="161"/>
      <c r="D164" s="161"/>
      <c r="E164" s="162"/>
      <c r="F164" s="161"/>
      <c r="G164" s="161"/>
      <c r="H164" s="161"/>
      <c r="I164" s="161"/>
      <c r="J164" s="161"/>
      <c r="K164" s="76"/>
      <c r="L164" s="76"/>
      <c r="M164" s="76"/>
      <c r="N164" s="76"/>
      <c r="O164" s="76"/>
      <c r="P164" s="167">
        <v>3</v>
      </c>
      <c r="Q164" s="30">
        <v>2.2909999999999999</v>
      </c>
      <c r="R164" s="147"/>
      <c r="S164" s="108"/>
      <c r="T164" s="108"/>
      <c r="U164" s="108"/>
    </row>
    <row r="165" spans="1:21">
      <c r="A165" s="86">
        <v>43557</v>
      </c>
      <c r="B165" s="38">
        <v>2376</v>
      </c>
      <c r="C165" s="354" t="s">
        <v>33</v>
      </c>
      <c r="D165" s="355"/>
      <c r="E165" s="355"/>
      <c r="F165" s="355"/>
      <c r="G165" s="355"/>
      <c r="H165" s="355"/>
      <c r="I165" s="355"/>
      <c r="J165" s="356"/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71">
        <v>16</v>
      </c>
      <c r="Q165" s="30">
        <v>2.2360000000000002</v>
      </c>
      <c r="R165" s="147"/>
      <c r="S165" s="108"/>
      <c r="T165" s="108"/>
      <c r="U165" s="108"/>
    </row>
    <row r="166" spans="1:21">
      <c r="A166" s="86">
        <v>43558</v>
      </c>
      <c r="B166" s="38">
        <v>4130</v>
      </c>
      <c r="C166" s="165"/>
      <c r="D166" s="165"/>
      <c r="E166" s="166"/>
      <c r="F166" s="165"/>
      <c r="G166" s="165"/>
      <c r="H166" s="165"/>
      <c r="I166" s="165"/>
      <c r="J166" s="165"/>
      <c r="K166" s="76"/>
      <c r="L166" s="76"/>
      <c r="M166" s="76"/>
      <c r="N166" s="76"/>
      <c r="O166" s="76"/>
      <c r="P166" s="71">
        <v>3</v>
      </c>
      <c r="Q166" s="30">
        <v>3.9750000000000001</v>
      </c>
      <c r="R166" s="147"/>
      <c r="S166" s="108"/>
      <c r="T166" s="108"/>
      <c r="U166" s="108"/>
    </row>
    <row r="167" spans="1:21">
      <c r="A167" s="86">
        <v>43559</v>
      </c>
      <c r="B167" s="38">
        <v>3349</v>
      </c>
      <c r="C167" s="161"/>
      <c r="D167" s="161"/>
      <c r="E167" s="162"/>
      <c r="F167" s="161"/>
      <c r="G167" s="161"/>
      <c r="H167" s="161"/>
      <c r="I167" s="161"/>
      <c r="J167" s="161"/>
      <c r="K167" s="76"/>
      <c r="L167" s="76"/>
      <c r="M167" s="76"/>
      <c r="N167" s="76"/>
      <c r="O167" s="76"/>
      <c r="P167" s="71">
        <v>0</v>
      </c>
      <c r="Q167" s="30">
        <v>3.9009999999999998</v>
      </c>
      <c r="R167" s="147"/>
      <c r="S167" s="108"/>
      <c r="T167" s="108"/>
      <c r="U167" s="108"/>
    </row>
    <row r="168" spans="1:21">
      <c r="A168" s="86">
        <v>43560</v>
      </c>
      <c r="B168" s="38">
        <v>2682</v>
      </c>
      <c r="C168" s="161"/>
      <c r="D168" s="161"/>
      <c r="E168" s="162"/>
      <c r="F168" s="161"/>
      <c r="G168" s="161"/>
      <c r="H168" s="161"/>
      <c r="I168" s="161"/>
      <c r="J168" s="161"/>
      <c r="K168" s="76"/>
      <c r="L168" s="76"/>
      <c r="M168" s="76"/>
      <c r="N168" s="76"/>
      <c r="O168" s="76"/>
      <c r="P168" s="71">
        <v>3</v>
      </c>
      <c r="Q168" s="30">
        <v>2.8690000000000002</v>
      </c>
      <c r="R168" s="147"/>
      <c r="S168" s="108"/>
      <c r="T168" s="108"/>
      <c r="U168" s="108"/>
    </row>
    <row r="169" spans="1:21">
      <c r="A169" s="86">
        <v>43561</v>
      </c>
      <c r="B169" s="38">
        <v>2632</v>
      </c>
      <c r="C169" s="161"/>
      <c r="D169" s="161"/>
      <c r="E169" s="162"/>
      <c r="F169" s="161"/>
      <c r="G169" s="161"/>
      <c r="H169" s="161"/>
      <c r="I169" s="161"/>
      <c r="J169" s="161"/>
      <c r="K169" s="76"/>
      <c r="L169" s="76"/>
      <c r="M169" s="76"/>
      <c r="N169" s="76"/>
      <c r="O169" s="76"/>
      <c r="P169" s="71">
        <v>0</v>
      </c>
      <c r="Q169" s="30">
        <v>2.7519999999999998</v>
      </c>
      <c r="R169" s="147"/>
      <c r="S169" s="108"/>
      <c r="T169" s="108"/>
      <c r="U169" s="108"/>
    </row>
    <row r="170" spans="1:21">
      <c r="A170" s="86">
        <v>43562</v>
      </c>
      <c r="B170" s="38">
        <v>2363</v>
      </c>
      <c r="C170" s="161"/>
      <c r="D170" s="161"/>
      <c r="E170" s="162"/>
      <c r="F170" s="161"/>
      <c r="G170" s="161"/>
      <c r="H170" s="161"/>
      <c r="I170" s="161"/>
      <c r="J170" s="161"/>
      <c r="K170" s="76"/>
      <c r="L170" s="76"/>
      <c r="M170" s="76"/>
      <c r="N170" s="76"/>
      <c r="O170" s="76"/>
      <c r="P170" s="71">
        <v>0</v>
      </c>
      <c r="Q170" s="30">
        <v>2.4049999999999998</v>
      </c>
      <c r="R170" s="147"/>
      <c r="S170" s="108"/>
      <c r="T170" s="108"/>
      <c r="U170" s="108"/>
    </row>
    <row r="171" spans="1:21">
      <c r="A171" s="86">
        <v>43563</v>
      </c>
      <c r="B171" s="38">
        <v>2321</v>
      </c>
      <c r="C171" s="161"/>
      <c r="D171" s="161"/>
      <c r="E171" s="162"/>
      <c r="F171" s="161"/>
      <c r="G171" s="161"/>
      <c r="H171" s="161"/>
      <c r="I171" s="161"/>
      <c r="J171" s="161"/>
      <c r="K171" s="76"/>
      <c r="L171" s="76"/>
      <c r="M171" s="76"/>
      <c r="N171" s="76"/>
      <c r="O171" s="76"/>
      <c r="P171" s="71">
        <v>0</v>
      </c>
      <c r="Q171" s="30">
        <v>2.218</v>
      </c>
      <c r="R171" s="147"/>
      <c r="S171" s="108"/>
      <c r="T171" s="108"/>
      <c r="U171" s="108"/>
    </row>
    <row r="172" spans="1:21">
      <c r="A172" s="86">
        <v>43564</v>
      </c>
      <c r="B172" s="38">
        <v>2398</v>
      </c>
      <c r="C172" s="161"/>
      <c r="D172" s="161"/>
      <c r="E172" s="162"/>
      <c r="F172" s="161"/>
      <c r="G172" s="161"/>
      <c r="H172" s="161"/>
      <c r="I172" s="161"/>
      <c r="J172" s="161"/>
      <c r="K172" s="76"/>
      <c r="L172" s="76"/>
      <c r="M172" s="76"/>
      <c r="N172" s="76"/>
      <c r="O172" s="76"/>
      <c r="P172" s="71">
        <v>0</v>
      </c>
      <c r="Q172" s="30">
        <v>2.3039999999999998</v>
      </c>
      <c r="R172" s="147"/>
      <c r="S172" s="108"/>
      <c r="T172" s="108"/>
      <c r="U172" s="108"/>
    </row>
    <row r="173" spans="1:21">
      <c r="A173" s="86">
        <v>43565</v>
      </c>
      <c r="B173" s="38">
        <v>2342</v>
      </c>
      <c r="C173" s="161"/>
      <c r="D173" s="161"/>
      <c r="E173" s="162"/>
      <c r="F173" s="161"/>
      <c r="G173" s="161"/>
      <c r="H173" s="161"/>
      <c r="I173" s="161"/>
      <c r="J173" s="161"/>
      <c r="K173" s="76"/>
      <c r="L173" s="76"/>
      <c r="M173" s="76"/>
      <c r="N173" s="76"/>
      <c r="O173" s="76"/>
      <c r="P173" s="71">
        <v>1</v>
      </c>
      <c r="Q173" s="30">
        <v>2.242</v>
      </c>
      <c r="R173" s="147"/>
      <c r="S173" s="108"/>
      <c r="T173" s="108"/>
      <c r="U173" s="108"/>
    </row>
    <row r="174" spans="1:21">
      <c r="A174" s="86">
        <v>43566</v>
      </c>
      <c r="B174" s="38">
        <v>2335</v>
      </c>
      <c r="C174" s="161"/>
      <c r="D174" s="161"/>
      <c r="E174" s="162"/>
      <c r="F174" s="161"/>
      <c r="G174" s="161"/>
      <c r="H174" s="161"/>
      <c r="I174" s="161"/>
      <c r="J174" s="161"/>
      <c r="K174" s="76"/>
      <c r="L174" s="76"/>
      <c r="M174" s="76"/>
      <c r="N174" s="76"/>
      <c r="O174" s="76"/>
      <c r="P174" s="71">
        <v>0</v>
      </c>
      <c r="Q174" s="30">
        <v>2.2000000000000002</v>
      </c>
      <c r="R174" s="147"/>
      <c r="S174" s="108"/>
      <c r="T174" s="108"/>
      <c r="U174" s="108"/>
    </row>
    <row r="175" spans="1:21">
      <c r="A175" s="86">
        <v>43567</v>
      </c>
      <c r="B175" s="38">
        <v>2338</v>
      </c>
      <c r="C175" s="161"/>
      <c r="D175" s="161"/>
      <c r="E175" s="162"/>
      <c r="F175" s="161"/>
      <c r="G175" s="161"/>
      <c r="H175" s="161"/>
      <c r="I175" s="161"/>
      <c r="J175" s="161"/>
      <c r="K175" s="76"/>
      <c r="L175" s="76"/>
      <c r="M175" s="76"/>
      <c r="N175" s="76"/>
      <c r="O175" s="76"/>
      <c r="P175" s="71">
        <v>4</v>
      </c>
      <c r="Q175" s="30">
        <v>0.75600000000000001</v>
      </c>
      <c r="R175" s="147"/>
      <c r="S175" s="108"/>
      <c r="T175" s="108"/>
      <c r="U175" s="108"/>
    </row>
    <row r="176" spans="1:21">
      <c r="A176" s="86">
        <v>43568</v>
      </c>
      <c r="B176" s="38">
        <v>3080</v>
      </c>
      <c r="C176" s="161"/>
      <c r="D176" s="161"/>
      <c r="E176" s="162"/>
      <c r="F176" s="161"/>
      <c r="G176" s="161"/>
      <c r="H176" s="161"/>
      <c r="I176" s="161"/>
      <c r="J176" s="161"/>
      <c r="K176" s="76"/>
      <c r="L176" s="76"/>
      <c r="M176" s="76"/>
      <c r="N176" s="76"/>
      <c r="O176" s="76"/>
      <c r="P176" s="71">
        <v>0</v>
      </c>
      <c r="Q176" s="30">
        <v>2.5499999999999998</v>
      </c>
      <c r="R176" s="147"/>
      <c r="S176" s="108"/>
      <c r="T176" s="108"/>
      <c r="U176" s="108"/>
    </row>
    <row r="177" spans="1:21">
      <c r="A177" s="86">
        <v>43569</v>
      </c>
      <c r="B177" s="38">
        <v>2352</v>
      </c>
      <c r="C177" s="161"/>
      <c r="D177" s="161"/>
      <c r="E177" s="162"/>
      <c r="F177" s="161"/>
      <c r="G177" s="161"/>
      <c r="H177" s="161"/>
      <c r="I177" s="161"/>
      <c r="J177" s="161"/>
      <c r="K177" s="76"/>
      <c r="L177" s="76"/>
      <c r="M177" s="76"/>
      <c r="N177" s="76"/>
      <c r="O177" s="76"/>
      <c r="P177" s="71">
        <v>0</v>
      </c>
      <c r="Q177" s="30">
        <v>2.4670000000000001</v>
      </c>
      <c r="R177" s="147"/>
      <c r="S177" s="108"/>
      <c r="T177" s="108"/>
      <c r="U177" s="108"/>
    </row>
    <row r="178" spans="1:21">
      <c r="A178" s="86">
        <v>43570</v>
      </c>
      <c r="B178" s="38">
        <v>2259</v>
      </c>
      <c r="C178" s="161"/>
      <c r="D178" s="161"/>
      <c r="E178" s="162"/>
      <c r="F178" s="161"/>
      <c r="G178" s="161"/>
      <c r="H178" s="161"/>
      <c r="I178" s="161"/>
      <c r="J178" s="161"/>
      <c r="K178" s="76"/>
      <c r="L178" s="76"/>
      <c r="M178" s="76"/>
      <c r="N178" s="76"/>
      <c r="O178" s="76"/>
      <c r="P178" s="71">
        <v>1</v>
      </c>
      <c r="Q178" s="30">
        <v>2.1379999999999999</v>
      </c>
      <c r="R178" s="147"/>
      <c r="S178" s="108"/>
      <c r="T178" s="108"/>
      <c r="U178" s="108"/>
    </row>
    <row r="179" spans="1:21">
      <c r="A179" s="86">
        <v>43571</v>
      </c>
      <c r="B179" s="38">
        <v>2190</v>
      </c>
      <c r="C179" s="354" t="s">
        <v>33</v>
      </c>
      <c r="D179" s="355"/>
      <c r="E179" s="355"/>
      <c r="F179" s="355"/>
      <c r="G179" s="355"/>
      <c r="H179" s="355"/>
      <c r="I179" s="355"/>
      <c r="J179" s="356"/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71">
        <v>3</v>
      </c>
      <c r="Q179" s="30">
        <v>2.097</v>
      </c>
      <c r="R179" s="147"/>
      <c r="S179" s="108"/>
      <c r="T179" s="108"/>
      <c r="U179" s="108"/>
    </row>
    <row r="180" spans="1:21">
      <c r="A180" s="86">
        <v>43572</v>
      </c>
      <c r="B180" s="38">
        <v>2646</v>
      </c>
      <c r="C180" s="165"/>
      <c r="D180" s="165"/>
      <c r="E180" s="166"/>
      <c r="F180" s="165"/>
      <c r="G180" s="165"/>
      <c r="H180" s="165"/>
      <c r="I180" s="165"/>
      <c r="J180" s="165"/>
      <c r="K180" s="76"/>
      <c r="L180" s="76"/>
      <c r="M180" s="76"/>
      <c r="N180" s="76"/>
      <c r="O180" s="76"/>
      <c r="P180" s="71">
        <v>3</v>
      </c>
      <c r="Q180" s="30">
        <v>2.5840000000000001</v>
      </c>
      <c r="R180" s="147"/>
      <c r="S180" s="108"/>
      <c r="T180" s="108"/>
      <c r="U180" s="108"/>
    </row>
    <row r="181" spans="1:21">
      <c r="A181" s="86">
        <v>43573</v>
      </c>
      <c r="B181" s="38">
        <v>2462</v>
      </c>
      <c r="C181" s="161"/>
      <c r="D181" s="161"/>
      <c r="E181" s="162"/>
      <c r="F181" s="161"/>
      <c r="G181" s="161"/>
      <c r="H181" s="161"/>
      <c r="I181" s="161"/>
      <c r="J181" s="161"/>
      <c r="K181" s="76"/>
      <c r="L181" s="76"/>
      <c r="M181" s="76"/>
      <c r="N181" s="76"/>
      <c r="O181" s="76"/>
      <c r="P181" s="71">
        <v>2</v>
      </c>
      <c r="Q181" s="30">
        <v>2.5379999999999998</v>
      </c>
      <c r="R181" s="147"/>
      <c r="S181" s="108"/>
      <c r="T181" s="108"/>
      <c r="U181" s="108"/>
    </row>
    <row r="182" spans="1:21">
      <c r="A182" s="86">
        <v>43574</v>
      </c>
      <c r="B182" s="38">
        <v>2312</v>
      </c>
      <c r="C182" s="161"/>
      <c r="D182" s="161"/>
      <c r="E182" s="162"/>
      <c r="F182" s="161"/>
      <c r="G182" s="161"/>
      <c r="H182" s="161"/>
      <c r="I182" s="161"/>
      <c r="J182" s="161"/>
      <c r="K182" s="76"/>
      <c r="L182" s="76"/>
      <c r="M182" s="76"/>
      <c r="N182" s="76"/>
      <c r="O182" s="76"/>
      <c r="P182" s="71">
        <v>18</v>
      </c>
      <c r="Q182" s="30">
        <v>2.3570000000000002</v>
      </c>
      <c r="R182" s="147"/>
      <c r="S182" s="108"/>
      <c r="T182" s="108"/>
      <c r="U182" s="108"/>
    </row>
    <row r="183" spans="1:21">
      <c r="A183" s="86">
        <v>43575</v>
      </c>
      <c r="B183" s="38">
        <v>3592</v>
      </c>
      <c r="C183" s="161"/>
      <c r="D183" s="161"/>
      <c r="E183" s="162"/>
      <c r="F183" s="161"/>
      <c r="G183" s="161"/>
      <c r="H183" s="161"/>
      <c r="I183" s="161"/>
      <c r="J183" s="161"/>
      <c r="K183" s="76"/>
      <c r="L183" s="76"/>
      <c r="M183" s="76"/>
      <c r="N183" s="76"/>
      <c r="O183" s="76"/>
      <c r="P183" s="71">
        <v>8</v>
      </c>
      <c r="Q183" s="30">
        <v>3.802</v>
      </c>
      <c r="R183" s="147"/>
      <c r="S183" s="108"/>
      <c r="T183" s="108"/>
      <c r="U183" s="108"/>
    </row>
    <row r="184" spans="1:21">
      <c r="A184" s="86">
        <v>43576</v>
      </c>
      <c r="B184" s="38">
        <v>3920</v>
      </c>
      <c r="C184" s="161"/>
      <c r="D184" s="161"/>
      <c r="E184" s="162"/>
      <c r="F184" s="161"/>
      <c r="G184" s="161"/>
      <c r="H184" s="161"/>
      <c r="I184" s="161"/>
      <c r="J184" s="161"/>
      <c r="K184" s="76"/>
      <c r="L184" s="76"/>
      <c r="M184" s="76"/>
      <c r="N184" s="76"/>
      <c r="O184" s="76"/>
      <c r="P184" s="71">
        <v>1</v>
      </c>
      <c r="Q184" s="30">
        <v>4.1760000000000002</v>
      </c>
      <c r="R184" s="147"/>
      <c r="S184" s="108"/>
      <c r="T184" s="108"/>
      <c r="U184" s="108"/>
    </row>
    <row r="185" spans="1:21">
      <c r="A185" s="86">
        <v>43577</v>
      </c>
      <c r="B185" s="38">
        <v>2745</v>
      </c>
      <c r="C185" s="161"/>
      <c r="D185" s="161"/>
      <c r="E185" s="162"/>
      <c r="F185" s="161"/>
      <c r="G185" s="161"/>
      <c r="H185" s="161"/>
      <c r="I185" s="161"/>
      <c r="J185" s="161"/>
      <c r="K185" s="76"/>
      <c r="L185" s="76"/>
      <c r="M185" s="76"/>
      <c r="N185" s="76"/>
      <c r="O185" s="76"/>
      <c r="P185" s="71">
        <v>1</v>
      </c>
      <c r="Q185" s="30">
        <v>3.35</v>
      </c>
      <c r="R185" s="147"/>
      <c r="S185" s="108"/>
      <c r="T185" s="108"/>
      <c r="U185" s="108"/>
    </row>
    <row r="186" spans="1:21">
      <c r="A186" s="86">
        <v>43578</v>
      </c>
      <c r="B186" s="38">
        <v>2384</v>
      </c>
      <c r="C186" s="161"/>
      <c r="D186" s="161"/>
      <c r="E186" s="162"/>
      <c r="F186" s="161"/>
      <c r="G186" s="161"/>
      <c r="H186" s="161"/>
      <c r="I186" s="161"/>
      <c r="J186" s="161"/>
      <c r="K186" s="76"/>
      <c r="L186" s="76"/>
      <c r="M186" s="76"/>
      <c r="N186" s="76"/>
      <c r="O186" s="76"/>
      <c r="P186" s="71">
        <v>2</v>
      </c>
      <c r="Q186" s="30">
        <v>2.5630000000000002</v>
      </c>
      <c r="R186" s="147"/>
      <c r="S186" s="108"/>
      <c r="T186" s="108"/>
      <c r="U186" s="108"/>
    </row>
    <row r="187" spans="1:21">
      <c r="A187" s="86">
        <v>43579</v>
      </c>
      <c r="B187" s="38">
        <v>2588</v>
      </c>
      <c r="C187" s="161"/>
      <c r="D187" s="161"/>
      <c r="E187" s="162"/>
      <c r="F187" s="161"/>
      <c r="G187" s="161"/>
      <c r="H187" s="161"/>
      <c r="I187" s="161"/>
      <c r="J187" s="161"/>
      <c r="K187" s="76"/>
      <c r="L187" s="76"/>
      <c r="M187" s="76"/>
      <c r="N187" s="76"/>
      <c r="O187" s="76"/>
      <c r="P187" s="71">
        <v>0</v>
      </c>
      <c r="Q187" s="30">
        <v>2.4689999999999999</v>
      </c>
      <c r="R187" s="147"/>
      <c r="S187" s="108"/>
      <c r="T187" s="108"/>
      <c r="U187" s="108"/>
    </row>
    <row r="188" spans="1:21">
      <c r="A188" s="86">
        <v>43580</v>
      </c>
      <c r="B188" s="38">
        <v>2474</v>
      </c>
      <c r="C188" s="161"/>
      <c r="D188" s="161"/>
      <c r="E188" s="162"/>
      <c r="F188" s="161"/>
      <c r="G188" s="161"/>
      <c r="H188" s="161"/>
      <c r="I188" s="161"/>
      <c r="J188" s="161"/>
      <c r="K188" s="76"/>
      <c r="L188" s="76"/>
      <c r="M188" s="76"/>
      <c r="N188" s="76"/>
      <c r="O188" s="76"/>
      <c r="P188" s="71">
        <v>0</v>
      </c>
      <c r="Q188" s="30">
        <v>2.9260000000000002</v>
      </c>
      <c r="R188" s="147"/>
      <c r="S188" s="108"/>
      <c r="T188" s="108"/>
      <c r="U188" s="108"/>
    </row>
    <row r="189" spans="1:21">
      <c r="A189" s="86">
        <v>43581</v>
      </c>
      <c r="B189" s="38">
        <v>2337</v>
      </c>
      <c r="C189" s="161"/>
      <c r="D189" s="161"/>
      <c r="E189" s="162"/>
      <c r="F189" s="161"/>
      <c r="G189" s="161"/>
      <c r="H189" s="161"/>
      <c r="I189" s="161"/>
      <c r="J189" s="161"/>
      <c r="K189" s="76"/>
      <c r="L189" s="76"/>
      <c r="M189" s="76"/>
      <c r="N189" s="76"/>
      <c r="O189" s="76"/>
      <c r="P189" s="71">
        <v>0</v>
      </c>
      <c r="Q189" s="30">
        <v>2.48</v>
      </c>
      <c r="R189" s="147"/>
      <c r="S189" s="108"/>
      <c r="T189" s="108"/>
      <c r="U189" s="108"/>
    </row>
    <row r="190" spans="1:21">
      <c r="A190" s="86">
        <v>43582</v>
      </c>
      <c r="B190" s="38">
        <v>2229</v>
      </c>
      <c r="C190" s="161"/>
      <c r="D190" s="161"/>
      <c r="E190" s="162"/>
      <c r="F190" s="161"/>
      <c r="G190" s="161"/>
      <c r="H190" s="161"/>
      <c r="I190" s="161"/>
      <c r="J190" s="161"/>
      <c r="K190" s="76"/>
      <c r="L190" s="76"/>
      <c r="M190" s="76"/>
      <c r="N190" s="76"/>
      <c r="O190" s="76"/>
      <c r="P190" s="71">
        <v>0</v>
      </c>
      <c r="Q190" s="30">
        <v>2.2440000000000002</v>
      </c>
      <c r="R190" s="147"/>
      <c r="S190" s="108"/>
      <c r="T190" s="108"/>
      <c r="U190" s="108"/>
    </row>
    <row r="191" spans="1:21">
      <c r="A191" s="86">
        <v>43583</v>
      </c>
      <c r="B191" s="38">
        <v>2238</v>
      </c>
      <c r="C191" s="161"/>
      <c r="D191" s="161"/>
      <c r="E191" s="162"/>
      <c r="F191" s="161"/>
      <c r="G191" s="161"/>
      <c r="H191" s="161"/>
      <c r="I191" s="161"/>
      <c r="J191" s="161"/>
      <c r="K191" s="76"/>
      <c r="L191" s="76"/>
      <c r="M191" s="76"/>
      <c r="N191" s="76"/>
      <c r="O191" s="76"/>
      <c r="P191" s="71">
        <v>0</v>
      </c>
      <c r="Q191" s="30">
        <v>2.11</v>
      </c>
      <c r="R191" s="147"/>
      <c r="S191" s="108"/>
      <c r="T191" s="108"/>
      <c r="U191" s="108"/>
    </row>
    <row r="192" spans="1:21">
      <c r="A192" s="86">
        <v>43584</v>
      </c>
      <c r="B192" s="38">
        <v>2262</v>
      </c>
      <c r="C192" s="161"/>
      <c r="D192" s="161"/>
      <c r="E192" s="162"/>
      <c r="F192" s="161"/>
      <c r="G192" s="161"/>
      <c r="H192" s="161"/>
      <c r="I192" s="161"/>
      <c r="J192" s="161"/>
      <c r="K192" s="76"/>
      <c r="L192" s="76"/>
      <c r="M192" s="76"/>
      <c r="N192" s="76"/>
      <c r="O192" s="76"/>
      <c r="P192" s="71">
        <v>0</v>
      </c>
      <c r="Q192" s="30">
        <v>2.1190000000000002</v>
      </c>
      <c r="R192" s="147"/>
      <c r="S192" s="108"/>
      <c r="T192" s="108"/>
      <c r="U192" s="108"/>
    </row>
    <row r="193" spans="1:21">
      <c r="A193" s="86">
        <v>43585</v>
      </c>
      <c r="B193" s="38">
        <v>2435</v>
      </c>
      <c r="C193" s="354" t="s">
        <v>33</v>
      </c>
      <c r="D193" s="355"/>
      <c r="E193" s="355"/>
      <c r="F193" s="355"/>
      <c r="G193" s="355"/>
      <c r="H193" s="355"/>
      <c r="I193" s="355"/>
      <c r="J193" s="356"/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71">
        <v>5</v>
      </c>
      <c r="Q193" s="30">
        <v>2.2480000000000002</v>
      </c>
      <c r="R193" s="147"/>
      <c r="S193" s="108"/>
      <c r="T193" s="108"/>
      <c r="U193" s="108"/>
    </row>
    <row r="194" spans="1:21">
      <c r="A194" s="86">
        <v>43586</v>
      </c>
      <c r="B194" s="38">
        <v>2463</v>
      </c>
      <c r="C194" s="165"/>
      <c r="D194" s="165"/>
      <c r="E194" s="166"/>
      <c r="F194" s="165"/>
      <c r="G194" s="165"/>
      <c r="H194" s="165"/>
      <c r="I194" s="165"/>
      <c r="J194" s="165"/>
      <c r="K194" s="76"/>
      <c r="L194" s="76"/>
      <c r="M194" s="76"/>
      <c r="N194" s="76"/>
      <c r="O194" s="76"/>
      <c r="P194" s="71">
        <v>1</v>
      </c>
      <c r="Q194" s="30">
        <v>2.5430000000000001</v>
      </c>
      <c r="R194" s="147"/>
      <c r="S194" s="108"/>
      <c r="T194" s="108"/>
      <c r="U194" s="108"/>
    </row>
    <row r="195" spans="1:21">
      <c r="A195" s="86">
        <v>43587</v>
      </c>
      <c r="B195" s="38">
        <v>2411</v>
      </c>
      <c r="C195" s="161"/>
      <c r="D195" s="161"/>
      <c r="E195" s="162"/>
      <c r="F195" s="161"/>
      <c r="G195" s="161"/>
      <c r="H195" s="161"/>
      <c r="I195" s="161"/>
      <c r="J195" s="161"/>
      <c r="K195" s="76"/>
      <c r="L195" s="76"/>
      <c r="M195" s="76"/>
      <c r="N195" s="76"/>
      <c r="O195" s="76"/>
      <c r="P195" s="71">
        <v>0</v>
      </c>
      <c r="Q195" s="30">
        <v>2.4350000000000001</v>
      </c>
      <c r="R195" s="147"/>
      <c r="S195" s="108"/>
      <c r="T195" s="108"/>
      <c r="U195" s="108"/>
    </row>
    <row r="196" spans="1:21">
      <c r="A196" s="86">
        <v>43588</v>
      </c>
      <c r="B196" s="38">
        <v>2316</v>
      </c>
      <c r="C196" s="161"/>
      <c r="D196" s="161"/>
      <c r="E196" s="162"/>
      <c r="F196" s="161"/>
      <c r="G196" s="161"/>
      <c r="H196" s="161"/>
      <c r="I196" s="161"/>
      <c r="J196" s="161"/>
      <c r="K196" s="76"/>
      <c r="L196" s="76"/>
      <c r="M196" s="76"/>
      <c r="N196" s="76"/>
      <c r="O196" s="76"/>
      <c r="P196" s="124">
        <v>0</v>
      </c>
      <c r="Q196" s="30">
        <v>2.323</v>
      </c>
      <c r="R196" s="147"/>
      <c r="S196" s="108"/>
      <c r="T196" s="108"/>
      <c r="U196" s="108"/>
    </row>
    <row r="197" spans="1:21">
      <c r="A197" s="86">
        <v>43589</v>
      </c>
      <c r="B197" s="38">
        <v>2271</v>
      </c>
      <c r="C197" s="161"/>
      <c r="D197" s="161"/>
      <c r="E197" s="162"/>
      <c r="F197" s="161"/>
      <c r="G197" s="161"/>
      <c r="H197" s="161"/>
      <c r="I197" s="161"/>
      <c r="J197" s="123"/>
      <c r="K197" s="76"/>
      <c r="L197" s="76"/>
      <c r="M197" s="76"/>
      <c r="N197" s="76"/>
      <c r="O197" s="76"/>
      <c r="P197" s="71">
        <v>4</v>
      </c>
      <c r="Q197" s="30">
        <v>2.2949999999999999</v>
      </c>
      <c r="R197" s="147"/>
      <c r="S197" s="108"/>
      <c r="T197" s="108"/>
      <c r="U197" s="108"/>
    </row>
    <row r="198" spans="1:21">
      <c r="A198" s="86">
        <v>43590</v>
      </c>
      <c r="B198" s="38">
        <v>2460</v>
      </c>
      <c r="C198" s="161"/>
      <c r="D198" s="161"/>
      <c r="E198" s="162"/>
      <c r="F198" s="161"/>
      <c r="G198" s="161"/>
      <c r="H198" s="161"/>
      <c r="I198" s="161"/>
      <c r="J198" s="161"/>
      <c r="K198" s="76"/>
      <c r="L198" s="76"/>
      <c r="M198" s="76"/>
      <c r="N198" s="76"/>
      <c r="O198" s="76"/>
      <c r="P198" s="71">
        <v>0</v>
      </c>
      <c r="Q198" s="30">
        <v>2.5190000000000001</v>
      </c>
      <c r="R198" s="147"/>
      <c r="S198" s="108"/>
      <c r="T198" s="108"/>
      <c r="U198" s="108"/>
    </row>
    <row r="199" spans="1:21">
      <c r="A199" s="86">
        <v>43591</v>
      </c>
      <c r="B199" s="38">
        <v>2250</v>
      </c>
      <c r="C199" s="161"/>
      <c r="D199" s="161"/>
      <c r="E199" s="162"/>
      <c r="F199" s="161"/>
      <c r="G199" s="161"/>
      <c r="H199" s="161"/>
      <c r="I199" s="161"/>
      <c r="J199" s="161"/>
      <c r="K199" s="76"/>
      <c r="L199" s="76"/>
      <c r="M199" s="76"/>
      <c r="N199" s="76"/>
      <c r="O199" s="76"/>
      <c r="P199" s="71">
        <v>0</v>
      </c>
      <c r="Q199" s="30">
        <v>2.226</v>
      </c>
      <c r="R199" s="147"/>
      <c r="S199" s="108"/>
      <c r="T199" s="108"/>
      <c r="U199" s="108"/>
    </row>
    <row r="200" spans="1:21">
      <c r="A200" s="86">
        <v>43592</v>
      </c>
      <c r="B200" s="38">
        <v>2437</v>
      </c>
      <c r="C200" s="161"/>
      <c r="D200" s="161"/>
      <c r="E200" s="162"/>
      <c r="F200" s="161"/>
      <c r="G200" s="161"/>
      <c r="H200" s="161"/>
      <c r="I200" s="161"/>
      <c r="J200" s="161"/>
      <c r="K200" s="76"/>
      <c r="L200" s="76"/>
      <c r="M200" s="76"/>
      <c r="N200" s="76"/>
      <c r="O200" s="76"/>
      <c r="P200" s="71">
        <v>0</v>
      </c>
      <c r="Q200" s="30">
        <v>2.3650000000000002</v>
      </c>
      <c r="R200" s="147"/>
      <c r="S200" s="108"/>
      <c r="T200" s="108"/>
      <c r="U200" s="108"/>
    </row>
    <row r="201" spans="1:21">
      <c r="A201" s="86">
        <v>43593</v>
      </c>
      <c r="B201" s="38">
        <v>2325</v>
      </c>
      <c r="C201" s="161"/>
      <c r="D201" s="161"/>
      <c r="E201" s="162"/>
      <c r="F201" s="161"/>
      <c r="G201" s="161"/>
      <c r="H201" s="161"/>
      <c r="I201" s="161"/>
      <c r="J201" s="161"/>
      <c r="K201" s="76"/>
      <c r="L201" s="76"/>
      <c r="M201" s="76"/>
      <c r="N201" s="76"/>
      <c r="O201" s="76"/>
      <c r="P201" s="71">
        <v>0</v>
      </c>
      <c r="Q201" s="30">
        <v>2.2810000000000001</v>
      </c>
      <c r="R201" s="147"/>
      <c r="S201" s="108"/>
      <c r="T201" s="108"/>
      <c r="U201" s="108"/>
    </row>
    <row r="202" spans="1:21">
      <c r="A202" s="86">
        <v>43594</v>
      </c>
      <c r="B202" s="38">
        <v>2264</v>
      </c>
      <c r="C202" s="161"/>
      <c r="D202" s="161"/>
      <c r="E202" s="162"/>
      <c r="F202" s="161"/>
      <c r="G202" s="161"/>
      <c r="H202" s="161"/>
      <c r="I202" s="161"/>
      <c r="J202" s="161"/>
      <c r="K202" s="76"/>
      <c r="L202" s="76"/>
      <c r="M202" s="76"/>
      <c r="N202" s="76"/>
      <c r="O202" s="76"/>
      <c r="P202" s="71">
        <v>0</v>
      </c>
      <c r="Q202" s="30">
        <v>0.74299999999999999</v>
      </c>
      <c r="R202" s="147"/>
      <c r="S202" s="108"/>
      <c r="T202" s="108"/>
      <c r="U202" s="108"/>
    </row>
    <row r="203" spans="1:21">
      <c r="A203" s="86">
        <v>43595</v>
      </c>
      <c r="B203" s="38">
        <v>2301</v>
      </c>
      <c r="C203" s="161"/>
      <c r="D203" s="161"/>
      <c r="E203" s="162"/>
      <c r="F203" s="161"/>
      <c r="G203" s="161"/>
      <c r="H203" s="161"/>
      <c r="I203" s="161"/>
      <c r="J203" s="161"/>
      <c r="K203" s="76"/>
      <c r="L203" s="76"/>
      <c r="M203" s="76"/>
      <c r="N203" s="76"/>
      <c r="O203" s="76"/>
      <c r="P203" s="71">
        <v>0</v>
      </c>
      <c r="Q203" s="30">
        <v>0.57299999999999995</v>
      </c>
      <c r="R203" s="147"/>
      <c r="S203" s="108"/>
      <c r="T203" s="108"/>
      <c r="U203" s="108"/>
    </row>
    <row r="204" spans="1:21">
      <c r="A204" s="86">
        <v>43596</v>
      </c>
      <c r="B204" s="38">
        <v>2264</v>
      </c>
      <c r="C204" s="161"/>
      <c r="D204" s="161"/>
      <c r="E204" s="162"/>
      <c r="F204" s="161"/>
      <c r="G204" s="161"/>
      <c r="H204" s="161"/>
      <c r="I204" s="161"/>
      <c r="J204" s="161"/>
      <c r="K204" s="76"/>
      <c r="L204" s="76"/>
      <c r="M204" s="76"/>
      <c r="N204" s="76"/>
      <c r="O204" s="76"/>
      <c r="P204" s="71">
        <v>0</v>
      </c>
      <c r="Q204" s="30">
        <v>1.7649999999999999</v>
      </c>
      <c r="R204" s="147"/>
      <c r="S204" s="108"/>
      <c r="T204" s="108"/>
      <c r="U204" s="108"/>
    </row>
    <row r="205" spans="1:21">
      <c r="A205" s="86">
        <v>43597</v>
      </c>
      <c r="B205" s="38">
        <v>2152</v>
      </c>
      <c r="C205" s="161"/>
      <c r="D205" s="161"/>
      <c r="E205" s="162"/>
      <c r="F205" s="161"/>
      <c r="G205" s="161"/>
      <c r="H205" s="161"/>
      <c r="I205" s="161"/>
      <c r="J205" s="161"/>
      <c r="K205" s="76"/>
      <c r="L205" s="76"/>
      <c r="M205" s="76"/>
      <c r="N205" s="76"/>
      <c r="O205" s="76"/>
      <c r="P205" s="71">
        <v>2</v>
      </c>
      <c r="Q205" s="30">
        <v>1.865</v>
      </c>
      <c r="R205" s="147"/>
      <c r="S205" s="108"/>
      <c r="T205" s="108"/>
      <c r="U205" s="108"/>
    </row>
    <row r="206" spans="1:21">
      <c r="A206" s="86">
        <v>43598</v>
      </c>
      <c r="B206" s="38">
        <v>2142</v>
      </c>
      <c r="C206" s="161"/>
      <c r="D206" s="161"/>
      <c r="E206" s="162"/>
      <c r="F206" s="161"/>
      <c r="G206" s="161"/>
      <c r="H206" s="161"/>
      <c r="I206" s="161"/>
      <c r="J206" s="161"/>
      <c r="K206" s="76"/>
      <c r="L206" s="76"/>
      <c r="M206" s="76"/>
      <c r="N206" s="76"/>
      <c r="O206" s="76"/>
      <c r="P206" s="71">
        <v>2</v>
      </c>
      <c r="Q206" s="30">
        <v>1.9730000000000001</v>
      </c>
      <c r="R206" s="147"/>
      <c r="S206" s="108"/>
      <c r="T206" s="108"/>
      <c r="U206" s="108"/>
    </row>
    <row r="207" spans="1:21">
      <c r="A207" s="86">
        <v>43599</v>
      </c>
      <c r="B207" s="38">
        <v>2395</v>
      </c>
      <c r="C207" s="354" t="s">
        <v>33</v>
      </c>
      <c r="D207" s="355"/>
      <c r="E207" s="355"/>
      <c r="F207" s="355"/>
      <c r="G207" s="355"/>
      <c r="H207" s="355"/>
      <c r="I207" s="355"/>
      <c r="J207" s="356"/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71">
        <v>0</v>
      </c>
      <c r="Q207" s="30">
        <v>2.2799999999999998</v>
      </c>
      <c r="R207" s="147"/>
      <c r="S207" s="108"/>
      <c r="T207" s="108"/>
      <c r="U207" s="108"/>
    </row>
    <row r="208" spans="1:21">
      <c r="A208" s="86">
        <v>43600</v>
      </c>
      <c r="B208" s="38">
        <v>2366</v>
      </c>
      <c r="C208" s="165"/>
      <c r="D208" s="165"/>
      <c r="E208" s="166"/>
      <c r="F208" s="165"/>
      <c r="G208" s="165"/>
      <c r="H208" s="165"/>
      <c r="I208" s="165"/>
      <c r="J208" s="165"/>
      <c r="K208" s="76"/>
      <c r="L208" s="76"/>
      <c r="M208" s="76"/>
      <c r="N208" s="76"/>
      <c r="O208" s="76"/>
      <c r="P208" s="71">
        <v>0</v>
      </c>
      <c r="Q208" s="30">
        <v>2.4060000000000001</v>
      </c>
      <c r="R208" s="147"/>
      <c r="S208" s="108"/>
      <c r="T208" s="108"/>
      <c r="U208" s="108"/>
    </row>
    <row r="209" spans="1:21">
      <c r="A209" s="86">
        <v>43601</v>
      </c>
      <c r="B209" s="38">
        <v>2290</v>
      </c>
      <c r="C209" s="161"/>
      <c r="D209" s="161"/>
      <c r="E209" s="162"/>
      <c r="F209" s="161"/>
      <c r="G209" s="161"/>
      <c r="H209" s="161"/>
      <c r="I209" s="161"/>
      <c r="J209" s="161"/>
      <c r="K209" s="76"/>
      <c r="L209" s="76"/>
      <c r="M209" s="76"/>
      <c r="N209" s="76"/>
      <c r="O209" s="76"/>
      <c r="P209" s="71">
        <v>2</v>
      </c>
      <c r="Q209" s="30">
        <v>2.29</v>
      </c>
      <c r="R209" s="147"/>
      <c r="S209" s="108"/>
      <c r="T209" s="108"/>
      <c r="U209" s="108"/>
    </row>
    <row r="210" spans="1:21">
      <c r="A210" s="86">
        <v>43602</v>
      </c>
      <c r="B210" s="38">
        <v>2287</v>
      </c>
      <c r="C210" s="161"/>
      <c r="D210" s="161"/>
      <c r="E210" s="162"/>
      <c r="F210" s="161"/>
      <c r="G210" s="161"/>
      <c r="H210" s="161"/>
      <c r="I210" s="161"/>
      <c r="J210" s="161"/>
      <c r="K210" s="76"/>
      <c r="L210" s="76"/>
      <c r="M210" s="76"/>
      <c r="N210" s="76"/>
      <c r="O210" s="76"/>
      <c r="P210" s="71">
        <v>0</v>
      </c>
      <c r="Q210" s="30">
        <v>2.282</v>
      </c>
      <c r="R210" s="147"/>
      <c r="S210" s="108"/>
      <c r="T210" s="108"/>
      <c r="U210" s="108"/>
    </row>
    <row r="211" spans="1:21">
      <c r="A211" s="86">
        <v>43603</v>
      </c>
      <c r="B211" s="38">
        <v>2325</v>
      </c>
      <c r="C211" s="161"/>
      <c r="D211" s="161"/>
      <c r="E211" s="162"/>
      <c r="F211" s="161"/>
      <c r="G211" s="161"/>
      <c r="H211" s="161"/>
      <c r="I211" s="161"/>
      <c r="J211" s="161"/>
      <c r="K211" s="76"/>
      <c r="L211" s="76"/>
      <c r="M211" s="76"/>
      <c r="N211" s="76"/>
      <c r="O211" s="76"/>
      <c r="P211" s="71">
        <v>0</v>
      </c>
      <c r="Q211" s="30">
        <v>2.1789999999999998</v>
      </c>
      <c r="R211" s="147"/>
      <c r="S211" s="108"/>
      <c r="T211" s="108"/>
      <c r="U211" s="108"/>
    </row>
    <row r="212" spans="1:21">
      <c r="A212" s="86">
        <v>43604</v>
      </c>
      <c r="B212" s="38">
        <v>2419</v>
      </c>
      <c r="C212" s="161"/>
      <c r="D212" s="161"/>
      <c r="E212" s="162"/>
      <c r="F212" s="161"/>
      <c r="G212" s="161"/>
      <c r="H212" s="161"/>
      <c r="I212" s="161"/>
      <c r="J212" s="161"/>
      <c r="K212" s="76"/>
      <c r="L212" s="76"/>
      <c r="M212" s="76"/>
      <c r="N212" s="76"/>
      <c r="O212" s="76"/>
      <c r="P212" s="71">
        <v>3</v>
      </c>
      <c r="Q212" s="30">
        <v>2.2250000000000001</v>
      </c>
      <c r="R212" s="147"/>
      <c r="S212" s="108"/>
      <c r="T212" s="108"/>
      <c r="U212" s="108"/>
    </row>
    <row r="213" spans="1:21">
      <c r="A213" s="86">
        <v>43605</v>
      </c>
      <c r="B213" s="38">
        <v>2113</v>
      </c>
      <c r="C213" s="161"/>
      <c r="D213" s="161"/>
      <c r="E213" s="162"/>
      <c r="F213" s="161"/>
      <c r="G213" s="161"/>
      <c r="H213" s="161"/>
      <c r="I213" s="161"/>
      <c r="J213" s="161"/>
      <c r="K213" s="76"/>
      <c r="L213" s="76"/>
      <c r="M213" s="76"/>
      <c r="N213" s="76"/>
      <c r="O213" s="76"/>
      <c r="P213" s="71">
        <v>1</v>
      </c>
      <c r="Q213" s="30">
        <v>2.0150000000000001</v>
      </c>
      <c r="R213" s="147"/>
      <c r="S213" s="108"/>
      <c r="T213" s="108"/>
      <c r="U213" s="108"/>
    </row>
    <row r="214" spans="1:21">
      <c r="A214" s="86">
        <v>43606</v>
      </c>
      <c r="B214" s="38">
        <v>2304</v>
      </c>
      <c r="C214" s="161"/>
      <c r="D214" s="161"/>
      <c r="E214" s="162"/>
      <c r="F214" s="161"/>
      <c r="G214" s="161"/>
      <c r="H214" s="161"/>
      <c r="I214" s="161"/>
      <c r="J214" s="161"/>
      <c r="K214" s="76"/>
      <c r="L214" s="76"/>
      <c r="M214" s="76"/>
      <c r="N214" s="76"/>
      <c r="O214" s="76"/>
      <c r="P214" s="71">
        <v>0</v>
      </c>
      <c r="Q214" s="30">
        <v>2.29</v>
      </c>
      <c r="R214" s="147"/>
      <c r="S214" s="108"/>
      <c r="T214" s="108"/>
      <c r="U214" s="108"/>
    </row>
    <row r="215" spans="1:21">
      <c r="A215" s="86">
        <v>43607</v>
      </c>
      <c r="B215" s="38">
        <v>2343</v>
      </c>
      <c r="C215" s="161"/>
      <c r="D215" s="161"/>
      <c r="E215" s="162"/>
      <c r="F215" s="161"/>
      <c r="G215" s="161"/>
      <c r="H215" s="161"/>
      <c r="I215" s="161"/>
      <c r="J215" s="161"/>
      <c r="K215" s="76"/>
      <c r="L215" s="76"/>
      <c r="M215" s="76"/>
      <c r="N215" s="76"/>
      <c r="O215" s="76"/>
      <c r="P215" s="71">
        <v>0</v>
      </c>
      <c r="Q215" s="30">
        <v>2.31</v>
      </c>
      <c r="R215" s="147"/>
      <c r="S215" s="108"/>
      <c r="T215" s="108"/>
      <c r="U215" s="108"/>
    </row>
    <row r="216" spans="1:21">
      <c r="A216" s="86">
        <v>43608</v>
      </c>
      <c r="B216" s="38">
        <v>2432</v>
      </c>
      <c r="C216" s="161"/>
      <c r="D216" s="161"/>
      <c r="E216" s="162"/>
      <c r="F216" s="161"/>
      <c r="G216" s="161"/>
      <c r="H216" s="161"/>
      <c r="I216" s="161"/>
      <c r="J216" s="161"/>
      <c r="K216" s="76"/>
      <c r="L216" s="76"/>
      <c r="M216" s="76"/>
      <c r="N216" s="76"/>
      <c r="O216" s="76"/>
      <c r="P216" s="71">
        <v>0</v>
      </c>
      <c r="Q216" s="30">
        <v>2.3730000000000002</v>
      </c>
      <c r="R216" s="147"/>
      <c r="S216" s="108"/>
      <c r="T216" s="108"/>
      <c r="U216" s="108"/>
    </row>
    <row r="217" spans="1:21">
      <c r="A217" s="86">
        <v>43609</v>
      </c>
      <c r="B217" s="38">
        <v>2241</v>
      </c>
      <c r="C217" s="161"/>
      <c r="D217" s="161"/>
      <c r="E217" s="162"/>
      <c r="F217" s="161"/>
      <c r="G217" s="161"/>
      <c r="H217" s="161"/>
      <c r="I217" s="161"/>
      <c r="J217" s="161"/>
      <c r="K217" s="76"/>
      <c r="L217" s="76"/>
      <c r="M217" s="76"/>
      <c r="N217" s="76"/>
      <c r="O217" s="76"/>
      <c r="P217" s="71">
        <v>0</v>
      </c>
      <c r="Q217" s="30">
        <v>2.2269999999999999</v>
      </c>
      <c r="R217" s="147"/>
      <c r="S217" s="108"/>
      <c r="T217" s="108"/>
      <c r="U217" s="108"/>
    </row>
    <row r="218" spans="1:21">
      <c r="A218" s="86">
        <v>43610</v>
      </c>
      <c r="B218" s="38">
        <v>2182</v>
      </c>
      <c r="C218" s="161"/>
      <c r="D218" s="161"/>
      <c r="E218" s="162"/>
      <c r="F218" s="161"/>
      <c r="G218" s="161"/>
      <c r="H218" s="161"/>
      <c r="I218" s="161"/>
      <c r="J218" s="161"/>
      <c r="K218" s="76"/>
      <c r="L218" s="76"/>
      <c r="M218" s="76"/>
      <c r="N218" s="76"/>
      <c r="O218" s="76"/>
      <c r="P218" s="71">
        <v>0</v>
      </c>
      <c r="Q218" s="30">
        <v>2.1030000000000002</v>
      </c>
      <c r="R218" s="147"/>
      <c r="S218" s="108"/>
      <c r="T218" s="108"/>
      <c r="U218" s="108"/>
    </row>
    <row r="219" spans="1:21">
      <c r="A219" s="86">
        <v>43611</v>
      </c>
      <c r="B219" s="38">
        <v>2107</v>
      </c>
      <c r="C219" s="161"/>
      <c r="D219" s="161"/>
      <c r="E219" s="162"/>
      <c r="F219" s="161"/>
      <c r="G219" s="161"/>
      <c r="H219" s="161"/>
      <c r="I219" s="161"/>
      <c r="J219" s="161"/>
      <c r="K219" s="76"/>
      <c r="L219" s="76"/>
      <c r="M219" s="76"/>
      <c r="N219" s="76"/>
      <c r="O219" s="76"/>
      <c r="P219" s="71">
        <v>0</v>
      </c>
      <c r="Q219" s="30">
        <v>1.9730000000000001</v>
      </c>
      <c r="R219" s="147"/>
      <c r="S219" s="108"/>
      <c r="T219" s="108"/>
      <c r="U219" s="108"/>
    </row>
    <row r="220" spans="1:21">
      <c r="A220" s="86">
        <v>43612</v>
      </c>
      <c r="B220" s="38">
        <v>2279</v>
      </c>
      <c r="C220" s="161"/>
      <c r="D220" s="161"/>
      <c r="E220" s="162"/>
      <c r="F220" s="161"/>
      <c r="G220" s="161"/>
      <c r="H220" s="161"/>
      <c r="I220" s="161"/>
      <c r="J220" s="161"/>
      <c r="K220" s="76"/>
      <c r="L220" s="76"/>
      <c r="M220" s="76"/>
      <c r="N220" s="76"/>
      <c r="O220" s="76"/>
      <c r="P220" s="71">
        <v>0</v>
      </c>
      <c r="Q220" s="30">
        <v>2.0499999999999998</v>
      </c>
      <c r="R220" s="147"/>
      <c r="S220" s="108"/>
      <c r="T220" s="108"/>
      <c r="U220" s="108"/>
    </row>
    <row r="221" spans="1:21">
      <c r="A221" s="86">
        <v>43613</v>
      </c>
      <c r="B221" s="38">
        <v>2367</v>
      </c>
      <c r="C221" s="354" t="s">
        <v>33</v>
      </c>
      <c r="D221" s="355"/>
      <c r="E221" s="355"/>
      <c r="F221" s="355"/>
      <c r="G221" s="355"/>
      <c r="H221" s="355"/>
      <c r="I221" s="355"/>
      <c r="J221" s="356"/>
      <c r="K221" s="30">
        <v>0</v>
      </c>
      <c r="L221" s="30">
        <v>0</v>
      </c>
      <c r="M221" s="30">
        <v>0</v>
      </c>
      <c r="N221" s="30">
        <v>0</v>
      </c>
      <c r="O221" s="30">
        <v>0</v>
      </c>
      <c r="P221" s="71">
        <v>0</v>
      </c>
      <c r="Q221" s="30">
        <v>2.09</v>
      </c>
      <c r="R221" s="147"/>
      <c r="S221" s="108"/>
      <c r="T221" s="108"/>
      <c r="U221" s="108"/>
    </row>
    <row r="222" spans="1:21">
      <c r="A222" s="86">
        <v>43614</v>
      </c>
      <c r="B222" s="38">
        <v>2157</v>
      </c>
      <c r="C222" s="165"/>
      <c r="D222" s="165"/>
      <c r="E222" s="166"/>
      <c r="F222" s="165"/>
      <c r="G222" s="165"/>
      <c r="H222" s="165"/>
      <c r="I222" s="165"/>
      <c r="J222" s="165"/>
      <c r="K222" s="76"/>
      <c r="L222" s="76"/>
      <c r="M222" s="76"/>
      <c r="N222" s="76"/>
      <c r="O222" s="76"/>
      <c r="P222" s="71">
        <v>0</v>
      </c>
      <c r="Q222" s="30">
        <v>1.048</v>
      </c>
      <c r="R222" s="147"/>
      <c r="S222" s="108"/>
      <c r="T222" s="108"/>
      <c r="U222" s="108"/>
    </row>
    <row r="223" spans="1:21">
      <c r="A223" s="86">
        <v>43615</v>
      </c>
      <c r="B223" s="38">
        <v>2236</v>
      </c>
      <c r="C223" s="161"/>
      <c r="D223" s="161"/>
      <c r="E223" s="162"/>
      <c r="F223" s="161"/>
      <c r="G223" s="161"/>
      <c r="H223" s="161"/>
      <c r="I223" s="161"/>
      <c r="J223" s="161"/>
      <c r="K223" s="76"/>
      <c r="L223" s="76"/>
      <c r="M223" s="76"/>
      <c r="N223" s="76"/>
      <c r="O223" s="76"/>
      <c r="P223" s="71">
        <v>0</v>
      </c>
      <c r="Q223" s="30">
        <v>0.60399999999999998</v>
      </c>
      <c r="R223" s="147"/>
      <c r="S223" s="108"/>
      <c r="T223" s="108"/>
      <c r="U223" s="108"/>
    </row>
    <row r="224" spans="1:21">
      <c r="A224" s="86">
        <v>43616</v>
      </c>
      <c r="B224" s="38">
        <v>2228</v>
      </c>
      <c r="C224" s="161"/>
      <c r="D224" s="161"/>
      <c r="E224" s="162"/>
      <c r="F224" s="161"/>
      <c r="G224" s="161"/>
      <c r="H224" s="161"/>
      <c r="I224" s="161"/>
      <c r="J224" s="161"/>
      <c r="K224" s="76"/>
      <c r="L224" s="76"/>
      <c r="M224" s="76"/>
      <c r="N224" s="76"/>
      <c r="O224" s="76"/>
      <c r="P224" s="71">
        <v>0</v>
      </c>
      <c r="Q224" s="30">
        <v>0.59799999999999998</v>
      </c>
      <c r="R224" s="147"/>
      <c r="S224" s="108"/>
      <c r="T224" s="108"/>
      <c r="U224" s="108"/>
    </row>
    <row r="225" spans="1:21">
      <c r="A225" s="86">
        <v>43617</v>
      </c>
      <c r="B225" s="38">
        <v>2183</v>
      </c>
      <c r="C225" s="161"/>
      <c r="D225" s="161"/>
      <c r="E225" s="162"/>
      <c r="F225" s="161"/>
      <c r="G225" s="161"/>
      <c r="H225" s="161"/>
      <c r="I225" s="161"/>
      <c r="J225" s="161"/>
      <c r="K225" s="76"/>
      <c r="L225" s="76"/>
      <c r="M225" s="76"/>
      <c r="N225" s="76"/>
      <c r="O225" s="76"/>
      <c r="P225" s="71">
        <v>0</v>
      </c>
      <c r="Q225" s="30">
        <v>2.0590000000000002</v>
      </c>
      <c r="R225" s="147"/>
      <c r="S225" s="108"/>
      <c r="T225" s="108"/>
      <c r="U225" s="108"/>
    </row>
    <row r="226" spans="1:21">
      <c r="A226" s="86">
        <v>43618</v>
      </c>
      <c r="B226" s="38">
        <v>2196</v>
      </c>
      <c r="C226" s="161"/>
      <c r="D226" s="161"/>
      <c r="E226" s="162"/>
      <c r="F226" s="161"/>
      <c r="G226" s="161"/>
      <c r="H226" s="161"/>
      <c r="I226" s="161"/>
      <c r="J226" s="161"/>
      <c r="K226" s="76"/>
      <c r="L226" s="76"/>
      <c r="M226" s="76"/>
      <c r="N226" s="76"/>
      <c r="O226" s="76"/>
      <c r="P226" s="71">
        <v>16</v>
      </c>
      <c r="Q226" s="30">
        <v>2.105</v>
      </c>
      <c r="R226" s="147"/>
      <c r="S226" s="108"/>
      <c r="T226" s="108"/>
      <c r="U226" s="108"/>
    </row>
    <row r="227" spans="1:21">
      <c r="A227" s="86">
        <v>43619</v>
      </c>
      <c r="B227" s="38">
        <v>2512</v>
      </c>
      <c r="C227" s="161"/>
      <c r="D227" s="161"/>
      <c r="E227" s="162"/>
      <c r="F227" s="161"/>
      <c r="G227" s="161"/>
      <c r="H227" s="161"/>
      <c r="I227" s="161"/>
      <c r="J227" s="161"/>
      <c r="K227" s="76"/>
      <c r="L227" s="76"/>
      <c r="M227" s="76"/>
      <c r="N227" s="76"/>
      <c r="O227" s="76"/>
      <c r="P227" s="71">
        <v>0</v>
      </c>
      <c r="Q227" s="30">
        <v>2.6429999999999998</v>
      </c>
      <c r="R227" s="147"/>
      <c r="S227" s="108"/>
      <c r="T227" s="108"/>
      <c r="U227" s="108"/>
    </row>
    <row r="228" spans="1:21">
      <c r="A228" s="86">
        <v>43620</v>
      </c>
      <c r="B228" s="38">
        <v>2325</v>
      </c>
      <c r="C228" s="161"/>
      <c r="D228" s="161"/>
      <c r="E228" s="162"/>
      <c r="F228" s="161"/>
      <c r="G228" s="161"/>
      <c r="H228" s="161"/>
      <c r="I228" s="161"/>
      <c r="J228" s="161"/>
      <c r="K228" s="76"/>
      <c r="L228" s="76"/>
      <c r="M228" s="76"/>
      <c r="N228" s="76"/>
      <c r="O228" s="76"/>
      <c r="P228" s="71">
        <v>0</v>
      </c>
      <c r="Q228" s="30">
        <v>2.5150000000000001</v>
      </c>
      <c r="R228" s="147"/>
      <c r="S228" s="108"/>
      <c r="T228" s="108"/>
      <c r="U228" s="108"/>
    </row>
    <row r="229" spans="1:21">
      <c r="A229" s="86">
        <v>43621</v>
      </c>
      <c r="B229" s="38">
        <v>2299</v>
      </c>
      <c r="C229" s="161"/>
      <c r="D229" s="161"/>
      <c r="E229" s="162"/>
      <c r="F229" s="161"/>
      <c r="G229" s="161"/>
      <c r="H229" s="161"/>
      <c r="I229" s="161"/>
      <c r="J229" s="161"/>
      <c r="K229" s="76"/>
      <c r="L229" s="76"/>
      <c r="M229" s="76"/>
      <c r="N229" s="76"/>
      <c r="O229" s="76"/>
      <c r="P229" s="71">
        <v>0</v>
      </c>
      <c r="Q229" s="30">
        <v>2.0720000000000001</v>
      </c>
      <c r="R229" s="147"/>
      <c r="S229" s="108"/>
      <c r="T229" s="108"/>
      <c r="U229" s="108"/>
    </row>
    <row r="230" spans="1:21">
      <c r="A230" s="86">
        <v>43622</v>
      </c>
      <c r="B230" s="38">
        <v>2201</v>
      </c>
      <c r="C230" s="161"/>
      <c r="D230" s="161"/>
      <c r="E230" s="162"/>
      <c r="F230" s="161"/>
      <c r="G230" s="161"/>
      <c r="H230" s="161"/>
      <c r="I230" s="161"/>
      <c r="J230" s="161"/>
      <c r="K230" s="76"/>
      <c r="L230" s="76"/>
      <c r="M230" s="76"/>
      <c r="N230" s="76"/>
      <c r="O230" s="76"/>
      <c r="P230" s="71">
        <v>0</v>
      </c>
      <c r="Q230" s="30">
        <v>2.0979999999999999</v>
      </c>
      <c r="R230" s="147"/>
      <c r="S230" s="108"/>
      <c r="T230" s="108"/>
      <c r="U230" s="108"/>
    </row>
    <row r="231" spans="1:21">
      <c r="A231" s="86">
        <v>43623</v>
      </c>
      <c r="B231" s="38">
        <v>2284</v>
      </c>
      <c r="C231" s="161"/>
      <c r="D231" s="161"/>
      <c r="E231" s="162"/>
      <c r="F231" s="161"/>
      <c r="G231" s="161"/>
      <c r="H231" s="161"/>
      <c r="I231" s="161"/>
      <c r="J231" s="161"/>
      <c r="K231" s="76"/>
      <c r="L231" s="76"/>
      <c r="M231" s="76"/>
      <c r="N231" s="76"/>
      <c r="O231" s="76"/>
      <c r="P231" s="71">
        <v>1</v>
      </c>
      <c r="Q231" s="30">
        <v>2.1459999999999999</v>
      </c>
      <c r="R231" s="147"/>
      <c r="S231" s="108"/>
      <c r="T231" s="108"/>
      <c r="U231" s="108"/>
    </row>
    <row r="232" spans="1:21">
      <c r="A232" s="86">
        <v>43624</v>
      </c>
      <c r="B232" s="38">
        <v>2158</v>
      </c>
      <c r="C232" s="161"/>
      <c r="D232" s="161"/>
      <c r="E232" s="162"/>
      <c r="F232" s="161"/>
      <c r="G232" s="161"/>
      <c r="H232" s="161"/>
      <c r="I232" s="161"/>
      <c r="J232" s="161"/>
      <c r="K232" s="76"/>
      <c r="L232" s="76"/>
      <c r="M232" s="76"/>
      <c r="N232" s="76"/>
      <c r="O232" s="76"/>
      <c r="P232" s="71">
        <v>0</v>
      </c>
      <c r="Q232" s="30">
        <v>2.1480000000000001</v>
      </c>
      <c r="R232" s="147"/>
      <c r="S232" s="108"/>
      <c r="T232" s="108"/>
      <c r="U232" s="108"/>
    </row>
    <row r="233" spans="1:21">
      <c r="A233" s="86">
        <v>43625</v>
      </c>
      <c r="B233" s="38">
        <v>1978</v>
      </c>
      <c r="C233" s="161"/>
      <c r="D233" s="161"/>
      <c r="E233" s="162"/>
      <c r="F233" s="161"/>
      <c r="G233" s="161"/>
      <c r="H233" s="161"/>
      <c r="I233" s="161"/>
      <c r="J233" s="161"/>
      <c r="K233" s="76"/>
      <c r="L233" s="76"/>
      <c r="M233" s="76"/>
      <c r="N233" s="76"/>
      <c r="O233" s="76"/>
      <c r="P233" s="71">
        <v>0</v>
      </c>
      <c r="Q233" s="30">
        <v>2.0179999999999998</v>
      </c>
      <c r="R233" s="147"/>
      <c r="S233" s="108"/>
      <c r="T233" s="108"/>
      <c r="U233" s="108"/>
    </row>
    <row r="234" spans="1:21">
      <c r="A234" s="86">
        <v>43626</v>
      </c>
      <c r="B234" s="38">
        <v>2036</v>
      </c>
      <c r="C234" s="161"/>
      <c r="D234" s="161"/>
      <c r="E234" s="162"/>
      <c r="F234" s="161"/>
      <c r="G234" s="161"/>
      <c r="H234" s="161"/>
      <c r="I234" s="161"/>
      <c r="J234" s="161"/>
      <c r="K234" s="76"/>
      <c r="L234" s="76"/>
      <c r="M234" s="76"/>
      <c r="N234" s="76"/>
      <c r="O234" s="76"/>
      <c r="P234" s="71">
        <v>0</v>
      </c>
      <c r="Q234" s="30">
        <v>2.0289999999999999</v>
      </c>
      <c r="R234" s="147"/>
      <c r="S234" s="108"/>
      <c r="T234" s="108"/>
      <c r="U234" s="108"/>
    </row>
    <row r="235" spans="1:21">
      <c r="A235" s="86">
        <v>43627</v>
      </c>
      <c r="B235" s="38">
        <v>2296</v>
      </c>
      <c r="C235" s="354" t="s">
        <v>33</v>
      </c>
      <c r="D235" s="355"/>
      <c r="E235" s="355"/>
      <c r="F235" s="355"/>
      <c r="G235" s="355"/>
      <c r="H235" s="355"/>
      <c r="I235" s="355"/>
      <c r="J235" s="356"/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71">
        <v>0</v>
      </c>
      <c r="Q235" s="30">
        <v>2.161</v>
      </c>
      <c r="R235" s="147"/>
      <c r="S235" s="108"/>
      <c r="T235" s="108"/>
      <c r="U235" s="108"/>
    </row>
    <row r="236" spans="1:21">
      <c r="A236" s="86">
        <v>43628</v>
      </c>
      <c r="B236" s="38">
        <v>2289</v>
      </c>
      <c r="C236" s="165"/>
      <c r="D236" s="165"/>
      <c r="E236" s="166"/>
      <c r="F236" s="165"/>
      <c r="G236" s="165"/>
      <c r="H236" s="165"/>
      <c r="I236" s="165"/>
      <c r="J236" s="165"/>
      <c r="K236" s="76"/>
      <c r="L236" s="76"/>
      <c r="M236" s="76"/>
      <c r="N236" s="76"/>
      <c r="O236" s="76"/>
      <c r="P236" s="71">
        <v>0</v>
      </c>
      <c r="Q236" s="30">
        <v>2.2770000000000001</v>
      </c>
      <c r="R236" s="147"/>
      <c r="S236" s="108"/>
      <c r="T236" s="108"/>
      <c r="U236" s="108"/>
    </row>
    <row r="237" spans="1:21">
      <c r="A237" s="86">
        <v>43629</v>
      </c>
      <c r="B237" s="38">
        <v>2307</v>
      </c>
      <c r="C237" s="161"/>
      <c r="D237" s="161"/>
      <c r="E237" s="162"/>
      <c r="F237" s="161"/>
      <c r="G237" s="161"/>
      <c r="H237" s="161"/>
      <c r="I237" s="161"/>
      <c r="J237" s="161"/>
      <c r="K237" s="76"/>
      <c r="L237" s="76"/>
      <c r="M237" s="76"/>
      <c r="N237" s="76"/>
      <c r="O237" s="76"/>
      <c r="P237" s="71">
        <v>0</v>
      </c>
      <c r="Q237" s="30">
        <v>2.4340000000000002</v>
      </c>
      <c r="R237" s="147"/>
      <c r="S237" s="108"/>
      <c r="T237" s="108"/>
      <c r="U237" s="108"/>
    </row>
    <row r="238" spans="1:21">
      <c r="A238" s="86">
        <v>43630</v>
      </c>
      <c r="B238" s="38">
        <v>2291</v>
      </c>
      <c r="C238" s="161"/>
      <c r="D238" s="161"/>
      <c r="E238" s="162"/>
      <c r="F238" s="161"/>
      <c r="G238" s="161"/>
      <c r="H238" s="161"/>
      <c r="I238" s="161"/>
      <c r="J238" s="161"/>
      <c r="K238" s="76"/>
      <c r="L238" s="76"/>
      <c r="M238" s="76"/>
      <c r="N238" s="76"/>
      <c r="O238" s="76"/>
      <c r="P238" s="71">
        <v>2</v>
      </c>
      <c r="Q238" s="30">
        <v>2.42</v>
      </c>
      <c r="R238" s="147"/>
      <c r="S238" s="108"/>
      <c r="T238" s="108"/>
      <c r="U238" s="108"/>
    </row>
    <row r="239" spans="1:21">
      <c r="A239" s="86">
        <v>43631</v>
      </c>
      <c r="B239" s="38">
        <v>2283</v>
      </c>
      <c r="C239" s="161"/>
      <c r="D239" s="161"/>
      <c r="E239" s="162"/>
      <c r="F239" s="161"/>
      <c r="G239" s="161"/>
      <c r="H239" s="161"/>
      <c r="I239" s="161"/>
      <c r="J239" s="161"/>
      <c r="K239" s="76"/>
      <c r="L239" s="76"/>
      <c r="M239" s="76"/>
      <c r="N239" s="76"/>
      <c r="O239" s="76"/>
      <c r="P239" s="71">
        <v>9</v>
      </c>
      <c r="Q239" s="30">
        <v>2.343</v>
      </c>
      <c r="R239" s="147"/>
      <c r="S239" s="108"/>
      <c r="T239" s="108"/>
      <c r="U239" s="108"/>
    </row>
    <row r="240" spans="1:21">
      <c r="A240" s="86">
        <v>43632</v>
      </c>
      <c r="B240" s="38">
        <v>2165</v>
      </c>
      <c r="C240" s="161"/>
      <c r="D240" s="161"/>
      <c r="E240" s="162"/>
      <c r="F240" s="161"/>
      <c r="G240" s="161"/>
      <c r="H240" s="161"/>
      <c r="I240" s="161"/>
      <c r="J240" s="161"/>
      <c r="K240" s="76"/>
      <c r="L240" s="76"/>
      <c r="M240" s="76"/>
      <c r="N240" s="76"/>
      <c r="O240" s="76"/>
      <c r="P240" s="71">
        <v>20</v>
      </c>
      <c r="Q240" s="30">
        <v>2.4910000000000001</v>
      </c>
      <c r="R240" s="147"/>
      <c r="S240" s="108"/>
      <c r="T240" s="108"/>
      <c r="U240" s="108"/>
    </row>
    <row r="241" spans="1:21">
      <c r="A241" s="86">
        <v>43633</v>
      </c>
      <c r="B241" s="38">
        <v>3745</v>
      </c>
      <c r="C241" s="161"/>
      <c r="D241" s="161"/>
      <c r="E241" s="162"/>
      <c r="F241" s="161"/>
      <c r="G241" s="161"/>
      <c r="H241" s="161"/>
      <c r="I241" s="161"/>
      <c r="J241" s="161"/>
      <c r="K241" s="76"/>
      <c r="L241" s="76"/>
      <c r="M241" s="76"/>
      <c r="N241" s="76"/>
      <c r="O241" s="76"/>
      <c r="P241" s="71">
        <v>0</v>
      </c>
      <c r="Q241" s="30">
        <v>3.0259999999999998</v>
      </c>
      <c r="R241" s="147"/>
      <c r="S241" s="108"/>
      <c r="T241" s="108"/>
      <c r="U241" s="108"/>
    </row>
    <row r="242" spans="1:21">
      <c r="A242" s="86">
        <v>43634</v>
      </c>
      <c r="B242" s="38">
        <v>2682</v>
      </c>
      <c r="C242" s="161"/>
      <c r="D242" s="161"/>
      <c r="E242" s="162"/>
      <c r="F242" s="161"/>
      <c r="G242" s="161"/>
      <c r="H242" s="161"/>
      <c r="I242" s="161"/>
      <c r="J242" s="161"/>
      <c r="K242" s="76"/>
      <c r="L242" s="76"/>
      <c r="M242" s="76"/>
      <c r="N242" s="76"/>
      <c r="O242" s="76"/>
      <c r="P242" s="71">
        <v>0</v>
      </c>
      <c r="Q242" s="30">
        <v>3.4369999999999998</v>
      </c>
      <c r="R242" s="147"/>
      <c r="S242" s="108"/>
      <c r="T242" s="108"/>
      <c r="U242" s="108"/>
    </row>
    <row r="243" spans="1:21">
      <c r="A243" s="86">
        <v>43635</v>
      </c>
      <c r="B243" s="38">
        <v>2302</v>
      </c>
      <c r="C243" s="161"/>
      <c r="D243" s="161"/>
      <c r="E243" s="162"/>
      <c r="F243" s="161"/>
      <c r="G243" s="161"/>
      <c r="H243" s="161"/>
      <c r="I243" s="161"/>
      <c r="J243" s="161"/>
      <c r="K243" s="76"/>
      <c r="L243" s="76"/>
      <c r="M243" s="76"/>
      <c r="N243" s="76"/>
      <c r="O243" s="76"/>
      <c r="P243" s="71">
        <v>0</v>
      </c>
      <c r="Q243" s="30">
        <v>2.6869999999999998</v>
      </c>
      <c r="R243" s="147"/>
      <c r="S243" s="108"/>
      <c r="T243" s="108"/>
      <c r="U243" s="108"/>
    </row>
    <row r="244" spans="1:21">
      <c r="A244" s="86">
        <v>43636</v>
      </c>
      <c r="B244" s="38">
        <v>2309</v>
      </c>
      <c r="C244" s="161"/>
      <c r="D244" s="161"/>
      <c r="E244" s="162"/>
      <c r="F244" s="161"/>
      <c r="G244" s="161"/>
      <c r="H244" s="161"/>
      <c r="I244" s="161"/>
      <c r="J244" s="161"/>
      <c r="K244" s="76"/>
      <c r="L244" s="76"/>
      <c r="M244" s="76"/>
      <c r="N244" s="76"/>
      <c r="O244" s="76"/>
      <c r="P244" s="71">
        <v>1</v>
      </c>
      <c r="Q244" s="30">
        <v>2.601</v>
      </c>
      <c r="R244" s="147"/>
      <c r="S244" s="108"/>
      <c r="T244" s="108"/>
      <c r="U244" s="108"/>
    </row>
    <row r="245" spans="1:21">
      <c r="A245" s="86">
        <v>43637</v>
      </c>
      <c r="B245" s="38">
        <v>2281</v>
      </c>
      <c r="C245" s="161"/>
      <c r="D245" s="161"/>
      <c r="E245" s="162"/>
      <c r="F245" s="161"/>
      <c r="G245" s="161"/>
      <c r="H245" s="161"/>
      <c r="I245" s="161"/>
      <c r="J245" s="161"/>
      <c r="K245" s="76"/>
      <c r="L245" s="76"/>
      <c r="M245" s="76"/>
      <c r="N245" s="76"/>
      <c r="O245" s="76"/>
      <c r="P245" s="71">
        <v>0</v>
      </c>
      <c r="Q245" s="30">
        <v>2.375</v>
      </c>
      <c r="R245" s="147"/>
      <c r="S245" s="108"/>
      <c r="T245" s="108"/>
      <c r="U245" s="108"/>
    </row>
    <row r="246" spans="1:21">
      <c r="A246" s="86">
        <v>43638</v>
      </c>
      <c r="B246" s="38">
        <v>2277</v>
      </c>
      <c r="C246" s="161"/>
      <c r="D246" s="161"/>
      <c r="E246" s="162"/>
      <c r="F246" s="161"/>
      <c r="G246" s="161"/>
      <c r="H246" s="161"/>
      <c r="I246" s="161"/>
      <c r="J246" s="161"/>
      <c r="K246" s="76"/>
      <c r="L246" s="76"/>
      <c r="M246" s="76"/>
      <c r="N246" s="76"/>
      <c r="O246" s="76"/>
      <c r="P246" s="71">
        <v>0</v>
      </c>
      <c r="Q246" s="30">
        <v>2.2450000000000001</v>
      </c>
      <c r="R246" s="147"/>
      <c r="S246" s="108"/>
      <c r="T246" s="108"/>
      <c r="U246" s="108"/>
    </row>
    <row r="247" spans="1:21">
      <c r="A247" s="86">
        <v>43639</v>
      </c>
      <c r="B247" s="38">
        <v>2115</v>
      </c>
      <c r="C247" s="161"/>
      <c r="D247" s="161"/>
      <c r="E247" s="162"/>
      <c r="F247" s="161"/>
      <c r="G247" s="161"/>
      <c r="H247" s="161"/>
      <c r="I247" s="161"/>
      <c r="J247" s="161"/>
      <c r="K247" s="76"/>
      <c r="L247" s="76"/>
      <c r="M247" s="76"/>
      <c r="N247" s="76"/>
      <c r="O247" s="76"/>
      <c r="P247" s="71">
        <v>0</v>
      </c>
      <c r="Q247" s="30">
        <v>2.1379999999999999</v>
      </c>
      <c r="R247" s="147"/>
      <c r="S247" s="108"/>
      <c r="T247" s="108"/>
      <c r="U247" s="108"/>
    </row>
    <row r="248" spans="1:21">
      <c r="A248" s="86">
        <v>43640</v>
      </c>
      <c r="B248" s="38">
        <v>2138</v>
      </c>
      <c r="C248" s="161"/>
      <c r="D248" s="161"/>
      <c r="E248" s="162"/>
      <c r="F248" s="161"/>
      <c r="G248" s="161"/>
      <c r="H248" s="161"/>
      <c r="I248" s="161"/>
      <c r="J248" s="161"/>
      <c r="K248" s="76"/>
      <c r="L248" s="76"/>
      <c r="M248" s="76"/>
      <c r="N248" s="76"/>
      <c r="O248" s="76"/>
      <c r="P248" s="71">
        <v>23</v>
      </c>
      <c r="Q248" s="30">
        <v>2.0449999999999999</v>
      </c>
      <c r="R248" s="147"/>
      <c r="S248" s="108"/>
      <c r="T248" s="108"/>
      <c r="U248" s="108"/>
    </row>
    <row r="249" spans="1:21">
      <c r="A249" s="86">
        <v>43641</v>
      </c>
      <c r="B249" s="38">
        <v>3669</v>
      </c>
      <c r="C249" s="354" t="s">
        <v>33</v>
      </c>
      <c r="D249" s="355"/>
      <c r="E249" s="355"/>
      <c r="F249" s="355"/>
      <c r="G249" s="355"/>
      <c r="H249" s="355"/>
      <c r="I249" s="355"/>
      <c r="J249" s="356"/>
      <c r="K249" s="30">
        <v>0</v>
      </c>
      <c r="L249" s="30">
        <v>0</v>
      </c>
      <c r="M249" s="30">
        <v>0</v>
      </c>
      <c r="N249" s="30">
        <v>0</v>
      </c>
      <c r="O249" s="30">
        <v>0</v>
      </c>
      <c r="P249" s="71">
        <v>21</v>
      </c>
      <c r="Q249" s="30">
        <v>3.3610000000000002</v>
      </c>
      <c r="R249" s="147"/>
      <c r="S249" s="108"/>
      <c r="T249" s="108"/>
      <c r="U249" s="108"/>
    </row>
    <row r="250" spans="1:21">
      <c r="A250" s="86">
        <v>43642</v>
      </c>
      <c r="B250" s="38">
        <v>8635</v>
      </c>
      <c r="C250" s="165"/>
      <c r="D250" s="165"/>
      <c r="E250" s="166"/>
      <c r="F250" s="165"/>
      <c r="G250" s="165"/>
      <c r="H250" s="165"/>
      <c r="I250" s="165"/>
      <c r="J250" s="165"/>
      <c r="K250" s="76"/>
      <c r="L250" s="76"/>
      <c r="M250" s="76"/>
      <c r="N250" s="76"/>
      <c r="O250" s="76"/>
      <c r="P250" s="71">
        <v>5</v>
      </c>
      <c r="Q250" s="30">
        <v>4.6289999999999996</v>
      </c>
      <c r="R250" s="147"/>
      <c r="S250" s="108"/>
      <c r="T250" s="108"/>
      <c r="U250" s="108"/>
    </row>
    <row r="251" spans="1:21">
      <c r="A251" s="86">
        <v>43643</v>
      </c>
      <c r="B251" s="136">
        <v>3595</v>
      </c>
      <c r="C251" s="161"/>
      <c r="D251" s="161"/>
      <c r="E251" s="162"/>
      <c r="F251" s="161"/>
      <c r="G251" s="161"/>
      <c r="H251" s="161"/>
      <c r="I251" s="161"/>
      <c r="J251" s="161"/>
      <c r="K251" s="76"/>
      <c r="L251" s="76"/>
      <c r="M251" s="76"/>
      <c r="N251" s="76"/>
      <c r="O251" s="76"/>
      <c r="P251" s="71">
        <v>4</v>
      </c>
      <c r="Q251" s="30">
        <v>4.8259999999999996</v>
      </c>
      <c r="R251" s="147"/>
      <c r="S251" s="108"/>
      <c r="T251" s="108"/>
      <c r="U251" s="108"/>
    </row>
    <row r="252" spans="1:21">
      <c r="A252" s="86">
        <v>43644</v>
      </c>
      <c r="B252" s="136">
        <v>3771</v>
      </c>
      <c r="C252" s="161"/>
      <c r="D252" s="161"/>
      <c r="E252" s="162"/>
      <c r="F252" s="161"/>
      <c r="G252" s="161"/>
      <c r="H252" s="161"/>
      <c r="I252" s="161"/>
      <c r="J252" s="161"/>
      <c r="K252" s="76"/>
      <c r="L252" s="76"/>
      <c r="M252" s="76"/>
      <c r="N252" s="76"/>
      <c r="O252" s="76"/>
      <c r="P252" s="71">
        <v>2</v>
      </c>
      <c r="Q252" s="30">
        <v>3.8370000000000002</v>
      </c>
      <c r="R252" s="147"/>
      <c r="S252" s="108"/>
      <c r="T252" s="108"/>
      <c r="U252" s="108"/>
    </row>
    <row r="253" spans="1:21">
      <c r="A253" s="86">
        <v>43645</v>
      </c>
      <c r="B253" s="136">
        <v>3401</v>
      </c>
      <c r="C253" s="161"/>
      <c r="D253" s="161"/>
      <c r="E253" s="162"/>
      <c r="F253" s="161"/>
      <c r="G253" s="161"/>
      <c r="H253" s="161"/>
      <c r="I253" s="161"/>
      <c r="J253" s="161"/>
      <c r="K253" s="76"/>
      <c r="L253" s="76"/>
      <c r="M253" s="76"/>
      <c r="N253" s="76"/>
      <c r="O253" s="76"/>
      <c r="P253" s="71">
        <v>2</v>
      </c>
      <c r="Q253" s="30">
        <v>4.0250000000000004</v>
      </c>
      <c r="R253" s="147"/>
      <c r="S253" s="108"/>
      <c r="T253" s="108"/>
      <c r="U253" s="108"/>
    </row>
    <row r="254" spans="1:21">
      <c r="A254" s="86">
        <v>43646</v>
      </c>
      <c r="B254" s="136">
        <v>2865</v>
      </c>
      <c r="C254" s="161"/>
      <c r="D254" s="161"/>
      <c r="E254" s="162"/>
      <c r="F254" s="161"/>
      <c r="G254" s="161"/>
      <c r="H254" s="161"/>
      <c r="I254" s="161"/>
      <c r="J254" s="161"/>
      <c r="K254" s="76"/>
      <c r="L254" s="76"/>
      <c r="M254" s="76"/>
      <c r="N254" s="76"/>
      <c r="O254" s="76"/>
      <c r="P254" s="71">
        <v>0</v>
      </c>
      <c r="Q254" s="30">
        <v>3.3079999999999998</v>
      </c>
      <c r="R254" s="147"/>
      <c r="S254" s="108"/>
      <c r="T254" s="108"/>
      <c r="U254" s="108"/>
    </row>
    <row r="255" spans="1:21">
      <c r="A255" s="86">
        <v>43647</v>
      </c>
      <c r="B255" s="136">
        <v>2623</v>
      </c>
      <c r="C255" s="161"/>
      <c r="D255" s="161"/>
      <c r="E255" s="162"/>
      <c r="F255" s="161"/>
      <c r="G255" s="161"/>
      <c r="H255" s="161"/>
      <c r="I255" s="161"/>
      <c r="J255" s="161"/>
      <c r="K255" s="76"/>
      <c r="L255" s="76"/>
      <c r="M255" s="76"/>
      <c r="N255" s="76"/>
      <c r="O255" s="76"/>
      <c r="P255" s="71">
        <v>0</v>
      </c>
      <c r="Q255" s="30">
        <v>2.8210000000000002</v>
      </c>
      <c r="R255" s="147"/>
      <c r="S255" s="108"/>
      <c r="T255" s="108"/>
      <c r="U255" s="108"/>
    </row>
    <row r="256" spans="1:21">
      <c r="A256" s="86">
        <v>43648</v>
      </c>
      <c r="B256" s="136">
        <v>2678</v>
      </c>
      <c r="C256" s="161"/>
      <c r="D256" s="161"/>
      <c r="E256" s="162"/>
      <c r="F256" s="161"/>
      <c r="G256" s="161"/>
      <c r="H256" s="161"/>
      <c r="I256" s="161"/>
      <c r="J256" s="161"/>
      <c r="K256" s="76"/>
      <c r="L256" s="76"/>
      <c r="M256" s="76"/>
      <c r="N256" s="76"/>
      <c r="O256" s="76"/>
      <c r="P256" s="71">
        <v>0</v>
      </c>
      <c r="Q256" s="30">
        <v>2.7559999999999998</v>
      </c>
      <c r="R256" s="147"/>
      <c r="S256" s="108"/>
      <c r="T256" s="108"/>
      <c r="U256" s="108"/>
    </row>
    <row r="257" spans="1:21">
      <c r="A257" s="86">
        <v>43649</v>
      </c>
      <c r="B257" s="136">
        <v>2593</v>
      </c>
      <c r="C257" s="161"/>
      <c r="D257" s="161"/>
      <c r="E257" s="162"/>
      <c r="F257" s="161"/>
      <c r="G257" s="161"/>
      <c r="H257" s="161"/>
      <c r="I257" s="161"/>
      <c r="J257" s="161"/>
      <c r="K257" s="76"/>
      <c r="L257" s="76"/>
      <c r="M257" s="76"/>
      <c r="N257" s="76"/>
      <c r="O257" s="76"/>
      <c r="P257" s="71">
        <v>7</v>
      </c>
      <c r="Q257" s="30">
        <v>2.8039999999999998</v>
      </c>
      <c r="R257" s="147"/>
      <c r="S257" s="108"/>
      <c r="T257" s="108"/>
      <c r="U257" s="108"/>
    </row>
    <row r="258" spans="1:21">
      <c r="A258" s="86">
        <v>43650</v>
      </c>
      <c r="B258" s="136">
        <v>2739</v>
      </c>
      <c r="C258" s="161"/>
      <c r="D258" s="161"/>
      <c r="E258" s="162"/>
      <c r="F258" s="161"/>
      <c r="G258" s="161"/>
      <c r="H258" s="161"/>
      <c r="I258" s="161"/>
      <c r="J258" s="161"/>
      <c r="K258" s="76"/>
      <c r="L258" s="76"/>
      <c r="M258" s="76"/>
      <c r="N258" s="76"/>
      <c r="O258" s="76"/>
      <c r="P258" s="71">
        <v>11</v>
      </c>
      <c r="Q258" s="30">
        <v>2.6970000000000001</v>
      </c>
      <c r="R258" s="147"/>
      <c r="S258" s="108"/>
      <c r="T258" s="108"/>
      <c r="U258" s="108"/>
    </row>
    <row r="259" spans="1:21">
      <c r="A259" s="86">
        <v>43651</v>
      </c>
      <c r="B259" s="136">
        <v>3827</v>
      </c>
      <c r="C259" s="161"/>
      <c r="D259" s="161"/>
      <c r="E259" s="162"/>
      <c r="F259" s="161"/>
      <c r="G259" s="161"/>
      <c r="H259" s="161"/>
      <c r="I259" s="161"/>
      <c r="J259" s="161"/>
      <c r="K259" s="76"/>
      <c r="L259" s="76"/>
      <c r="M259" s="76"/>
      <c r="N259" s="76"/>
      <c r="O259" s="76"/>
      <c r="P259" s="71">
        <v>7</v>
      </c>
      <c r="Q259" s="30">
        <v>3.625</v>
      </c>
      <c r="R259" s="147"/>
      <c r="S259" s="108"/>
      <c r="T259" s="108"/>
      <c r="U259" s="108"/>
    </row>
    <row r="260" spans="1:21">
      <c r="A260" s="86">
        <v>43652</v>
      </c>
      <c r="B260" s="136">
        <v>6252</v>
      </c>
      <c r="C260" s="161"/>
      <c r="D260" s="161"/>
      <c r="E260" s="162"/>
      <c r="F260" s="161"/>
      <c r="G260" s="161"/>
      <c r="H260" s="161"/>
      <c r="I260" s="161"/>
      <c r="J260" s="161"/>
      <c r="K260" s="76"/>
      <c r="L260" s="76"/>
      <c r="M260" s="76"/>
      <c r="N260" s="76"/>
      <c r="O260" s="76"/>
      <c r="P260" s="71">
        <v>2</v>
      </c>
      <c r="Q260" s="30">
        <v>1.494</v>
      </c>
      <c r="R260" s="147"/>
      <c r="S260" s="108"/>
      <c r="T260" s="108"/>
      <c r="U260" s="108"/>
    </row>
    <row r="261" spans="1:21">
      <c r="A261" s="86">
        <v>43653</v>
      </c>
      <c r="B261" s="136">
        <v>3834</v>
      </c>
      <c r="C261" s="161"/>
      <c r="D261" s="161"/>
      <c r="E261" s="162"/>
      <c r="F261" s="161"/>
      <c r="G261" s="161"/>
      <c r="H261" s="161"/>
      <c r="I261" s="161"/>
      <c r="J261" s="161"/>
      <c r="K261" s="76"/>
      <c r="L261" s="76"/>
      <c r="M261" s="76"/>
      <c r="N261" s="76"/>
      <c r="O261" s="76"/>
      <c r="P261" s="71">
        <v>1</v>
      </c>
      <c r="Q261" s="30">
        <v>6.5000000000000002E-2</v>
      </c>
      <c r="R261" s="147"/>
      <c r="S261" s="108"/>
      <c r="T261" s="108"/>
      <c r="U261" s="108"/>
    </row>
    <row r="262" spans="1:21">
      <c r="A262" s="86">
        <v>43654</v>
      </c>
      <c r="B262" s="136">
        <v>3336</v>
      </c>
      <c r="C262" s="161"/>
      <c r="D262" s="161"/>
      <c r="E262" s="162"/>
      <c r="F262" s="161"/>
      <c r="G262" s="161"/>
      <c r="H262" s="161"/>
      <c r="I262" s="161"/>
      <c r="J262" s="161"/>
      <c r="K262" s="76"/>
      <c r="L262" s="76"/>
      <c r="M262" s="76"/>
      <c r="N262" s="76"/>
      <c r="O262" s="76"/>
      <c r="P262" s="71">
        <v>0</v>
      </c>
      <c r="Q262" s="30">
        <v>0.04</v>
      </c>
      <c r="R262" s="147"/>
      <c r="S262" s="108"/>
      <c r="T262" s="108"/>
      <c r="U262" s="108"/>
    </row>
    <row r="263" spans="1:21">
      <c r="A263" s="86">
        <v>43655</v>
      </c>
      <c r="B263" s="136">
        <v>3121</v>
      </c>
      <c r="C263" s="30">
        <v>2</v>
      </c>
      <c r="D263" s="30">
        <v>0.01</v>
      </c>
      <c r="E263" s="30">
        <v>8.3000000000000007</v>
      </c>
      <c r="F263" s="30">
        <v>150</v>
      </c>
      <c r="G263" s="30">
        <v>36</v>
      </c>
      <c r="H263" s="30">
        <v>11</v>
      </c>
      <c r="I263" s="30">
        <v>4.5999999999999996</v>
      </c>
      <c r="J263" s="30">
        <v>4.8</v>
      </c>
      <c r="K263" s="30">
        <v>34.33</v>
      </c>
      <c r="L263" s="30">
        <v>14.36</v>
      </c>
      <c r="M263" s="30">
        <v>6.24</v>
      </c>
      <c r="N263" s="30">
        <v>14.98</v>
      </c>
      <c r="O263" s="30">
        <v>112.36</v>
      </c>
      <c r="P263" s="71">
        <v>0</v>
      </c>
      <c r="Q263" s="30">
        <v>2.9000000000000001E-2</v>
      </c>
      <c r="R263" s="147">
        <v>0.45833333333333331</v>
      </c>
      <c r="S263" s="108">
        <v>43668</v>
      </c>
      <c r="T263" s="108">
        <v>43668</v>
      </c>
      <c r="U263" s="108"/>
    </row>
    <row r="264" spans="1:21">
      <c r="A264" s="86">
        <v>43656</v>
      </c>
      <c r="B264" s="136">
        <v>2929</v>
      </c>
      <c r="C264" s="165"/>
      <c r="D264" s="165"/>
      <c r="E264" s="166"/>
      <c r="F264" s="165"/>
      <c r="G264" s="165"/>
      <c r="H264" s="165"/>
      <c r="I264" s="165"/>
      <c r="J264" s="165"/>
      <c r="K264" s="76"/>
      <c r="L264" s="76"/>
      <c r="M264" s="76"/>
      <c r="N264" s="76"/>
      <c r="O264" s="76"/>
      <c r="P264" s="71">
        <v>0</v>
      </c>
      <c r="Q264" s="30">
        <v>1.4E-2</v>
      </c>
      <c r="R264" s="147"/>
      <c r="S264" s="108"/>
      <c r="T264" s="108"/>
      <c r="U264" s="108"/>
    </row>
    <row r="265" spans="1:21">
      <c r="A265" s="86">
        <v>43657</v>
      </c>
      <c r="B265" s="136">
        <v>2595</v>
      </c>
      <c r="C265" s="161"/>
      <c r="D265" s="161"/>
      <c r="E265" s="162"/>
      <c r="F265" s="161"/>
      <c r="G265" s="161"/>
      <c r="H265" s="161"/>
      <c r="I265" s="161"/>
      <c r="J265" s="161"/>
      <c r="K265" s="76"/>
      <c r="L265" s="76"/>
      <c r="M265" s="76"/>
      <c r="N265" s="76"/>
      <c r="O265" s="76"/>
      <c r="P265" s="71">
        <v>0</v>
      </c>
      <c r="Q265" s="30">
        <v>4.0000000000000001E-3</v>
      </c>
      <c r="R265" s="147"/>
      <c r="S265" s="108"/>
      <c r="T265" s="108"/>
      <c r="U265" s="108"/>
    </row>
    <row r="266" spans="1:21">
      <c r="A266" s="86">
        <v>43658</v>
      </c>
      <c r="B266" s="136">
        <v>2366</v>
      </c>
      <c r="C266" s="161"/>
      <c r="D266" s="161"/>
      <c r="E266" s="162"/>
      <c r="F266" s="161"/>
      <c r="G266" s="161"/>
      <c r="H266" s="161"/>
      <c r="I266" s="161"/>
      <c r="J266" s="161"/>
      <c r="K266" s="76"/>
      <c r="L266" s="76"/>
      <c r="M266" s="76"/>
      <c r="N266" s="76"/>
      <c r="O266" s="76"/>
      <c r="P266" s="71">
        <v>0</v>
      </c>
      <c r="Q266" s="30">
        <v>1.4E-2</v>
      </c>
      <c r="R266" s="147"/>
      <c r="S266" s="108"/>
      <c r="T266" s="108"/>
      <c r="U266" s="108"/>
    </row>
    <row r="267" spans="1:21">
      <c r="A267" s="86">
        <v>43659</v>
      </c>
      <c r="B267" s="136">
        <v>2441</v>
      </c>
      <c r="C267" s="161"/>
      <c r="D267" s="161"/>
      <c r="E267" s="162"/>
      <c r="F267" s="161"/>
      <c r="G267" s="161"/>
      <c r="H267" s="161"/>
      <c r="I267" s="161"/>
      <c r="J267" s="161"/>
      <c r="K267" s="76"/>
      <c r="L267" s="76"/>
      <c r="M267" s="76"/>
      <c r="N267" s="76"/>
      <c r="O267" s="76"/>
      <c r="P267" s="71">
        <v>0</v>
      </c>
      <c r="Q267" s="30">
        <v>4.0000000000000001E-3</v>
      </c>
      <c r="R267" s="147"/>
      <c r="S267" s="108"/>
      <c r="T267" s="108"/>
      <c r="U267" s="108"/>
    </row>
    <row r="268" spans="1:21">
      <c r="A268" s="86">
        <v>43660</v>
      </c>
      <c r="B268" s="136">
        <v>2140</v>
      </c>
      <c r="C268" s="161"/>
      <c r="D268" s="161"/>
      <c r="E268" s="162"/>
      <c r="F268" s="161"/>
      <c r="G268" s="161"/>
      <c r="H268" s="161"/>
      <c r="I268" s="161"/>
      <c r="J268" s="161"/>
      <c r="K268" s="76"/>
      <c r="L268" s="76"/>
      <c r="M268" s="76"/>
      <c r="N268" s="76"/>
      <c r="O268" s="76"/>
      <c r="P268" s="71">
        <v>0</v>
      </c>
      <c r="Q268" s="30">
        <v>3.1E-2</v>
      </c>
      <c r="R268" s="147"/>
      <c r="S268" s="108"/>
      <c r="T268" s="108"/>
      <c r="U268" s="108"/>
    </row>
    <row r="269" spans="1:21">
      <c r="A269" s="86">
        <v>43661</v>
      </c>
      <c r="B269" s="136">
        <v>2025.9999999999998</v>
      </c>
      <c r="C269" s="161"/>
      <c r="D269" s="161"/>
      <c r="E269" s="162"/>
      <c r="F269" s="161"/>
      <c r="G269" s="161"/>
      <c r="H269" s="161"/>
      <c r="I269" s="161"/>
      <c r="J269" s="161"/>
      <c r="K269" s="76"/>
      <c r="L269" s="76"/>
      <c r="M269" s="76"/>
      <c r="N269" s="76"/>
      <c r="O269" s="76"/>
      <c r="P269" s="71">
        <v>0</v>
      </c>
      <c r="Q269" s="30">
        <v>5.0000000000000001E-3</v>
      </c>
      <c r="R269" s="147"/>
      <c r="S269" s="108"/>
      <c r="T269" s="108"/>
      <c r="U269" s="108"/>
    </row>
    <row r="270" spans="1:21">
      <c r="A270" s="86">
        <v>43662</v>
      </c>
      <c r="B270" s="136">
        <v>2350</v>
      </c>
      <c r="C270" s="161"/>
      <c r="D270" s="161"/>
      <c r="E270" s="162"/>
      <c r="F270" s="161"/>
      <c r="G270" s="161"/>
      <c r="H270" s="161"/>
      <c r="I270" s="161"/>
      <c r="J270" s="161"/>
      <c r="K270" s="76"/>
      <c r="L270" s="76"/>
      <c r="M270" s="76"/>
      <c r="N270" s="76"/>
      <c r="O270" s="76"/>
      <c r="P270" s="71">
        <v>0</v>
      </c>
      <c r="Q270" s="30">
        <v>8.0000000000000002E-3</v>
      </c>
      <c r="R270" s="147"/>
      <c r="S270" s="108"/>
      <c r="T270" s="108"/>
      <c r="U270" s="108"/>
    </row>
    <row r="271" spans="1:21">
      <c r="A271" s="86">
        <v>43663</v>
      </c>
      <c r="B271" s="136">
        <v>2302</v>
      </c>
      <c r="C271" s="161"/>
      <c r="D271" s="161"/>
      <c r="E271" s="162"/>
      <c r="F271" s="161"/>
      <c r="G271" s="161"/>
      <c r="H271" s="161"/>
      <c r="I271" s="161"/>
      <c r="J271" s="161"/>
      <c r="K271" s="76"/>
      <c r="L271" s="76"/>
      <c r="M271" s="76"/>
      <c r="N271" s="76"/>
      <c r="O271" s="76"/>
      <c r="P271" s="71">
        <v>0</v>
      </c>
      <c r="Q271" s="30">
        <v>1.4E-2</v>
      </c>
      <c r="R271" s="147"/>
      <c r="S271" s="108"/>
      <c r="T271" s="108"/>
      <c r="U271" s="108"/>
    </row>
    <row r="272" spans="1:21">
      <c r="A272" s="86">
        <v>43664</v>
      </c>
      <c r="B272" s="136">
        <v>2294</v>
      </c>
      <c r="C272" s="161"/>
      <c r="D272" s="161"/>
      <c r="E272" s="162"/>
      <c r="F272" s="161"/>
      <c r="G272" s="161"/>
      <c r="H272" s="161"/>
      <c r="I272" s="161"/>
      <c r="J272" s="161"/>
      <c r="K272" s="76"/>
      <c r="L272" s="76"/>
      <c r="M272" s="76"/>
      <c r="N272" s="76"/>
      <c r="O272" s="76"/>
      <c r="P272" s="71">
        <v>0</v>
      </c>
      <c r="Q272" s="30">
        <v>2.8000000000000001E-2</v>
      </c>
      <c r="R272" s="147"/>
      <c r="S272" s="108"/>
      <c r="T272" s="108"/>
      <c r="U272" s="108"/>
    </row>
    <row r="273" spans="1:21">
      <c r="A273" s="86">
        <v>43665</v>
      </c>
      <c r="B273" s="136">
        <v>2214</v>
      </c>
      <c r="C273" s="161"/>
      <c r="D273" s="161"/>
      <c r="E273" s="162"/>
      <c r="F273" s="161"/>
      <c r="G273" s="161"/>
      <c r="H273" s="161"/>
      <c r="I273" s="161"/>
      <c r="J273" s="161"/>
      <c r="K273" s="76"/>
      <c r="L273" s="76"/>
      <c r="M273" s="76"/>
      <c r="N273" s="76"/>
      <c r="O273" s="76"/>
      <c r="P273" s="71">
        <v>0</v>
      </c>
      <c r="Q273" s="30">
        <v>2.4E-2</v>
      </c>
      <c r="R273" s="147"/>
      <c r="S273" s="108"/>
      <c r="T273" s="108"/>
      <c r="U273" s="108"/>
    </row>
    <row r="274" spans="1:21">
      <c r="A274" s="86">
        <v>43666</v>
      </c>
      <c r="B274" s="136">
        <v>2284</v>
      </c>
      <c r="C274" s="161"/>
      <c r="D274" s="161"/>
      <c r="E274" s="162"/>
      <c r="F274" s="161"/>
      <c r="G274" s="161"/>
      <c r="H274" s="161"/>
      <c r="I274" s="161"/>
      <c r="J274" s="161"/>
      <c r="K274" s="76"/>
      <c r="L274" s="76"/>
      <c r="M274" s="76"/>
      <c r="N274" s="76"/>
      <c r="O274" s="76"/>
      <c r="P274" s="71">
        <v>0</v>
      </c>
      <c r="Q274" s="30">
        <v>0.03</v>
      </c>
      <c r="R274" s="147"/>
      <c r="S274" s="108"/>
      <c r="T274" s="108"/>
      <c r="U274" s="108"/>
    </row>
    <row r="275" spans="1:21">
      <c r="A275" s="86">
        <v>43667</v>
      </c>
      <c r="B275" s="136">
        <v>2025.9999999999998</v>
      </c>
      <c r="C275" s="161"/>
      <c r="D275" s="161"/>
      <c r="E275" s="162"/>
      <c r="F275" s="161"/>
      <c r="G275" s="161"/>
      <c r="H275" s="161"/>
      <c r="I275" s="161"/>
      <c r="J275" s="161"/>
      <c r="K275" s="76"/>
      <c r="L275" s="76"/>
      <c r="M275" s="76"/>
      <c r="N275" s="76"/>
      <c r="O275" s="76"/>
      <c r="P275" s="71">
        <v>0</v>
      </c>
      <c r="Q275" s="30">
        <v>2.4E-2</v>
      </c>
      <c r="R275" s="147"/>
      <c r="S275" s="108"/>
      <c r="T275" s="108"/>
      <c r="U275" s="108"/>
    </row>
    <row r="276" spans="1:21">
      <c r="A276" s="86">
        <v>43668</v>
      </c>
      <c r="B276" s="136">
        <v>2084</v>
      </c>
      <c r="C276" s="161"/>
      <c r="D276" s="161"/>
      <c r="E276" s="162"/>
      <c r="F276" s="161"/>
      <c r="G276" s="161"/>
      <c r="H276" s="161"/>
      <c r="I276" s="161"/>
      <c r="J276" s="161"/>
      <c r="K276" s="76"/>
      <c r="L276" s="76"/>
      <c r="M276" s="76"/>
      <c r="N276" s="76"/>
      <c r="O276" s="76"/>
      <c r="P276" s="71">
        <v>0</v>
      </c>
      <c r="Q276" s="30">
        <v>0.03</v>
      </c>
      <c r="R276" s="147"/>
      <c r="S276" s="108"/>
      <c r="T276" s="108"/>
      <c r="U276" s="108"/>
    </row>
    <row r="277" spans="1:21">
      <c r="A277" s="86">
        <v>43669</v>
      </c>
      <c r="B277" s="136">
        <v>2237</v>
      </c>
      <c r="C277" s="30">
        <v>2</v>
      </c>
      <c r="D277" s="30">
        <v>0.12</v>
      </c>
      <c r="E277" s="30">
        <v>7.7</v>
      </c>
      <c r="F277" s="30">
        <v>56</v>
      </c>
      <c r="G277" s="30">
        <v>10</v>
      </c>
      <c r="H277" s="30">
        <v>5</v>
      </c>
      <c r="I277" s="30">
        <v>3.3</v>
      </c>
      <c r="J277" s="30">
        <v>4.5</v>
      </c>
      <c r="K277" s="30">
        <v>11.19</v>
      </c>
      <c r="L277" s="30">
        <v>7.38</v>
      </c>
      <c r="M277" s="30">
        <v>4.47</v>
      </c>
      <c r="N277" s="30">
        <v>10.07</v>
      </c>
      <c r="O277" s="30">
        <v>22.37</v>
      </c>
      <c r="P277" s="71">
        <v>0</v>
      </c>
      <c r="Q277" s="30">
        <v>5.0000000000000001E-3</v>
      </c>
      <c r="R277" s="147">
        <v>0.47916666666666669</v>
      </c>
      <c r="S277" s="108">
        <v>43679</v>
      </c>
      <c r="T277" s="108">
        <v>43679</v>
      </c>
      <c r="U277" s="108"/>
    </row>
    <row r="278" spans="1:21">
      <c r="A278" s="86">
        <v>43670</v>
      </c>
      <c r="B278" s="136">
        <v>2293</v>
      </c>
      <c r="C278" s="165"/>
      <c r="D278" s="165"/>
      <c r="E278" s="166"/>
      <c r="F278" s="165"/>
      <c r="G278" s="165"/>
      <c r="H278" s="165"/>
      <c r="I278" s="165"/>
      <c r="J278" s="165"/>
      <c r="K278" s="76"/>
      <c r="L278" s="76"/>
      <c r="M278" s="76"/>
      <c r="N278" s="76"/>
      <c r="O278" s="76"/>
      <c r="P278" s="71">
        <v>0</v>
      </c>
      <c r="Q278" s="30"/>
      <c r="R278" s="147"/>
      <c r="S278" s="108"/>
      <c r="T278" s="108"/>
      <c r="U278" s="108"/>
    </row>
    <row r="279" spans="1:21">
      <c r="A279" s="86">
        <v>43671</v>
      </c>
      <c r="B279" s="136">
        <v>2277</v>
      </c>
      <c r="C279" s="161"/>
      <c r="D279" s="161"/>
      <c r="E279" s="162"/>
      <c r="F279" s="161"/>
      <c r="G279" s="161"/>
      <c r="H279" s="161"/>
      <c r="I279" s="161"/>
      <c r="J279" s="161"/>
      <c r="K279" s="76"/>
      <c r="L279" s="76"/>
      <c r="M279" s="76"/>
      <c r="N279" s="76"/>
      <c r="O279" s="76"/>
      <c r="P279" s="71">
        <v>0</v>
      </c>
      <c r="Q279" s="30"/>
      <c r="R279" s="147"/>
      <c r="S279" s="108"/>
      <c r="T279" s="108"/>
      <c r="U279" s="108"/>
    </row>
    <row r="280" spans="1:21">
      <c r="A280" s="86">
        <v>43672</v>
      </c>
      <c r="B280" s="136">
        <v>2040</v>
      </c>
      <c r="C280" s="161"/>
      <c r="D280" s="161"/>
      <c r="E280" s="162"/>
      <c r="F280" s="161"/>
      <c r="G280" s="161"/>
      <c r="H280" s="161"/>
      <c r="I280" s="161"/>
      <c r="J280" s="161"/>
      <c r="K280" s="76"/>
      <c r="L280" s="76"/>
      <c r="M280" s="76"/>
      <c r="N280" s="76"/>
      <c r="O280" s="76"/>
      <c r="P280" s="71">
        <v>0</v>
      </c>
      <c r="Q280" s="30"/>
      <c r="R280" s="147"/>
      <c r="S280" s="108"/>
      <c r="T280" s="108"/>
      <c r="U280" s="108"/>
    </row>
    <row r="281" spans="1:21">
      <c r="A281" s="86">
        <v>43673</v>
      </c>
      <c r="B281" s="136">
        <v>2327</v>
      </c>
      <c r="C281" s="161"/>
      <c r="D281" s="161"/>
      <c r="E281" s="162"/>
      <c r="F281" s="161"/>
      <c r="G281" s="161"/>
      <c r="H281" s="161"/>
      <c r="I281" s="161"/>
      <c r="J281" s="161"/>
      <c r="K281" s="76"/>
      <c r="L281" s="76"/>
      <c r="M281" s="76"/>
      <c r="N281" s="76"/>
      <c r="O281" s="76"/>
      <c r="P281" s="71">
        <v>0</v>
      </c>
      <c r="Q281" s="30"/>
      <c r="R281" s="147"/>
      <c r="S281" s="108"/>
      <c r="T281" s="108"/>
      <c r="U281" s="108"/>
    </row>
    <row r="282" spans="1:21">
      <c r="A282" s="86">
        <v>43674</v>
      </c>
      <c r="B282" s="136">
        <v>2005</v>
      </c>
      <c r="C282" s="161"/>
      <c r="D282" s="161"/>
      <c r="E282" s="162"/>
      <c r="F282" s="161"/>
      <c r="G282" s="161"/>
      <c r="H282" s="161"/>
      <c r="I282" s="161"/>
      <c r="J282" s="161"/>
      <c r="K282" s="76"/>
      <c r="L282" s="76"/>
      <c r="M282" s="76"/>
      <c r="N282" s="76"/>
      <c r="O282" s="76"/>
      <c r="P282" s="71">
        <v>0</v>
      </c>
      <c r="Q282" s="30"/>
      <c r="R282" s="147"/>
      <c r="S282" s="108"/>
      <c r="T282" s="108"/>
      <c r="U282" s="108"/>
    </row>
    <row r="283" spans="1:21">
      <c r="A283" s="86">
        <v>43675</v>
      </c>
      <c r="B283" s="136">
        <v>2043.0000000000002</v>
      </c>
      <c r="C283" s="161"/>
      <c r="D283" s="161"/>
      <c r="E283" s="162"/>
      <c r="F283" s="161"/>
      <c r="G283" s="161"/>
      <c r="H283" s="161"/>
      <c r="I283" s="161"/>
      <c r="J283" s="161"/>
      <c r="K283" s="76"/>
      <c r="L283" s="76"/>
      <c r="M283" s="76"/>
      <c r="N283" s="76"/>
      <c r="O283" s="76"/>
      <c r="P283" s="71">
        <v>0</v>
      </c>
      <c r="Q283" s="30"/>
      <c r="R283" s="147"/>
      <c r="S283" s="108"/>
      <c r="T283" s="108"/>
      <c r="U283" s="108"/>
    </row>
    <row r="284" spans="1:21">
      <c r="A284" s="86">
        <v>43676</v>
      </c>
      <c r="B284" s="136">
        <v>2317</v>
      </c>
      <c r="C284" s="161"/>
      <c r="D284" s="161"/>
      <c r="E284" s="162"/>
      <c r="F284" s="161"/>
      <c r="G284" s="161"/>
      <c r="H284" s="161"/>
      <c r="I284" s="161"/>
      <c r="J284" s="161"/>
      <c r="K284" s="76"/>
      <c r="L284" s="76"/>
      <c r="M284" s="76"/>
      <c r="N284" s="76"/>
      <c r="O284" s="76"/>
      <c r="P284" s="71">
        <v>0</v>
      </c>
      <c r="Q284" s="30"/>
      <c r="R284" s="147"/>
      <c r="S284" s="108"/>
      <c r="T284" s="108"/>
      <c r="U284" s="108"/>
    </row>
    <row r="285" spans="1:21">
      <c r="A285" s="86">
        <v>43677</v>
      </c>
      <c r="B285" s="136">
        <v>2374</v>
      </c>
      <c r="C285" s="161"/>
      <c r="D285" s="161"/>
      <c r="E285" s="162"/>
      <c r="F285" s="161"/>
      <c r="G285" s="161"/>
      <c r="H285" s="161"/>
      <c r="I285" s="161"/>
      <c r="J285" s="161"/>
      <c r="K285" s="76"/>
      <c r="L285" s="76"/>
      <c r="M285" s="76"/>
      <c r="N285" s="76"/>
      <c r="O285" s="76"/>
      <c r="P285" s="71">
        <v>2</v>
      </c>
      <c r="Q285" s="30"/>
      <c r="R285" s="147"/>
      <c r="S285" s="108"/>
      <c r="T285" s="108"/>
      <c r="U285" s="108"/>
    </row>
    <row r="286" spans="1:21">
      <c r="A286" s="86">
        <v>43678</v>
      </c>
      <c r="B286" s="136">
        <v>2360</v>
      </c>
      <c r="C286" s="161"/>
      <c r="D286" s="161"/>
      <c r="E286" s="162"/>
      <c r="F286" s="161"/>
      <c r="G286" s="161"/>
      <c r="H286" s="161"/>
      <c r="I286" s="161"/>
      <c r="J286" s="161"/>
      <c r="K286" s="76"/>
      <c r="L286" s="76"/>
      <c r="M286" s="76"/>
      <c r="N286" s="76"/>
      <c r="O286" s="76"/>
      <c r="P286" s="71">
        <v>0</v>
      </c>
      <c r="Q286" s="30"/>
      <c r="R286" s="147"/>
      <c r="S286" s="108"/>
      <c r="T286" s="108"/>
      <c r="U286" s="108"/>
    </row>
    <row r="287" spans="1:21">
      <c r="A287" s="86">
        <v>43679</v>
      </c>
      <c r="B287" s="136">
        <v>2253</v>
      </c>
      <c r="C287" s="161"/>
      <c r="D287" s="161"/>
      <c r="E287" s="162"/>
      <c r="F287" s="161"/>
      <c r="G287" s="161"/>
      <c r="H287" s="161"/>
      <c r="I287" s="161"/>
      <c r="J287" s="161"/>
      <c r="K287" s="76"/>
      <c r="L287" s="76"/>
      <c r="M287" s="76"/>
      <c r="N287" s="76"/>
      <c r="O287" s="76"/>
      <c r="P287" s="71">
        <v>3</v>
      </c>
      <c r="Q287" s="30"/>
      <c r="R287" s="147"/>
      <c r="S287" s="108"/>
      <c r="T287" s="108"/>
      <c r="U287" s="108"/>
    </row>
    <row r="288" spans="1:21">
      <c r="A288" s="86">
        <v>43680</v>
      </c>
      <c r="B288" s="136">
        <v>2285</v>
      </c>
      <c r="C288" s="161"/>
      <c r="D288" s="161"/>
      <c r="E288" s="162"/>
      <c r="F288" s="161"/>
      <c r="G288" s="161"/>
      <c r="H288" s="161"/>
      <c r="I288" s="161"/>
      <c r="J288" s="161"/>
      <c r="K288" s="76"/>
      <c r="L288" s="76"/>
      <c r="M288" s="76"/>
      <c r="N288" s="76"/>
      <c r="O288" s="76"/>
      <c r="P288" s="71">
        <v>0</v>
      </c>
      <c r="Q288" s="30"/>
      <c r="R288" s="147"/>
      <c r="S288" s="108"/>
      <c r="T288" s="108"/>
      <c r="U288" s="108"/>
    </row>
    <row r="289" spans="1:21">
      <c r="A289" s="86">
        <v>43681</v>
      </c>
      <c r="B289" s="136">
        <v>2054</v>
      </c>
      <c r="C289" s="161"/>
      <c r="D289" s="161"/>
      <c r="E289" s="162"/>
      <c r="F289" s="161"/>
      <c r="G289" s="161"/>
      <c r="H289" s="161"/>
      <c r="I289" s="161"/>
      <c r="J289" s="161"/>
      <c r="K289" s="76"/>
      <c r="L289" s="76"/>
      <c r="M289" s="76"/>
      <c r="N289" s="76"/>
      <c r="O289" s="76"/>
      <c r="P289" s="71">
        <v>0</v>
      </c>
      <c r="Q289" s="30"/>
      <c r="R289" s="147"/>
      <c r="S289" s="108"/>
      <c r="T289" s="108"/>
      <c r="U289" s="108"/>
    </row>
    <row r="290" spans="1:21">
      <c r="A290" s="86">
        <v>43682</v>
      </c>
      <c r="B290" s="136">
        <v>2136</v>
      </c>
      <c r="C290" s="161"/>
      <c r="D290" s="161"/>
      <c r="E290" s="162"/>
      <c r="F290" s="161"/>
      <c r="G290" s="161"/>
      <c r="H290" s="161"/>
      <c r="I290" s="161"/>
      <c r="J290" s="161"/>
      <c r="K290" s="76"/>
      <c r="L290" s="76"/>
      <c r="M290" s="76"/>
      <c r="N290" s="76"/>
      <c r="O290" s="76"/>
      <c r="P290" s="71">
        <v>0</v>
      </c>
      <c r="Q290" s="30"/>
      <c r="R290" s="147"/>
      <c r="S290" s="108"/>
      <c r="T290" s="108"/>
      <c r="U290" s="108"/>
    </row>
    <row r="291" spans="1:21">
      <c r="A291" s="86">
        <v>43683</v>
      </c>
      <c r="B291" s="157">
        <v>2350</v>
      </c>
      <c r="C291" s="30">
        <v>2</v>
      </c>
      <c r="D291" s="30">
        <v>0.02</v>
      </c>
      <c r="E291" s="30">
        <v>7.5</v>
      </c>
      <c r="F291" s="30">
        <v>32</v>
      </c>
      <c r="G291" s="30">
        <v>5</v>
      </c>
      <c r="H291" s="30">
        <v>3</v>
      </c>
      <c r="I291" s="30">
        <v>2.2000000000000002</v>
      </c>
      <c r="J291" s="30">
        <v>5.4</v>
      </c>
      <c r="K291" s="30">
        <v>7.05</v>
      </c>
      <c r="L291" s="30">
        <v>5.17</v>
      </c>
      <c r="M291" s="30">
        <v>4.7</v>
      </c>
      <c r="N291" s="30">
        <v>12.69</v>
      </c>
      <c r="O291" s="30">
        <v>11.75</v>
      </c>
      <c r="P291" s="71">
        <v>0</v>
      </c>
      <c r="Q291" s="30">
        <v>5.0000000000000001E-3</v>
      </c>
      <c r="R291" s="147">
        <v>0.47916666666666669</v>
      </c>
      <c r="S291" s="108">
        <v>43690</v>
      </c>
      <c r="T291" s="108" t="s">
        <v>56</v>
      </c>
      <c r="U291" s="108"/>
    </row>
    <row r="292" spans="1:21">
      <c r="A292" s="86">
        <v>43684</v>
      </c>
      <c r="B292" s="157">
        <v>2285</v>
      </c>
      <c r="C292" s="165"/>
      <c r="D292" s="165"/>
      <c r="E292" s="166"/>
      <c r="F292" s="165"/>
      <c r="G292" s="165"/>
      <c r="H292" s="165"/>
      <c r="I292" s="165"/>
      <c r="J292" s="165"/>
      <c r="K292" s="76"/>
      <c r="L292" s="76"/>
      <c r="M292" s="76"/>
      <c r="N292" s="76"/>
      <c r="O292" s="76"/>
      <c r="P292" s="71">
        <v>0</v>
      </c>
      <c r="Q292" s="30"/>
      <c r="R292" s="147"/>
      <c r="S292" s="108"/>
      <c r="T292" s="108"/>
      <c r="U292" s="108"/>
    </row>
    <row r="293" spans="1:21">
      <c r="A293" s="86">
        <v>43685</v>
      </c>
      <c r="B293" s="157">
        <v>2126</v>
      </c>
      <c r="C293" s="161"/>
      <c r="D293" s="161"/>
      <c r="E293" s="162"/>
      <c r="F293" s="161"/>
      <c r="G293" s="161"/>
      <c r="H293" s="161"/>
      <c r="I293" s="161"/>
      <c r="J293" s="161"/>
      <c r="K293" s="76"/>
      <c r="L293" s="76"/>
      <c r="M293" s="76"/>
      <c r="N293" s="76"/>
      <c r="O293" s="76"/>
      <c r="P293" s="71">
        <v>0</v>
      </c>
      <c r="Q293" s="30"/>
      <c r="R293" s="147"/>
      <c r="S293" s="108"/>
      <c r="T293" s="108"/>
      <c r="U293" s="108"/>
    </row>
    <row r="294" spans="1:21">
      <c r="A294" s="86">
        <v>43686</v>
      </c>
      <c r="B294" s="157">
        <v>2243</v>
      </c>
      <c r="C294" s="161"/>
      <c r="D294" s="161"/>
      <c r="E294" s="162"/>
      <c r="F294" s="161"/>
      <c r="G294" s="161"/>
      <c r="H294" s="161"/>
      <c r="I294" s="161"/>
      <c r="J294" s="161"/>
      <c r="K294" s="76"/>
      <c r="L294" s="76"/>
      <c r="M294" s="76"/>
      <c r="N294" s="76"/>
      <c r="O294" s="76"/>
      <c r="P294" s="71">
        <v>0</v>
      </c>
      <c r="Q294" s="30"/>
      <c r="R294" s="147"/>
      <c r="S294" s="108"/>
      <c r="T294" s="108"/>
      <c r="U294" s="108"/>
    </row>
    <row r="295" spans="1:21">
      <c r="A295" s="86">
        <v>43687</v>
      </c>
      <c r="B295" s="157">
        <v>2184</v>
      </c>
      <c r="C295" s="161"/>
      <c r="D295" s="161"/>
      <c r="E295" s="162"/>
      <c r="F295" s="161"/>
      <c r="G295" s="161"/>
      <c r="H295" s="161"/>
      <c r="I295" s="161"/>
      <c r="J295" s="161"/>
      <c r="K295" s="76"/>
      <c r="L295" s="76"/>
      <c r="M295" s="76"/>
      <c r="N295" s="76"/>
      <c r="O295" s="76"/>
      <c r="P295" s="71">
        <v>0</v>
      </c>
      <c r="Q295" s="30"/>
      <c r="R295" s="147"/>
      <c r="S295" s="108"/>
      <c r="T295" s="108"/>
      <c r="U295" s="108"/>
    </row>
    <row r="296" spans="1:21">
      <c r="A296" s="86">
        <v>43688</v>
      </c>
      <c r="B296" s="158">
        <v>2040</v>
      </c>
      <c r="C296" s="161"/>
      <c r="D296" s="161"/>
      <c r="E296" s="162"/>
      <c r="F296" s="161"/>
      <c r="G296" s="161"/>
      <c r="H296" s="161"/>
      <c r="I296" s="161"/>
      <c r="J296" s="161"/>
      <c r="K296" s="76"/>
      <c r="L296" s="76"/>
      <c r="M296" s="76"/>
      <c r="N296" s="76"/>
      <c r="O296" s="76"/>
      <c r="P296" s="71">
        <v>0</v>
      </c>
      <c r="Q296" s="30"/>
      <c r="R296" s="147"/>
      <c r="S296" s="108"/>
      <c r="T296" s="108"/>
      <c r="U296" s="108"/>
    </row>
    <row r="297" spans="1:21">
      <c r="A297" s="86">
        <v>43689</v>
      </c>
      <c r="B297" s="158">
        <v>1975</v>
      </c>
      <c r="C297" s="161"/>
      <c r="D297" s="161"/>
      <c r="E297" s="162"/>
      <c r="F297" s="161"/>
      <c r="G297" s="161"/>
      <c r="H297" s="161"/>
      <c r="I297" s="161"/>
      <c r="J297" s="161"/>
      <c r="K297" s="76"/>
      <c r="L297" s="76"/>
      <c r="M297" s="76"/>
      <c r="N297" s="76"/>
      <c r="O297" s="76"/>
      <c r="P297" s="71">
        <v>0</v>
      </c>
      <c r="Q297" s="30"/>
      <c r="R297" s="147"/>
      <c r="S297" s="108"/>
      <c r="T297" s="108"/>
      <c r="U297" s="108"/>
    </row>
    <row r="298" spans="1:21">
      <c r="A298" s="86">
        <v>43690</v>
      </c>
      <c r="B298" s="158">
        <v>2205</v>
      </c>
      <c r="C298" s="161"/>
      <c r="D298" s="161"/>
      <c r="E298" s="162"/>
      <c r="F298" s="161"/>
      <c r="G298" s="161"/>
      <c r="H298" s="161"/>
      <c r="I298" s="161"/>
      <c r="J298" s="161"/>
      <c r="K298" s="76"/>
      <c r="L298" s="76"/>
      <c r="M298" s="76"/>
      <c r="N298" s="76"/>
      <c r="O298" s="76"/>
      <c r="P298" s="71">
        <v>0</v>
      </c>
      <c r="Q298" s="30"/>
      <c r="R298" s="147"/>
      <c r="S298" s="108"/>
      <c r="T298" s="108"/>
      <c r="U298" s="108"/>
    </row>
    <row r="299" spans="1:21">
      <c r="A299" s="86">
        <v>43691</v>
      </c>
      <c r="B299" s="158">
        <v>2129</v>
      </c>
      <c r="C299" s="161"/>
      <c r="D299" s="161"/>
      <c r="E299" s="162"/>
      <c r="F299" s="161"/>
      <c r="G299" s="161"/>
      <c r="H299" s="161"/>
      <c r="I299" s="161"/>
      <c r="J299" s="161"/>
      <c r="K299" s="76"/>
      <c r="L299" s="76"/>
      <c r="M299" s="76"/>
      <c r="N299" s="76"/>
      <c r="O299" s="76"/>
      <c r="P299" s="71">
        <v>0</v>
      </c>
      <c r="Q299" s="30"/>
      <c r="R299" s="147"/>
      <c r="S299" s="108"/>
      <c r="T299" s="108"/>
      <c r="U299" s="108"/>
    </row>
    <row r="300" spans="1:21">
      <c r="A300" s="86">
        <v>43692</v>
      </c>
      <c r="B300" s="158">
        <v>2210</v>
      </c>
      <c r="C300" s="161"/>
      <c r="D300" s="161"/>
      <c r="E300" s="162"/>
      <c r="F300" s="161"/>
      <c r="G300" s="161"/>
      <c r="H300" s="161"/>
      <c r="I300" s="161"/>
      <c r="J300" s="161"/>
      <c r="K300" s="76"/>
      <c r="L300" s="76"/>
      <c r="M300" s="76"/>
      <c r="N300" s="76"/>
      <c r="O300" s="76"/>
      <c r="P300" s="71">
        <v>0</v>
      </c>
      <c r="Q300" s="30"/>
      <c r="R300" s="147"/>
      <c r="S300" s="108"/>
      <c r="T300" s="108"/>
      <c r="U300" s="108"/>
    </row>
    <row r="301" spans="1:21">
      <c r="A301" s="86">
        <v>43693</v>
      </c>
      <c r="B301" s="158">
        <v>2175</v>
      </c>
      <c r="C301" s="161"/>
      <c r="D301" s="161"/>
      <c r="E301" s="162"/>
      <c r="F301" s="161"/>
      <c r="G301" s="161"/>
      <c r="H301" s="161"/>
      <c r="I301" s="161"/>
      <c r="J301" s="161"/>
      <c r="K301" s="76"/>
      <c r="L301" s="76"/>
      <c r="M301" s="76"/>
      <c r="N301" s="76"/>
      <c r="O301" s="76"/>
      <c r="P301" s="71">
        <v>0</v>
      </c>
      <c r="Q301" s="30"/>
      <c r="R301" s="147"/>
      <c r="S301" s="108"/>
      <c r="T301" s="108"/>
      <c r="U301" s="108"/>
    </row>
    <row r="302" spans="1:21">
      <c r="A302" s="86">
        <v>43694</v>
      </c>
      <c r="B302" s="158">
        <v>2180</v>
      </c>
      <c r="C302" s="161"/>
      <c r="D302" s="161"/>
      <c r="E302" s="162"/>
      <c r="F302" s="161"/>
      <c r="G302" s="161"/>
      <c r="H302" s="161"/>
      <c r="I302" s="161"/>
      <c r="J302" s="161"/>
      <c r="K302" s="76"/>
      <c r="L302" s="76"/>
      <c r="M302" s="76"/>
      <c r="N302" s="76"/>
      <c r="O302" s="76"/>
      <c r="P302" s="71">
        <v>0</v>
      </c>
      <c r="Q302" s="30"/>
      <c r="R302" s="147"/>
      <c r="S302" s="108"/>
      <c r="T302" s="108"/>
      <c r="U302" s="108"/>
    </row>
    <row r="303" spans="1:21">
      <c r="A303" s="86">
        <v>43695</v>
      </c>
      <c r="B303" s="158">
        <v>1958</v>
      </c>
      <c r="C303" s="161"/>
      <c r="D303" s="161"/>
      <c r="E303" s="162"/>
      <c r="F303" s="161"/>
      <c r="G303" s="161"/>
      <c r="H303" s="161"/>
      <c r="I303" s="161"/>
      <c r="J303" s="161"/>
      <c r="K303" s="76"/>
      <c r="L303" s="76"/>
      <c r="M303" s="76"/>
      <c r="N303" s="76"/>
      <c r="O303" s="76"/>
      <c r="P303" s="71">
        <v>0</v>
      </c>
      <c r="Q303" s="30"/>
      <c r="R303" s="147"/>
      <c r="S303" s="108"/>
      <c r="T303" s="108"/>
      <c r="U303" s="108"/>
    </row>
    <row r="304" spans="1:21">
      <c r="A304" s="86">
        <v>43696</v>
      </c>
      <c r="B304" s="158">
        <v>2053</v>
      </c>
      <c r="C304" s="161"/>
      <c r="D304" s="161"/>
      <c r="E304" s="162"/>
      <c r="F304" s="161"/>
      <c r="G304" s="161"/>
      <c r="H304" s="161"/>
      <c r="I304" s="161"/>
      <c r="J304" s="161"/>
      <c r="K304" s="76"/>
      <c r="L304" s="76"/>
      <c r="M304" s="76"/>
      <c r="N304" s="76"/>
      <c r="O304" s="76"/>
      <c r="P304" s="71">
        <v>0</v>
      </c>
      <c r="Q304" s="30"/>
      <c r="R304" s="147"/>
      <c r="S304" s="108"/>
      <c r="T304" s="108"/>
      <c r="U304" s="108"/>
    </row>
    <row r="305" spans="1:21">
      <c r="A305" s="86">
        <v>43697</v>
      </c>
      <c r="B305" s="158">
        <v>2259</v>
      </c>
      <c r="C305" s="30">
        <v>2</v>
      </c>
      <c r="D305" s="30">
        <v>0.09</v>
      </c>
      <c r="E305" s="30">
        <v>7.6</v>
      </c>
      <c r="F305" s="30">
        <v>16</v>
      </c>
      <c r="G305" s="30" t="s">
        <v>57</v>
      </c>
      <c r="H305" s="30">
        <v>2</v>
      </c>
      <c r="I305" s="30">
        <v>1.7</v>
      </c>
      <c r="J305" s="30">
        <v>5</v>
      </c>
      <c r="K305" s="30">
        <v>4.5199999999999996</v>
      </c>
      <c r="L305" s="30">
        <v>3.84</v>
      </c>
      <c r="M305" s="30">
        <v>4.5199999999999996</v>
      </c>
      <c r="N305" s="30">
        <v>11.3</v>
      </c>
      <c r="O305" s="30">
        <v>2.2599999999999998</v>
      </c>
      <c r="P305" s="71">
        <v>0</v>
      </c>
      <c r="Q305" s="30">
        <v>0.68200000000000005</v>
      </c>
      <c r="R305" s="147">
        <v>0.4375</v>
      </c>
      <c r="S305" s="108">
        <v>43707</v>
      </c>
      <c r="T305" s="108">
        <v>43711</v>
      </c>
      <c r="U305" s="108"/>
    </row>
    <row r="306" spans="1:21">
      <c r="A306" s="86">
        <v>43698</v>
      </c>
      <c r="B306" s="158">
        <v>2234</v>
      </c>
      <c r="C306" s="165"/>
      <c r="D306" s="165"/>
      <c r="E306" s="166"/>
      <c r="F306" s="165"/>
      <c r="G306" s="165"/>
      <c r="H306" s="165"/>
      <c r="I306" s="165"/>
      <c r="J306" s="165"/>
      <c r="K306" s="76"/>
      <c r="L306" s="76"/>
      <c r="M306" s="76"/>
      <c r="N306" s="76"/>
      <c r="O306" s="76"/>
      <c r="P306" s="71">
        <v>0</v>
      </c>
      <c r="Q306" s="30"/>
      <c r="R306" s="147"/>
      <c r="S306" s="108"/>
      <c r="T306" s="108"/>
      <c r="U306" s="108"/>
    </row>
    <row r="307" spans="1:21">
      <c r="A307" s="86">
        <v>43699</v>
      </c>
      <c r="B307" s="38">
        <v>2222</v>
      </c>
      <c r="C307" s="161"/>
      <c r="D307" s="161"/>
      <c r="E307" s="162"/>
      <c r="F307" s="161"/>
      <c r="G307" s="161"/>
      <c r="H307" s="161"/>
      <c r="I307" s="161"/>
      <c r="J307" s="161"/>
      <c r="K307" s="76"/>
      <c r="L307" s="76"/>
      <c r="M307" s="76"/>
      <c r="N307" s="76"/>
      <c r="O307" s="76"/>
      <c r="P307" s="71">
        <v>0</v>
      </c>
      <c r="Q307" s="30"/>
      <c r="R307" s="147"/>
      <c r="S307" s="108"/>
      <c r="T307" s="108"/>
      <c r="U307" s="108"/>
    </row>
    <row r="308" spans="1:21">
      <c r="A308" s="86">
        <v>43700</v>
      </c>
      <c r="B308" s="38">
        <v>2188</v>
      </c>
      <c r="C308" s="161"/>
      <c r="D308" s="161"/>
      <c r="E308" s="162"/>
      <c r="F308" s="161"/>
      <c r="G308" s="161"/>
      <c r="H308" s="161"/>
      <c r="I308" s="161"/>
      <c r="J308" s="161"/>
      <c r="K308" s="76"/>
      <c r="L308" s="76"/>
      <c r="M308" s="76"/>
      <c r="N308" s="76"/>
      <c r="O308" s="76"/>
      <c r="P308" s="71">
        <v>0</v>
      </c>
      <c r="Q308" s="30"/>
      <c r="R308" s="147"/>
      <c r="S308" s="108"/>
      <c r="T308" s="108"/>
      <c r="U308" s="108"/>
    </row>
    <row r="309" spans="1:21">
      <c r="A309" s="86">
        <v>43701</v>
      </c>
      <c r="B309" s="38">
        <v>2124</v>
      </c>
      <c r="C309" s="161"/>
      <c r="D309" s="161"/>
      <c r="E309" s="162"/>
      <c r="F309" s="161"/>
      <c r="G309" s="161"/>
      <c r="H309" s="161"/>
      <c r="I309" s="161"/>
      <c r="J309" s="161"/>
      <c r="K309" s="76"/>
      <c r="L309" s="76"/>
      <c r="M309" s="76"/>
      <c r="N309" s="76"/>
      <c r="O309" s="76"/>
      <c r="P309" s="71">
        <v>0</v>
      </c>
      <c r="Q309" s="30"/>
      <c r="R309" s="147"/>
      <c r="S309" s="108"/>
      <c r="T309" s="108"/>
      <c r="U309" s="108"/>
    </row>
    <row r="310" spans="1:21">
      <c r="A310" s="86">
        <v>43702</v>
      </c>
      <c r="B310" s="38">
        <v>2107</v>
      </c>
      <c r="C310" s="161"/>
      <c r="D310" s="161"/>
      <c r="E310" s="162"/>
      <c r="F310" s="161"/>
      <c r="G310" s="161"/>
      <c r="H310" s="161"/>
      <c r="I310" s="161"/>
      <c r="J310" s="161"/>
      <c r="K310" s="76"/>
      <c r="L310" s="76"/>
      <c r="M310" s="76"/>
      <c r="N310" s="76"/>
      <c r="O310" s="76"/>
      <c r="P310" s="71">
        <v>0</v>
      </c>
      <c r="Q310" s="30"/>
      <c r="R310" s="147"/>
      <c r="S310" s="108"/>
      <c r="T310" s="108"/>
      <c r="U310" s="108"/>
    </row>
    <row r="311" spans="1:21">
      <c r="A311" s="86">
        <v>43703</v>
      </c>
      <c r="B311" s="38">
        <v>1958</v>
      </c>
      <c r="C311" s="161"/>
      <c r="D311" s="161"/>
      <c r="E311" s="162"/>
      <c r="F311" s="161"/>
      <c r="G311" s="161"/>
      <c r="H311" s="161"/>
      <c r="I311" s="161"/>
      <c r="J311" s="161"/>
      <c r="K311" s="76"/>
      <c r="L311" s="76"/>
      <c r="M311" s="76"/>
      <c r="N311" s="76"/>
      <c r="O311" s="76"/>
      <c r="P311" s="71">
        <v>0</v>
      </c>
      <c r="Q311" s="30"/>
      <c r="R311" s="147"/>
      <c r="S311" s="108"/>
      <c r="T311" s="108"/>
      <c r="U311" s="108"/>
    </row>
    <row r="312" spans="1:21">
      <c r="A312" s="86">
        <v>43704</v>
      </c>
      <c r="B312" s="38">
        <v>2240</v>
      </c>
      <c r="C312" s="161"/>
      <c r="D312" s="161"/>
      <c r="E312" s="162"/>
      <c r="F312" s="161"/>
      <c r="G312" s="161"/>
      <c r="H312" s="161"/>
      <c r="I312" s="161"/>
      <c r="J312" s="161"/>
      <c r="K312" s="76"/>
      <c r="L312" s="76"/>
      <c r="M312" s="76"/>
      <c r="N312" s="76"/>
      <c r="O312" s="76"/>
      <c r="P312" s="71">
        <v>0</v>
      </c>
      <c r="Q312" s="30"/>
      <c r="R312" s="147"/>
      <c r="S312" s="108"/>
      <c r="T312" s="108"/>
      <c r="U312" s="108"/>
    </row>
    <row r="313" spans="1:21">
      <c r="A313" s="86">
        <v>43705</v>
      </c>
      <c r="B313" s="38">
        <v>2298</v>
      </c>
      <c r="C313" s="161"/>
      <c r="D313" s="161"/>
      <c r="E313" s="162"/>
      <c r="F313" s="161"/>
      <c r="G313" s="161"/>
      <c r="H313" s="161"/>
      <c r="I313" s="161"/>
      <c r="J313" s="161"/>
      <c r="K313" s="76"/>
      <c r="L313" s="76"/>
      <c r="M313" s="76"/>
      <c r="N313" s="76"/>
      <c r="O313" s="76"/>
      <c r="P313" s="71">
        <v>0</v>
      </c>
      <c r="Q313" s="30"/>
      <c r="R313" s="147"/>
      <c r="S313" s="108"/>
      <c r="T313" s="108"/>
      <c r="U313" s="108"/>
    </row>
    <row r="314" spans="1:21">
      <c r="A314" s="86">
        <v>43706</v>
      </c>
      <c r="B314" s="38">
        <v>2224</v>
      </c>
      <c r="C314" s="161"/>
      <c r="D314" s="161"/>
      <c r="E314" s="162"/>
      <c r="F314" s="161"/>
      <c r="G314" s="161"/>
      <c r="H314" s="161"/>
      <c r="I314" s="161"/>
      <c r="J314" s="161"/>
      <c r="K314" s="76"/>
      <c r="L314" s="76"/>
      <c r="M314" s="76"/>
      <c r="N314" s="76"/>
      <c r="O314" s="76"/>
      <c r="P314" s="71">
        <v>0</v>
      </c>
      <c r="Q314" s="30"/>
      <c r="R314" s="147"/>
      <c r="S314" s="108"/>
      <c r="T314" s="108"/>
      <c r="U314" s="108"/>
    </row>
    <row r="315" spans="1:21">
      <c r="A315" s="86">
        <v>43707</v>
      </c>
      <c r="B315" s="38">
        <v>2159</v>
      </c>
      <c r="C315" s="161"/>
      <c r="D315" s="161"/>
      <c r="E315" s="162"/>
      <c r="F315" s="161"/>
      <c r="G315" s="161"/>
      <c r="H315" s="161"/>
      <c r="I315" s="161"/>
      <c r="J315" s="161"/>
      <c r="K315" s="76"/>
      <c r="L315" s="76"/>
      <c r="M315" s="76"/>
      <c r="N315" s="76"/>
      <c r="O315" s="76"/>
      <c r="P315" s="71">
        <v>8</v>
      </c>
      <c r="Q315" s="30"/>
      <c r="R315" s="147"/>
      <c r="S315" s="108"/>
      <c r="T315" s="108"/>
      <c r="U315" s="108"/>
    </row>
    <row r="316" spans="1:21">
      <c r="A316" s="86">
        <v>43708</v>
      </c>
      <c r="B316" s="38">
        <v>2185</v>
      </c>
      <c r="C316" s="161"/>
      <c r="D316" s="161"/>
      <c r="E316" s="162"/>
      <c r="F316" s="161"/>
      <c r="G316" s="161"/>
      <c r="H316" s="161"/>
      <c r="I316" s="161"/>
      <c r="J316" s="161"/>
      <c r="K316" s="76"/>
      <c r="L316" s="76"/>
      <c r="M316" s="76"/>
      <c r="N316" s="76"/>
      <c r="O316" s="76"/>
      <c r="P316" s="71">
        <v>0</v>
      </c>
      <c r="Q316" s="30"/>
      <c r="R316" s="147"/>
      <c r="S316" s="108"/>
      <c r="T316" s="108"/>
      <c r="U316" s="108"/>
    </row>
    <row r="317" spans="1:21">
      <c r="A317" s="86">
        <v>43709</v>
      </c>
      <c r="B317" s="38">
        <v>2031.0000000000002</v>
      </c>
      <c r="C317" s="161"/>
      <c r="D317" s="161"/>
      <c r="E317" s="162"/>
      <c r="F317" s="161"/>
      <c r="G317" s="161"/>
      <c r="H317" s="161"/>
      <c r="I317" s="161"/>
      <c r="J317" s="161"/>
      <c r="K317" s="76"/>
      <c r="L317" s="76"/>
      <c r="M317" s="76"/>
      <c r="N317" s="76"/>
      <c r="O317" s="76"/>
      <c r="P317" s="71">
        <v>0</v>
      </c>
      <c r="Q317" s="30"/>
      <c r="R317" s="147"/>
      <c r="S317" s="108"/>
      <c r="T317" s="108"/>
      <c r="U317" s="108"/>
    </row>
    <row r="318" spans="1:21">
      <c r="A318" s="86">
        <v>43710</v>
      </c>
      <c r="B318" s="38">
        <v>2057</v>
      </c>
      <c r="C318" s="161"/>
      <c r="D318" s="161"/>
      <c r="E318" s="162"/>
      <c r="F318" s="161"/>
      <c r="G318" s="161"/>
      <c r="H318" s="161"/>
      <c r="I318" s="161"/>
      <c r="J318" s="161"/>
      <c r="K318" s="76"/>
      <c r="L318" s="76"/>
      <c r="M318" s="76"/>
      <c r="N318" s="76"/>
      <c r="O318" s="76"/>
      <c r="P318" s="71">
        <v>0</v>
      </c>
      <c r="Q318" s="30"/>
      <c r="R318" s="147"/>
      <c r="S318" s="108"/>
      <c r="T318" s="108"/>
      <c r="U318" s="108"/>
    </row>
    <row r="319" spans="1:21">
      <c r="A319" s="86">
        <v>43711</v>
      </c>
      <c r="B319" s="38">
        <v>2275</v>
      </c>
      <c r="C319" s="161"/>
      <c r="D319" s="161"/>
      <c r="E319" s="162"/>
      <c r="F319" s="161"/>
      <c r="G319" s="161"/>
      <c r="H319" s="161"/>
      <c r="I319" s="161"/>
      <c r="J319" s="161"/>
      <c r="K319" s="76"/>
      <c r="L319" s="76"/>
      <c r="M319" s="76"/>
      <c r="N319" s="76"/>
      <c r="O319" s="76"/>
      <c r="P319" s="71">
        <v>0</v>
      </c>
      <c r="Q319" s="30"/>
      <c r="R319" s="147"/>
      <c r="S319" s="108"/>
      <c r="T319" s="108"/>
      <c r="U319" s="108"/>
    </row>
    <row r="320" spans="1:21">
      <c r="A320" s="86">
        <v>43712</v>
      </c>
      <c r="B320" s="38">
        <v>2253</v>
      </c>
      <c r="C320" s="30">
        <v>2</v>
      </c>
      <c r="D320" s="30">
        <v>0.24</v>
      </c>
      <c r="E320" s="30">
        <v>7.4</v>
      </c>
      <c r="F320" s="30">
        <v>30</v>
      </c>
      <c r="G320" s="30">
        <v>1</v>
      </c>
      <c r="H320" s="30">
        <v>2</v>
      </c>
      <c r="I320" s="30">
        <v>1.6</v>
      </c>
      <c r="J320" s="30">
        <v>5.6</v>
      </c>
      <c r="K320" s="30">
        <v>4.51</v>
      </c>
      <c r="L320" s="30">
        <v>3.6</v>
      </c>
      <c r="M320" s="30">
        <v>4.51</v>
      </c>
      <c r="N320" s="30">
        <v>12.62</v>
      </c>
      <c r="O320" s="30">
        <v>2.25</v>
      </c>
      <c r="P320" s="71">
        <v>0</v>
      </c>
      <c r="Q320" s="30">
        <v>0.73499999999999999</v>
      </c>
      <c r="R320" s="147">
        <v>0.47916666666666669</v>
      </c>
      <c r="S320" s="108">
        <v>43720</v>
      </c>
      <c r="T320" s="108">
        <v>43738</v>
      </c>
      <c r="U320" s="108"/>
    </row>
    <row r="321" spans="1:21">
      <c r="A321" s="86">
        <v>43713</v>
      </c>
      <c r="B321" s="38">
        <v>2193</v>
      </c>
      <c r="C321" s="33"/>
      <c r="D321" s="33"/>
      <c r="E321" s="31"/>
      <c r="F321" s="31"/>
      <c r="G321" s="31"/>
      <c r="H321" s="31"/>
      <c r="I321" s="33"/>
      <c r="J321" s="33"/>
      <c r="K321" s="76"/>
      <c r="L321" s="76"/>
      <c r="M321" s="76"/>
      <c r="N321" s="76"/>
      <c r="O321" s="76"/>
      <c r="P321" s="71">
        <v>0</v>
      </c>
      <c r="Q321" s="30"/>
      <c r="R321" s="147"/>
      <c r="S321" s="108"/>
      <c r="T321" s="108"/>
      <c r="U321" s="108"/>
    </row>
    <row r="322" spans="1:21">
      <c r="A322" s="86">
        <v>43714</v>
      </c>
      <c r="B322" s="38">
        <v>2193</v>
      </c>
      <c r="C322" s="33"/>
      <c r="D322" s="33"/>
      <c r="E322" s="31"/>
      <c r="F322" s="31"/>
      <c r="G322" s="31"/>
      <c r="H322" s="31"/>
      <c r="I322" s="33"/>
      <c r="J322" s="33"/>
      <c r="K322" s="76"/>
      <c r="L322" s="76"/>
      <c r="M322" s="76"/>
      <c r="N322" s="76"/>
      <c r="O322" s="76"/>
      <c r="P322" s="71">
        <v>0</v>
      </c>
      <c r="Q322" s="30"/>
      <c r="R322" s="147"/>
      <c r="S322" s="108"/>
      <c r="T322" s="108"/>
      <c r="U322" s="108"/>
    </row>
    <row r="323" spans="1:21">
      <c r="A323" s="86">
        <v>43715</v>
      </c>
      <c r="B323" s="38">
        <v>2150</v>
      </c>
      <c r="C323" s="33"/>
      <c r="D323" s="33"/>
      <c r="E323" s="31"/>
      <c r="F323" s="31"/>
      <c r="G323" s="31"/>
      <c r="H323" s="31"/>
      <c r="I323" s="33"/>
      <c r="J323" s="33"/>
      <c r="K323" s="76"/>
      <c r="L323" s="76"/>
      <c r="M323" s="76"/>
      <c r="N323" s="76"/>
      <c r="O323" s="76"/>
      <c r="P323" s="71">
        <v>0</v>
      </c>
      <c r="Q323" s="30"/>
      <c r="R323" s="147"/>
      <c r="S323" s="108"/>
      <c r="T323" s="108"/>
      <c r="U323" s="108"/>
    </row>
    <row r="324" spans="1:21">
      <c r="A324" s="86">
        <v>43716</v>
      </c>
      <c r="B324" s="38">
        <v>1981</v>
      </c>
      <c r="C324" s="33"/>
      <c r="D324" s="33"/>
      <c r="E324" s="31"/>
      <c r="F324" s="31"/>
      <c r="G324" s="31"/>
      <c r="H324" s="31"/>
      <c r="I324" s="33"/>
      <c r="J324" s="33"/>
      <c r="K324" s="76"/>
      <c r="L324" s="76"/>
      <c r="M324" s="76"/>
      <c r="N324" s="76"/>
      <c r="O324" s="76"/>
      <c r="P324" s="71">
        <v>0</v>
      </c>
      <c r="Q324" s="30"/>
      <c r="R324" s="147"/>
      <c r="S324" s="108"/>
      <c r="T324" s="108"/>
      <c r="U324" s="108"/>
    </row>
    <row r="325" spans="1:21">
      <c r="A325" s="86">
        <v>43717</v>
      </c>
      <c r="B325" s="38">
        <v>1964</v>
      </c>
      <c r="C325" s="33"/>
      <c r="D325" s="33"/>
      <c r="E325" s="31"/>
      <c r="F325" s="31"/>
      <c r="G325" s="31"/>
      <c r="H325" s="31"/>
      <c r="I325" s="33"/>
      <c r="J325" s="33"/>
      <c r="K325" s="76"/>
      <c r="L325" s="76"/>
      <c r="M325" s="76"/>
      <c r="N325" s="76"/>
      <c r="O325" s="76"/>
      <c r="P325" s="71">
        <v>0</v>
      </c>
      <c r="Q325" s="30"/>
      <c r="R325" s="147"/>
      <c r="S325" s="108"/>
      <c r="T325" s="108"/>
      <c r="U325" s="108"/>
    </row>
    <row r="326" spans="1:21">
      <c r="A326" s="86">
        <v>43718</v>
      </c>
      <c r="B326" s="38">
        <v>2216</v>
      </c>
      <c r="C326" s="33"/>
      <c r="D326" s="33"/>
      <c r="E326" s="31"/>
      <c r="F326" s="31"/>
      <c r="G326" s="31"/>
      <c r="H326" s="31"/>
      <c r="I326" s="33"/>
      <c r="J326" s="33"/>
      <c r="K326" s="76"/>
      <c r="L326" s="76"/>
      <c r="M326" s="76"/>
      <c r="N326" s="76"/>
      <c r="O326" s="76"/>
      <c r="P326" s="71">
        <v>0</v>
      </c>
      <c r="Q326" s="30"/>
      <c r="R326" s="147"/>
      <c r="S326" s="108"/>
      <c r="T326" s="108"/>
      <c r="U326" s="108"/>
    </row>
    <row r="327" spans="1:21">
      <c r="A327" s="86">
        <v>43719</v>
      </c>
      <c r="B327" s="38">
        <v>2213</v>
      </c>
      <c r="C327" s="33"/>
      <c r="D327" s="33"/>
      <c r="E327" s="31"/>
      <c r="F327" s="31"/>
      <c r="G327" s="31"/>
      <c r="H327" s="31"/>
      <c r="I327" s="33"/>
      <c r="J327" s="33"/>
      <c r="K327" s="76"/>
      <c r="L327" s="76"/>
      <c r="M327" s="76"/>
      <c r="N327" s="76"/>
      <c r="O327" s="76"/>
      <c r="P327" s="71">
        <v>0</v>
      </c>
      <c r="Q327" s="30"/>
      <c r="R327" s="147"/>
      <c r="S327" s="108"/>
      <c r="T327" s="108"/>
      <c r="U327" s="108"/>
    </row>
    <row r="328" spans="1:21">
      <c r="A328" s="86">
        <v>43720</v>
      </c>
      <c r="B328" s="38">
        <v>2202</v>
      </c>
      <c r="C328" s="33"/>
      <c r="D328" s="33"/>
      <c r="E328" s="31"/>
      <c r="F328" s="31"/>
      <c r="G328" s="31"/>
      <c r="H328" s="31"/>
      <c r="I328" s="33"/>
      <c r="J328" s="33"/>
      <c r="K328" s="76"/>
      <c r="L328" s="76"/>
      <c r="M328" s="76"/>
      <c r="N328" s="76"/>
      <c r="O328" s="76"/>
      <c r="P328" s="71">
        <v>0</v>
      </c>
      <c r="Q328" s="30"/>
      <c r="R328" s="147"/>
      <c r="S328" s="108"/>
      <c r="T328" s="108"/>
      <c r="U328" s="108"/>
    </row>
    <row r="329" spans="1:21">
      <c r="A329" s="86">
        <v>43721</v>
      </c>
      <c r="B329" s="38">
        <v>2171</v>
      </c>
      <c r="C329" s="33"/>
      <c r="D329" s="33"/>
      <c r="E329" s="31"/>
      <c r="F329" s="31"/>
      <c r="G329" s="31"/>
      <c r="H329" s="31"/>
      <c r="I329" s="33"/>
      <c r="J329" s="33"/>
      <c r="K329" s="76"/>
      <c r="L329" s="76"/>
      <c r="M329" s="76"/>
      <c r="N329" s="76"/>
      <c r="O329" s="76"/>
      <c r="P329" s="71">
        <v>0</v>
      </c>
      <c r="Q329" s="30"/>
      <c r="R329" s="147"/>
      <c r="S329" s="108"/>
      <c r="T329" s="108"/>
      <c r="U329" s="108"/>
    </row>
    <row r="330" spans="1:21">
      <c r="A330" s="86">
        <v>43722</v>
      </c>
      <c r="B330" s="38">
        <v>2037.9999999999998</v>
      </c>
      <c r="C330" s="33"/>
      <c r="D330" s="33"/>
      <c r="E330" s="31"/>
      <c r="F330" s="31"/>
      <c r="G330" s="31"/>
      <c r="H330" s="31"/>
      <c r="I330" s="33"/>
      <c r="J330" s="33"/>
      <c r="K330" s="76"/>
      <c r="L330" s="76"/>
      <c r="M330" s="76"/>
      <c r="N330" s="76"/>
      <c r="O330" s="76"/>
      <c r="P330" s="71">
        <v>0</v>
      </c>
      <c r="Q330" s="30"/>
      <c r="R330" s="147"/>
      <c r="S330" s="108"/>
      <c r="T330" s="108"/>
      <c r="U330" s="108"/>
    </row>
    <row r="331" spans="1:21">
      <c r="A331" s="86">
        <v>43723</v>
      </c>
      <c r="B331" s="38">
        <v>2055</v>
      </c>
      <c r="C331" s="33"/>
      <c r="D331" s="33"/>
      <c r="E331" s="31"/>
      <c r="F331" s="31"/>
      <c r="G331" s="31"/>
      <c r="H331" s="31"/>
      <c r="I331" s="33"/>
      <c r="J331" s="33"/>
      <c r="K331" s="76"/>
      <c r="L331" s="76"/>
      <c r="M331" s="76"/>
      <c r="N331" s="76"/>
      <c r="O331" s="76"/>
      <c r="P331" s="71">
        <v>0</v>
      </c>
      <c r="Q331" s="30"/>
      <c r="R331" s="147"/>
      <c r="S331" s="108"/>
      <c r="T331" s="108"/>
      <c r="U331" s="108"/>
    </row>
    <row r="332" spans="1:21">
      <c r="A332" s="86">
        <v>43724</v>
      </c>
      <c r="B332" s="38">
        <v>2102</v>
      </c>
      <c r="C332" s="33"/>
      <c r="D332" s="33"/>
      <c r="E332" s="31"/>
      <c r="F332" s="31"/>
      <c r="G332" s="31"/>
      <c r="H332" s="31"/>
      <c r="I332" s="33"/>
      <c r="J332" s="33"/>
      <c r="K332" s="76"/>
      <c r="L332" s="76"/>
      <c r="M332" s="76"/>
      <c r="N332" s="76"/>
      <c r="O332" s="76"/>
      <c r="P332" s="71">
        <v>0</v>
      </c>
      <c r="Q332" s="30"/>
      <c r="R332" s="147"/>
      <c r="S332" s="108"/>
      <c r="T332" s="108"/>
      <c r="U332" s="108"/>
    </row>
    <row r="333" spans="1:21">
      <c r="A333" s="86">
        <v>43725</v>
      </c>
      <c r="B333" s="38">
        <v>2025.9999999999998</v>
      </c>
      <c r="C333" s="33"/>
      <c r="D333" s="33"/>
      <c r="E333" s="31"/>
      <c r="F333" s="31"/>
      <c r="G333" s="31"/>
      <c r="H333" s="31"/>
      <c r="I333" s="33"/>
      <c r="J333" s="33"/>
      <c r="K333" s="76"/>
      <c r="L333" s="76"/>
      <c r="M333" s="76"/>
      <c r="N333" s="76"/>
      <c r="O333" s="76"/>
      <c r="P333" s="71">
        <v>1</v>
      </c>
      <c r="Q333" s="30"/>
      <c r="R333" s="147"/>
      <c r="S333" s="108"/>
      <c r="T333" s="108"/>
      <c r="U333" s="108"/>
    </row>
    <row r="334" spans="1:21">
      <c r="A334" s="86">
        <v>43726</v>
      </c>
      <c r="B334" s="38">
        <v>2076</v>
      </c>
      <c r="C334" s="30">
        <v>2</v>
      </c>
      <c r="D334" s="30">
        <v>0.03</v>
      </c>
      <c r="E334" s="30">
        <v>7.6</v>
      </c>
      <c r="F334" s="30">
        <v>43</v>
      </c>
      <c r="G334" s="30">
        <v>2</v>
      </c>
      <c r="H334" s="30">
        <v>4</v>
      </c>
      <c r="I334" s="30">
        <v>1.3</v>
      </c>
      <c r="J334" s="30">
        <v>5.7</v>
      </c>
      <c r="K334" s="30">
        <v>8.3000000000000007</v>
      </c>
      <c r="L334" s="30">
        <v>2.7</v>
      </c>
      <c r="M334" s="30">
        <v>4.1500000000000004</v>
      </c>
      <c r="N334" s="30">
        <v>11.83</v>
      </c>
      <c r="O334" s="30">
        <v>4.1500000000000004</v>
      </c>
      <c r="P334" s="71">
        <v>0</v>
      </c>
      <c r="Q334" s="30">
        <v>0.56100000000000005</v>
      </c>
      <c r="R334" s="147">
        <v>0.58333333333333337</v>
      </c>
      <c r="S334" s="108">
        <v>43741</v>
      </c>
      <c r="T334" s="108">
        <v>43741</v>
      </c>
      <c r="U334" s="108"/>
    </row>
    <row r="335" spans="1:21">
      <c r="A335" s="86">
        <v>43727</v>
      </c>
      <c r="B335" s="38">
        <v>2107</v>
      </c>
      <c r="C335" s="161"/>
      <c r="D335" s="161"/>
      <c r="E335" s="162"/>
      <c r="F335" s="161"/>
      <c r="G335" s="161"/>
      <c r="H335" s="161"/>
      <c r="I335" s="161"/>
      <c r="J335" s="161"/>
      <c r="K335" s="76"/>
      <c r="L335" s="76"/>
      <c r="M335" s="76"/>
      <c r="N335" s="76"/>
      <c r="O335" s="76"/>
      <c r="P335" s="71">
        <v>0</v>
      </c>
      <c r="Q335" s="30"/>
      <c r="R335" s="147"/>
      <c r="S335" s="108"/>
      <c r="T335" s="108"/>
      <c r="U335" s="108"/>
    </row>
    <row r="336" spans="1:21">
      <c r="A336" s="86">
        <v>43728</v>
      </c>
      <c r="B336" s="38">
        <v>2075</v>
      </c>
      <c r="C336" s="161"/>
      <c r="D336" s="161"/>
      <c r="E336" s="162"/>
      <c r="F336" s="161"/>
      <c r="G336" s="161"/>
      <c r="H336" s="161"/>
      <c r="I336" s="161"/>
      <c r="J336" s="161"/>
      <c r="K336" s="76"/>
      <c r="L336" s="76"/>
      <c r="M336" s="76"/>
      <c r="N336" s="76"/>
      <c r="O336" s="76"/>
      <c r="P336" s="71">
        <v>0</v>
      </c>
      <c r="Q336" s="30"/>
      <c r="R336" s="147"/>
      <c r="S336" s="108"/>
      <c r="T336" s="108"/>
      <c r="U336" s="108"/>
    </row>
    <row r="337" spans="1:21">
      <c r="A337" s="86">
        <v>43729</v>
      </c>
      <c r="B337" s="38">
        <v>2065</v>
      </c>
      <c r="C337" s="161"/>
      <c r="D337" s="161"/>
      <c r="E337" s="162"/>
      <c r="F337" s="161"/>
      <c r="G337" s="161"/>
      <c r="H337" s="161"/>
      <c r="I337" s="161"/>
      <c r="J337" s="161"/>
      <c r="K337" s="76"/>
      <c r="L337" s="76"/>
      <c r="M337" s="76"/>
      <c r="N337" s="76"/>
      <c r="O337" s="76"/>
      <c r="P337" s="71">
        <v>0</v>
      </c>
      <c r="Q337" s="30"/>
      <c r="R337" s="147"/>
      <c r="S337" s="108"/>
      <c r="T337" s="108"/>
      <c r="U337" s="108"/>
    </row>
    <row r="338" spans="1:21">
      <c r="A338" s="86">
        <v>43730</v>
      </c>
      <c r="B338" s="38">
        <v>1876</v>
      </c>
      <c r="C338" s="161"/>
      <c r="D338" s="161"/>
      <c r="E338" s="162"/>
      <c r="F338" s="161"/>
      <c r="G338" s="161"/>
      <c r="H338" s="161"/>
      <c r="I338" s="161"/>
      <c r="J338" s="161"/>
      <c r="K338" s="76"/>
      <c r="L338" s="76"/>
      <c r="M338" s="76"/>
      <c r="N338" s="76"/>
      <c r="O338" s="76"/>
      <c r="P338" s="71">
        <v>0</v>
      </c>
      <c r="Q338" s="30"/>
      <c r="R338" s="147"/>
      <c r="S338" s="108"/>
      <c r="T338" s="108"/>
      <c r="U338" s="108"/>
    </row>
    <row r="339" spans="1:21">
      <c r="A339" s="86">
        <v>43731</v>
      </c>
      <c r="B339" s="38">
        <v>1907</v>
      </c>
      <c r="C339" s="161"/>
      <c r="D339" s="161"/>
      <c r="E339" s="162"/>
      <c r="F339" s="161"/>
      <c r="G339" s="161"/>
      <c r="H339" s="161"/>
      <c r="I339" s="161"/>
      <c r="J339" s="161"/>
      <c r="K339" s="76"/>
      <c r="L339" s="76"/>
      <c r="M339" s="76"/>
      <c r="N339" s="76"/>
      <c r="O339" s="76"/>
      <c r="P339" s="71">
        <v>0</v>
      </c>
      <c r="Q339" s="30"/>
      <c r="R339" s="147"/>
      <c r="S339" s="108"/>
      <c r="T339" s="108"/>
      <c r="U339" s="108"/>
    </row>
    <row r="340" spans="1:21">
      <c r="A340" s="86">
        <v>43732</v>
      </c>
      <c r="B340" s="38">
        <v>2128</v>
      </c>
      <c r="C340" s="161"/>
      <c r="D340" s="161"/>
      <c r="E340" s="162"/>
      <c r="F340" s="161"/>
      <c r="G340" s="161"/>
      <c r="H340" s="161"/>
      <c r="I340" s="161"/>
      <c r="J340" s="161"/>
      <c r="K340" s="76"/>
      <c r="L340" s="76"/>
      <c r="M340" s="76"/>
      <c r="N340" s="76"/>
      <c r="O340" s="76"/>
      <c r="P340" s="71">
        <v>0</v>
      </c>
      <c r="Q340" s="30"/>
      <c r="R340" s="147"/>
      <c r="S340" s="108"/>
      <c r="T340" s="108"/>
      <c r="U340" s="108"/>
    </row>
    <row r="341" spans="1:21">
      <c r="A341" s="86">
        <v>43733</v>
      </c>
      <c r="B341" s="38">
        <v>2060</v>
      </c>
      <c r="C341" s="161"/>
      <c r="D341" s="161"/>
      <c r="E341" s="162"/>
      <c r="F341" s="161"/>
      <c r="G341" s="161"/>
      <c r="H341" s="161"/>
      <c r="I341" s="161"/>
      <c r="J341" s="161"/>
      <c r="K341" s="76"/>
      <c r="L341" s="76"/>
      <c r="M341" s="76"/>
      <c r="N341" s="76"/>
      <c r="O341" s="76"/>
      <c r="P341" s="71">
        <v>0</v>
      </c>
      <c r="Q341" s="30"/>
      <c r="R341" s="147"/>
      <c r="S341" s="108"/>
      <c r="T341" s="108"/>
      <c r="U341" s="108"/>
    </row>
    <row r="342" spans="1:21">
      <c r="A342" s="86">
        <v>43734</v>
      </c>
      <c r="B342" s="38">
        <v>2088</v>
      </c>
      <c r="C342" s="161"/>
      <c r="D342" s="161"/>
      <c r="E342" s="162"/>
      <c r="F342" s="161"/>
      <c r="G342" s="161"/>
      <c r="H342" s="161"/>
      <c r="I342" s="161"/>
      <c r="J342" s="161"/>
      <c r="K342" s="76"/>
      <c r="L342" s="76"/>
      <c r="M342" s="76"/>
      <c r="N342" s="76"/>
      <c r="O342" s="76"/>
      <c r="P342" s="71">
        <v>8</v>
      </c>
      <c r="Q342" s="30"/>
      <c r="R342" s="147"/>
      <c r="S342" s="108"/>
      <c r="T342" s="108"/>
      <c r="U342" s="108"/>
    </row>
    <row r="343" spans="1:21">
      <c r="A343" s="86">
        <v>43735</v>
      </c>
      <c r="B343" s="38">
        <v>2358</v>
      </c>
      <c r="C343" s="161"/>
      <c r="D343" s="161"/>
      <c r="E343" s="162"/>
      <c r="F343" s="161"/>
      <c r="G343" s="161"/>
      <c r="H343" s="161"/>
      <c r="I343" s="161"/>
      <c r="J343" s="161"/>
      <c r="K343" s="76"/>
      <c r="L343" s="76"/>
      <c r="M343" s="76"/>
      <c r="N343" s="76"/>
      <c r="O343" s="76"/>
      <c r="P343" s="71">
        <v>0</v>
      </c>
      <c r="Q343" s="30"/>
      <c r="R343" s="147"/>
      <c r="S343" s="108"/>
      <c r="T343" s="108"/>
      <c r="U343" s="108"/>
    </row>
    <row r="344" spans="1:21">
      <c r="A344" s="86">
        <v>43736</v>
      </c>
      <c r="B344" s="38">
        <v>2025.9999999999998</v>
      </c>
      <c r="C344" s="161"/>
      <c r="D344" s="161"/>
      <c r="E344" s="162"/>
      <c r="F344" s="161"/>
      <c r="G344" s="161"/>
      <c r="H344" s="161"/>
      <c r="I344" s="161"/>
      <c r="J344" s="161"/>
      <c r="K344" s="76"/>
      <c r="L344" s="76"/>
      <c r="M344" s="76"/>
      <c r="N344" s="76"/>
      <c r="O344" s="76"/>
      <c r="P344" s="71">
        <v>0</v>
      </c>
      <c r="Q344" s="30"/>
      <c r="R344" s="147"/>
      <c r="S344" s="108"/>
      <c r="T344" s="108"/>
      <c r="U344" s="108"/>
    </row>
    <row r="345" spans="1:21">
      <c r="A345" s="86">
        <v>43737</v>
      </c>
      <c r="B345" s="38">
        <v>1856</v>
      </c>
      <c r="C345" s="161"/>
      <c r="D345" s="161"/>
      <c r="E345" s="162"/>
      <c r="F345" s="161"/>
      <c r="G345" s="161"/>
      <c r="H345" s="161"/>
      <c r="I345" s="161"/>
      <c r="J345" s="161"/>
      <c r="K345" s="76"/>
      <c r="L345" s="76"/>
      <c r="M345" s="76"/>
      <c r="N345" s="76"/>
      <c r="O345" s="76"/>
      <c r="P345" s="71">
        <v>0</v>
      </c>
      <c r="Q345" s="30"/>
      <c r="R345" s="147"/>
      <c r="S345" s="108"/>
      <c r="T345" s="108"/>
      <c r="U345" s="108"/>
    </row>
    <row r="346" spans="1:21">
      <c r="A346" s="86">
        <v>43738</v>
      </c>
      <c r="B346" s="38">
        <v>1909</v>
      </c>
      <c r="C346" s="161"/>
      <c r="D346" s="161"/>
      <c r="E346" s="162"/>
      <c r="F346" s="161"/>
      <c r="G346" s="161"/>
      <c r="H346" s="161"/>
      <c r="I346" s="161"/>
      <c r="J346" s="161"/>
      <c r="K346" s="76"/>
      <c r="L346" s="76"/>
      <c r="M346" s="76"/>
      <c r="N346" s="76"/>
      <c r="O346" s="76"/>
      <c r="P346" s="71">
        <v>0</v>
      </c>
      <c r="Q346" s="30"/>
      <c r="R346" s="147"/>
      <c r="S346" s="108"/>
      <c r="T346" s="108"/>
      <c r="U346" s="108"/>
    </row>
    <row r="347" spans="1:21">
      <c r="A347" s="86">
        <v>43739</v>
      </c>
      <c r="B347" s="38">
        <v>2121</v>
      </c>
      <c r="C347" s="30">
        <v>2</v>
      </c>
      <c r="D347" s="30">
        <v>0.47</v>
      </c>
      <c r="E347" s="30">
        <v>7.5</v>
      </c>
      <c r="F347" s="30">
        <v>613</v>
      </c>
      <c r="G347" s="30">
        <v>7</v>
      </c>
      <c r="H347" s="30">
        <v>4</v>
      </c>
      <c r="I347" s="30">
        <v>2</v>
      </c>
      <c r="J347" s="30">
        <v>8.6</v>
      </c>
      <c r="K347" s="30">
        <v>8.48</v>
      </c>
      <c r="L347" s="30">
        <v>4.24</v>
      </c>
      <c r="M347" s="30">
        <v>4.24</v>
      </c>
      <c r="N347" s="30">
        <v>18.239999999999998</v>
      </c>
      <c r="O347" s="30">
        <v>14.85</v>
      </c>
      <c r="P347" s="71">
        <v>0</v>
      </c>
      <c r="Q347" s="30">
        <v>0.24099999999999999</v>
      </c>
      <c r="R347" s="147">
        <v>0.46875</v>
      </c>
      <c r="S347" s="108">
        <v>43755</v>
      </c>
      <c r="T347" s="108">
        <v>43755</v>
      </c>
      <c r="U347" s="108"/>
    </row>
    <row r="348" spans="1:21">
      <c r="A348" s="86">
        <v>43740</v>
      </c>
      <c r="B348" s="38">
        <v>1958</v>
      </c>
      <c r="C348" s="165"/>
      <c r="D348" s="165"/>
      <c r="E348" s="166"/>
      <c r="F348" s="165"/>
      <c r="G348" s="165"/>
      <c r="H348" s="165"/>
      <c r="I348" s="165"/>
      <c r="J348" s="165"/>
      <c r="K348" s="76"/>
      <c r="L348" s="76"/>
      <c r="M348" s="76"/>
      <c r="N348" s="76"/>
      <c r="O348" s="76"/>
      <c r="P348" s="71">
        <v>0</v>
      </c>
      <c r="Q348" s="30"/>
      <c r="R348" s="147"/>
      <c r="S348" s="108"/>
      <c r="T348" s="108"/>
      <c r="U348" s="108"/>
    </row>
    <row r="349" spans="1:21">
      <c r="A349" s="86">
        <v>43741</v>
      </c>
      <c r="B349" s="38">
        <v>2039.0000000000002</v>
      </c>
      <c r="C349" s="33"/>
      <c r="D349" s="33"/>
      <c r="E349" s="31"/>
      <c r="F349" s="32"/>
      <c r="G349" s="32"/>
      <c r="H349" s="32"/>
      <c r="I349" s="33"/>
      <c r="J349" s="33"/>
      <c r="K349" s="76"/>
      <c r="L349" s="76"/>
      <c r="M349" s="76"/>
      <c r="N349" s="76"/>
      <c r="O349" s="76"/>
      <c r="P349" s="71">
        <v>0</v>
      </c>
      <c r="Q349" s="30"/>
      <c r="R349" s="147"/>
      <c r="S349" s="108"/>
      <c r="T349" s="108"/>
      <c r="U349" s="108"/>
    </row>
    <row r="350" spans="1:21">
      <c r="A350" s="86">
        <v>43742</v>
      </c>
      <c r="B350" s="38">
        <v>2000</v>
      </c>
      <c r="C350" s="33"/>
      <c r="D350" s="33"/>
      <c r="E350" s="31"/>
      <c r="F350" s="32"/>
      <c r="G350" s="32"/>
      <c r="H350" s="32"/>
      <c r="I350" s="33"/>
      <c r="J350" s="33"/>
      <c r="K350" s="76"/>
      <c r="L350" s="76"/>
      <c r="M350" s="76"/>
      <c r="N350" s="76"/>
      <c r="O350" s="76"/>
      <c r="P350" s="71">
        <v>0</v>
      </c>
      <c r="Q350" s="30"/>
      <c r="R350" s="147"/>
      <c r="S350" s="108"/>
      <c r="T350" s="108"/>
      <c r="U350" s="108"/>
    </row>
    <row r="351" spans="1:21">
      <c r="A351" s="86">
        <v>43743</v>
      </c>
      <c r="B351" s="38">
        <v>1964</v>
      </c>
      <c r="C351" s="33"/>
      <c r="D351" s="33"/>
      <c r="E351" s="31"/>
      <c r="F351" s="32"/>
      <c r="G351" s="32"/>
      <c r="H351" s="32"/>
      <c r="I351" s="33"/>
      <c r="J351" s="33"/>
      <c r="K351" s="76"/>
      <c r="L351" s="76"/>
      <c r="M351" s="76"/>
      <c r="N351" s="76"/>
      <c r="O351" s="76"/>
      <c r="P351" s="71">
        <v>0</v>
      </c>
      <c r="Q351" s="30"/>
      <c r="R351" s="147"/>
      <c r="S351" s="108"/>
      <c r="T351" s="108"/>
      <c r="U351" s="108"/>
    </row>
    <row r="352" spans="1:21">
      <c r="A352" s="86">
        <v>43744</v>
      </c>
      <c r="B352" s="38">
        <v>1914</v>
      </c>
      <c r="C352" s="33"/>
      <c r="D352" s="33"/>
      <c r="E352" s="31"/>
      <c r="F352" s="32"/>
      <c r="G352" s="32"/>
      <c r="H352" s="32"/>
      <c r="I352" s="33"/>
      <c r="J352" s="33"/>
      <c r="K352" s="76"/>
      <c r="L352" s="76"/>
      <c r="M352" s="76"/>
      <c r="N352" s="76"/>
      <c r="O352" s="76"/>
      <c r="P352" s="71">
        <v>0</v>
      </c>
      <c r="Q352" s="30"/>
      <c r="R352" s="147"/>
      <c r="S352" s="108"/>
      <c r="T352" s="108"/>
      <c r="U352" s="108"/>
    </row>
    <row r="353" spans="1:21">
      <c r="A353" s="86">
        <v>43745</v>
      </c>
      <c r="B353" s="38">
        <v>1683</v>
      </c>
      <c r="C353" s="33"/>
      <c r="D353" s="33"/>
      <c r="E353" s="31"/>
      <c r="F353" s="32"/>
      <c r="G353" s="32"/>
      <c r="H353" s="32"/>
      <c r="I353" s="33"/>
      <c r="J353" s="33"/>
      <c r="K353" s="76"/>
      <c r="L353" s="76"/>
      <c r="M353" s="76"/>
      <c r="N353" s="76"/>
      <c r="O353" s="76"/>
      <c r="P353" s="71">
        <v>0</v>
      </c>
      <c r="Q353" s="30"/>
      <c r="R353" s="147"/>
      <c r="S353" s="108"/>
      <c r="T353" s="108"/>
      <c r="U353" s="108"/>
    </row>
    <row r="354" spans="1:21">
      <c r="A354" s="86">
        <v>43746</v>
      </c>
      <c r="B354" s="38">
        <v>1867</v>
      </c>
      <c r="C354" s="33"/>
      <c r="D354" s="33"/>
      <c r="E354" s="31"/>
      <c r="F354" s="32"/>
      <c r="G354" s="32"/>
      <c r="H354" s="32"/>
      <c r="I354" s="33"/>
      <c r="J354" s="33"/>
      <c r="K354" s="76"/>
      <c r="L354" s="76"/>
      <c r="M354" s="76"/>
      <c r="N354" s="76"/>
      <c r="O354" s="76"/>
      <c r="P354" s="71">
        <v>0</v>
      </c>
      <c r="Q354" s="30"/>
      <c r="R354" s="147"/>
      <c r="S354" s="108"/>
      <c r="T354" s="108"/>
      <c r="U354" s="108"/>
    </row>
    <row r="355" spans="1:21">
      <c r="A355" s="86">
        <v>43747</v>
      </c>
      <c r="B355" s="38">
        <v>1900</v>
      </c>
      <c r="C355" s="33"/>
      <c r="D355" s="33"/>
      <c r="E355" s="31"/>
      <c r="F355" s="32"/>
      <c r="G355" s="32"/>
      <c r="H355" s="32"/>
      <c r="I355" s="33"/>
      <c r="J355" s="33"/>
      <c r="K355" s="76"/>
      <c r="L355" s="76"/>
      <c r="M355" s="76"/>
      <c r="N355" s="76"/>
      <c r="O355" s="76"/>
      <c r="P355" s="71">
        <v>0</v>
      </c>
      <c r="Q355" s="30"/>
      <c r="R355" s="147"/>
      <c r="S355" s="108"/>
      <c r="T355" s="108"/>
      <c r="U355" s="108"/>
    </row>
    <row r="356" spans="1:21">
      <c r="A356" s="86">
        <v>43748</v>
      </c>
      <c r="B356" s="38">
        <v>1930</v>
      </c>
      <c r="C356" s="33"/>
      <c r="D356" s="33"/>
      <c r="E356" s="31"/>
      <c r="F356" s="32"/>
      <c r="G356" s="32"/>
      <c r="H356" s="32"/>
      <c r="I356" s="33"/>
      <c r="J356" s="33"/>
      <c r="K356" s="76"/>
      <c r="L356" s="76"/>
      <c r="M356" s="76"/>
      <c r="N356" s="76"/>
      <c r="O356" s="76"/>
      <c r="P356" s="71">
        <v>0</v>
      </c>
      <c r="Q356" s="30"/>
      <c r="R356" s="147"/>
      <c r="S356" s="108"/>
      <c r="T356" s="108"/>
      <c r="U356" s="108"/>
    </row>
    <row r="357" spans="1:21">
      <c r="A357" s="86">
        <v>43749</v>
      </c>
      <c r="B357" s="38">
        <v>1992</v>
      </c>
      <c r="C357" s="33"/>
      <c r="D357" s="33"/>
      <c r="E357" s="31"/>
      <c r="F357" s="32"/>
      <c r="G357" s="32"/>
      <c r="H357" s="32"/>
      <c r="I357" s="33"/>
      <c r="J357" s="33"/>
      <c r="K357" s="76"/>
      <c r="L357" s="76"/>
      <c r="M357" s="76"/>
      <c r="N357" s="76"/>
      <c r="O357" s="76"/>
      <c r="P357" s="71">
        <v>3</v>
      </c>
      <c r="Q357" s="30"/>
      <c r="R357" s="147"/>
      <c r="S357" s="108"/>
      <c r="T357" s="108"/>
      <c r="U357" s="108"/>
    </row>
    <row r="358" spans="1:21">
      <c r="A358" s="86">
        <v>43750</v>
      </c>
      <c r="B358" s="38">
        <v>1984</v>
      </c>
      <c r="C358" s="33"/>
      <c r="D358" s="33"/>
      <c r="E358" s="31"/>
      <c r="F358" s="32"/>
      <c r="G358" s="32"/>
      <c r="H358" s="32"/>
      <c r="I358" s="33"/>
      <c r="J358" s="33"/>
      <c r="K358" s="76"/>
      <c r="L358" s="76"/>
      <c r="M358" s="76"/>
      <c r="N358" s="76"/>
      <c r="O358" s="76"/>
      <c r="P358" s="71">
        <v>0</v>
      </c>
      <c r="Q358" s="30"/>
      <c r="R358" s="147"/>
      <c r="S358" s="108"/>
      <c r="T358" s="108"/>
      <c r="U358" s="108"/>
    </row>
    <row r="359" spans="1:21">
      <c r="A359" s="86">
        <v>43751</v>
      </c>
      <c r="B359" s="38">
        <v>2223</v>
      </c>
      <c r="C359" s="33"/>
      <c r="D359" s="33"/>
      <c r="E359" s="31"/>
      <c r="F359" s="32"/>
      <c r="G359" s="32"/>
      <c r="H359" s="32"/>
      <c r="I359" s="33"/>
      <c r="J359" s="33"/>
      <c r="K359" s="76"/>
      <c r="L359" s="76"/>
      <c r="M359" s="76"/>
      <c r="N359" s="76"/>
      <c r="O359" s="76"/>
      <c r="P359" s="71">
        <v>7</v>
      </c>
      <c r="Q359" s="30"/>
      <c r="R359" s="147"/>
      <c r="S359" s="108"/>
      <c r="T359" s="108"/>
      <c r="U359" s="108"/>
    </row>
    <row r="360" spans="1:21">
      <c r="A360" s="86">
        <v>43752</v>
      </c>
      <c r="B360" s="38">
        <v>1929</v>
      </c>
      <c r="C360" s="33"/>
      <c r="D360" s="33"/>
      <c r="E360" s="31"/>
      <c r="F360" s="32"/>
      <c r="G360" s="32"/>
      <c r="H360" s="32"/>
      <c r="I360" s="33"/>
      <c r="J360" s="33"/>
      <c r="K360" s="76"/>
      <c r="L360" s="76"/>
      <c r="M360" s="76"/>
      <c r="N360" s="76"/>
      <c r="O360" s="76"/>
      <c r="P360" s="71">
        <v>0</v>
      </c>
      <c r="Q360" s="30"/>
      <c r="R360" s="147"/>
      <c r="S360" s="108"/>
      <c r="T360" s="108"/>
      <c r="U360" s="108"/>
    </row>
    <row r="361" spans="1:21">
      <c r="A361" s="86">
        <v>43753</v>
      </c>
      <c r="B361" s="38">
        <v>2024</v>
      </c>
      <c r="C361" s="30">
        <v>2</v>
      </c>
      <c r="D361" s="30">
        <v>0.52</v>
      </c>
      <c r="E361" s="30">
        <v>7.5</v>
      </c>
      <c r="F361" s="30">
        <v>326</v>
      </c>
      <c r="G361" s="30">
        <v>3</v>
      </c>
      <c r="H361" s="30">
        <v>3</v>
      </c>
      <c r="I361" s="30">
        <v>1.9</v>
      </c>
      <c r="J361" s="30">
        <v>6.5</v>
      </c>
      <c r="K361" s="30">
        <v>6.07</v>
      </c>
      <c r="L361" s="30">
        <v>3.85</v>
      </c>
      <c r="M361" s="30">
        <v>4.05</v>
      </c>
      <c r="N361" s="30">
        <v>13.16</v>
      </c>
      <c r="O361" s="30">
        <v>6.07</v>
      </c>
      <c r="P361" s="71">
        <v>0</v>
      </c>
      <c r="Q361" s="30">
        <v>0.311</v>
      </c>
      <c r="R361" s="147">
        <v>0.47916666666666669</v>
      </c>
      <c r="S361" s="108">
        <v>43774</v>
      </c>
      <c r="T361" s="108">
        <v>43782</v>
      </c>
      <c r="U361" s="108"/>
    </row>
    <row r="362" spans="1:21">
      <c r="A362" s="86">
        <v>43754</v>
      </c>
      <c r="B362" s="38">
        <v>2015.0000000000002</v>
      </c>
      <c r="C362" s="165"/>
      <c r="D362" s="165"/>
      <c r="E362" s="166"/>
      <c r="F362" s="165"/>
      <c r="G362" s="165"/>
      <c r="H362" s="165"/>
      <c r="I362" s="165"/>
      <c r="J362" s="165"/>
      <c r="K362" s="76"/>
      <c r="L362" s="76"/>
      <c r="M362" s="76"/>
      <c r="N362" s="76"/>
      <c r="O362" s="76"/>
      <c r="P362" s="71">
        <v>15</v>
      </c>
      <c r="Q362" s="30"/>
      <c r="R362" s="147"/>
      <c r="S362" s="108"/>
      <c r="T362" s="108"/>
      <c r="U362" s="108"/>
    </row>
    <row r="363" spans="1:21">
      <c r="A363" s="86">
        <v>43755</v>
      </c>
      <c r="B363" s="38">
        <v>2380</v>
      </c>
      <c r="C363" s="161"/>
      <c r="D363" s="161"/>
      <c r="E363" s="162"/>
      <c r="F363" s="161"/>
      <c r="G363" s="161"/>
      <c r="H363" s="161"/>
      <c r="I363" s="161"/>
      <c r="J363" s="161"/>
      <c r="K363" s="76"/>
      <c r="L363" s="76"/>
      <c r="M363" s="76"/>
      <c r="N363" s="76"/>
      <c r="O363" s="76"/>
      <c r="P363" s="71">
        <v>0</v>
      </c>
      <c r="Q363" s="30"/>
      <c r="R363" s="147"/>
      <c r="S363" s="108"/>
      <c r="T363" s="108"/>
      <c r="U363" s="108"/>
    </row>
    <row r="364" spans="1:21">
      <c r="A364" s="86">
        <v>43756</v>
      </c>
      <c r="B364" s="38">
        <v>2098</v>
      </c>
      <c r="C364" s="161"/>
      <c r="D364" s="161"/>
      <c r="E364" s="162"/>
      <c r="F364" s="161"/>
      <c r="G364" s="161"/>
      <c r="H364" s="161"/>
      <c r="I364" s="161"/>
      <c r="J364" s="161"/>
      <c r="K364" s="76"/>
      <c r="L364" s="76"/>
      <c r="M364" s="76"/>
      <c r="N364" s="76"/>
      <c r="O364" s="76"/>
      <c r="P364" s="71">
        <v>0</v>
      </c>
      <c r="Q364" s="30"/>
      <c r="R364" s="147"/>
      <c r="S364" s="108"/>
      <c r="T364" s="108"/>
      <c r="U364" s="108"/>
    </row>
    <row r="365" spans="1:21">
      <c r="A365" s="86">
        <v>43757</v>
      </c>
      <c r="B365" s="38">
        <v>1977</v>
      </c>
      <c r="C365" s="161"/>
      <c r="D365" s="161"/>
      <c r="E365" s="162"/>
      <c r="F365" s="161"/>
      <c r="G365" s="161"/>
      <c r="H365" s="161"/>
      <c r="I365" s="161"/>
      <c r="J365" s="161"/>
      <c r="K365" s="76"/>
      <c r="L365" s="76"/>
      <c r="M365" s="76"/>
      <c r="N365" s="76"/>
      <c r="O365" s="76"/>
      <c r="P365" s="71">
        <v>0</v>
      </c>
      <c r="Q365" s="30"/>
      <c r="R365" s="147"/>
      <c r="S365" s="108"/>
      <c r="T365" s="108"/>
      <c r="U365" s="108"/>
    </row>
    <row r="366" spans="1:21">
      <c r="A366" s="86">
        <v>43758</v>
      </c>
      <c r="B366" s="38">
        <v>1842</v>
      </c>
      <c r="C366" s="161"/>
      <c r="D366" s="161"/>
      <c r="E366" s="162"/>
      <c r="F366" s="161"/>
      <c r="G366" s="161"/>
      <c r="H366" s="161"/>
      <c r="I366" s="161"/>
      <c r="J366" s="161"/>
      <c r="K366" s="76"/>
      <c r="L366" s="76"/>
      <c r="M366" s="76"/>
      <c r="N366" s="76"/>
      <c r="O366" s="76"/>
      <c r="P366" s="71">
        <v>0</v>
      </c>
      <c r="Q366" s="30"/>
      <c r="R366" s="147"/>
      <c r="S366" s="108"/>
      <c r="T366" s="108"/>
      <c r="U366" s="108"/>
    </row>
    <row r="367" spans="1:21">
      <c r="A367" s="86">
        <v>43759</v>
      </c>
      <c r="B367" s="38">
        <v>2058</v>
      </c>
      <c r="C367" s="161"/>
      <c r="D367" s="161"/>
      <c r="E367" s="162"/>
      <c r="F367" s="161"/>
      <c r="G367" s="161"/>
      <c r="H367" s="161"/>
      <c r="I367" s="161"/>
      <c r="J367" s="161"/>
      <c r="K367" s="76"/>
      <c r="L367" s="76"/>
      <c r="M367" s="76"/>
      <c r="N367" s="76"/>
      <c r="O367" s="76"/>
      <c r="P367" s="71">
        <v>0</v>
      </c>
      <c r="Q367" s="30"/>
      <c r="R367" s="147"/>
      <c r="S367" s="108"/>
      <c r="T367" s="108"/>
      <c r="U367" s="108"/>
    </row>
    <row r="368" spans="1:21">
      <c r="A368" s="86">
        <v>43760</v>
      </c>
      <c r="B368" s="38">
        <v>2001.9999999999998</v>
      </c>
      <c r="C368" s="161"/>
      <c r="D368" s="161"/>
      <c r="E368" s="162"/>
      <c r="F368" s="161"/>
      <c r="G368" s="161"/>
      <c r="H368" s="161"/>
      <c r="I368" s="161"/>
      <c r="J368" s="161"/>
      <c r="K368" s="76"/>
      <c r="L368" s="76"/>
      <c r="M368" s="76"/>
      <c r="N368" s="76"/>
      <c r="O368" s="76"/>
      <c r="P368" s="71">
        <v>0</v>
      </c>
      <c r="Q368" s="30"/>
      <c r="R368" s="147"/>
      <c r="S368" s="108"/>
      <c r="T368" s="108"/>
      <c r="U368" s="108"/>
    </row>
    <row r="369" spans="1:21">
      <c r="A369" s="86">
        <v>43761</v>
      </c>
      <c r="B369" s="38">
        <v>2107</v>
      </c>
      <c r="C369" s="161"/>
      <c r="D369" s="161"/>
      <c r="E369" s="162"/>
      <c r="F369" s="161"/>
      <c r="G369" s="161"/>
      <c r="H369" s="161"/>
      <c r="I369" s="161"/>
      <c r="J369" s="161"/>
      <c r="K369" s="76"/>
      <c r="L369" s="76"/>
      <c r="M369" s="76"/>
      <c r="N369" s="76"/>
      <c r="O369" s="76"/>
      <c r="P369" s="71">
        <v>0</v>
      </c>
      <c r="Q369" s="30"/>
      <c r="R369" s="147"/>
      <c r="S369" s="108"/>
      <c r="T369" s="108"/>
      <c r="U369" s="108"/>
    </row>
    <row r="370" spans="1:21">
      <c r="A370" s="86">
        <v>43762</v>
      </c>
      <c r="B370" s="38">
        <v>2039.0000000000002</v>
      </c>
      <c r="C370" s="161"/>
      <c r="D370" s="161"/>
      <c r="E370" s="162"/>
      <c r="F370" s="161"/>
      <c r="G370" s="161"/>
      <c r="H370" s="161"/>
      <c r="I370" s="161"/>
      <c r="J370" s="161"/>
      <c r="K370" s="76"/>
      <c r="L370" s="76"/>
      <c r="M370" s="76"/>
      <c r="N370" s="76"/>
      <c r="O370" s="76"/>
      <c r="P370" s="71">
        <v>0</v>
      </c>
      <c r="Q370" s="30"/>
      <c r="R370" s="147"/>
      <c r="S370" s="108"/>
      <c r="T370" s="108"/>
      <c r="U370" s="108"/>
    </row>
    <row r="371" spans="1:21">
      <c r="A371" s="86">
        <v>43763</v>
      </c>
      <c r="B371" s="38">
        <v>2061</v>
      </c>
      <c r="C371" s="161"/>
      <c r="D371" s="161"/>
      <c r="E371" s="162"/>
      <c r="F371" s="161"/>
      <c r="G371" s="161"/>
      <c r="H371" s="161"/>
      <c r="I371" s="161"/>
      <c r="J371" s="161"/>
      <c r="K371" s="76"/>
      <c r="L371" s="76"/>
      <c r="M371" s="76"/>
      <c r="N371" s="76"/>
      <c r="O371" s="76"/>
      <c r="P371" s="71">
        <v>0</v>
      </c>
      <c r="Q371" s="30"/>
      <c r="R371" s="147"/>
      <c r="S371" s="108"/>
      <c r="T371" s="108"/>
      <c r="U371" s="108"/>
    </row>
    <row r="372" spans="1:21">
      <c r="A372" s="86">
        <v>43764</v>
      </c>
      <c r="B372" s="38">
        <v>2011.0000000000002</v>
      </c>
      <c r="C372" s="161"/>
      <c r="D372" s="161"/>
      <c r="E372" s="162"/>
      <c r="F372" s="161"/>
      <c r="G372" s="161"/>
      <c r="H372" s="161"/>
      <c r="I372" s="161"/>
      <c r="J372" s="161"/>
      <c r="K372" s="76"/>
      <c r="L372" s="76"/>
      <c r="M372" s="76"/>
      <c r="N372" s="76"/>
      <c r="O372" s="76"/>
      <c r="P372" s="71">
        <v>0</v>
      </c>
      <c r="Q372" s="30"/>
      <c r="R372" s="147"/>
      <c r="S372" s="108"/>
      <c r="T372" s="108"/>
      <c r="U372" s="108"/>
    </row>
    <row r="373" spans="1:21">
      <c r="A373" s="86">
        <v>43765</v>
      </c>
      <c r="B373" s="38">
        <v>1836</v>
      </c>
      <c r="C373" s="161"/>
      <c r="D373" s="161"/>
      <c r="E373" s="162"/>
      <c r="F373" s="161"/>
      <c r="G373" s="161"/>
      <c r="H373" s="161"/>
      <c r="I373" s="161"/>
      <c r="J373" s="161"/>
      <c r="K373" s="76"/>
      <c r="L373" s="76"/>
      <c r="M373" s="76"/>
      <c r="N373" s="76"/>
      <c r="O373" s="76"/>
      <c r="P373" s="71">
        <v>0</v>
      </c>
      <c r="Q373" s="30"/>
      <c r="R373" s="147"/>
      <c r="S373" s="108"/>
      <c r="T373" s="108"/>
      <c r="U373" s="108"/>
    </row>
    <row r="374" spans="1:21">
      <c r="A374" s="86">
        <v>43766</v>
      </c>
      <c r="B374" s="38">
        <v>1854</v>
      </c>
      <c r="C374" s="161"/>
      <c r="D374" s="161"/>
      <c r="E374" s="162"/>
      <c r="F374" s="161"/>
      <c r="G374" s="161"/>
      <c r="H374" s="161"/>
      <c r="I374" s="161"/>
      <c r="J374" s="161"/>
      <c r="K374" s="76"/>
      <c r="L374" s="76"/>
      <c r="M374" s="76"/>
      <c r="N374" s="76"/>
      <c r="O374" s="76"/>
      <c r="P374" s="71">
        <v>0</v>
      </c>
      <c r="Q374" s="30"/>
      <c r="R374" s="147"/>
      <c r="S374" s="108"/>
      <c r="T374" s="108"/>
      <c r="U374" s="108"/>
    </row>
    <row r="375" spans="1:21">
      <c r="A375" s="86">
        <v>43767</v>
      </c>
      <c r="B375" s="38">
        <v>2069</v>
      </c>
      <c r="C375" s="30">
        <v>2</v>
      </c>
      <c r="D375" s="30">
        <v>1.3</v>
      </c>
      <c r="E375" s="30">
        <v>7.5</v>
      </c>
      <c r="F375" s="30">
        <v>727</v>
      </c>
      <c r="G375" s="30">
        <v>6</v>
      </c>
      <c r="H375" s="30">
        <v>5</v>
      </c>
      <c r="I375" s="30">
        <v>3</v>
      </c>
      <c r="J375" s="30">
        <v>6.7</v>
      </c>
      <c r="K375" s="30">
        <v>10.35</v>
      </c>
      <c r="L375" s="30">
        <v>6.21</v>
      </c>
      <c r="M375" s="30">
        <v>4.1399999999999997</v>
      </c>
      <c r="N375" s="30">
        <v>13.86</v>
      </c>
      <c r="O375" s="30">
        <v>12.41</v>
      </c>
      <c r="P375" s="71">
        <v>0</v>
      </c>
      <c r="Q375" s="30">
        <v>0.186</v>
      </c>
      <c r="R375" s="147">
        <v>0.4375</v>
      </c>
      <c r="S375" s="108">
        <v>43778</v>
      </c>
      <c r="T375" s="108">
        <v>43755</v>
      </c>
      <c r="U375" s="108"/>
    </row>
    <row r="376" spans="1:21">
      <c r="A376" s="86">
        <v>43768</v>
      </c>
      <c r="B376" s="38">
        <v>2037.9999999999998</v>
      </c>
      <c r="C376" s="165"/>
      <c r="D376" s="165"/>
      <c r="E376" s="166"/>
      <c r="F376" s="165"/>
      <c r="G376" s="165"/>
      <c r="H376" s="165"/>
      <c r="I376" s="165"/>
      <c r="J376" s="165"/>
      <c r="K376" s="76"/>
      <c r="L376" s="76"/>
      <c r="M376" s="76"/>
      <c r="N376" s="76"/>
      <c r="O376" s="76"/>
      <c r="P376" s="71">
        <v>0</v>
      </c>
      <c r="Q376" s="30"/>
      <c r="R376" s="147"/>
      <c r="S376" s="108"/>
      <c r="T376" s="108"/>
      <c r="U376" s="108"/>
    </row>
    <row r="377" spans="1:21">
      <c r="A377" s="86">
        <v>43769</v>
      </c>
      <c r="B377" s="38">
        <v>2036</v>
      </c>
      <c r="C377" s="161"/>
      <c r="D377" s="161"/>
      <c r="E377" s="162"/>
      <c r="F377" s="161"/>
      <c r="G377" s="161"/>
      <c r="H377" s="161"/>
      <c r="I377" s="161"/>
      <c r="J377" s="161"/>
      <c r="K377" s="159"/>
      <c r="L377" s="159"/>
      <c r="M377" s="159"/>
      <c r="N377" s="76"/>
      <c r="O377" s="76"/>
      <c r="P377" s="71">
        <v>0</v>
      </c>
      <c r="Q377" s="30"/>
      <c r="R377" s="147"/>
      <c r="S377" s="108"/>
      <c r="T377" s="108"/>
      <c r="U377" s="108"/>
    </row>
    <row r="378" spans="1:21">
      <c r="A378" s="86"/>
      <c r="B378" s="107"/>
      <c r="C378" s="39"/>
      <c r="D378" s="39"/>
      <c r="E378" s="40"/>
      <c r="F378" s="39"/>
      <c r="G378" s="39"/>
      <c r="H378" s="39"/>
      <c r="I378" s="34"/>
      <c r="J378" s="39"/>
      <c r="K378" s="79"/>
      <c r="L378" s="79"/>
      <c r="M378" s="79"/>
      <c r="N378" s="79"/>
      <c r="O378" s="79"/>
      <c r="P378" s="95"/>
      <c r="Q378" s="30"/>
      <c r="R378" s="147"/>
      <c r="S378" s="108"/>
      <c r="T378" s="108"/>
      <c r="U378" s="108"/>
    </row>
    <row r="379" spans="1:21" ht="15.75" thickBot="1">
      <c r="A379" s="88"/>
      <c r="B379" s="80"/>
      <c r="C379" s="334"/>
      <c r="D379" s="334"/>
      <c r="E379" s="334"/>
      <c r="F379" s="334"/>
      <c r="G379" s="334"/>
      <c r="H379" s="334"/>
      <c r="I379" s="47"/>
      <c r="J379" s="48"/>
      <c r="K379" s="81"/>
      <c r="L379" s="81"/>
      <c r="M379" s="81"/>
      <c r="N379" s="81"/>
      <c r="O379" s="81"/>
      <c r="P379" s="169"/>
      <c r="Q379" s="61"/>
      <c r="R379" s="148"/>
      <c r="S379" s="80"/>
      <c r="T379" s="80"/>
      <c r="U379" s="80"/>
    </row>
    <row r="380" spans="1:21">
      <c r="A380" s="89" t="s">
        <v>22</v>
      </c>
      <c r="B380" s="98">
        <f>MIN(B13:B377)</f>
        <v>1683</v>
      </c>
      <c r="C380" s="104">
        <f t="shared" ref="C380:O380" si="0">MIN(C13:C377)</f>
        <v>2</v>
      </c>
      <c r="D380" s="104">
        <f t="shared" si="0"/>
        <v>0.01</v>
      </c>
      <c r="E380" s="104">
        <f t="shared" si="0"/>
        <v>7.4</v>
      </c>
      <c r="F380" s="104">
        <f t="shared" si="0"/>
        <v>16</v>
      </c>
      <c r="G380" s="104">
        <f t="shared" si="0"/>
        <v>1</v>
      </c>
      <c r="H380" s="104">
        <f t="shared" si="0"/>
        <v>2</v>
      </c>
      <c r="I380" s="104">
        <f t="shared" si="0"/>
        <v>1.3</v>
      </c>
      <c r="J380" s="104">
        <f t="shared" si="0"/>
        <v>4.5</v>
      </c>
      <c r="K380" s="104">
        <f t="shared" si="0"/>
        <v>0</v>
      </c>
      <c r="L380" s="104">
        <f t="shared" si="0"/>
        <v>0</v>
      </c>
      <c r="M380" s="104">
        <f t="shared" si="0"/>
        <v>0</v>
      </c>
      <c r="N380" s="104">
        <f t="shared" si="0"/>
        <v>0</v>
      </c>
      <c r="O380" s="104">
        <f t="shared" si="0"/>
        <v>0</v>
      </c>
      <c r="P380" s="104">
        <f>MIN(P13:P377)</f>
        <v>0</v>
      </c>
      <c r="Q380" s="104">
        <f>MIN(Q13:Q377)</f>
        <v>4.0000000000000001E-3</v>
      </c>
      <c r="R380" s="149"/>
    </row>
    <row r="381" spans="1:21">
      <c r="A381" s="90" t="s">
        <v>23</v>
      </c>
      <c r="B381" s="99">
        <f>AVERAGE(B13:B377)</f>
        <v>2376.9260273972604</v>
      </c>
      <c r="C381" s="161">
        <f t="shared" ref="C381:O381" si="1">AVERAGE(C13:C377)</f>
        <v>2</v>
      </c>
      <c r="D381" s="161">
        <f t="shared" si="1"/>
        <v>0.31111111111111112</v>
      </c>
      <c r="E381" s="161">
        <f t="shared" si="1"/>
        <v>7.6222222222222218</v>
      </c>
      <c r="F381" s="161">
        <f t="shared" si="1"/>
        <v>221.44444444444446</v>
      </c>
      <c r="G381" s="161">
        <f t="shared" si="1"/>
        <v>8.75</v>
      </c>
      <c r="H381" s="161">
        <f t="shared" si="1"/>
        <v>4.333333333333333</v>
      </c>
      <c r="I381" s="161">
        <f t="shared" si="1"/>
        <v>2.4</v>
      </c>
      <c r="J381" s="161">
        <f t="shared" si="1"/>
        <v>5.8666666666666671</v>
      </c>
      <c r="K381" s="161">
        <f t="shared" si="1"/>
        <v>3.6461538461538456</v>
      </c>
      <c r="L381" s="161">
        <f t="shared" si="1"/>
        <v>1.9750000000000001</v>
      </c>
      <c r="M381" s="161">
        <f t="shared" si="1"/>
        <v>1.5776923076923075</v>
      </c>
      <c r="N381" s="161">
        <f t="shared" si="1"/>
        <v>4.5673076923076925</v>
      </c>
      <c r="O381" s="161">
        <f t="shared" si="1"/>
        <v>7.2488461538461531</v>
      </c>
      <c r="P381" s="161">
        <f>AVERAGE(P13:P377)</f>
        <v>1.6027397260273972</v>
      </c>
      <c r="Q381" s="168">
        <f>AVERAGE(Q13:Q377)</f>
        <v>1.8930738007380083</v>
      </c>
      <c r="R381" s="149"/>
    </row>
    <row r="382" spans="1:21" ht="15.75" thickBot="1">
      <c r="A382" s="91" t="s">
        <v>24</v>
      </c>
      <c r="B382" s="100">
        <f>MAX(B13:B377)</f>
        <v>11673</v>
      </c>
      <c r="C382" s="105">
        <f t="shared" ref="C382:O382" si="2">MAX(C13:C377)</f>
        <v>2</v>
      </c>
      <c r="D382" s="105">
        <f t="shared" si="2"/>
        <v>1.3</v>
      </c>
      <c r="E382" s="105">
        <f t="shared" si="2"/>
        <v>8.3000000000000007</v>
      </c>
      <c r="F382" s="105">
        <f t="shared" si="2"/>
        <v>727</v>
      </c>
      <c r="G382" s="105">
        <f t="shared" si="2"/>
        <v>36</v>
      </c>
      <c r="H382" s="105">
        <f t="shared" si="2"/>
        <v>11</v>
      </c>
      <c r="I382" s="105">
        <f t="shared" si="2"/>
        <v>4.5999999999999996</v>
      </c>
      <c r="J382" s="85">
        <f t="shared" si="2"/>
        <v>8.6</v>
      </c>
      <c r="K382" s="105">
        <f t="shared" si="2"/>
        <v>34.33</v>
      </c>
      <c r="L382" s="105">
        <f t="shared" si="2"/>
        <v>14.36</v>
      </c>
      <c r="M382" s="105">
        <f t="shared" si="2"/>
        <v>6.24</v>
      </c>
      <c r="N382" s="105">
        <f t="shared" si="2"/>
        <v>18.239999999999998</v>
      </c>
      <c r="O382" s="105">
        <f t="shared" si="2"/>
        <v>112.36</v>
      </c>
      <c r="P382" s="105">
        <f>MAX(P13:P377)</f>
        <v>54</v>
      </c>
      <c r="Q382" s="105">
        <f>MAX(Q13:Q377)</f>
        <v>5.7690000000000001</v>
      </c>
      <c r="R382" s="149"/>
    </row>
    <row r="383" spans="1:21">
      <c r="A383" s="92"/>
      <c r="B383" s="83" t="s">
        <v>31</v>
      </c>
      <c r="C383" s="84">
        <f>COUNTIF(C13:C377,"&gt;0")</f>
        <v>9</v>
      </c>
      <c r="D383" s="47"/>
      <c r="E383" s="47"/>
      <c r="F383" s="47"/>
      <c r="G383" s="47"/>
      <c r="H383" s="47"/>
      <c r="I383" s="47"/>
      <c r="J383" s="96" t="s">
        <v>27</v>
      </c>
      <c r="K383" s="69">
        <f>SUM(K$13:K$377)</f>
        <v>94.799999999999983</v>
      </c>
      <c r="L383" s="69">
        <f>SUM(L$13:L$377)</f>
        <v>51.35</v>
      </c>
      <c r="M383" s="69">
        <f>SUM(M$13:M$377)</f>
        <v>41.019999999999996</v>
      </c>
      <c r="N383" s="69">
        <f>SUM(N$13:N$377)</f>
        <v>118.75</v>
      </c>
      <c r="O383" s="69">
        <f>SUM(O$13:O$377)</f>
        <v>188.46999999999997</v>
      </c>
      <c r="P383" s="69">
        <f>SUM(P$13:P$376)</f>
        <v>585</v>
      </c>
      <c r="Q383" s="83"/>
      <c r="R383" s="150"/>
      <c r="S383" s="83"/>
      <c r="T383" s="83"/>
      <c r="U383" s="83"/>
    </row>
  </sheetData>
  <protectedRanges>
    <protectedRange sqref="Q379 C263:O263 C277:O277 C291:O291 C305:O305 C320:O320 C334:O334 C347:O347 C361:O361 C375:O375 Q13:T378" name="Range1_4"/>
    <protectedRange sqref="K379:O379" name="Range1"/>
    <protectedRange sqref="B294:B377 B13:B251" name="Range1_4_1"/>
    <protectedRange sqref="C377:M377 C69:J80 C15:J24 C26:J38 C40:J52 C54:J66 C82:J94 C96:J108 C110:J122 C124:J136 C138:J150 C152:J164 C166:J178 C180:J192 C194:J206 C208:J220 C222:J234 C236:J248 C250:J262 C264:J276 C278:J290 C292:J304 C306:J319 C321:J333 C335:J346 C348:J360 C362:J374 C376:J376" name="Range1_1"/>
    <protectedRange sqref="B378" name="Range1_5"/>
    <protectedRange sqref="B252:B253" name="Range1_4_4"/>
    <protectedRange sqref="C68:J68" name="Range1_1_6"/>
    <protectedRange sqref="U13:U378" name="Range1_4_2"/>
    <protectedRange sqref="P154:P164" name="Range1_21"/>
  </protectedRanges>
  <mergeCells count="39">
    <mergeCell ref="C95:J95"/>
    <mergeCell ref="C39:J39"/>
    <mergeCell ref="C165:J165"/>
    <mergeCell ref="C379:H379"/>
    <mergeCell ref="T7:T9"/>
    <mergeCell ref="C25:J25"/>
    <mergeCell ref="C123:J123"/>
    <mergeCell ref="C151:J151"/>
    <mergeCell ref="C137:J137"/>
    <mergeCell ref="C109:J109"/>
    <mergeCell ref="C179:J179"/>
    <mergeCell ref="C193:J193"/>
    <mergeCell ref="C207:J207"/>
    <mergeCell ref="C221:J221"/>
    <mergeCell ref="C235:J235"/>
    <mergeCell ref="C249:J249"/>
    <mergeCell ref="U7:U9"/>
    <mergeCell ref="E8:E9"/>
    <mergeCell ref="K11:K12"/>
    <mergeCell ref="L11:L12"/>
    <mergeCell ref="M11:M12"/>
    <mergeCell ref="N11:N12"/>
    <mergeCell ref="O11:O12"/>
    <mergeCell ref="P11:P12"/>
    <mergeCell ref="S7:S9"/>
    <mergeCell ref="K7:O7"/>
    <mergeCell ref="Q7:Q8"/>
    <mergeCell ref="A6:U6"/>
    <mergeCell ref="A1:U1"/>
    <mergeCell ref="A2:U2"/>
    <mergeCell ref="A3:U3"/>
    <mergeCell ref="A4:U4"/>
    <mergeCell ref="A5:U5"/>
    <mergeCell ref="A7:A9"/>
    <mergeCell ref="B7:B8"/>
    <mergeCell ref="C7:J7"/>
    <mergeCell ref="C81:J81"/>
    <mergeCell ref="C67:J67"/>
    <mergeCell ref="C53:J53"/>
  </mergeCells>
  <hyperlinks>
    <hyperlink ref="A3" r:id="rId1" xr:uid="{00000000-0004-0000-0700-000000000000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83"/>
  <sheetViews>
    <sheetView zoomScale="85" zoomScaleNormal="85" workbookViewId="0">
      <pane xSplit="16" ySplit="12" topLeftCell="Q371" activePane="bottomRight" state="frozen"/>
      <selection pane="topRight" activeCell="Q1" sqref="Q1"/>
      <selection pane="bottomLeft" activeCell="U96" sqref="U96"/>
      <selection pane="bottomRight" activeCell="C374" sqref="C374:O374"/>
    </sheetView>
  </sheetViews>
  <sheetFormatPr defaultRowHeight="15"/>
  <cols>
    <col min="1" max="1" width="30.28515625" customWidth="1"/>
    <col min="2" max="2" width="13.140625" customWidth="1"/>
    <col min="4" max="4" width="10.7109375" customWidth="1"/>
    <col min="6" max="6" width="10.5703125" customWidth="1"/>
    <col min="11" max="11" width="9.85546875" customWidth="1"/>
    <col min="12" max="12" width="10" customWidth="1"/>
    <col min="13" max="13" width="10.42578125" customWidth="1"/>
    <col min="14" max="14" width="13" customWidth="1"/>
    <col min="15" max="15" width="10.42578125" customWidth="1"/>
    <col min="16" max="16" width="9.140625" customWidth="1"/>
    <col min="17" max="17" width="13" customWidth="1"/>
    <col min="18" max="18" width="13" style="151" customWidth="1"/>
    <col min="19" max="20" width="13" customWidth="1"/>
    <col min="21" max="21" width="31.5703125" customWidth="1"/>
  </cols>
  <sheetData>
    <row r="1" spans="1:21" ht="21">
      <c r="A1" s="332" t="s">
        <v>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</row>
    <row r="2" spans="1:21" ht="18.75" customHeight="1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1" ht="18.75" customHeight="1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</row>
    <row r="4" spans="1:21" ht="18.75" customHeight="1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</row>
    <row r="5" spans="1:21" ht="18">
      <c r="A5" s="360" t="s">
        <v>59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</row>
    <row r="6" spans="1:21" ht="18.75">
      <c r="A6" s="362" t="s">
        <v>40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</row>
    <row r="7" spans="1:21" ht="34.5" customHeight="1">
      <c r="A7" s="344" t="s">
        <v>2</v>
      </c>
      <c r="B7" s="340" t="s">
        <v>36</v>
      </c>
      <c r="C7" s="347" t="s">
        <v>35</v>
      </c>
      <c r="D7" s="347"/>
      <c r="E7" s="347"/>
      <c r="F7" s="347"/>
      <c r="G7" s="347"/>
      <c r="H7" s="347"/>
      <c r="I7" s="347"/>
      <c r="J7" s="348"/>
      <c r="K7" s="349" t="s">
        <v>3</v>
      </c>
      <c r="L7" s="350"/>
      <c r="M7" s="350"/>
      <c r="N7" s="350"/>
      <c r="O7" s="351"/>
      <c r="P7" s="70"/>
      <c r="Q7" s="340" t="s">
        <v>34</v>
      </c>
      <c r="R7" s="143"/>
      <c r="S7" s="340" t="s">
        <v>37</v>
      </c>
      <c r="T7" s="340" t="s">
        <v>38</v>
      </c>
      <c r="U7" s="340" t="s">
        <v>47</v>
      </c>
    </row>
    <row r="8" spans="1:21" ht="51">
      <c r="A8" s="345"/>
      <c r="B8" s="341"/>
      <c r="C8" s="10" t="s">
        <v>4</v>
      </c>
      <c r="D8" s="11" t="s">
        <v>5</v>
      </c>
      <c r="E8" s="352" t="s">
        <v>0</v>
      </c>
      <c r="F8" s="10" t="s">
        <v>6</v>
      </c>
      <c r="G8" s="12" t="s">
        <v>7</v>
      </c>
      <c r="H8" s="12" t="s">
        <v>8</v>
      </c>
      <c r="I8" s="12" t="s">
        <v>9</v>
      </c>
      <c r="J8" s="11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28</v>
      </c>
      <c r="Q8" s="341"/>
      <c r="R8" s="144" t="s">
        <v>49</v>
      </c>
      <c r="S8" s="357"/>
      <c r="T8" s="357"/>
      <c r="U8" s="357"/>
    </row>
    <row r="9" spans="1:21">
      <c r="A9" s="346"/>
      <c r="B9" s="14" t="s">
        <v>32</v>
      </c>
      <c r="C9" s="15" t="s">
        <v>16</v>
      </c>
      <c r="D9" s="12" t="s">
        <v>16</v>
      </c>
      <c r="E9" s="353"/>
      <c r="F9" s="15" t="s">
        <v>17</v>
      </c>
      <c r="G9" s="16" t="s">
        <v>16</v>
      </c>
      <c r="H9" s="16" t="s">
        <v>16</v>
      </c>
      <c r="I9" s="15" t="s">
        <v>16</v>
      </c>
      <c r="J9" s="15" t="s">
        <v>16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29</v>
      </c>
      <c r="Q9" s="14" t="s">
        <v>32</v>
      </c>
      <c r="R9" s="145"/>
      <c r="S9" s="358"/>
      <c r="T9" s="358"/>
      <c r="U9" s="358"/>
    </row>
    <row r="10" spans="1:21">
      <c r="A10" s="17" t="s">
        <v>19</v>
      </c>
      <c r="B10" s="97">
        <v>35500</v>
      </c>
      <c r="C10" s="19">
        <v>10</v>
      </c>
      <c r="D10" s="20" t="s">
        <v>1</v>
      </c>
      <c r="E10" s="21" t="s">
        <v>1</v>
      </c>
      <c r="F10" s="22" t="s">
        <v>1</v>
      </c>
      <c r="G10" s="22">
        <v>30</v>
      </c>
      <c r="H10" s="22">
        <v>20</v>
      </c>
      <c r="I10" s="19" t="s">
        <v>1</v>
      </c>
      <c r="J10" s="23" t="s">
        <v>1</v>
      </c>
      <c r="K10" s="173">
        <v>17500</v>
      </c>
      <c r="L10" s="173">
        <v>19983</v>
      </c>
      <c r="M10" s="173">
        <v>7837</v>
      </c>
      <c r="N10" s="173">
        <v>7850</v>
      </c>
      <c r="O10" s="173">
        <v>19983</v>
      </c>
      <c r="P10" s="173"/>
      <c r="Q10" s="97" t="s">
        <v>1</v>
      </c>
      <c r="R10" s="146"/>
      <c r="S10" s="97" t="s">
        <v>1</v>
      </c>
      <c r="T10" s="97" t="s">
        <v>1</v>
      </c>
      <c r="U10" s="97" t="s">
        <v>1</v>
      </c>
    </row>
    <row r="11" spans="1:21">
      <c r="A11" s="17" t="s">
        <v>20</v>
      </c>
      <c r="B11" s="97" t="s">
        <v>1</v>
      </c>
      <c r="C11" s="18" t="s">
        <v>1</v>
      </c>
      <c r="D11" s="18" t="s">
        <v>1</v>
      </c>
      <c r="E11" s="18" t="s">
        <v>1</v>
      </c>
      <c r="F11" s="18" t="s">
        <v>1</v>
      </c>
      <c r="G11" s="18" t="s">
        <v>1</v>
      </c>
      <c r="H11" s="18" t="s">
        <v>1</v>
      </c>
      <c r="I11" s="18" t="s">
        <v>1</v>
      </c>
      <c r="J11" s="18" t="s">
        <v>1</v>
      </c>
      <c r="K11" s="335" t="s">
        <v>1</v>
      </c>
      <c r="L11" s="335" t="s">
        <v>1</v>
      </c>
      <c r="M11" s="335" t="s">
        <v>1</v>
      </c>
      <c r="N11" s="335" t="s">
        <v>1</v>
      </c>
      <c r="O11" s="335" t="s">
        <v>1</v>
      </c>
      <c r="P11" s="335" t="s">
        <v>1</v>
      </c>
      <c r="Q11" s="97" t="s">
        <v>1</v>
      </c>
      <c r="R11" s="146"/>
      <c r="S11" s="97" t="s">
        <v>1</v>
      </c>
      <c r="T11" s="97" t="s">
        <v>1</v>
      </c>
      <c r="U11" s="97" t="s">
        <v>1</v>
      </c>
    </row>
    <row r="12" spans="1:21">
      <c r="A12" s="17" t="s">
        <v>21</v>
      </c>
      <c r="B12" s="97" t="s">
        <v>1</v>
      </c>
      <c r="C12" s="18" t="s">
        <v>1</v>
      </c>
      <c r="D12" s="18" t="s">
        <v>1</v>
      </c>
      <c r="E12" s="18" t="s">
        <v>1</v>
      </c>
      <c r="F12" s="18" t="s">
        <v>1</v>
      </c>
      <c r="G12" s="18" t="s">
        <v>1</v>
      </c>
      <c r="H12" s="18" t="s">
        <v>1</v>
      </c>
      <c r="I12" s="18" t="s">
        <v>1</v>
      </c>
      <c r="J12" s="18" t="s">
        <v>1</v>
      </c>
      <c r="K12" s="336"/>
      <c r="L12" s="336"/>
      <c r="M12" s="336"/>
      <c r="N12" s="336"/>
      <c r="O12" s="336"/>
      <c r="P12" s="336"/>
      <c r="Q12" s="97" t="s">
        <v>1</v>
      </c>
      <c r="R12" s="146"/>
      <c r="S12" s="97" t="s">
        <v>1</v>
      </c>
      <c r="T12" s="97" t="s">
        <v>1</v>
      </c>
      <c r="U12" s="97" t="s">
        <v>1</v>
      </c>
    </row>
    <row r="13" spans="1:21">
      <c r="A13" s="86">
        <v>43770</v>
      </c>
      <c r="B13" s="38">
        <v>2020</v>
      </c>
      <c r="C13" s="33"/>
      <c r="D13" s="174"/>
      <c r="E13" s="31"/>
      <c r="F13" s="31"/>
      <c r="G13" s="31"/>
      <c r="H13" s="31"/>
      <c r="I13" s="33"/>
      <c r="J13" s="75"/>
      <c r="K13" s="76"/>
      <c r="L13" s="76"/>
      <c r="M13" s="76"/>
      <c r="N13" s="76"/>
      <c r="O13" s="76"/>
      <c r="P13" s="71">
        <v>0</v>
      </c>
      <c r="Q13" s="30"/>
      <c r="R13" s="147"/>
      <c r="S13" s="108"/>
      <c r="T13" s="108"/>
      <c r="U13" s="108"/>
    </row>
    <row r="14" spans="1:21">
      <c r="A14" s="86">
        <v>43771</v>
      </c>
      <c r="B14" s="38">
        <v>2108</v>
      </c>
      <c r="C14" s="33"/>
      <c r="D14" s="174"/>
      <c r="E14" s="31"/>
      <c r="F14" s="31"/>
      <c r="G14" s="31"/>
      <c r="H14" s="31"/>
      <c r="I14" s="33"/>
      <c r="J14" s="75"/>
      <c r="K14" s="76"/>
      <c r="L14" s="76"/>
      <c r="M14" s="76"/>
      <c r="N14" s="76"/>
      <c r="O14" s="76"/>
      <c r="P14" s="71">
        <v>0</v>
      </c>
      <c r="Q14" s="30"/>
      <c r="R14" s="147"/>
      <c r="S14" s="108"/>
      <c r="T14" s="108"/>
      <c r="U14" s="108"/>
    </row>
    <row r="15" spans="1:21">
      <c r="A15" s="86">
        <v>43772</v>
      </c>
      <c r="B15" s="38">
        <v>1707</v>
      </c>
      <c r="C15" s="33"/>
      <c r="D15" s="33"/>
      <c r="E15" s="31"/>
      <c r="F15" s="32"/>
      <c r="G15" s="32"/>
      <c r="H15" s="32"/>
      <c r="I15" s="33"/>
      <c r="J15" s="33"/>
      <c r="K15" s="76"/>
      <c r="L15" s="76"/>
      <c r="M15" s="76"/>
      <c r="N15" s="76"/>
      <c r="O15" s="76"/>
      <c r="P15" s="71">
        <v>0</v>
      </c>
      <c r="Q15" s="30"/>
      <c r="R15" s="147"/>
      <c r="S15" s="108"/>
      <c r="T15" s="108"/>
      <c r="U15" s="108"/>
    </row>
    <row r="16" spans="1:21">
      <c r="A16" s="86">
        <v>43773</v>
      </c>
      <c r="B16" s="38">
        <v>2103</v>
      </c>
      <c r="C16" s="33"/>
      <c r="D16" s="33"/>
      <c r="E16" s="31"/>
      <c r="F16" s="32"/>
      <c r="G16" s="32"/>
      <c r="H16" s="32"/>
      <c r="I16" s="33"/>
      <c r="J16" s="33"/>
      <c r="K16" s="76"/>
      <c r="L16" s="76"/>
      <c r="M16" s="76"/>
      <c r="N16" s="76"/>
      <c r="O16" s="76"/>
      <c r="P16" s="71">
        <v>0</v>
      </c>
      <c r="Q16" s="30"/>
      <c r="R16" s="147"/>
      <c r="S16" s="108"/>
      <c r="T16" s="108"/>
      <c r="U16" s="108"/>
    </row>
    <row r="17" spans="1:21">
      <c r="A17" s="86">
        <v>43774</v>
      </c>
      <c r="B17" s="38">
        <v>1947</v>
      </c>
      <c r="C17" s="102"/>
      <c r="D17" s="102"/>
      <c r="E17" s="103"/>
      <c r="F17" s="102"/>
      <c r="G17" s="102"/>
      <c r="H17" s="102"/>
      <c r="I17" s="102"/>
      <c r="J17" s="102"/>
      <c r="K17" s="76"/>
      <c r="L17" s="76"/>
      <c r="M17" s="76"/>
      <c r="N17" s="76"/>
      <c r="O17" s="76"/>
      <c r="P17" s="71">
        <v>0</v>
      </c>
      <c r="Q17" s="30"/>
      <c r="R17" s="147"/>
      <c r="S17" s="108"/>
      <c r="T17" s="108"/>
      <c r="U17" s="108"/>
    </row>
    <row r="18" spans="1:21">
      <c r="A18" s="86">
        <v>43775</v>
      </c>
      <c r="B18" s="38">
        <v>2054</v>
      </c>
      <c r="C18" s="174"/>
      <c r="D18" s="174"/>
      <c r="E18" s="175"/>
      <c r="F18" s="174"/>
      <c r="G18" s="174"/>
      <c r="H18" s="174"/>
      <c r="I18" s="174"/>
      <c r="J18" s="174"/>
      <c r="K18" s="76"/>
      <c r="L18" s="76"/>
      <c r="M18" s="76"/>
      <c r="N18" s="76"/>
      <c r="O18" s="76"/>
      <c r="P18" s="71">
        <v>0</v>
      </c>
      <c r="Q18" s="30"/>
      <c r="R18" s="147"/>
      <c r="S18" s="108"/>
      <c r="T18" s="108"/>
      <c r="U18" s="108"/>
    </row>
    <row r="19" spans="1:21">
      <c r="A19" s="86">
        <v>43776</v>
      </c>
      <c r="B19" s="38">
        <v>2073</v>
      </c>
      <c r="C19" s="174"/>
      <c r="D19" s="174"/>
      <c r="E19" s="175"/>
      <c r="F19" s="174"/>
      <c r="G19" s="174"/>
      <c r="H19" s="174"/>
      <c r="I19" s="174"/>
      <c r="J19" s="174"/>
      <c r="K19" s="76"/>
      <c r="L19" s="76"/>
      <c r="M19" s="76"/>
      <c r="N19" s="76"/>
      <c r="O19" s="76"/>
      <c r="P19" s="71">
        <v>0</v>
      </c>
      <c r="Q19" s="30"/>
      <c r="R19" s="147"/>
      <c r="S19" s="108"/>
      <c r="T19" s="108"/>
      <c r="U19" s="108"/>
    </row>
    <row r="20" spans="1:21">
      <c r="A20" s="86">
        <v>43777</v>
      </c>
      <c r="B20" s="38">
        <v>1992</v>
      </c>
      <c r="C20" s="174"/>
      <c r="D20" s="174"/>
      <c r="E20" s="175"/>
      <c r="F20" s="174"/>
      <c r="G20" s="174"/>
      <c r="H20" s="174"/>
      <c r="I20" s="174"/>
      <c r="J20" s="174"/>
      <c r="K20" s="76"/>
      <c r="L20" s="76"/>
      <c r="M20" s="76"/>
      <c r="N20" s="76"/>
      <c r="O20" s="76"/>
      <c r="P20" s="71">
        <v>0</v>
      </c>
      <c r="Q20" s="30"/>
      <c r="R20" s="147"/>
      <c r="S20" s="108"/>
      <c r="T20" s="108"/>
      <c r="U20" s="108"/>
    </row>
    <row r="21" spans="1:21">
      <c r="A21" s="86">
        <v>43778</v>
      </c>
      <c r="B21" s="38">
        <v>1918</v>
      </c>
      <c r="C21" s="174"/>
      <c r="D21" s="174"/>
      <c r="E21" s="175"/>
      <c r="F21" s="174"/>
      <c r="G21" s="174"/>
      <c r="H21" s="174"/>
      <c r="I21" s="174"/>
      <c r="J21" s="174"/>
      <c r="K21" s="76"/>
      <c r="L21" s="76"/>
      <c r="M21" s="76"/>
      <c r="N21" s="76"/>
      <c r="O21" s="76"/>
      <c r="P21" s="71">
        <v>0</v>
      </c>
      <c r="Q21" s="30"/>
      <c r="R21" s="147"/>
      <c r="S21" s="108"/>
      <c r="T21" s="108"/>
      <c r="U21" s="108"/>
    </row>
    <row r="22" spans="1:21">
      <c r="A22" s="86">
        <v>43779</v>
      </c>
      <c r="B22" s="38">
        <v>1699</v>
      </c>
      <c r="C22" s="174"/>
      <c r="D22" s="174"/>
      <c r="E22" s="175"/>
      <c r="F22" s="174"/>
      <c r="G22" s="174"/>
      <c r="H22" s="174"/>
      <c r="I22" s="174"/>
      <c r="J22" s="174"/>
      <c r="K22" s="76"/>
      <c r="L22" s="76"/>
      <c r="M22" s="76"/>
      <c r="N22" s="76"/>
      <c r="O22" s="76"/>
      <c r="P22" s="71">
        <v>0</v>
      </c>
      <c r="Q22" s="30"/>
      <c r="R22" s="147"/>
      <c r="S22" s="108"/>
      <c r="T22" s="108"/>
      <c r="U22" s="108"/>
    </row>
    <row r="23" spans="1:21">
      <c r="A23" s="86">
        <v>43780</v>
      </c>
      <c r="B23" s="38">
        <v>1984</v>
      </c>
      <c r="C23" s="174"/>
      <c r="D23" s="174"/>
      <c r="E23" s="175"/>
      <c r="F23" s="174"/>
      <c r="G23" s="174"/>
      <c r="H23" s="174"/>
      <c r="I23" s="174"/>
      <c r="J23" s="174"/>
      <c r="K23" s="76"/>
      <c r="L23" s="76"/>
      <c r="M23" s="76"/>
      <c r="N23" s="76"/>
      <c r="O23" s="76"/>
      <c r="P23" s="71">
        <v>0</v>
      </c>
      <c r="Q23" s="30"/>
      <c r="R23" s="147"/>
      <c r="S23" s="108"/>
      <c r="T23" s="108"/>
      <c r="U23" s="108"/>
    </row>
    <row r="24" spans="1:21">
      <c r="A24" s="86">
        <v>43781</v>
      </c>
      <c r="B24" s="38">
        <v>1964</v>
      </c>
      <c r="C24" s="354" t="s">
        <v>33</v>
      </c>
      <c r="D24" s="355"/>
      <c r="E24" s="355"/>
      <c r="F24" s="355"/>
      <c r="G24" s="355"/>
      <c r="H24" s="355"/>
      <c r="I24" s="355"/>
      <c r="J24" s="356"/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71">
        <v>0</v>
      </c>
      <c r="Q24" s="30"/>
      <c r="R24" s="147"/>
      <c r="S24" s="108"/>
      <c r="T24" s="108"/>
      <c r="U24" s="108"/>
    </row>
    <row r="25" spans="1:21">
      <c r="A25" s="86">
        <v>43782</v>
      </c>
      <c r="B25" s="38">
        <v>1931</v>
      </c>
      <c r="C25" s="182"/>
      <c r="D25" s="182"/>
      <c r="E25" s="183"/>
      <c r="F25" s="182"/>
      <c r="G25" s="182"/>
      <c r="H25" s="182"/>
      <c r="I25" s="182"/>
      <c r="J25" s="182"/>
      <c r="K25" s="76"/>
      <c r="L25" s="76"/>
      <c r="M25" s="76"/>
      <c r="N25" s="76"/>
      <c r="O25" s="76"/>
      <c r="P25" s="71">
        <v>0</v>
      </c>
      <c r="Q25" s="30"/>
      <c r="R25" s="147"/>
      <c r="S25" s="108"/>
      <c r="T25" s="108"/>
      <c r="U25" s="108"/>
    </row>
    <row r="26" spans="1:21">
      <c r="A26" s="86">
        <v>43783</v>
      </c>
      <c r="B26" s="38">
        <v>1962</v>
      </c>
      <c r="C26" s="174"/>
      <c r="D26" s="174"/>
      <c r="E26" s="175"/>
      <c r="F26" s="174"/>
      <c r="G26" s="174"/>
      <c r="H26" s="174"/>
      <c r="I26" s="174"/>
      <c r="J26" s="174"/>
      <c r="K26" s="76"/>
      <c r="L26" s="76"/>
      <c r="M26" s="76"/>
      <c r="N26" s="76"/>
      <c r="O26" s="76"/>
      <c r="P26" s="71">
        <v>0</v>
      </c>
      <c r="Q26" s="30"/>
      <c r="R26" s="147"/>
      <c r="S26" s="108"/>
      <c r="T26" s="108"/>
      <c r="U26" s="108"/>
    </row>
    <row r="27" spans="1:21">
      <c r="A27" s="86">
        <v>43784</v>
      </c>
      <c r="B27" s="38">
        <v>1998</v>
      </c>
      <c r="C27" s="174"/>
      <c r="D27" s="174"/>
      <c r="E27" s="175"/>
      <c r="F27" s="174"/>
      <c r="G27" s="174"/>
      <c r="H27" s="174"/>
      <c r="I27" s="174"/>
      <c r="J27" s="174"/>
      <c r="K27" s="76"/>
      <c r="L27" s="76"/>
      <c r="M27" s="76"/>
      <c r="N27" s="76"/>
      <c r="O27" s="76"/>
      <c r="P27" s="71">
        <v>0</v>
      </c>
      <c r="Q27" s="30"/>
      <c r="R27" s="147"/>
      <c r="S27" s="108"/>
      <c r="T27" s="108"/>
      <c r="U27" s="108"/>
    </row>
    <row r="28" spans="1:21">
      <c r="A28" s="86">
        <v>43785</v>
      </c>
      <c r="B28" s="38">
        <v>1944</v>
      </c>
      <c r="C28" s="174"/>
      <c r="D28" s="174"/>
      <c r="E28" s="175"/>
      <c r="F28" s="174"/>
      <c r="G28" s="174"/>
      <c r="H28" s="174"/>
      <c r="I28" s="174"/>
      <c r="J28" s="174"/>
      <c r="K28" s="76"/>
      <c r="L28" s="76"/>
      <c r="M28" s="76"/>
      <c r="N28" s="76"/>
      <c r="O28" s="76"/>
      <c r="P28" s="71">
        <v>0</v>
      </c>
      <c r="Q28" s="30"/>
      <c r="R28" s="147"/>
      <c r="S28" s="108"/>
      <c r="T28" s="108"/>
      <c r="U28" s="108"/>
    </row>
    <row r="29" spans="1:21">
      <c r="A29" s="86">
        <v>43786</v>
      </c>
      <c r="B29" s="38">
        <v>1869</v>
      </c>
      <c r="C29" s="174"/>
      <c r="D29" s="174"/>
      <c r="E29" s="175"/>
      <c r="F29" s="174"/>
      <c r="G29" s="174"/>
      <c r="H29" s="174"/>
      <c r="I29" s="174"/>
      <c r="J29" s="174"/>
      <c r="K29" s="76"/>
      <c r="L29" s="76"/>
      <c r="M29" s="76"/>
      <c r="N29" s="76"/>
      <c r="O29" s="76"/>
      <c r="P29" s="71">
        <v>0</v>
      </c>
      <c r="Q29" s="30"/>
      <c r="R29" s="147"/>
      <c r="S29" s="108"/>
      <c r="T29" s="108"/>
      <c r="U29" s="108"/>
    </row>
    <row r="30" spans="1:21">
      <c r="A30" s="86">
        <v>43787</v>
      </c>
      <c r="B30" s="38">
        <v>1798</v>
      </c>
      <c r="C30" s="174"/>
      <c r="D30" s="174"/>
      <c r="E30" s="175"/>
      <c r="F30" s="174"/>
      <c r="G30" s="174"/>
      <c r="H30" s="174"/>
      <c r="I30" s="174"/>
      <c r="J30" s="174"/>
      <c r="K30" s="76"/>
      <c r="L30" s="76"/>
      <c r="M30" s="76"/>
      <c r="N30" s="76"/>
      <c r="O30" s="76"/>
      <c r="P30" s="71">
        <v>0</v>
      </c>
      <c r="Q30" s="30"/>
      <c r="R30" s="147"/>
      <c r="S30" s="108"/>
      <c r="T30" s="108"/>
      <c r="U30" s="108"/>
    </row>
    <row r="31" spans="1:21">
      <c r="A31" s="86">
        <v>43788</v>
      </c>
      <c r="B31" s="38">
        <v>2079</v>
      </c>
      <c r="C31" s="174"/>
      <c r="D31" s="174"/>
      <c r="E31" s="175"/>
      <c r="F31" s="174"/>
      <c r="G31" s="174"/>
      <c r="H31" s="174"/>
      <c r="I31" s="174"/>
      <c r="J31" s="174"/>
      <c r="K31" s="76"/>
      <c r="L31" s="76"/>
      <c r="M31" s="76"/>
      <c r="N31" s="76"/>
      <c r="O31" s="76"/>
      <c r="P31" s="71">
        <v>0</v>
      </c>
      <c r="Q31" s="30"/>
      <c r="R31" s="147"/>
      <c r="S31" s="108"/>
      <c r="T31" s="108"/>
      <c r="U31" s="108"/>
    </row>
    <row r="32" spans="1:21">
      <c r="A32" s="86">
        <v>43789</v>
      </c>
      <c r="B32" s="38">
        <v>1991</v>
      </c>
      <c r="C32" s="174"/>
      <c r="D32" s="174"/>
      <c r="E32" s="175"/>
      <c r="F32" s="174"/>
      <c r="G32" s="174"/>
      <c r="H32" s="174"/>
      <c r="I32" s="174"/>
      <c r="J32" s="174"/>
      <c r="K32" s="76"/>
      <c r="L32" s="76"/>
      <c r="M32" s="76"/>
      <c r="N32" s="76"/>
      <c r="O32" s="76"/>
      <c r="P32" s="71">
        <v>0</v>
      </c>
      <c r="Q32" s="30"/>
      <c r="R32" s="147"/>
      <c r="S32" s="108"/>
      <c r="T32" s="108"/>
      <c r="U32" s="108"/>
    </row>
    <row r="33" spans="1:21">
      <c r="A33" s="86">
        <v>43790</v>
      </c>
      <c r="B33" s="38">
        <v>2009</v>
      </c>
      <c r="C33" s="174"/>
      <c r="D33" s="174"/>
      <c r="E33" s="175"/>
      <c r="F33" s="174"/>
      <c r="G33" s="174"/>
      <c r="H33" s="174"/>
      <c r="I33" s="174"/>
      <c r="J33" s="174"/>
      <c r="K33" s="76"/>
      <c r="L33" s="76"/>
      <c r="M33" s="76"/>
      <c r="N33" s="76"/>
      <c r="O33" s="76"/>
      <c r="P33" s="71">
        <v>0</v>
      </c>
      <c r="Q33" s="30"/>
      <c r="R33" s="147"/>
      <c r="S33" s="108"/>
      <c r="T33" s="108"/>
      <c r="U33" s="108"/>
    </row>
    <row r="34" spans="1:21">
      <c r="A34" s="86">
        <v>43791</v>
      </c>
      <c r="B34" s="38">
        <v>2051</v>
      </c>
      <c r="C34" s="174"/>
      <c r="D34" s="174"/>
      <c r="E34" s="175"/>
      <c r="F34" s="174"/>
      <c r="G34" s="174"/>
      <c r="H34" s="174"/>
      <c r="I34" s="174"/>
      <c r="J34" s="174"/>
      <c r="K34" s="76"/>
      <c r="L34" s="76"/>
      <c r="M34" s="76"/>
      <c r="N34" s="76"/>
      <c r="O34" s="76"/>
      <c r="P34" s="71">
        <v>0</v>
      </c>
      <c r="Q34" s="30"/>
      <c r="R34" s="147"/>
      <c r="S34" s="108"/>
      <c r="T34" s="108"/>
      <c r="U34" s="108"/>
    </row>
    <row r="35" spans="1:21">
      <c r="A35" s="86">
        <v>43792</v>
      </c>
      <c r="B35" s="38">
        <v>1939</v>
      </c>
      <c r="C35" s="174"/>
      <c r="D35" s="174"/>
      <c r="E35" s="175"/>
      <c r="F35" s="174"/>
      <c r="G35" s="174"/>
      <c r="H35" s="174"/>
      <c r="I35" s="174"/>
      <c r="J35" s="174"/>
      <c r="K35" s="76"/>
      <c r="L35" s="76"/>
      <c r="M35" s="76"/>
      <c r="N35" s="76"/>
      <c r="O35" s="76"/>
      <c r="P35" s="71">
        <v>0</v>
      </c>
      <c r="Q35" s="30"/>
      <c r="R35" s="147"/>
      <c r="S35" s="108"/>
      <c r="T35" s="108"/>
      <c r="U35" s="108"/>
    </row>
    <row r="36" spans="1:21">
      <c r="A36" s="86">
        <v>43793</v>
      </c>
      <c r="B36" s="38">
        <v>1828</v>
      </c>
      <c r="C36" s="174"/>
      <c r="D36" s="174"/>
      <c r="E36" s="175"/>
      <c r="F36" s="174"/>
      <c r="G36" s="174"/>
      <c r="H36" s="174"/>
      <c r="I36" s="174"/>
      <c r="J36" s="174"/>
      <c r="K36" s="76"/>
      <c r="L36" s="76"/>
      <c r="M36" s="76"/>
      <c r="N36" s="76"/>
      <c r="O36" s="76"/>
      <c r="P36" s="71">
        <v>0</v>
      </c>
      <c r="Q36" s="30"/>
      <c r="R36" s="147"/>
      <c r="S36" s="108"/>
      <c r="T36" s="108"/>
      <c r="U36" s="108"/>
    </row>
    <row r="37" spans="1:21">
      <c r="A37" s="86">
        <v>43794</v>
      </c>
      <c r="B37" s="38">
        <v>1878</v>
      </c>
      <c r="C37" s="174"/>
      <c r="D37" s="174"/>
      <c r="E37" s="175"/>
      <c r="F37" s="174"/>
      <c r="G37" s="174"/>
      <c r="H37" s="174"/>
      <c r="I37" s="174"/>
      <c r="J37" s="174"/>
      <c r="K37" s="76"/>
      <c r="L37" s="76"/>
      <c r="M37" s="76"/>
      <c r="N37" s="76"/>
      <c r="O37" s="76"/>
      <c r="P37" s="71">
        <v>0</v>
      </c>
      <c r="Q37" s="30"/>
      <c r="R37" s="147"/>
      <c r="S37" s="108"/>
      <c r="T37" s="108"/>
      <c r="U37" s="108"/>
    </row>
    <row r="38" spans="1:21">
      <c r="A38" s="86">
        <v>43795</v>
      </c>
      <c r="B38" s="38">
        <v>2025</v>
      </c>
      <c r="C38" s="354" t="s">
        <v>33</v>
      </c>
      <c r="D38" s="355"/>
      <c r="E38" s="355"/>
      <c r="F38" s="355"/>
      <c r="G38" s="355"/>
      <c r="H38" s="355"/>
      <c r="I38" s="355"/>
      <c r="J38" s="356"/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71">
        <v>0</v>
      </c>
      <c r="Q38" s="30"/>
      <c r="R38" s="147"/>
      <c r="S38" s="108"/>
      <c r="T38" s="108"/>
      <c r="U38" s="108"/>
    </row>
    <row r="39" spans="1:21">
      <c r="A39" s="86">
        <v>43796</v>
      </c>
      <c r="B39" s="38">
        <v>1943</v>
      </c>
      <c r="C39" s="179"/>
      <c r="D39" s="179"/>
      <c r="E39" s="180"/>
      <c r="F39" s="179"/>
      <c r="G39" s="179"/>
      <c r="H39" s="179"/>
      <c r="I39" s="179"/>
      <c r="J39" s="179"/>
      <c r="K39" s="76"/>
      <c r="L39" s="76"/>
      <c r="M39" s="76"/>
      <c r="N39" s="76"/>
      <c r="O39" s="76"/>
      <c r="P39" s="71">
        <v>0</v>
      </c>
      <c r="Q39" s="30"/>
      <c r="R39" s="147"/>
      <c r="S39" s="108"/>
      <c r="T39" s="108"/>
      <c r="U39" s="108"/>
    </row>
    <row r="40" spans="1:21">
      <c r="A40" s="86">
        <v>43797</v>
      </c>
      <c r="B40" s="38">
        <v>1911</v>
      </c>
      <c r="C40" s="174"/>
      <c r="D40" s="174"/>
      <c r="E40" s="175"/>
      <c r="F40" s="174"/>
      <c r="G40" s="174"/>
      <c r="H40" s="174"/>
      <c r="I40" s="174"/>
      <c r="J40" s="174"/>
      <c r="K40" s="76"/>
      <c r="L40" s="76"/>
      <c r="M40" s="76"/>
      <c r="N40" s="76"/>
      <c r="O40" s="76"/>
      <c r="P40" s="71">
        <v>0</v>
      </c>
      <c r="Q40" s="30"/>
      <c r="R40" s="147"/>
      <c r="S40" s="108"/>
      <c r="T40" s="108"/>
      <c r="U40" s="108"/>
    </row>
    <row r="41" spans="1:21">
      <c r="A41" s="86">
        <v>43798</v>
      </c>
      <c r="B41" s="38">
        <v>1966</v>
      </c>
      <c r="C41" s="174"/>
      <c r="D41" s="174"/>
      <c r="E41" s="175"/>
      <c r="F41" s="174"/>
      <c r="G41" s="174"/>
      <c r="H41" s="174"/>
      <c r="I41" s="174"/>
      <c r="J41" s="174"/>
      <c r="K41" s="76"/>
      <c r="L41" s="76"/>
      <c r="M41" s="76"/>
      <c r="N41" s="76"/>
      <c r="O41" s="76"/>
      <c r="P41" s="71">
        <v>1</v>
      </c>
      <c r="Q41" s="30"/>
      <c r="R41" s="147"/>
      <c r="S41" s="108"/>
      <c r="T41" s="108"/>
      <c r="U41" s="108"/>
    </row>
    <row r="42" spans="1:21">
      <c r="A42" s="86">
        <v>43799</v>
      </c>
      <c r="B42" s="38">
        <v>1993</v>
      </c>
      <c r="C42" s="174"/>
      <c r="D42" s="174"/>
      <c r="E42" s="175"/>
      <c r="F42" s="174"/>
      <c r="G42" s="174"/>
      <c r="H42" s="174"/>
      <c r="I42" s="174"/>
      <c r="J42" s="174"/>
      <c r="K42" s="76"/>
      <c r="L42" s="76"/>
      <c r="M42" s="76"/>
      <c r="N42" s="76"/>
      <c r="O42" s="76"/>
      <c r="P42" s="71">
        <v>9</v>
      </c>
      <c r="Q42" s="30"/>
      <c r="R42" s="147"/>
      <c r="S42" s="108"/>
      <c r="T42" s="108"/>
      <c r="U42" s="108"/>
    </row>
    <row r="43" spans="1:21">
      <c r="A43" s="86">
        <v>43800</v>
      </c>
      <c r="B43" s="38">
        <v>2129</v>
      </c>
      <c r="C43" s="174"/>
      <c r="D43" s="174"/>
      <c r="E43" s="175"/>
      <c r="F43" s="174"/>
      <c r="G43" s="174"/>
      <c r="H43" s="174"/>
      <c r="I43" s="174"/>
      <c r="J43" s="174"/>
      <c r="K43" s="76"/>
      <c r="L43" s="76"/>
      <c r="M43" s="76"/>
      <c r="N43" s="76"/>
      <c r="O43" s="76"/>
      <c r="P43" s="71">
        <v>0</v>
      </c>
      <c r="Q43" s="30"/>
      <c r="R43" s="147"/>
      <c r="S43" s="108"/>
      <c r="T43" s="108"/>
      <c r="U43" s="108"/>
    </row>
    <row r="44" spans="1:21">
      <c r="A44" s="86">
        <v>43801</v>
      </c>
      <c r="B44" s="38">
        <v>1930</v>
      </c>
      <c r="C44" s="174"/>
      <c r="D44" s="174"/>
      <c r="E44" s="175"/>
      <c r="F44" s="174"/>
      <c r="G44" s="174"/>
      <c r="H44" s="174"/>
      <c r="I44" s="174"/>
      <c r="J44" s="174"/>
      <c r="K44" s="76"/>
      <c r="L44" s="76"/>
      <c r="M44" s="76"/>
      <c r="N44" s="76"/>
      <c r="O44" s="76"/>
      <c r="P44" s="71">
        <v>0</v>
      </c>
      <c r="Q44" s="30"/>
      <c r="R44" s="147"/>
      <c r="S44" s="108"/>
      <c r="T44" s="108"/>
      <c r="U44" s="108"/>
    </row>
    <row r="45" spans="1:21">
      <c r="A45" s="86">
        <v>43802</v>
      </c>
      <c r="B45" s="38">
        <v>2009.9999999999998</v>
      </c>
      <c r="C45" s="174"/>
      <c r="D45" s="174"/>
      <c r="E45" s="175"/>
      <c r="F45" s="174"/>
      <c r="G45" s="174"/>
      <c r="H45" s="174"/>
      <c r="I45" s="174"/>
      <c r="J45" s="174"/>
      <c r="K45" s="76"/>
      <c r="L45" s="76"/>
      <c r="M45" s="76"/>
      <c r="N45" s="76"/>
      <c r="O45" s="76"/>
      <c r="P45" s="71">
        <v>0</v>
      </c>
      <c r="Q45" s="30"/>
      <c r="R45" s="147"/>
      <c r="S45" s="108"/>
      <c r="T45" s="108"/>
      <c r="U45" s="108"/>
    </row>
    <row r="46" spans="1:21">
      <c r="A46" s="86">
        <v>43803</v>
      </c>
      <c r="B46" s="38">
        <v>2012</v>
      </c>
      <c r="C46" s="174"/>
      <c r="D46" s="174"/>
      <c r="E46" s="175"/>
      <c r="F46" s="174"/>
      <c r="G46" s="174"/>
      <c r="H46" s="174"/>
      <c r="I46" s="174"/>
      <c r="J46" s="174"/>
      <c r="K46" s="76"/>
      <c r="L46" s="76"/>
      <c r="M46" s="76"/>
      <c r="N46" s="76"/>
      <c r="O46" s="76"/>
      <c r="P46" s="71">
        <v>0</v>
      </c>
      <c r="Q46" s="30"/>
      <c r="R46" s="147"/>
      <c r="S46" s="108"/>
      <c r="T46" s="108"/>
      <c r="U46" s="108"/>
    </row>
    <row r="47" spans="1:21">
      <c r="A47" s="86">
        <v>43804</v>
      </c>
      <c r="B47" s="38">
        <v>2001.9999999999998</v>
      </c>
      <c r="C47" s="174"/>
      <c r="D47" s="174"/>
      <c r="E47" s="175"/>
      <c r="F47" s="174"/>
      <c r="G47" s="174"/>
      <c r="H47" s="174"/>
      <c r="I47" s="174"/>
      <c r="J47" s="174"/>
      <c r="K47" s="76"/>
      <c r="L47" s="76"/>
      <c r="M47" s="76"/>
      <c r="N47" s="76"/>
      <c r="O47" s="76"/>
      <c r="P47" s="71">
        <v>0</v>
      </c>
      <c r="Q47" s="30"/>
      <c r="R47" s="147"/>
      <c r="S47" s="108"/>
      <c r="T47" s="108"/>
      <c r="U47" s="108"/>
    </row>
    <row r="48" spans="1:21">
      <c r="A48" s="86">
        <v>43805</v>
      </c>
      <c r="B48" s="38">
        <v>1979</v>
      </c>
      <c r="C48" s="174"/>
      <c r="D48" s="174"/>
      <c r="E48" s="175"/>
      <c r="F48" s="174"/>
      <c r="G48" s="174"/>
      <c r="H48" s="174"/>
      <c r="I48" s="174"/>
      <c r="J48" s="174"/>
      <c r="K48" s="76"/>
      <c r="L48" s="76"/>
      <c r="M48" s="76"/>
      <c r="N48" s="76"/>
      <c r="O48" s="76"/>
      <c r="P48" s="71">
        <v>0</v>
      </c>
      <c r="Q48" s="30"/>
      <c r="R48" s="147"/>
      <c r="S48" s="108"/>
      <c r="T48" s="108"/>
      <c r="U48" s="108"/>
    </row>
    <row r="49" spans="1:21">
      <c r="A49" s="86">
        <v>43806</v>
      </c>
      <c r="B49" s="38">
        <v>1903</v>
      </c>
      <c r="C49" s="174"/>
      <c r="D49" s="174"/>
      <c r="E49" s="175"/>
      <c r="F49" s="174"/>
      <c r="G49" s="174"/>
      <c r="H49" s="174"/>
      <c r="I49" s="174"/>
      <c r="J49" s="174"/>
      <c r="K49" s="76"/>
      <c r="L49" s="76"/>
      <c r="M49" s="76"/>
      <c r="N49" s="76"/>
      <c r="O49" s="76"/>
      <c r="P49" s="71">
        <v>0</v>
      </c>
      <c r="Q49" s="30"/>
      <c r="R49" s="147"/>
      <c r="S49" s="108"/>
      <c r="T49" s="108"/>
      <c r="U49" s="108"/>
    </row>
    <row r="50" spans="1:21">
      <c r="A50" s="86">
        <v>43807</v>
      </c>
      <c r="B50" s="38">
        <v>1846</v>
      </c>
      <c r="C50" s="174"/>
      <c r="D50" s="174"/>
      <c r="E50" s="175"/>
      <c r="F50" s="174"/>
      <c r="G50" s="174"/>
      <c r="H50" s="174"/>
      <c r="I50" s="174"/>
      <c r="J50" s="174"/>
      <c r="K50" s="76"/>
      <c r="L50" s="76"/>
      <c r="M50" s="76"/>
      <c r="N50" s="76"/>
      <c r="O50" s="76"/>
      <c r="P50" s="71">
        <v>0</v>
      </c>
      <c r="Q50" s="30"/>
      <c r="R50" s="147"/>
      <c r="S50" s="108"/>
      <c r="T50" s="108"/>
      <c r="U50" s="108"/>
    </row>
    <row r="51" spans="1:21">
      <c r="A51" s="86">
        <v>43808</v>
      </c>
      <c r="B51" s="38">
        <v>1945</v>
      </c>
      <c r="C51" s="174"/>
      <c r="D51" s="174"/>
      <c r="E51" s="175"/>
      <c r="F51" s="174"/>
      <c r="G51" s="174"/>
      <c r="H51" s="174"/>
      <c r="I51" s="174"/>
      <c r="J51" s="174"/>
      <c r="K51" s="76"/>
      <c r="L51" s="76"/>
      <c r="M51" s="76"/>
      <c r="N51" s="76"/>
      <c r="O51" s="76"/>
      <c r="P51" s="71">
        <v>0</v>
      </c>
      <c r="Q51" s="30"/>
      <c r="R51" s="147"/>
      <c r="S51" s="108"/>
      <c r="T51" s="108"/>
      <c r="U51" s="108"/>
    </row>
    <row r="52" spans="1:21">
      <c r="A52" s="86">
        <v>43809</v>
      </c>
      <c r="B52" s="38">
        <v>2115</v>
      </c>
      <c r="C52" s="354" t="s">
        <v>33</v>
      </c>
      <c r="D52" s="355"/>
      <c r="E52" s="355"/>
      <c r="F52" s="355"/>
      <c r="G52" s="355"/>
      <c r="H52" s="355"/>
      <c r="I52" s="355"/>
      <c r="J52" s="356"/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71">
        <v>0</v>
      </c>
      <c r="Q52" s="30"/>
      <c r="R52" s="147"/>
      <c r="S52" s="108"/>
      <c r="T52" s="108"/>
      <c r="U52" s="108"/>
    </row>
    <row r="53" spans="1:21">
      <c r="A53" s="86">
        <v>43810</v>
      </c>
      <c r="B53" s="38">
        <v>2927</v>
      </c>
      <c r="C53" s="174"/>
      <c r="D53" s="174"/>
      <c r="E53" s="175"/>
      <c r="F53" s="174"/>
      <c r="G53" s="174"/>
      <c r="H53" s="174"/>
      <c r="I53" s="174"/>
      <c r="J53" s="174"/>
      <c r="K53" s="76"/>
      <c r="L53" s="76"/>
      <c r="M53" s="76"/>
      <c r="N53" s="76"/>
      <c r="O53" s="76"/>
      <c r="P53" s="71">
        <v>0</v>
      </c>
      <c r="Q53" s="30"/>
      <c r="R53" s="147"/>
      <c r="S53" s="108"/>
      <c r="T53" s="108"/>
      <c r="U53" s="108"/>
    </row>
    <row r="54" spans="1:21">
      <c r="A54" s="86">
        <v>43811</v>
      </c>
      <c r="B54" s="38">
        <v>2994</v>
      </c>
      <c r="C54" s="174"/>
      <c r="D54" s="174"/>
      <c r="E54" s="175"/>
      <c r="F54" s="174"/>
      <c r="G54" s="174"/>
      <c r="H54" s="174"/>
      <c r="I54" s="174"/>
      <c r="J54" s="174"/>
      <c r="K54" s="76"/>
      <c r="L54" s="76"/>
      <c r="M54" s="76"/>
      <c r="N54" s="76"/>
      <c r="O54" s="76"/>
      <c r="P54" s="71">
        <v>0</v>
      </c>
      <c r="Q54" s="30"/>
      <c r="R54" s="147"/>
      <c r="S54" s="108"/>
      <c r="T54" s="108"/>
      <c r="U54" s="108"/>
    </row>
    <row r="55" spans="1:21">
      <c r="A55" s="86">
        <v>43812</v>
      </c>
      <c r="B55" s="38">
        <v>2151</v>
      </c>
      <c r="C55" s="174"/>
      <c r="D55" s="174"/>
      <c r="E55" s="175"/>
      <c r="F55" s="174"/>
      <c r="G55" s="174"/>
      <c r="H55" s="174"/>
      <c r="I55" s="174"/>
      <c r="J55" s="174"/>
      <c r="K55" s="76"/>
      <c r="L55" s="76"/>
      <c r="M55" s="76"/>
      <c r="N55" s="76"/>
      <c r="O55" s="76"/>
      <c r="P55" s="71">
        <v>0</v>
      </c>
      <c r="Q55" s="30"/>
      <c r="R55" s="147"/>
      <c r="S55" s="108"/>
      <c r="T55" s="108"/>
      <c r="U55" s="108"/>
    </row>
    <row r="56" spans="1:21">
      <c r="A56" s="86">
        <v>43813</v>
      </c>
      <c r="B56" s="38">
        <v>2203</v>
      </c>
      <c r="C56" s="33"/>
      <c r="D56" s="33"/>
      <c r="E56" s="31"/>
      <c r="F56" s="31"/>
      <c r="G56" s="31"/>
      <c r="H56" s="31"/>
      <c r="I56" s="33"/>
      <c r="J56" s="33"/>
      <c r="K56" s="76"/>
      <c r="L56" s="76"/>
      <c r="M56" s="76"/>
      <c r="N56" s="76"/>
      <c r="O56" s="76"/>
      <c r="P56" s="71">
        <v>0</v>
      </c>
      <c r="Q56" s="30"/>
      <c r="R56" s="147"/>
      <c r="S56" s="108"/>
      <c r="T56" s="108"/>
      <c r="U56" s="108"/>
    </row>
    <row r="57" spans="1:21">
      <c r="A57" s="86">
        <v>43814</v>
      </c>
      <c r="B57" s="38">
        <v>2165</v>
      </c>
      <c r="C57" s="174"/>
      <c r="D57" s="174"/>
      <c r="E57" s="175"/>
      <c r="F57" s="174"/>
      <c r="G57" s="174"/>
      <c r="H57" s="174"/>
      <c r="I57" s="174"/>
      <c r="J57" s="174"/>
      <c r="K57" s="76"/>
      <c r="L57" s="76"/>
      <c r="M57" s="76"/>
      <c r="N57" s="76"/>
      <c r="O57" s="76"/>
      <c r="P57" s="71">
        <v>0</v>
      </c>
      <c r="Q57" s="30"/>
      <c r="R57" s="147"/>
      <c r="S57" s="108"/>
      <c r="T57" s="108"/>
      <c r="U57" s="108"/>
    </row>
    <row r="58" spans="1:21">
      <c r="A58" s="86">
        <v>43815</v>
      </c>
      <c r="B58" s="38">
        <v>1788</v>
      </c>
      <c r="C58" s="174"/>
      <c r="D58" s="174"/>
      <c r="E58" s="175"/>
      <c r="F58" s="174"/>
      <c r="G58" s="174"/>
      <c r="H58" s="174"/>
      <c r="I58" s="174"/>
      <c r="J58" s="174"/>
      <c r="K58" s="76"/>
      <c r="L58" s="76"/>
      <c r="M58" s="76"/>
      <c r="N58" s="76"/>
      <c r="O58" s="76"/>
      <c r="P58" s="71">
        <v>0</v>
      </c>
      <c r="Q58" s="30"/>
      <c r="R58" s="147"/>
      <c r="S58" s="108"/>
      <c r="T58" s="108"/>
      <c r="U58" s="108"/>
    </row>
    <row r="59" spans="1:21">
      <c r="A59" s="86">
        <v>43816</v>
      </c>
      <c r="B59" s="38">
        <v>2001.9999999999998</v>
      </c>
      <c r="C59" s="174"/>
      <c r="D59" s="174"/>
      <c r="E59" s="175"/>
      <c r="F59" s="174"/>
      <c r="G59" s="174"/>
      <c r="H59" s="174"/>
      <c r="I59" s="174"/>
      <c r="J59" s="174"/>
      <c r="K59" s="76"/>
      <c r="L59" s="76"/>
      <c r="M59" s="76"/>
      <c r="N59" s="76"/>
      <c r="O59" s="76"/>
      <c r="P59" s="71">
        <v>0</v>
      </c>
      <c r="Q59" s="30"/>
      <c r="R59" s="147"/>
      <c r="S59" s="108"/>
      <c r="T59" s="108"/>
      <c r="U59" s="108"/>
    </row>
    <row r="60" spans="1:21">
      <c r="A60" s="86">
        <v>43817</v>
      </c>
      <c r="B60" s="38">
        <v>1943</v>
      </c>
      <c r="C60" s="174"/>
      <c r="D60" s="174"/>
      <c r="E60" s="175"/>
      <c r="F60" s="174"/>
      <c r="G60" s="174"/>
      <c r="H60" s="174"/>
      <c r="I60" s="174"/>
      <c r="J60" s="174"/>
      <c r="K60" s="76"/>
      <c r="L60" s="76"/>
      <c r="M60" s="76"/>
      <c r="N60" s="76"/>
      <c r="O60" s="76"/>
      <c r="P60" s="71">
        <v>0</v>
      </c>
      <c r="Q60" s="30"/>
      <c r="R60" s="147"/>
      <c r="S60" s="108"/>
      <c r="T60" s="108"/>
      <c r="U60" s="108"/>
    </row>
    <row r="61" spans="1:21">
      <c r="A61" s="86">
        <v>43818</v>
      </c>
      <c r="B61" s="38">
        <v>2092</v>
      </c>
      <c r="C61" s="174"/>
      <c r="D61" s="174"/>
      <c r="E61" s="175"/>
      <c r="F61" s="174"/>
      <c r="G61" s="174"/>
      <c r="H61" s="174"/>
      <c r="I61" s="174"/>
      <c r="J61" s="174"/>
      <c r="K61" s="76"/>
      <c r="L61" s="76"/>
      <c r="M61" s="76"/>
      <c r="N61" s="76"/>
      <c r="O61" s="76"/>
      <c r="P61" s="71">
        <v>0</v>
      </c>
      <c r="Q61" s="30"/>
      <c r="R61" s="147"/>
      <c r="S61" s="108"/>
      <c r="T61" s="108"/>
      <c r="U61" s="108"/>
    </row>
    <row r="62" spans="1:21">
      <c r="A62" s="86">
        <v>43819</v>
      </c>
      <c r="B62" s="38">
        <v>1984</v>
      </c>
      <c r="C62" s="174"/>
      <c r="D62" s="174"/>
      <c r="E62" s="175"/>
      <c r="F62" s="174"/>
      <c r="G62" s="174"/>
      <c r="H62" s="174"/>
      <c r="I62" s="174"/>
      <c r="J62" s="174"/>
      <c r="K62" s="76"/>
      <c r="L62" s="76"/>
      <c r="M62" s="76"/>
      <c r="N62" s="76"/>
      <c r="O62" s="76"/>
      <c r="P62" s="71">
        <v>0</v>
      </c>
      <c r="Q62" s="30"/>
      <c r="R62" s="147"/>
      <c r="S62" s="108"/>
      <c r="T62" s="108"/>
      <c r="U62" s="108"/>
    </row>
    <row r="63" spans="1:21">
      <c r="A63" s="86">
        <v>43820</v>
      </c>
      <c r="B63" s="38">
        <v>1945</v>
      </c>
      <c r="C63" s="174"/>
      <c r="D63" s="174"/>
      <c r="E63" s="175"/>
      <c r="F63" s="174"/>
      <c r="G63" s="174"/>
      <c r="H63" s="174"/>
      <c r="I63" s="174"/>
      <c r="J63" s="174"/>
      <c r="K63" s="76"/>
      <c r="L63" s="76"/>
      <c r="M63" s="76"/>
      <c r="N63" s="76"/>
      <c r="O63" s="76"/>
      <c r="P63" s="71">
        <v>0</v>
      </c>
      <c r="Q63" s="30"/>
      <c r="R63" s="147"/>
      <c r="S63" s="108"/>
      <c r="T63" s="108"/>
      <c r="U63" s="108"/>
    </row>
    <row r="64" spans="1:21">
      <c r="A64" s="86">
        <v>43821</v>
      </c>
      <c r="B64" s="38">
        <v>1926</v>
      </c>
      <c r="C64" s="174"/>
      <c r="D64" s="174"/>
      <c r="E64" s="175"/>
      <c r="F64" s="174"/>
      <c r="G64" s="174"/>
      <c r="H64" s="174"/>
      <c r="I64" s="174"/>
      <c r="J64" s="174"/>
      <c r="K64" s="76"/>
      <c r="L64" s="76"/>
      <c r="M64" s="76"/>
      <c r="N64" s="76"/>
      <c r="O64" s="76"/>
      <c r="P64" s="71">
        <v>0</v>
      </c>
      <c r="Q64" s="30"/>
      <c r="R64" s="147"/>
      <c r="S64" s="108"/>
      <c r="T64" s="108"/>
      <c r="U64" s="108"/>
    </row>
    <row r="65" spans="1:21">
      <c r="A65" s="86">
        <v>43822</v>
      </c>
      <c r="B65" s="38">
        <v>1894</v>
      </c>
      <c r="C65" s="174"/>
      <c r="D65" s="174"/>
      <c r="E65" s="175"/>
      <c r="F65" s="174"/>
      <c r="G65" s="174"/>
      <c r="H65" s="174"/>
      <c r="I65" s="174"/>
      <c r="J65" s="174"/>
      <c r="K65" s="76"/>
      <c r="L65" s="76"/>
      <c r="M65" s="76"/>
      <c r="N65" s="76"/>
      <c r="O65" s="76"/>
      <c r="P65" s="71">
        <v>0</v>
      </c>
      <c r="Q65" s="30"/>
      <c r="R65" s="147"/>
      <c r="S65" s="108"/>
      <c r="T65" s="108"/>
      <c r="U65" s="108"/>
    </row>
    <row r="66" spans="1:21">
      <c r="A66" s="86">
        <v>43823</v>
      </c>
      <c r="B66" s="38">
        <v>2039.0000000000002</v>
      </c>
      <c r="C66" s="354" t="s">
        <v>33</v>
      </c>
      <c r="D66" s="355"/>
      <c r="E66" s="355"/>
      <c r="F66" s="355"/>
      <c r="G66" s="355"/>
      <c r="H66" s="355"/>
      <c r="I66" s="355"/>
      <c r="J66" s="356"/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71">
        <v>0</v>
      </c>
      <c r="Q66" s="30"/>
      <c r="R66" s="147"/>
      <c r="S66" s="108"/>
      <c r="T66" s="108"/>
      <c r="U66" s="108"/>
    </row>
    <row r="67" spans="1:21">
      <c r="A67" s="86">
        <v>43824</v>
      </c>
      <c r="B67" s="38">
        <v>5000</v>
      </c>
      <c r="C67" s="174"/>
      <c r="D67" s="174"/>
      <c r="E67" s="175"/>
      <c r="F67" s="174"/>
      <c r="G67" s="174"/>
      <c r="H67" s="174"/>
      <c r="I67" s="174"/>
      <c r="J67" s="174"/>
      <c r="K67" s="76"/>
      <c r="L67" s="76"/>
      <c r="M67" s="76"/>
      <c r="N67" s="76"/>
      <c r="O67" s="76"/>
      <c r="P67" s="71">
        <v>0</v>
      </c>
      <c r="Q67" s="30"/>
      <c r="R67" s="147"/>
      <c r="S67" s="108"/>
      <c r="T67" s="108"/>
      <c r="U67" s="108"/>
    </row>
    <row r="68" spans="1:21">
      <c r="A68" s="86">
        <v>43825</v>
      </c>
      <c r="B68" s="38">
        <v>2492</v>
      </c>
      <c r="C68" s="174"/>
      <c r="D68" s="174"/>
      <c r="E68" s="175"/>
      <c r="F68" s="174"/>
      <c r="G68" s="174"/>
      <c r="H68" s="174"/>
      <c r="I68" s="174"/>
      <c r="J68" s="174"/>
      <c r="K68" s="76"/>
      <c r="L68" s="76"/>
      <c r="M68" s="76"/>
      <c r="N68" s="76"/>
      <c r="O68" s="76"/>
      <c r="P68" s="71">
        <v>0</v>
      </c>
      <c r="Q68" s="30"/>
      <c r="R68" s="147"/>
      <c r="S68" s="108"/>
      <c r="T68" s="108"/>
      <c r="U68" s="108"/>
    </row>
    <row r="69" spans="1:21">
      <c r="A69" s="86">
        <v>43826</v>
      </c>
      <c r="B69" s="38">
        <v>1771</v>
      </c>
      <c r="C69" s="174"/>
      <c r="D69" s="174"/>
      <c r="E69" s="175"/>
      <c r="F69" s="174"/>
      <c r="G69" s="174"/>
      <c r="H69" s="174"/>
      <c r="I69" s="174"/>
      <c r="J69" s="174"/>
      <c r="K69" s="76"/>
      <c r="L69" s="76"/>
      <c r="M69" s="76"/>
      <c r="N69" s="76"/>
      <c r="O69" s="76"/>
      <c r="P69" s="71">
        <v>0</v>
      </c>
      <c r="Q69" s="30"/>
      <c r="R69" s="147"/>
      <c r="S69" s="108"/>
      <c r="T69" s="108"/>
      <c r="U69" s="108"/>
    </row>
    <row r="70" spans="1:21">
      <c r="A70" s="86">
        <v>43827</v>
      </c>
      <c r="B70" s="38">
        <v>1917</v>
      </c>
      <c r="C70" s="174"/>
      <c r="D70" s="174"/>
      <c r="E70" s="175"/>
      <c r="F70" s="174"/>
      <c r="G70" s="174"/>
      <c r="H70" s="174"/>
      <c r="I70" s="174"/>
      <c r="J70" s="174"/>
      <c r="K70" s="76"/>
      <c r="L70" s="76"/>
      <c r="M70" s="76"/>
      <c r="N70" s="76"/>
      <c r="O70" s="76"/>
      <c r="P70" s="71">
        <v>0</v>
      </c>
      <c r="Q70" s="30"/>
      <c r="R70" s="147"/>
      <c r="S70" s="108"/>
      <c r="T70" s="108"/>
      <c r="U70" s="108"/>
    </row>
    <row r="71" spans="1:21">
      <c r="A71" s="86">
        <v>43828</v>
      </c>
      <c r="B71" s="38">
        <v>1866</v>
      </c>
      <c r="C71" s="174"/>
      <c r="D71" s="174"/>
      <c r="E71" s="175"/>
      <c r="F71" s="174"/>
      <c r="G71" s="174"/>
      <c r="H71" s="174"/>
      <c r="I71" s="174"/>
      <c r="J71" s="174"/>
      <c r="K71" s="76"/>
      <c r="L71" s="76"/>
      <c r="M71" s="76"/>
      <c r="N71" s="76"/>
      <c r="O71" s="76"/>
      <c r="P71" s="71">
        <v>0</v>
      </c>
      <c r="Q71" s="30"/>
      <c r="R71" s="147"/>
      <c r="S71" s="108"/>
      <c r="T71" s="108"/>
      <c r="U71" s="108"/>
    </row>
    <row r="72" spans="1:21">
      <c r="A72" s="86">
        <v>43829</v>
      </c>
      <c r="B72" s="38">
        <v>1692</v>
      </c>
      <c r="C72" s="174"/>
      <c r="D72" s="174"/>
      <c r="E72" s="175"/>
      <c r="F72" s="174"/>
      <c r="G72" s="174"/>
      <c r="H72" s="174"/>
      <c r="I72" s="174"/>
      <c r="J72" s="174"/>
      <c r="K72" s="76"/>
      <c r="L72" s="76"/>
      <c r="M72" s="76"/>
      <c r="N72" s="76"/>
      <c r="O72" s="76"/>
      <c r="P72" s="71">
        <v>0</v>
      </c>
      <c r="Q72" s="30"/>
      <c r="R72" s="147"/>
      <c r="S72" s="108"/>
      <c r="T72" s="108"/>
      <c r="U72" s="108"/>
    </row>
    <row r="73" spans="1:21">
      <c r="A73" s="86">
        <v>43830</v>
      </c>
      <c r="B73" s="38">
        <v>1883</v>
      </c>
      <c r="C73" s="174"/>
      <c r="D73" s="174"/>
      <c r="E73" s="175"/>
      <c r="F73" s="174"/>
      <c r="G73" s="174"/>
      <c r="H73" s="174"/>
      <c r="I73" s="174"/>
      <c r="J73" s="174"/>
      <c r="K73" s="76"/>
      <c r="L73" s="76"/>
      <c r="M73" s="76"/>
      <c r="N73" s="76"/>
      <c r="O73" s="76"/>
      <c r="P73" s="71">
        <v>0</v>
      </c>
      <c r="Q73" s="30"/>
      <c r="R73" s="147"/>
      <c r="S73" s="108"/>
      <c r="T73" s="108"/>
      <c r="U73" s="108"/>
    </row>
    <row r="74" spans="1:21">
      <c r="A74" s="86">
        <v>43831</v>
      </c>
      <c r="B74" s="38">
        <v>1772</v>
      </c>
      <c r="C74" s="174"/>
      <c r="D74" s="174"/>
      <c r="E74" s="175"/>
      <c r="F74" s="174"/>
      <c r="G74" s="174"/>
      <c r="H74" s="174"/>
      <c r="I74" s="174"/>
      <c r="J74" s="174"/>
      <c r="K74" s="76"/>
      <c r="L74" s="76"/>
      <c r="M74" s="76"/>
      <c r="N74" s="76"/>
      <c r="O74" s="76"/>
      <c r="P74" s="71">
        <v>0</v>
      </c>
      <c r="Q74" s="30"/>
      <c r="R74" s="147"/>
      <c r="S74" s="108"/>
      <c r="T74" s="108"/>
      <c r="U74" s="108"/>
    </row>
    <row r="75" spans="1:21">
      <c r="A75" s="86">
        <v>43832</v>
      </c>
      <c r="B75" s="38">
        <v>1561</v>
      </c>
      <c r="C75" s="174"/>
      <c r="D75" s="174"/>
      <c r="E75" s="175"/>
      <c r="F75" s="174"/>
      <c r="G75" s="174"/>
      <c r="H75" s="174"/>
      <c r="I75" s="174"/>
      <c r="J75" s="174"/>
      <c r="K75" s="76"/>
      <c r="L75" s="76"/>
      <c r="M75" s="76"/>
      <c r="N75" s="76"/>
      <c r="O75" s="76"/>
      <c r="P75" s="71">
        <v>0</v>
      </c>
      <c r="Q75" s="30"/>
      <c r="R75" s="147"/>
      <c r="S75" s="108"/>
      <c r="T75" s="108"/>
      <c r="U75" s="108"/>
    </row>
    <row r="76" spans="1:21">
      <c r="A76" s="86">
        <v>43833</v>
      </c>
      <c r="B76" s="38">
        <v>1815</v>
      </c>
      <c r="C76" s="174"/>
      <c r="D76" s="174"/>
      <c r="E76" s="175"/>
      <c r="F76" s="174"/>
      <c r="G76" s="174"/>
      <c r="H76" s="174"/>
      <c r="I76" s="174"/>
      <c r="J76" s="174"/>
      <c r="K76" s="76"/>
      <c r="L76" s="76"/>
      <c r="M76" s="76"/>
      <c r="N76" s="76"/>
      <c r="O76" s="76"/>
      <c r="P76" s="71">
        <v>0</v>
      </c>
      <c r="Q76" s="30"/>
      <c r="R76" s="147"/>
      <c r="S76" s="108"/>
      <c r="T76" s="108"/>
      <c r="U76" s="108"/>
    </row>
    <row r="77" spans="1:21">
      <c r="A77" s="86">
        <v>43834</v>
      </c>
      <c r="B77" s="38">
        <v>1807</v>
      </c>
      <c r="C77" s="174"/>
      <c r="D77" s="174"/>
      <c r="E77" s="175"/>
      <c r="F77" s="174"/>
      <c r="G77" s="174"/>
      <c r="H77" s="174"/>
      <c r="I77" s="174"/>
      <c r="J77" s="174"/>
      <c r="K77" s="76"/>
      <c r="L77" s="76"/>
      <c r="M77" s="76"/>
      <c r="N77" s="76"/>
      <c r="O77" s="76"/>
      <c r="P77" s="71">
        <v>0</v>
      </c>
      <c r="Q77" s="30"/>
      <c r="R77" s="147"/>
      <c r="S77" s="108"/>
      <c r="T77" s="108"/>
      <c r="U77" s="108"/>
    </row>
    <row r="78" spans="1:21">
      <c r="A78" s="86">
        <v>43835</v>
      </c>
      <c r="B78" s="38">
        <v>1807</v>
      </c>
      <c r="C78" s="174"/>
      <c r="D78" s="174"/>
      <c r="E78" s="175"/>
      <c r="F78" s="174"/>
      <c r="G78" s="174"/>
      <c r="H78" s="174"/>
      <c r="I78" s="174"/>
      <c r="J78" s="174"/>
      <c r="K78" s="76"/>
      <c r="L78" s="76"/>
      <c r="M78" s="76"/>
      <c r="N78" s="76"/>
      <c r="O78" s="76"/>
      <c r="P78" s="71">
        <v>0</v>
      </c>
      <c r="Q78" s="30"/>
      <c r="R78" s="147"/>
      <c r="S78" s="108"/>
      <c r="T78" s="108"/>
      <c r="U78" s="108"/>
    </row>
    <row r="79" spans="1:21">
      <c r="A79" s="86">
        <v>43836</v>
      </c>
      <c r="B79" s="38">
        <v>1782</v>
      </c>
      <c r="C79" s="174"/>
      <c r="D79" s="174"/>
      <c r="E79" s="175"/>
      <c r="F79" s="174"/>
      <c r="G79" s="174"/>
      <c r="H79" s="174"/>
      <c r="I79" s="174"/>
      <c r="J79" s="174"/>
      <c r="K79" s="76"/>
      <c r="L79" s="76"/>
      <c r="M79" s="76"/>
      <c r="N79" s="76"/>
      <c r="O79" s="76"/>
      <c r="P79" s="71">
        <v>0</v>
      </c>
      <c r="Q79" s="30"/>
      <c r="R79" s="147"/>
      <c r="S79" s="108"/>
      <c r="T79" s="108"/>
      <c r="U79" s="108"/>
    </row>
    <row r="80" spans="1:21">
      <c r="A80" s="86">
        <v>43837</v>
      </c>
      <c r="B80" s="38">
        <v>1845</v>
      </c>
      <c r="C80" s="176">
        <v>2</v>
      </c>
      <c r="D80" s="177">
        <v>0.98</v>
      </c>
      <c r="E80" s="177">
        <v>7.3</v>
      </c>
      <c r="F80" s="177">
        <v>816</v>
      </c>
      <c r="G80" s="177">
        <v>3</v>
      </c>
      <c r="H80" s="177">
        <v>5</v>
      </c>
      <c r="I80" s="177">
        <v>2.8</v>
      </c>
      <c r="J80" s="178">
        <v>3.9</v>
      </c>
      <c r="K80" s="30">
        <v>9.23</v>
      </c>
      <c r="L80" s="30">
        <v>5.17</v>
      </c>
      <c r="M80" s="30">
        <v>3.69</v>
      </c>
      <c r="N80" s="30">
        <v>7.2</v>
      </c>
      <c r="O80" s="30">
        <v>5.54</v>
      </c>
      <c r="P80" s="71">
        <v>0</v>
      </c>
      <c r="Q80" s="30"/>
      <c r="R80" s="147">
        <v>0.47916666666666669</v>
      </c>
      <c r="S80" s="108">
        <v>43846</v>
      </c>
      <c r="T80" s="108">
        <v>43846</v>
      </c>
      <c r="U80" s="108"/>
    </row>
    <row r="81" spans="1:21">
      <c r="A81" s="86">
        <v>43838</v>
      </c>
      <c r="B81" s="38">
        <v>1899</v>
      </c>
      <c r="C81" s="174"/>
      <c r="D81" s="174"/>
      <c r="E81" s="175"/>
      <c r="F81" s="174"/>
      <c r="G81" s="174"/>
      <c r="H81" s="174"/>
      <c r="I81" s="174"/>
      <c r="J81" s="174"/>
      <c r="K81" s="76"/>
      <c r="L81" s="76"/>
      <c r="M81" s="76"/>
      <c r="N81" s="76"/>
      <c r="O81" s="76"/>
      <c r="P81" s="71">
        <v>0</v>
      </c>
      <c r="Q81" s="30"/>
      <c r="R81" s="147"/>
      <c r="S81" s="108"/>
      <c r="T81" s="108"/>
      <c r="U81" s="108"/>
    </row>
    <row r="82" spans="1:21">
      <c r="A82" s="86">
        <v>43839</v>
      </c>
      <c r="B82" s="38">
        <v>1838</v>
      </c>
      <c r="C82" s="174"/>
      <c r="D82" s="174"/>
      <c r="E82" s="175"/>
      <c r="F82" s="174"/>
      <c r="G82" s="174"/>
      <c r="H82" s="174"/>
      <c r="I82" s="174"/>
      <c r="J82" s="174"/>
      <c r="K82" s="76"/>
      <c r="L82" s="76"/>
      <c r="M82" s="76"/>
      <c r="N82" s="76"/>
      <c r="O82" s="76"/>
      <c r="P82" s="71">
        <v>0</v>
      </c>
      <c r="Q82" s="30"/>
      <c r="R82" s="147"/>
      <c r="S82" s="108"/>
      <c r="T82" s="108"/>
      <c r="U82" s="108"/>
    </row>
    <row r="83" spans="1:21">
      <c r="A83" s="86">
        <v>43840</v>
      </c>
      <c r="B83" s="38">
        <v>1842</v>
      </c>
      <c r="C83" s="174"/>
      <c r="D83" s="174"/>
      <c r="E83" s="175"/>
      <c r="F83" s="174"/>
      <c r="G83" s="174"/>
      <c r="H83" s="174"/>
      <c r="I83" s="174"/>
      <c r="J83" s="174"/>
      <c r="K83" s="76"/>
      <c r="L83" s="76"/>
      <c r="M83" s="76"/>
      <c r="N83" s="76"/>
      <c r="O83" s="76"/>
      <c r="P83" s="71">
        <v>0</v>
      </c>
      <c r="Q83" s="30"/>
      <c r="R83" s="147"/>
      <c r="S83" s="108"/>
      <c r="T83" s="108"/>
      <c r="U83" s="108"/>
    </row>
    <row r="84" spans="1:21">
      <c r="A84" s="86">
        <v>43841</v>
      </c>
      <c r="B84" s="38">
        <v>1816</v>
      </c>
      <c r="C84" s="174"/>
      <c r="D84" s="174"/>
      <c r="E84" s="175"/>
      <c r="F84" s="174"/>
      <c r="G84" s="174"/>
      <c r="H84" s="174"/>
      <c r="I84" s="174"/>
      <c r="J84" s="174"/>
      <c r="K84" s="76"/>
      <c r="L84" s="76"/>
      <c r="M84" s="76"/>
      <c r="N84" s="76"/>
      <c r="O84" s="76"/>
      <c r="P84" s="71">
        <v>9</v>
      </c>
      <c r="Q84" s="30"/>
      <c r="R84" s="147"/>
      <c r="S84" s="108"/>
      <c r="T84" s="108"/>
      <c r="U84" s="108"/>
    </row>
    <row r="85" spans="1:21">
      <c r="A85" s="86">
        <v>43842</v>
      </c>
      <c r="B85" s="38">
        <v>2016</v>
      </c>
      <c r="C85" s="174"/>
      <c r="D85" s="174"/>
      <c r="E85" s="175"/>
      <c r="F85" s="174"/>
      <c r="G85" s="174"/>
      <c r="H85" s="174"/>
      <c r="I85" s="174"/>
      <c r="J85" s="174"/>
      <c r="K85" s="76"/>
      <c r="L85" s="76"/>
      <c r="M85" s="76"/>
      <c r="N85" s="76"/>
      <c r="O85" s="76"/>
      <c r="P85" s="71">
        <v>0</v>
      </c>
      <c r="Q85" s="30"/>
      <c r="R85" s="147"/>
      <c r="S85" s="108"/>
      <c r="T85" s="108"/>
      <c r="U85" s="108"/>
    </row>
    <row r="86" spans="1:21">
      <c r="A86" s="86">
        <v>43843</v>
      </c>
      <c r="B86" s="38">
        <v>1589</v>
      </c>
      <c r="C86" s="174"/>
      <c r="D86" s="174"/>
      <c r="E86" s="175"/>
      <c r="F86" s="174"/>
      <c r="G86" s="174"/>
      <c r="H86" s="174"/>
      <c r="I86" s="174"/>
      <c r="J86" s="174"/>
      <c r="K86" s="76"/>
      <c r="L86" s="76"/>
      <c r="M86" s="76"/>
      <c r="N86" s="76"/>
      <c r="O86" s="76"/>
      <c r="P86" s="71">
        <v>0</v>
      </c>
      <c r="Q86" s="30"/>
      <c r="R86" s="147"/>
      <c r="S86" s="108"/>
      <c r="T86" s="108"/>
      <c r="U86" s="108"/>
    </row>
    <row r="87" spans="1:21">
      <c r="A87" s="86">
        <v>43844</v>
      </c>
      <c r="B87" s="38">
        <v>1936</v>
      </c>
      <c r="C87" s="174"/>
      <c r="D87" s="174"/>
      <c r="E87" s="175"/>
      <c r="F87" s="174"/>
      <c r="G87" s="174"/>
      <c r="H87" s="174"/>
      <c r="I87" s="174"/>
      <c r="J87" s="174"/>
      <c r="K87" s="76"/>
      <c r="L87" s="76"/>
      <c r="M87" s="76"/>
      <c r="N87" s="76"/>
      <c r="O87" s="76"/>
      <c r="P87" s="71">
        <v>0</v>
      </c>
      <c r="Q87" s="30"/>
      <c r="R87" s="147"/>
      <c r="S87" s="108"/>
      <c r="T87" s="108"/>
      <c r="U87" s="108"/>
    </row>
    <row r="88" spans="1:21">
      <c r="A88" s="86">
        <v>43845</v>
      </c>
      <c r="B88" s="38">
        <v>2004</v>
      </c>
      <c r="C88" s="174"/>
      <c r="D88" s="174"/>
      <c r="E88" s="175"/>
      <c r="F88" s="174"/>
      <c r="G88" s="174"/>
      <c r="H88" s="174"/>
      <c r="I88" s="174"/>
      <c r="J88" s="174"/>
      <c r="K88" s="76"/>
      <c r="L88" s="76"/>
      <c r="M88" s="76"/>
      <c r="N88" s="76"/>
      <c r="O88" s="76"/>
      <c r="P88" s="71">
        <v>0</v>
      </c>
      <c r="Q88" s="30"/>
      <c r="R88" s="147"/>
      <c r="S88" s="108"/>
      <c r="T88" s="108"/>
      <c r="U88" s="108"/>
    </row>
    <row r="89" spans="1:21">
      <c r="A89" s="86">
        <v>43846</v>
      </c>
      <c r="B89" s="38">
        <v>1924</v>
      </c>
      <c r="C89" s="174"/>
      <c r="D89" s="174"/>
      <c r="E89" s="175"/>
      <c r="F89" s="174"/>
      <c r="G89" s="174"/>
      <c r="H89" s="174"/>
      <c r="I89" s="174"/>
      <c r="J89" s="174"/>
      <c r="K89" s="76"/>
      <c r="L89" s="76"/>
      <c r="M89" s="76"/>
      <c r="N89" s="76"/>
      <c r="O89" s="76"/>
      <c r="P89" s="71">
        <v>17</v>
      </c>
      <c r="Q89" s="30"/>
      <c r="R89" s="147"/>
      <c r="S89" s="108"/>
      <c r="T89" s="108"/>
      <c r="U89" s="108"/>
    </row>
    <row r="90" spans="1:21">
      <c r="A90" s="86">
        <v>43847</v>
      </c>
      <c r="B90" s="38">
        <v>2584</v>
      </c>
      <c r="C90" s="174"/>
      <c r="D90" s="174"/>
      <c r="E90" s="175"/>
      <c r="F90" s="174"/>
      <c r="G90" s="174"/>
      <c r="H90" s="174"/>
      <c r="I90" s="174"/>
      <c r="J90" s="174"/>
      <c r="K90" s="76"/>
      <c r="L90" s="76"/>
      <c r="M90" s="76"/>
      <c r="N90" s="76"/>
      <c r="O90" s="76"/>
      <c r="P90" s="71">
        <v>83</v>
      </c>
      <c r="Q90" s="30"/>
      <c r="R90" s="147"/>
      <c r="S90" s="108"/>
      <c r="T90" s="108"/>
      <c r="U90" s="108"/>
    </row>
    <row r="91" spans="1:21">
      <c r="A91" s="86">
        <v>43848</v>
      </c>
      <c r="B91" s="38">
        <v>7668</v>
      </c>
      <c r="C91" s="174"/>
      <c r="D91" s="174"/>
      <c r="E91" s="175"/>
      <c r="F91" s="174"/>
      <c r="G91" s="174"/>
      <c r="H91" s="174"/>
      <c r="I91" s="174"/>
      <c r="J91" s="174"/>
      <c r="K91" s="76"/>
      <c r="L91" s="76"/>
      <c r="M91" s="76"/>
      <c r="N91" s="76"/>
      <c r="O91" s="76"/>
      <c r="P91" s="71">
        <v>30</v>
      </c>
      <c r="Q91" s="30"/>
      <c r="R91" s="147"/>
      <c r="S91" s="108"/>
      <c r="T91" s="108"/>
      <c r="U91" s="108"/>
    </row>
    <row r="92" spans="1:21">
      <c r="A92" s="86">
        <v>43849</v>
      </c>
      <c r="B92" s="38">
        <v>14734</v>
      </c>
      <c r="C92" s="174"/>
      <c r="D92" s="174"/>
      <c r="E92" s="175"/>
      <c r="F92" s="174"/>
      <c r="G92" s="174"/>
      <c r="H92" s="174"/>
      <c r="I92" s="174"/>
      <c r="J92" s="174"/>
      <c r="K92" s="76"/>
      <c r="L92" s="76"/>
      <c r="M92" s="76"/>
      <c r="N92" s="76"/>
      <c r="O92" s="76"/>
      <c r="P92" s="71">
        <v>0</v>
      </c>
      <c r="Q92" s="30"/>
      <c r="R92" s="147"/>
      <c r="S92" s="108"/>
      <c r="T92" s="108"/>
      <c r="U92" s="108"/>
    </row>
    <row r="93" spans="1:21">
      <c r="A93" s="86">
        <v>43850</v>
      </c>
      <c r="B93" s="38">
        <v>4298</v>
      </c>
      <c r="C93" s="174"/>
      <c r="D93" s="174"/>
      <c r="E93" s="175"/>
      <c r="F93" s="174"/>
      <c r="G93" s="174"/>
      <c r="H93" s="174"/>
      <c r="I93" s="174"/>
      <c r="J93" s="174"/>
      <c r="K93" s="76"/>
      <c r="L93" s="76"/>
      <c r="M93" s="76"/>
      <c r="N93" s="76"/>
      <c r="O93" s="76"/>
      <c r="P93" s="71">
        <v>0</v>
      </c>
      <c r="Q93" s="30"/>
      <c r="R93" s="147"/>
      <c r="S93" s="108"/>
      <c r="T93" s="108"/>
      <c r="U93" s="108"/>
    </row>
    <row r="94" spans="1:21">
      <c r="A94" s="86">
        <v>43851</v>
      </c>
      <c r="B94" s="38">
        <v>2433</v>
      </c>
      <c r="C94" s="176">
        <v>2</v>
      </c>
      <c r="D94" s="177">
        <v>3.7</v>
      </c>
      <c r="E94" s="177">
        <v>7.5</v>
      </c>
      <c r="F94" s="177">
        <v>921</v>
      </c>
      <c r="G94" s="177">
        <v>6</v>
      </c>
      <c r="H94" s="177">
        <v>8</v>
      </c>
      <c r="I94" s="177">
        <v>7.3</v>
      </c>
      <c r="J94" s="178">
        <v>8.9</v>
      </c>
      <c r="K94" s="30">
        <v>19.46</v>
      </c>
      <c r="L94" s="30">
        <v>17.760000000000002</v>
      </c>
      <c r="M94" s="30">
        <v>4.87</v>
      </c>
      <c r="N94" s="30">
        <v>21.65</v>
      </c>
      <c r="O94" s="30">
        <v>14.6</v>
      </c>
      <c r="P94" s="71">
        <v>0</v>
      </c>
      <c r="Q94" s="30"/>
      <c r="R94" s="147">
        <v>0.4375</v>
      </c>
      <c r="S94" s="108">
        <v>43865</v>
      </c>
      <c r="T94" s="108">
        <v>43865</v>
      </c>
      <c r="U94" s="108"/>
    </row>
    <row r="95" spans="1:21">
      <c r="A95" s="86">
        <v>43852</v>
      </c>
      <c r="B95" s="38">
        <v>2677</v>
      </c>
      <c r="C95" s="174"/>
      <c r="D95" s="174"/>
      <c r="E95" s="175"/>
      <c r="F95" s="174"/>
      <c r="G95" s="174"/>
      <c r="H95" s="174"/>
      <c r="I95" s="174"/>
      <c r="J95" s="174"/>
      <c r="K95" s="76"/>
      <c r="L95" s="76"/>
      <c r="M95" s="76"/>
      <c r="N95" s="76"/>
      <c r="O95" s="76"/>
      <c r="P95" s="71">
        <v>0</v>
      </c>
      <c r="Q95" s="30"/>
      <c r="R95" s="147"/>
      <c r="S95" s="108"/>
      <c r="T95" s="108"/>
      <c r="U95" s="108"/>
    </row>
    <row r="96" spans="1:21">
      <c r="A96" s="86">
        <v>43853</v>
      </c>
      <c r="B96" s="38">
        <v>2411</v>
      </c>
      <c r="C96" s="174"/>
      <c r="D96" s="174"/>
      <c r="E96" s="175"/>
      <c r="F96" s="174"/>
      <c r="G96" s="174"/>
      <c r="H96" s="174"/>
      <c r="I96" s="174"/>
      <c r="J96" s="174"/>
      <c r="K96" s="76"/>
      <c r="L96" s="76"/>
      <c r="M96" s="76"/>
      <c r="N96" s="76"/>
      <c r="O96" s="76"/>
      <c r="P96" s="71">
        <v>0</v>
      </c>
      <c r="Q96" s="30"/>
      <c r="R96" s="147"/>
      <c r="S96" s="108"/>
      <c r="T96" s="108"/>
      <c r="U96" s="108"/>
    </row>
    <row r="97" spans="1:21">
      <c r="A97" s="86">
        <v>43854</v>
      </c>
      <c r="B97" s="38">
        <v>2107</v>
      </c>
      <c r="C97" s="174"/>
      <c r="D97" s="174"/>
      <c r="E97" s="175"/>
      <c r="F97" s="174"/>
      <c r="G97" s="174"/>
      <c r="H97" s="174"/>
      <c r="I97" s="174"/>
      <c r="J97" s="174"/>
      <c r="K97" s="76"/>
      <c r="L97" s="76"/>
      <c r="M97" s="76"/>
      <c r="N97" s="76"/>
      <c r="O97" s="76"/>
      <c r="P97" s="71">
        <v>0</v>
      </c>
      <c r="Q97" s="30"/>
      <c r="R97" s="147"/>
      <c r="S97" s="108"/>
      <c r="T97" s="108"/>
      <c r="U97" s="108"/>
    </row>
    <row r="98" spans="1:21">
      <c r="A98" s="86">
        <v>43855</v>
      </c>
      <c r="B98" s="38">
        <v>2083</v>
      </c>
      <c r="C98" s="33"/>
      <c r="D98" s="33"/>
      <c r="E98" s="31"/>
      <c r="F98" s="31"/>
      <c r="G98" s="31"/>
      <c r="H98" s="31"/>
      <c r="I98" s="33"/>
      <c r="J98" s="33"/>
      <c r="K98" s="76"/>
      <c r="L98" s="76"/>
      <c r="M98" s="76"/>
      <c r="N98" s="76"/>
      <c r="O98" s="76"/>
      <c r="P98" s="71">
        <v>0</v>
      </c>
      <c r="Q98" s="30"/>
      <c r="R98" s="147"/>
      <c r="S98" s="108"/>
      <c r="T98" s="108"/>
      <c r="U98" s="108"/>
    </row>
    <row r="99" spans="1:21">
      <c r="A99" s="86">
        <v>43856</v>
      </c>
      <c r="B99" s="38">
        <v>2248</v>
      </c>
      <c r="C99" s="174"/>
      <c r="D99" s="174"/>
      <c r="E99" s="175"/>
      <c r="F99" s="174"/>
      <c r="G99" s="174"/>
      <c r="H99" s="174"/>
      <c r="I99" s="174"/>
      <c r="J99" s="174"/>
      <c r="K99" s="76"/>
      <c r="L99" s="76"/>
      <c r="M99" s="76"/>
      <c r="N99" s="76"/>
      <c r="O99" s="76"/>
      <c r="P99" s="71">
        <v>0</v>
      </c>
      <c r="Q99" s="30"/>
      <c r="R99" s="147"/>
      <c r="S99" s="108"/>
      <c r="T99" s="108"/>
      <c r="U99" s="108"/>
    </row>
    <row r="100" spans="1:21">
      <c r="A100" s="86">
        <v>43857</v>
      </c>
      <c r="B100" s="38">
        <v>1923</v>
      </c>
      <c r="C100" s="174"/>
      <c r="D100" s="174"/>
      <c r="E100" s="175"/>
      <c r="F100" s="174"/>
      <c r="G100" s="174"/>
      <c r="H100" s="174"/>
      <c r="I100" s="174"/>
      <c r="J100" s="174"/>
      <c r="K100" s="76"/>
      <c r="L100" s="76"/>
      <c r="M100" s="76"/>
      <c r="N100" s="76"/>
      <c r="O100" s="76"/>
      <c r="P100" s="71">
        <v>0</v>
      </c>
      <c r="Q100" s="30"/>
      <c r="R100" s="147"/>
      <c r="S100" s="108"/>
      <c r="T100" s="108"/>
      <c r="U100" s="108"/>
    </row>
    <row r="101" spans="1:21">
      <c r="A101" s="86">
        <v>43858</v>
      </c>
      <c r="B101" s="38">
        <v>1916</v>
      </c>
      <c r="C101" s="174"/>
      <c r="D101" s="174"/>
      <c r="E101" s="175"/>
      <c r="F101" s="174"/>
      <c r="G101" s="174"/>
      <c r="H101" s="174"/>
      <c r="I101" s="174"/>
      <c r="J101" s="174"/>
      <c r="K101" s="76"/>
      <c r="L101" s="76"/>
      <c r="M101" s="76"/>
      <c r="N101" s="76"/>
      <c r="O101" s="76"/>
      <c r="P101" s="71">
        <v>0</v>
      </c>
      <c r="Q101" s="30"/>
      <c r="R101" s="147"/>
      <c r="S101" s="108"/>
      <c r="T101" s="108"/>
      <c r="U101" s="108"/>
    </row>
    <row r="102" spans="1:21">
      <c r="A102" s="86">
        <v>43859</v>
      </c>
      <c r="B102" s="38">
        <v>2261</v>
      </c>
      <c r="C102" s="174"/>
      <c r="D102" s="174"/>
      <c r="E102" s="175"/>
      <c r="F102" s="174"/>
      <c r="G102" s="174"/>
      <c r="H102" s="174"/>
      <c r="I102" s="174"/>
      <c r="J102" s="174"/>
      <c r="K102" s="76"/>
      <c r="L102" s="76"/>
      <c r="M102" s="76"/>
      <c r="N102" s="76"/>
      <c r="O102" s="76"/>
      <c r="P102" s="71">
        <v>0</v>
      </c>
      <c r="Q102" s="30"/>
      <c r="R102" s="147"/>
      <c r="S102" s="108"/>
      <c r="T102" s="108"/>
      <c r="U102" s="108"/>
    </row>
    <row r="103" spans="1:21">
      <c r="A103" s="86">
        <v>43860</v>
      </c>
      <c r="B103" s="38">
        <v>2153</v>
      </c>
      <c r="C103" s="174"/>
      <c r="D103" s="174"/>
      <c r="E103" s="175"/>
      <c r="F103" s="174"/>
      <c r="G103" s="174"/>
      <c r="H103" s="174"/>
      <c r="I103" s="174"/>
      <c r="J103" s="174"/>
      <c r="K103" s="76"/>
      <c r="L103" s="76"/>
      <c r="M103" s="76"/>
      <c r="N103" s="76"/>
      <c r="O103" s="76"/>
      <c r="P103" s="71">
        <v>0</v>
      </c>
      <c r="Q103" s="30"/>
      <c r="R103" s="147"/>
      <c r="S103" s="108"/>
      <c r="T103" s="108"/>
      <c r="U103" s="108"/>
    </row>
    <row r="104" spans="1:21">
      <c r="A104" s="86">
        <v>43861</v>
      </c>
      <c r="B104" s="38">
        <v>2103</v>
      </c>
      <c r="C104" s="174"/>
      <c r="D104" s="174"/>
      <c r="E104" s="175"/>
      <c r="F104" s="174"/>
      <c r="G104" s="174"/>
      <c r="H104" s="174"/>
      <c r="I104" s="174"/>
      <c r="J104" s="174"/>
      <c r="K104" s="76"/>
      <c r="L104" s="76"/>
      <c r="M104" s="76"/>
      <c r="N104" s="76"/>
      <c r="O104" s="76"/>
      <c r="P104" s="71">
        <v>0</v>
      </c>
      <c r="Q104" s="30"/>
      <c r="R104" s="147"/>
      <c r="S104" s="108"/>
      <c r="T104" s="108"/>
      <c r="U104" s="108"/>
    </row>
    <row r="105" spans="1:21">
      <c r="A105" s="86">
        <v>43862</v>
      </c>
      <c r="B105" s="38">
        <v>2271</v>
      </c>
      <c r="C105" s="174"/>
      <c r="D105" s="174"/>
      <c r="E105" s="175"/>
      <c r="F105" s="174"/>
      <c r="G105" s="174"/>
      <c r="H105" s="174"/>
      <c r="I105" s="174"/>
      <c r="J105" s="174"/>
      <c r="K105" s="76"/>
      <c r="L105" s="76"/>
      <c r="M105" s="76"/>
      <c r="N105" s="76"/>
      <c r="O105" s="76"/>
      <c r="P105" s="71">
        <v>0</v>
      </c>
      <c r="Q105" s="30"/>
      <c r="R105" s="147"/>
      <c r="S105" s="108"/>
      <c r="T105" s="108"/>
      <c r="U105" s="108"/>
    </row>
    <row r="106" spans="1:21">
      <c r="A106" s="86">
        <v>43863</v>
      </c>
      <c r="B106" s="38">
        <v>1795</v>
      </c>
      <c r="C106" s="174"/>
      <c r="D106" s="174"/>
      <c r="E106" s="175"/>
      <c r="F106" s="174"/>
      <c r="G106" s="174"/>
      <c r="H106" s="174"/>
      <c r="I106" s="174"/>
      <c r="J106" s="174"/>
      <c r="K106" s="76"/>
      <c r="L106" s="76"/>
      <c r="M106" s="76"/>
      <c r="N106" s="76"/>
      <c r="O106" s="76"/>
      <c r="P106" s="71">
        <v>0</v>
      </c>
      <c r="Q106" s="30"/>
      <c r="R106" s="147"/>
      <c r="S106" s="108"/>
      <c r="T106" s="108"/>
      <c r="U106" s="108"/>
    </row>
    <row r="107" spans="1:21">
      <c r="A107" s="86">
        <v>43864</v>
      </c>
      <c r="B107" s="38">
        <v>2234</v>
      </c>
      <c r="C107" s="174"/>
      <c r="D107" s="174"/>
      <c r="E107" s="175"/>
      <c r="F107" s="174"/>
      <c r="G107" s="174"/>
      <c r="H107" s="174"/>
      <c r="I107" s="174"/>
      <c r="J107" s="174"/>
      <c r="K107" s="76"/>
      <c r="L107" s="76"/>
      <c r="M107" s="76"/>
      <c r="N107" s="76"/>
      <c r="O107" s="76"/>
      <c r="P107" s="71">
        <v>5</v>
      </c>
      <c r="Q107" s="30"/>
      <c r="R107" s="147"/>
      <c r="S107" s="108"/>
      <c r="T107" s="108"/>
      <c r="U107" s="108"/>
    </row>
    <row r="108" spans="1:21">
      <c r="A108" s="86">
        <v>43865</v>
      </c>
      <c r="B108" s="38">
        <v>1834</v>
      </c>
      <c r="C108" s="176">
        <v>2</v>
      </c>
      <c r="D108" s="177">
        <v>3.5</v>
      </c>
      <c r="E108" s="177">
        <v>7.4</v>
      </c>
      <c r="F108" s="177">
        <v>579</v>
      </c>
      <c r="G108" s="177">
        <v>4</v>
      </c>
      <c r="H108" s="177">
        <v>3</v>
      </c>
      <c r="I108" s="177">
        <v>5.3</v>
      </c>
      <c r="J108" s="178">
        <v>4.9000000000000004</v>
      </c>
      <c r="K108" s="30">
        <v>5.5</v>
      </c>
      <c r="L108" s="30">
        <v>9.7200000000000006</v>
      </c>
      <c r="M108" s="30">
        <v>3.67</v>
      </c>
      <c r="N108" s="30">
        <v>8.99</v>
      </c>
      <c r="O108" s="30">
        <v>7.34</v>
      </c>
      <c r="P108" s="71">
        <v>2</v>
      </c>
      <c r="Q108" s="30"/>
      <c r="R108" s="147">
        <v>0.55555555555555558</v>
      </c>
      <c r="S108" s="108">
        <v>43880</v>
      </c>
      <c r="T108" s="108">
        <v>43880</v>
      </c>
      <c r="U108" s="108"/>
    </row>
    <row r="109" spans="1:21">
      <c r="A109" s="86">
        <v>43866</v>
      </c>
      <c r="B109" s="38">
        <v>2021.9999999999998</v>
      </c>
      <c r="C109" s="174"/>
      <c r="D109" s="174"/>
      <c r="E109" s="175"/>
      <c r="F109" s="174"/>
      <c r="G109" s="174"/>
      <c r="H109" s="174"/>
      <c r="I109" s="174"/>
      <c r="J109" s="174"/>
      <c r="K109" s="76"/>
      <c r="L109" s="76"/>
      <c r="M109" s="76"/>
      <c r="N109" s="76"/>
      <c r="O109" s="76"/>
      <c r="P109" s="71">
        <v>6</v>
      </c>
      <c r="Q109" s="30"/>
      <c r="R109" s="147"/>
      <c r="S109" s="108"/>
      <c r="T109" s="108"/>
      <c r="U109" s="108"/>
    </row>
    <row r="110" spans="1:21">
      <c r="A110" s="86">
        <v>43867</v>
      </c>
      <c r="B110" s="38">
        <v>2236</v>
      </c>
      <c r="C110" s="174"/>
      <c r="D110" s="174"/>
      <c r="E110" s="175"/>
      <c r="F110" s="174"/>
      <c r="G110" s="174"/>
      <c r="H110" s="174"/>
      <c r="I110" s="174"/>
      <c r="J110" s="174"/>
      <c r="K110" s="76"/>
      <c r="L110" s="76"/>
      <c r="M110" s="76"/>
      <c r="N110" s="76"/>
      <c r="O110" s="76"/>
      <c r="P110" s="71">
        <v>79</v>
      </c>
      <c r="Q110" s="30"/>
      <c r="R110" s="147"/>
      <c r="S110" s="108"/>
      <c r="T110" s="108"/>
      <c r="U110" s="108"/>
    </row>
    <row r="111" spans="1:21">
      <c r="A111" s="86">
        <v>43868</v>
      </c>
      <c r="B111" s="38">
        <v>19041</v>
      </c>
      <c r="C111" s="174"/>
      <c r="D111" s="174"/>
      <c r="E111" s="175"/>
      <c r="F111" s="174"/>
      <c r="G111" s="174"/>
      <c r="H111" s="174"/>
      <c r="I111" s="174"/>
      <c r="J111" s="174"/>
      <c r="K111" s="76"/>
      <c r="L111" s="76"/>
      <c r="M111" s="76"/>
      <c r="N111" s="76"/>
      <c r="O111" s="76"/>
      <c r="P111" s="71">
        <v>4</v>
      </c>
      <c r="Q111" s="30"/>
      <c r="R111" s="147"/>
      <c r="S111" s="108"/>
      <c r="T111" s="108"/>
      <c r="U111" s="108"/>
    </row>
    <row r="112" spans="1:21">
      <c r="A112" s="86">
        <v>43869</v>
      </c>
      <c r="B112" s="38">
        <v>8739</v>
      </c>
      <c r="C112" s="33"/>
      <c r="D112" s="33"/>
      <c r="E112" s="31"/>
      <c r="F112" s="31"/>
      <c r="G112" s="31"/>
      <c r="H112" s="31"/>
      <c r="I112" s="33"/>
      <c r="J112" s="33"/>
      <c r="K112" s="76"/>
      <c r="L112" s="76"/>
      <c r="M112" s="76"/>
      <c r="N112" s="76"/>
      <c r="O112" s="76"/>
      <c r="P112" s="71">
        <v>43</v>
      </c>
      <c r="Q112" s="30"/>
      <c r="R112" s="147"/>
      <c r="S112" s="108"/>
      <c r="T112" s="108"/>
      <c r="U112" s="108"/>
    </row>
    <row r="113" spans="1:21">
      <c r="A113" s="86">
        <v>43870</v>
      </c>
      <c r="B113" s="38">
        <v>16987</v>
      </c>
      <c r="C113" s="174"/>
      <c r="D113" s="174"/>
      <c r="E113" s="175"/>
      <c r="F113" s="174"/>
      <c r="G113" s="174"/>
      <c r="H113" s="174"/>
      <c r="I113" s="174"/>
      <c r="J113" s="174"/>
      <c r="K113" s="76"/>
      <c r="L113" s="76"/>
      <c r="M113" s="76"/>
      <c r="N113" s="76"/>
      <c r="O113" s="76"/>
      <c r="P113" s="71">
        <v>3</v>
      </c>
      <c r="Q113" s="30"/>
      <c r="R113" s="147"/>
      <c r="S113" s="108"/>
      <c r="T113" s="108"/>
      <c r="U113" s="108"/>
    </row>
    <row r="114" spans="1:21">
      <c r="A114" s="86">
        <v>43871</v>
      </c>
      <c r="B114" s="38">
        <v>8236</v>
      </c>
      <c r="C114" s="174"/>
      <c r="D114" s="174"/>
      <c r="E114" s="175"/>
      <c r="F114" s="174"/>
      <c r="G114" s="174"/>
      <c r="H114" s="174"/>
      <c r="I114" s="174"/>
      <c r="J114" s="174"/>
      <c r="K114" s="76"/>
      <c r="L114" s="76"/>
      <c r="M114" s="76"/>
      <c r="N114" s="76"/>
      <c r="O114" s="76"/>
      <c r="P114" s="71">
        <v>6</v>
      </c>
      <c r="Q114" s="30"/>
      <c r="R114" s="147"/>
      <c r="S114" s="108"/>
      <c r="T114" s="108"/>
      <c r="U114" s="108"/>
    </row>
    <row r="115" spans="1:21">
      <c r="A115" s="86">
        <v>43872</v>
      </c>
      <c r="B115" s="38">
        <v>4396</v>
      </c>
      <c r="C115" s="174"/>
      <c r="D115" s="174"/>
      <c r="E115" s="175"/>
      <c r="F115" s="174"/>
      <c r="G115" s="174"/>
      <c r="H115" s="174"/>
      <c r="I115" s="174"/>
      <c r="J115" s="174"/>
      <c r="K115" s="76"/>
      <c r="L115" s="76"/>
      <c r="M115" s="76"/>
      <c r="N115" s="76"/>
      <c r="O115" s="76"/>
      <c r="P115" s="71">
        <v>3</v>
      </c>
      <c r="Q115" s="30"/>
      <c r="R115" s="147"/>
      <c r="S115" s="108"/>
      <c r="T115" s="108"/>
      <c r="U115" s="108"/>
    </row>
    <row r="116" spans="1:21">
      <c r="A116" s="86">
        <v>43873</v>
      </c>
      <c r="B116" s="38">
        <v>3462</v>
      </c>
      <c r="C116" s="174"/>
      <c r="D116" s="174"/>
      <c r="E116" s="175"/>
      <c r="F116" s="174"/>
      <c r="G116" s="174"/>
      <c r="H116" s="174"/>
      <c r="I116" s="174"/>
      <c r="J116" s="174"/>
      <c r="K116" s="76"/>
      <c r="L116" s="76"/>
      <c r="M116" s="76"/>
      <c r="N116" s="76"/>
      <c r="O116" s="76"/>
      <c r="P116" s="71">
        <v>41</v>
      </c>
      <c r="Q116" s="30"/>
      <c r="R116" s="147"/>
      <c r="S116" s="108"/>
      <c r="T116" s="108"/>
      <c r="U116" s="108"/>
    </row>
    <row r="117" spans="1:21">
      <c r="A117" s="86">
        <v>43874</v>
      </c>
      <c r="B117" s="38">
        <v>5742113</v>
      </c>
      <c r="C117" s="174"/>
      <c r="D117" s="174"/>
      <c r="E117" s="175"/>
      <c r="F117" s="174"/>
      <c r="G117" s="174"/>
      <c r="H117" s="174"/>
      <c r="I117" s="174"/>
      <c r="J117" s="174"/>
      <c r="K117" s="76"/>
      <c r="L117" s="76"/>
      <c r="M117" s="76"/>
      <c r="N117" s="76"/>
      <c r="O117" s="76"/>
      <c r="P117" s="71">
        <v>80</v>
      </c>
      <c r="Q117" s="30"/>
      <c r="R117" s="147"/>
      <c r="S117" s="108"/>
      <c r="T117" s="108"/>
      <c r="U117" s="108"/>
    </row>
    <row r="118" spans="1:21">
      <c r="A118" s="86">
        <v>43875</v>
      </c>
      <c r="B118" s="38">
        <v>5743884</v>
      </c>
      <c r="C118" s="174"/>
      <c r="D118" s="174"/>
      <c r="E118" s="175"/>
      <c r="F118" s="174"/>
      <c r="G118" s="174"/>
      <c r="H118" s="174"/>
      <c r="I118" s="174"/>
      <c r="J118" s="174"/>
      <c r="K118" s="76"/>
      <c r="L118" s="76"/>
      <c r="M118" s="76"/>
      <c r="N118" s="76"/>
      <c r="O118" s="76"/>
      <c r="P118" s="71">
        <v>0</v>
      </c>
      <c r="Q118" s="30"/>
      <c r="R118" s="147"/>
      <c r="S118" s="108"/>
      <c r="T118" s="108"/>
      <c r="U118" s="108"/>
    </row>
    <row r="119" spans="1:21">
      <c r="A119" s="86">
        <v>43876</v>
      </c>
      <c r="B119" s="38">
        <v>9171</v>
      </c>
      <c r="C119" s="174"/>
      <c r="D119" s="174"/>
      <c r="E119" s="175"/>
      <c r="F119" s="174"/>
      <c r="G119" s="174"/>
      <c r="H119" s="174"/>
      <c r="I119" s="174"/>
      <c r="J119" s="174"/>
      <c r="K119" s="76"/>
      <c r="L119" s="76"/>
      <c r="M119" s="76"/>
      <c r="N119" s="76"/>
      <c r="O119" s="76"/>
      <c r="P119" s="71">
        <v>0</v>
      </c>
      <c r="Q119" s="30"/>
      <c r="R119" s="147"/>
      <c r="S119" s="108"/>
      <c r="T119" s="108"/>
      <c r="U119" s="108"/>
    </row>
    <row r="120" spans="1:21">
      <c r="A120" s="86">
        <v>43877</v>
      </c>
      <c r="B120" s="38">
        <v>4747</v>
      </c>
      <c r="C120" s="174"/>
      <c r="D120" s="174"/>
      <c r="E120" s="175"/>
      <c r="F120" s="174"/>
      <c r="G120" s="174"/>
      <c r="H120" s="174"/>
      <c r="I120" s="174"/>
      <c r="J120" s="174"/>
      <c r="K120" s="76"/>
      <c r="L120" s="76"/>
      <c r="M120" s="76"/>
      <c r="N120" s="76"/>
      <c r="O120" s="76"/>
      <c r="P120" s="71">
        <v>0</v>
      </c>
      <c r="Q120" s="30"/>
      <c r="R120" s="147"/>
      <c r="S120" s="108"/>
      <c r="T120" s="108"/>
      <c r="U120" s="108"/>
    </row>
    <row r="121" spans="1:21">
      <c r="A121" s="86">
        <v>43878</v>
      </c>
      <c r="B121" s="38">
        <v>4000</v>
      </c>
      <c r="C121" s="174"/>
      <c r="D121" s="174"/>
      <c r="E121" s="175"/>
      <c r="F121" s="174"/>
      <c r="G121" s="174"/>
      <c r="H121" s="174"/>
      <c r="I121" s="174"/>
      <c r="J121" s="174"/>
      <c r="K121" s="76"/>
      <c r="L121" s="76"/>
      <c r="M121" s="76"/>
      <c r="N121" s="76"/>
      <c r="O121" s="76"/>
      <c r="P121" s="71">
        <v>4</v>
      </c>
      <c r="Q121" s="30"/>
      <c r="R121" s="147"/>
      <c r="S121" s="108"/>
      <c r="T121" s="108"/>
      <c r="U121" s="108"/>
    </row>
    <row r="122" spans="1:21">
      <c r="A122" s="86">
        <v>43879</v>
      </c>
      <c r="B122" s="38">
        <v>2954</v>
      </c>
      <c r="C122" s="182"/>
      <c r="D122" s="182"/>
      <c r="E122" s="183"/>
      <c r="F122" s="182"/>
      <c r="G122" s="182"/>
      <c r="H122" s="182"/>
      <c r="I122" s="182"/>
      <c r="J122" s="182"/>
      <c r="K122" s="76"/>
      <c r="L122" s="76"/>
      <c r="M122" s="76"/>
      <c r="N122" s="76"/>
      <c r="O122" s="76"/>
      <c r="P122" s="71">
        <v>0</v>
      </c>
      <c r="Q122" s="30"/>
      <c r="R122" s="147"/>
      <c r="S122" s="108"/>
      <c r="T122" s="108"/>
      <c r="U122" s="108"/>
    </row>
    <row r="123" spans="1:21">
      <c r="A123" s="86">
        <v>43880</v>
      </c>
      <c r="B123" s="38">
        <v>3129</v>
      </c>
      <c r="C123" s="176">
        <v>2</v>
      </c>
      <c r="D123" s="177">
        <v>3.1</v>
      </c>
      <c r="E123" s="177">
        <v>7.3</v>
      </c>
      <c r="F123" s="177">
        <v>157</v>
      </c>
      <c r="G123" s="177">
        <v>1</v>
      </c>
      <c r="H123" s="177">
        <v>3</v>
      </c>
      <c r="I123" s="177">
        <v>4.5999999999999996</v>
      </c>
      <c r="J123" s="178">
        <v>5.5</v>
      </c>
      <c r="K123" s="30">
        <v>8.86</v>
      </c>
      <c r="L123" s="30">
        <v>13.59</v>
      </c>
      <c r="M123" s="30">
        <v>5.91</v>
      </c>
      <c r="N123" s="30">
        <v>16.25</v>
      </c>
      <c r="O123" s="30">
        <v>2.95</v>
      </c>
      <c r="P123" s="71">
        <v>0</v>
      </c>
      <c r="Q123" s="30"/>
      <c r="R123" s="147">
        <v>0.3611111111111111</v>
      </c>
      <c r="S123" s="108">
        <v>43895</v>
      </c>
      <c r="T123" s="108">
        <v>43895</v>
      </c>
      <c r="U123" s="108"/>
    </row>
    <row r="124" spans="1:21">
      <c r="A124" s="86">
        <v>43881</v>
      </c>
      <c r="B124" s="38">
        <v>2899</v>
      </c>
      <c r="C124" s="174"/>
      <c r="D124" s="174"/>
      <c r="E124" s="175"/>
      <c r="F124" s="174"/>
      <c r="G124" s="174"/>
      <c r="H124" s="174"/>
      <c r="I124" s="174"/>
      <c r="J124" s="174"/>
      <c r="K124" s="76"/>
      <c r="L124" s="76"/>
      <c r="M124" s="76"/>
      <c r="N124" s="76"/>
      <c r="O124" s="76"/>
      <c r="P124" s="71">
        <v>0</v>
      </c>
      <c r="Q124" s="30"/>
      <c r="R124" s="147"/>
      <c r="S124" s="108"/>
      <c r="T124" s="108"/>
      <c r="U124" s="108"/>
    </row>
    <row r="125" spans="1:21">
      <c r="A125" s="86">
        <v>43882</v>
      </c>
      <c r="B125" s="38">
        <v>2713</v>
      </c>
      <c r="C125" s="174"/>
      <c r="D125" s="174"/>
      <c r="E125" s="175"/>
      <c r="F125" s="174"/>
      <c r="G125" s="174"/>
      <c r="H125" s="174"/>
      <c r="I125" s="174"/>
      <c r="J125" s="174"/>
      <c r="K125" s="76"/>
      <c r="L125" s="76"/>
      <c r="M125" s="76"/>
      <c r="N125" s="76"/>
      <c r="O125" s="76"/>
      <c r="P125" s="71">
        <v>0</v>
      </c>
      <c r="Q125" s="30"/>
      <c r="R125" s="147"/>
      <c r="S125" s="108"/>
      <c r="T125" s="108"/>
      <c r="U125" s="108"/>
    </row>
    <row r="126" spans="1:21">
      <c r="A126" s="86">
        <v>43883</v>
      </c>
      <c r="B126" s="38">
        <v>2474</v>
      </c>
      <c r="C126" s="174"/>
      <c r="D126" s="174"/>
      <c r="E126" s="175"/>
      <c r="F126" s="174"/>
      <c r="G126" s="174"/>
      <c r="H126" s="174"/>
      <c r="I126" s="174"/>
      <c r="J126" s="174"/>
      <c r="K126" s="76"/>
      <c r="L126" s="76"/>
      <c r="M126" s="76"/>
      <c r="N126" s="76"/>
      <c r="O126" s="76"/>
      <c r="P126" s="72">
        <v>3</v>
      </c>
      <c r="Q126" s="30"/>
      <c r="R126" s="147"/>
      <c r="S126" s="108"/>
      <c r="T126" s="108"/>
      <c r="U126" s="108"/>
    </row>
    <row r="127" spans="1:21">
      <c r="A127" s="86">
        <v>43884</v>
      </c>
      <c r="B127" s="38">
        <v>2494</v>
      </c>
      <c r="C127" s="174"/>
      <c r="D127" s="174"/>
      <c r="E127" s="175"/>
      <c r="F127" s="174"/>
      <c r="G127" s="174"/>
      <c r="H127" s="174"/>
      <c r="I127" s="174"/>
      <c r="J127" s="174"/>
      <c r="K127" s="76"/>
      <c r="L127" s="76"/>
      <c r="M127" s="76"/>
      <c r="N127" s="76"/>
      <c r="O127" s="76"/>
      <c r="P127" s="72">
        <v>6</v>
      </c>
      <c r="Q127" s="30"/>
      <c r="R127" s="147"/>
      <c r="S127" s="108"/>
      <c r="T127" s="108"/>
      <c r="U127" s="108"/>
    </row>
    <row r="128" spans="1:21">
      <c r="A128" s="86">
        <v>43885</v>
      </c>
      <c r="B128" s="38">
        <v>2561</v>
      </c>
      <c r="C128" s="174"/>
      <c r="D128" s="174"/>
      <c r="E128" s="175"/>
      <c r="F128" s="174"/>
      <c r="G128" s="174"/>
      <c r="H128" s="174"/>
      <c r="I128" s="174"/>
      <c r="J128" s="174"/>
      <c r="K128" s="76"/>
      <c r="L128" s="76"/>
      <c r="M128" s="76"/>
      <c r="N128" s="76"/>
      <c r="O128" s="76"/>
      <c r="P128" s="72">
        <v>13</v>
      </c>
      <c r="Q128" s="30"/>
      <c r="R128" s="147"/>
      <c r="S128" s="108"/>
      <c r="T128" s="108"/>
      <c r="U128" s="108"/>
    </row>
    <row r="129" spans="1:21">
      <c r="A129" s="86">
        <v>43886</v>
      </c>
      <c r="B129" s="38">
        <v>3887</v>
      </c>
      <c r="C129" s="174"/>
      <c r="D129" s="174"/>
      <c r="E129" s="175"/>
      <c r="F129" s="174"/>
      <c r="G129" s="174"/>
      <c r="H129" s="174"/>
      <c r="I129" s="174"/>
      <c r="J129" s="174"/>
      <c r="K129" s="76"/>
      <c r="L129" s="76"/>
      <c r="M129" s="76"/>
      <c r="N129" s="76"/>
      <c r="O129" s="76"/>
      <c r="P129" s="72">
        <v>3</v>
      </c>
      <c r="Q129" s="30"/>
      <c r="R129" s="147"/>
      <c r="S129" s="108"/>
      <c r="T129" s="108"/>
      <c r="U129" s="108"/>
    </row>
    <row r="130" spans="1:21">
      <c r="A130" s="86">
        <v>43887</v>
      </c>
      <c r="B130" s="38">
        <v>3755</v>
      </c>
      <c r="C130" s="174"/>
      <c r="D130" s="174"/>
      <c r="E130" s="175"/>
      <c r="F130" s="174"/>
      <c r="G130" s="174"/>
      <c r="H130" s="174"/>
      <c r="I130" s="174"/>
      <c r="J130" s="174"/>
      <c r="K130" s="76"/>
      <c r="L130" s="76"/>
      <c r="M130" s="76"/>
      <c r="N130" s="76"/>
      <c r="O130" s="76"/>
      <c r="P130" s="72">
        <v>0</v>
      </c>
      <c r="Q130" s="30"/>
      <c r="R130" s="147"/>
      <c r="S130" s="108"/>
      <c r="T130" s="108"/>
      <c r="U130" s="108"/>
    </row>
    <row r="131" spans="1:21">
      <c r="A131" s="86">
        <v>43888</v>
      </c>
      <c r="B131" s="38">
        <v>3080</v>
      </c>
      <c r="C131" s="174"/>
      <c r="D131" s="174"/>
      <c r="E131" s="175"/>
      <c r="F131" s="174"/>
      <c r="G131" s="174"/>
      <c r="H131" s="174"/>
      <c r="I131" s="174"/>
      <c r="J131" s="174"/>
      <c r="K131" s="76"/>
      <c r="L131" s="76"/>
      <c r="M131" s="76"/>
      <c r="N131" s="76"/>
      <c r="O131" s="76"/>
      <c r="P131" s="72">
        <v>0</v>
      </c>
      <c r="Q131" s="30"/>
      <c r="R131" s="147"/>
      <c r="S131" s="108"/>
      <c r="T131" s="108"/>
      <c r="U131" s="108"/>
    </row>
    <row r="132" spans="1:21">
      <c r="A132" s="86">
        <v>43889</v>
      </c>
      <c r="B132" s="38">
        <v>2677</v>
      </c>
      <c r="C132" s="174"/>
      <c r="D132" s="174"/>
      <c r="E132" s="175"/>
      <c r="F132" s="174"/>
      <c r="G132" s="174"/>
      <c r="H132" s="174"/>
      <c r="I132" s="174"/>
      <c r="J132" s="174"/>
      <c r="K132" s="76"/>
      <c r="L132" s="76"/>
      <c r="M132" s="76"/>
      <c r="N132" s="76"/>
      <c r="O132" s="76"/>
      <c r="P132" s="72">
        <v>0</v>
      </c>
      <c r="Q132" s="30"/>
      <c r="R132" s="147"/>
      <c r="S132" s="108"/>
      <c r="T132" s="108"/>
      <c r="U132" s="108"/>
    </row>
    <row r="133" spans="1:21">
      <c r="A133" s="86">
        <v>43890</v>
      </c>
      <c r="B133" s="38">
        <v>2459</v>
      </c>
      <c r="C133" s="174"/>
      <c r="D133" s="174"/>
      <c r="E133" s="175"/>
      <c r="F133" s="174"/>
      <c r="G133" s="174"/>
      <c r="H133" s="174"/>
      <c r="I133" s="174"/>
      <c r="J133" s="174"/>
      <c r="K133" s="76"/>
      <c r="L133" s="76"/>
      <c r="M133" s="76"/>
      <c r="N133" s="76"/>
      <c r="O133" s="76"/>
      <c r="P133" s="72">
        <v>0</v>
      </c>
      <c r="Q133" s="30"/>
      <c r="R133" s="147"/>
      <c r="S133" s="108"/>
      <c r="T133" s="108"/>
      <c r="U133" s="108"/>
    </row>
    <row r="134" spans="1:21">
      <c r="A134" s="86">
        <v>43891</v>
      </c>
      <c r="B134" s="38">
        <v>2328</v>
      </c>
      <c r="C134" s="174"/>
      <c r="D134" s="174"/>
      <c r="E134" s="175"/>
      <c r="F134" s="174"/>
      <c r="G134" s="174"/>
      <c r="H134" s="174"/>
      <c r="I134" s="174"/>
      <c r="J134" s="174"/>
      <c r="K134" s="76"/>
      <c r="L134" s="76"/>
      <c r="M134" s="76"/>
      <c r="N134" s="76"/>
      <c r="O134" s="76"/>
      <c r="P134" s="72">
        <v>0</v>
      </c>
      <c r="Q134" s="30"/>
      <c r="R134" s="147"/>
      <c r="S134" s="108"/>
      <c r="T134" s="108"/>
      <c r="U134" s="108"/>
    </row>
    <row r="135" spans="1:21">
      <c r="A135" s="86">
        <v>43892</v>
      </c>
      <c r="B135" s="38">
        <v>2693</v>
      </c>
      <c r="C135" s="174"/>
      <c r="D135" s="174"/>
      <c r="E135" s="175"/>
      <c r="F135" s="174"/>
      <c r="G135" s="174"/>
      <c r="H135" s="174"/>
      <c r="I135" s="174"/>
      <c r="J135" s="174"/>
      <c r="K135" s="76"/>
      <c r="L135" s="76"/>
      <c r="M135" s="76"/>
      <c r="N135" s="76"/>
      <c r="O135" s="76"/>
      <c r="P135" s="72">
        <v>0</v>
      </c>
      <c r="Q135" s="30"/>
      <c r="R135" s="147"/>
      <c r="S135" s="108"/>
      <c r="T135" s="108"/>
      <c r="U135" s="108"/>
    </row>
    <row r="136" spans="1:21">
      <c r="A136" s="86">
        <v>43893</v>
      </c>
      <c r="B136" s="38">
        <v>2071</v>
      </c>
      <c r="C136" s="176">
        <v>2</v>
      </c>
      <c r="D136" s="177">
        <v>2.9</v>
      </c>
      <c r="E136" s="177">
        <v>7.3</v>
      </c>
      <c r="F136" s="177">
        <v>579</v>
      </c>
      <c r="G136" s="177">
        <v>2</v>
      </c>
      <c r="H136" s="177">
        <v>3</v>
      </c>
      <c r="I136" s="177">
        <v>4.7</v>
      </c>
      <c r="J136" s="178">
        <v>4.3</v>
      </c>
      <c r="K136" s="30">
        <v>6.21</v>
      </c>
      <c r="L136" s="30">
        <v>9.73</v>
      </c>
      <c r="M136" s="30">
        <v>4.1399999999999997</v>
      </c>
      <c r="N136" s="30">
        <v>8.91</v>
      </c>
      <c r="O136" s="30">
        <v>4.1399999999999997</v>
      </c>
      <c r="P136" s="72">
        <v>0</v>
      </c>
      <c r="Q136" s="30"/>
      <c r="R136" s="147">
        <v>0.35416666666666669</v>
      </c>
      <c r="S136" s="108">
        <v>43907</v>
      </c>
      <c r="T136" s="108">
        <v>43907</v>
      </c>
      <c r="U136" s="108"/>
    </row>
    <row r="137" spans="1:21">
      <c r="A137" s="86">
        <v>43894</v>
      </c>
      <c r="B137" s="38">
        <v>2337</v>
      </c>
      <c r="C137" s="174"/>
      <c r="D137" s="174"/>
      <c r="E137" s="175"/>
      <c r="F137" s="174"/>
      <c r="G137" s="174"/>
      <c r="H137" s="174"/>
      <c r="I137" s="174"/>
      <c r="J137" s="174"/>
      <c r="K137" s="76"/>
      <c r="L137" s="76"/>
      <c r="M137" s="76"/>
      <c r="N137" s="76"/>
      <c r="O137" s="76"/>
      <c r="P137" s="72">
        <v>13</v>
      </c>
      <c r="Q137" s="30"/>
      <c r="R137" s="147"/>
      <c r="S137" s="108"/>
      <c r="T137" s="108"/>
      <c r="U137" s="108"/>
    </row>
    <row r="138" spans="1:21">
      <c r="A138" s="86">
        <v>43895</v>
      </c>
      <c r="B138" s="38">
        <v>3055</v>
      </c>
      <c r="C138" s="174"/>
      <c r="D138" s="174"/>
      <c r="E138" s="175"/>
      <c r="F138" s="174"/>
      <c r="G138" s="174"/>
      <c r="H138" s="174"/>
      <c r="I138" s="174"/>
      <c r="J138" s="174"/>
      <c r="K138" s="76"/>
      <c r="L138" s="76"/>
      <c r="M138" s="76"/>
      <c r="N138" s="76"/>
      <c r="O138" s="76"/>
      <c r="P138" s="72">
        <v>1</v>
      </c>
      <c r="Q138" s="30"/>
      <c r="R138" s="147"/>
      <c r="S138" s="108"/>
      <c r="T138" s="108"/>
      <c r="U138" s="108"/>
    </row>
    <row r="139" spans="1:21">
      <c r="A139" s="86">
        <v>43896</v>
      </c>
      <c r="B139" s="38">
        <v>2516</v>
      </c>
      <c r="C139" s="174"/>
      <c r="D139" s="174"/>
      <c r="E139" s="175"/>
      <c r="F139" s="174"/>
      <c r="G139" s="174"/>
      <c r="H139" s="174"/>
      <c r="I139" s="174"/>
      <c r="J139" s="174"/>
      <c r="K139" s="76"/>
      <c r="L139" s="76"/>
      <c r="M139" s="76"/>
      <c r="N139" s="76"/>
      <c r="O139" s="76"/>
      <c r="P139" s="72">
        <v>13</v>
      </c>
      <c r="Q139" s="30"/>
      <c r="R139" s="147"/>
      <c r="S139" s="108"/>
      <c r="T139" s="108"/>
      <c r="U139" s="108"/>
    </row>
    <row r="140" spans="1:21">
      <c r="A140" s="86">
        <v>43897</v>
      </c>
      <c r="B140" s="38">
        <v>4014.0000000000005</v>
      </c>
      <c r="C140" s="174"/>
      <c r="D140" s="174"/>
      <c r="E140" s="175"/>
      <c r="F140" s="174"/>
      <c r="G140" s="174"/>
      <c r="H140" s="174"/>
      <c r="I140" s="174"/>
      <c r="J140" s="174"/>
      <c r="K140" s="76"/>
      <c r="L140" s="76"/>
      <c r="M140" s="76"/>
      <c r="N140" s="76"/>
      <c r="O140" s="76"/>
      <c r="P140" s="72">
        <v>4</v>
      </c>
      <c r="Q140" s="30"/>
      <c r="R140" s="147"/>
      <c r="S140" s="108"/>
      <c r="T140" s="108"/>
      <c r="U140" s="108"/>
    </row>
    <row r="141" spans="1:21">
      <c r="A141" s="86">
        <v>43898</v>
      </c>
      <c r="B141" s="38">
        <v>3021</v>
      </c>
      <c r="C141" s="174"/>
      <c r="D141" s="174"/>
      <c r="E141" s="175"/>
      <c r="F141" s="174"/>
      <c r="G141" s="174"/>
      <c r="H141" s="174"/>
      <c r="I141" s="174"/>
      <c r="J141" s="174"/>
      <c r="K141" s="76"/>
      <c r="L141" s="76"/>
      <c r="M141" s="76"/>
      <c r="N141" s="76"/>
      <c r="O141" s="76"/>
      <c r="P141" s="72">
        <v>1</v>
      </c>
      <c r="Q141" s="30"/>
      <c r="R141" s="147"/>
      <c r="S141" s="108"/>
      <c r="T141" s="108"/>
      <c r="U141" s="108"/>
    </row>
    <row r="142" spans="1:21">
      <c r="A142" s="86">
        <v>43899</v>
      </c>
      <c r="B142" s="38">
        <v>3033</v>
      </c>
      <c r="C142" s="174"/>
      <c r="D142" s="174"/>
      <c r="E142" s="175"/>
      <c r="F142" s="174"/>
      <c r="G142" s="174"/>
      <c r="H142" s="174"/>
      <c r="I142" s="174"/>
      <c r="J142" s="174"/>
      <c r="K142" s="76"/>
      <c r="L142" s="76"/>
      <c r="M142" s="76"/>
      <c r="N142" s="76"/>
      <c r="O142" s="76"/>
      <c r="P142" s="72">
        <v>15</v>
      </c>
      <c r="Q142" s="30"/>
      <c r="R142" s="147"/>
      <c r="S142" s="108"/>
      <c r="T142" s="108"/>
      <c r="U142" s="108"/>
    </row>
    <row r="143" spans="1:21">
      <c r="A143" s="86">
        <v>43900</v>
      </c>
      <c r="B143" s="38">
        <v>4437</v>
      </c>
      <c r="C143" s="174"/>
      <c r="D143" s="174"/>
      <c r="E143" s="175"/>
      <c r="F143" s="174"/>
      <c r="G143" s="174"/>
      <c r="H143" s="174"/>
      <c r="I143" s="174"/>
      <c r="J143" s="174"/>
      <c r="K143" s="76"/>
      <c r="L143" s="76"/>
      <c r="M143" s="76"/>
      <c r="N143" s="76"/>
      <c r="O143" s="76"/>
      <c r="P143" s="72">
        <v>1</v>
      </c>
      <c r="Q143" s="30"/>
      <c r="R143" s="147"/>
      <c r="S143" s="108"/>
      <c r="T143" s="108"/>
      <c r="U143" s="108"/>
    </row>
    <row r="144" spans="1:21">
      <c r="A144" s="86">
        <v>43901</v>
      </c>
      <c r="B144" s="38">
        <v>4553</v>
      </c>
      <c r="C144" s="174"/>
      <c r="D144" s="174"/>
      <c r="E144" s="175"/>
      <c r="F144" s="174"/>
      <c r="G144" s="174"/>
      <c r="H144" s="174"/>
      <c r="I144" s="174"/>
      <c r="J144" s="174"/>
      <c r="K144" s="76"/>
      <c r="L144" s="76"/>
      <c r="M144" s="76"/>
      <c r="N144" s="76"/>
      <c r="O144" s="76"/>
      <c r="P144" s="72">
        <v>3</v>
      </c>
      <c r="Q144" s="30"/>
      <c r="R144" s="147"/>
      <c r="S144" s="108"/>
      <c r="T144" s="108"/>
      <c r="U144" s="108"/>
    </row>
    <row r="145" spans="1:21">
      <c r="A145" s="86">
        <v>43902</v>
      </c>
      <c r="B145" s="38">
        <v>3212</v>
      </c>
      <c r="C145" s="174"/>
      <c r="D145" s="174"/>
      <c r="E145" s="175"/>
      <c r="F145" s="174"/>
      <c r="G145" s="174"/>
      <c r="H145" s="174"/>
      <c r="I145" s="174"/>
      <c r="J145" s="174"/>
      <c r="K145" s="76"/>
      <c r="L145" s="76"/>
      <c r="M145" s="76"/>
      <c r="N145" s="76"/>
      <c r="O145" s="76"/>
      <c r="P145" s="72">
        <v>1</v>
      </c>
      <c r="Q145" s="30"/>
      <c r="R145" s="147"/>
      <c r="S145" s="108"/>
      <c r="T145" s="108"/>
      <c r="U145" s="108"/>
    </row>
    <row r="146" spans="1:21">
      <c r="A146" s="86">
        <v>43903</v>
      </c>
      <c r="B146" s="38">
        <v>2876</v>
      </c>
      <c r="C146" s="174"/>
      <c r="D146" s="174"/>
      <c r="E146" s="175"/>
      <c r="F146" s="174"/>
      <c r="G146" s="174"/>
      <c r="H146" s="174"/>
      <c r="I146" s="174"/>
      <c r="J146" s="174"/>
      <c r="K146" s="76"/>
      <c r="L146" s="76"/>
      <c r="M146" s="76"/>
      <c r="N146" s="76"/>
      <c r="O146" s="76"/>
      <c r="P146" s="72">
        <v>0</v>
      </c>
      <c r="Q146" s="30"/>
      <c r="R146" s="147"/>
      <c r="S146" s="108"/>
      <c r="T146" s="108"/>
      <c r="U146" s="108"/>
    </row>
    <row r="147" spans="1:21">
      <c r="A147" s="86">
        <v>43904</v>
      </c>
      <c r="B147" s="38">
        <v>2756</v>
      </c>
      <c r="C147" s="174"/>
      <c r="D147" s="174"/>
      <c r="E147" s="175"/>
      <c r="F147" s="174"/>
      <c r="G147" s="174"/>
      <c r="H147" s="174"/>
      <c r="I147" s="174"/>
      <c r="J147" s="174"/>
      <c r="K147" s="76"/>
      <c r="L147" s="76"/>
      <c r="M147" s="76"/>
      <c r="N147" s="76"/>
      <c r="O147" s="76"/>
      <c r="P147" s="72">
        <v>0</v>
      </c>
      <c r="Q147" s="30"/>
      <c r="R147" s="147"/>
      <c r="S147" s="108"/>
      <c r="T147" s="108"/>
      <c r="U147" s="108"/>
    </row>
    <row r="148" spans="1:21">
      <c r="A148" s="86">
        <v>43905</v>
      </c>
      <c r="B148" s="38">
        <v>2438</v>
      </c>
      <c r="C148" s="174"/>
      <c r="D148" s="174"/>
      <c r="E148" s="175"/>
      <c r="F148" s="174"/>
      <c r="G148" s="174"/>
      <c r="H148" s="174"/>
      <c r="I148" s="174"/>
      <c r="J148" s="174"/>
      <c r="K148" s="76"/>
      <c r="L148" s="76"/>
      <c r="M148" s="76"/>
      <c r="N148" s="76"/>
      <c r="O148" s="76"/>
      <c r="P148" s="72">
        <v>0</v>
      </c>
      <c r="Q148" s="30"/>
      <c r="R148" s="147"/>
      <c r="S148" s="108"/>
      <c r="T148" s="108"/>
      <c r="U148" s="108"/>
    </row>
    <row r="149" spans="1:21">
      <c r="A149" s="86">
        <v>43906</v>
      </c>
      <c r="B149" s="38">
        <v>3300</v>
      </c>
      <c r="C149" s="174"/>
      <c r="D149" s="174"/>
      <c r="E149" s="175"/>
      <c r="F149" s="174"/>
      <c r="G149" s="174"/>
      <c r="H149" s="174"/>
      <c r="I149" s="174"/>
      <c r="J149" s="174"/>
      <c r="K149" s="76"/>
      <c r="L149" s="76"/>
      <c r="M149" s="76"/>
      <c r="N149" s="76"/>
      <c r="O149" s="76"/>
      <c r="P149" s="72">
        <v>9</v>
      </c>
      <c r="Q149" s="30"/>
      <c r="R149" s="147"/>
      <c r="S149" s="108"/>
      <c r="T149" s="108"/>
      <c r="U149" s="108"/>
    </row>
    <row r="150" spans="1:21">
      <c r="A150" s="86">
        <v>43907</v>
      </c>
      <c r="B150" s="38">
        <v>2255</v>
      </c>
      <c r="C150" s="176">
        <v>2</v>
      </c>
      <c r="D150" s="177">
        <v>1.5</v>
      </c>
      <c r="E150" s="177">
        <v>7.4</v>
      </c>
      <c r="F150" s="177">
        <v>59</v>
      </c>
      <c r="G150" s="177">
        <v>26</v>
      </c>
      <c r="H150" s="177">
        <v>5</v>
      </c>
      <c r="I150" s="177">
        <v>0.06</v>
      </c>
      <c r="J150" s="178">
        <v>0.04</v>
      </c>
      <c r="K150" s="30">
        <v>11.28</v>
      </c>
      <c r="L150" s="30">
        <v>0.14000000000000001</v>
      </c>
      <c r="M150" s="30">
        <v>4.51</v>
      </c>
      <c r="N150" s="30">
        <v>0.09</v>
      </c>
      <c r="O150" s="30">
        <v>58.63</v>
      </c>
      <c r="P150" s="72">
        <v>0</v>
      </c>
      <c r="Q150" s="30"/>
      <c r="R150" s="147">
        <v>0.41666666666666669</v>
      </c>
      <c r="S150" s="108">
        <v>43920</v>
      </c>
      <c r="T150" s="108">
        <v>43920</v>
      </c>
      <c r="U150" s="108"/>
    </row>
    <row r="151" spans="1:21">
      <c r="A151" s="86">
        <v>43908</v>
      </c>
      <c r="B151" s="38">
        <v>2610</v>
      </c>
      <c r="C151" s="174"/>
      <c r="D151" s="174"/>
      <c r="E151" s="175"/>
      <c r="F151" s="174"/>
      <c r="G151" s="174"/>
      <c r="H151" s="174"/>
      <c r="I151" s="174"/>
      <c r="J151" s="174"/>
      <c r="K151" s="76"/>
      <c r="L151" s="76"/>
      <c r="M151" s="76"/>
      <c r="N151" s="76"/>
      <c r="O151" s="76"/>
      <c r="P151" s="72">
        <v>0</v>
      </c>
      <c r="Q151" s="30"/>
      <c r="R151" s="147"/>
      <c r="S151" s="108"/>
      <c r="T151" s="108"/>
      <c r="U151" s="108"/>
    </row>
    <row r="152" spans="1:21">
      <c r="A152" s="86">
        <v>43909</v>
      </c>
      <c r="B152" s="38">
        <v>2504</v>
      </c>
      <c r="C152" s="174"/>
      <c r="D152" s="174"/>
      <c r="E152" s="175"/>
      <c r="F152" s="174"/>
      <c r="G152" s="174"/>
      <c r="H152" s="174"/>
      <c r="I152" s="174"/>
      <c r="J152" s="174"/>
      <c r="K152" s="76"/>
      <c r="L152" s="76"/>
      <c r="M152" s="76"/>
      <c r="N152" s="76"/>
      <c r="O152" s="76"/>
      <c r="P152" s="72">
        <v>0</v>
      </c>
      <c r="Q152" s="30"/>
      <c r="R152" s="147"/>
      <c r="S152" s="108"/>
      <c r="T152" s="108"/>
      <c r="U152" s="108"/>
    </row>
    <row r="153" spans="1:21">
      <c r="A153" s="86">
        <v>43910</v>
      </c>
      <c r="B153" s="38">
        <v>2316</v>
      </c>
      <c r="C153" s="174"/>
      <c r="D153" s="174"/>
      <c r="E153" s="175"/>
      <c r="F153" s="174"/>
      <c r="G153" s="174"/>
      <c r="H153" s="174"/>
      <c r="I153" s="174"/>
      <c r="J153" s="174"/>
      <c r="K153" s="76"/>
      <c r="L153" s="76"/>
      <c r="M153" s="76"/>
      <c r="N153" s="76"/>
      <c r="O153" s="76"/>
      <c r="P153" s="72">
        <v>0</v>
      </c>
      <c r="Q153" s="30"/>
      <c r="R153" s="147"/>
      <c r="S153" s="108"/>
      <c r="T153" s="108"/>
      <c r="U153" s="108"/>
    </row>
    <row r="154" spans="1:21">
      <c r="A154" s="86">
        <v>43911</v>
      </c>
      <c r="B154" s="38">
        <v>2284</v>
      </c>
      <c r="C154" s="33"/>
      <c r="D154" s="33"/>
      <c r="E154" s="31"/>
      <c r="F154" s="31"/>
      <c r="G154" s="31"/>
      <c r="H154" s="31"/>
      <c r="I154" s="33"/>
      <c r="J154" s="33"/>
      <c r="K154" s="76"/>
      <c r="L154" s="76"/>
      <c r="M154" s="76"/>
      <c r="N154" s="76"/>
      <c r="O154" s="76"/>
      <c r="P154" s="181">
        <v>0</v>
      </c>
      <c r="Q154" s="30"/>
      <c r="R154" s="147"/>
      <c r="S154" s="108"/>
      <c r="T154" s="108"/>
      <c r="U154" s="108"/>
    </row>
    <row r="155" spans="1:21">
      <c r="A155" s="86">
        <v>43912</v>
      </c>
      <c r="B155" s="38">
        <v>2238</v>
      </c>
      <c r="C155" s="174"/>
      <c r="D155" s="174"/>
      <c r="E155" s="175"/>
      <c r="F155" s="174"/>
      <c r="G155" s="174"/>
      <c r="H155" s="174"/>
      <c r="I155" s="174"/>
      <c r="J155" s="174"/>
      <c r="K155" s="76"/>
      <c r="L155" s="76"/>
      <c r="M155" s="76"/>
      <c r="N155" s="76"/>
      <c r="O155" s="76"/>
      <c r="P155" s="181">
        <v>0</v>
      </c>
      <c r="Q155" s="30"/>
      <c r="R155" s="147"/>
      <c r="S155" s="108"/>
      <c r="T155" s="108"/>
      <c r="U155" s="108"/>
    </row>
    <row r="156" spans="1:21">
      <c r="A156" s="86">
        <v>43913</v>
      </c>
      <c r="B156" s="38">
        <v>1972</v>
      </c>
      <c r="C156" s="174"/>
      <c r="D156" s="174"/>
      <c r="E156" s="175"/>
      <c r="F156" s="174"/>
      <c r="G156" s="174"/>
      <c r="H156" s="174"/>
      <c r="I156" s="174"/>
      <c r="J156" s="174"/>
      <c r="K156" s="76"/>
      <c r="L156" s="76"/>
      <c r="M156" s="76"/>
      <c r="N156" s="76"/>
      <c r="O156" s="76"/>
      <c r="P156" s="181">
        <v>5</v>
      </c>
      <c r="Q156" s="30"/>
      <c r="R156" s="147"/>
      <c r="S156" s="108"/>
      <c r="T156" s="108"/>
      <c r="U156" s="108"/>
    </row>
    <row r="157" spans="1:21">
      <c r="A157" s="86">
        <v>43914</v>
      </c>
      <c r="B157" s="38">
        <v>2256</v>
      </c>
      <c r="C157" s="174"/>
      <c r="D157" s="174"/>
      <c r="E157" s="175"/>
      <c r="F157" s="174"/>
      <c r="G157" s="174"/>
      <c r="H157" s="174"/>
      <c r="I157" s="174"/>
      <c r="J157" s="174"/>
      <c r="K157" s="76"/>
      <c r="L157" s="76"/>
      <c r="M157" s="76"/>
      <c r="N157" s="76"/>
      <c r="O157" s="76"/>
      <c r="P157" s="181">
        <v>0</v>
      </c>
      <c r="Q157" s="30"/>
      <c r="R157" s="147"/>
      <c r="S157" s="108"/>
      <c r="T157" s="108"/>
      <c r="U157" s="108"/>
    </row>
    <row r="158" spans="1:21">
      <c r="A158" s="86">
        <v>43915</v>
      </c>
      <c r="B158" s="38">
        <v>2311</v>
      </c>
      <c r="C158" s="174"/>
      <c r="D158" s="174"/>
      <c r="E158" s="175"/>
      <c r="F158" s="174"/>
      <c r="G158" s="174"/>
      <c r="H158" s="174"/>
      <c r="I158" s="174"/>
      <c r="J158" s="174"/>
      <c r="K158" s="76"/>
      <c r="L158" s="76"/>
      <c r="M158" s="76"/>
      <c r="N158" s="76"/>
      <c r="O158" s="76"/>
      <c r="P158" s="181">
        <v>0</v>
      </c>
      <c r="Q158" s="30"/>
      <c r="R158" s="147"/>
      <c r="S158" s="108"/>
      <c r="T158" s="108"/>
      <c r="U158" s="108"/>
    </row>
    <row r="159" spans="1:21">
      <c r="A159" s="86">
        <v>43916</v>
      </c>
      <c r="B159" s="38">
        <v>2323</v>
      </c>
      <c r="C159" s="174"/>
      <c r="D159" s="174"/>
      <c r="E159" s="175"/>
      <c r="F159" s="174"/>
      <c r="G159" s="174"/>
      <c r="H159" s="174"/>
      <c r="I159" s="174"/>
      <c r="J159" s="174"/>
      <c r="K159" s="76"/>
      <c r="L159" s="76"/>
      <c r="M159" s="76"/>
      <c r="N159" s="76"/>
      <c r="O159" s="76"/>
      <c r="P159" s="181">
        <v>5</v>
      </c>
      <c r="Q159" s="30"/>
      <c r="R159" s="147"/>
      <c r="S159" s="108"/>
      <c r="T159" s="108"/>
      <c r="U159" s="108"/>
    </row>
    <row r="160" spans="1:21">
      <c r="A160" s="86">
        <v>43917</v>
      </c>
      <c r="B160" s="38">
        <v>2100</v>
      </c>
      <c r="C160" s="174"/>
      <c r="D160" s="174"/>
      <c r="E160" s="175"/>
      <c r="F160" s="174"/>
      <c r="G160" s="174"/>
      <c r="H160" s="174"/>
      <c r="I160" s="174"/>
      <c r="J160" s="174"/>
      <c r="K160" s="76"/>
      <c r="L160" s="76"/>
      <c r="M160" s="76"/>
      <c r="N160" s="76"/>
      <c r="O160" s="76"/>
      <c r="P160" s="181">
        <v>0</v>
      </c>
      <c r="Q160" s="30"/>
      <c r="R160" s="147"/>
      <c r="S160" s="108"/>
      <c r="T160" s="108"/>
      <c r="U160" s="108"/>
    </row>
    <row r="161" spans="1:21">
      <c r="A161" s="86">
        <v>43918</v>
      </c>
      <c r="B161" s="38">
        <v>2263</v>
      </c>
      <c r="C161" s="174"/>
      <c r="D161" s="174"/>
      <c r="E161" s="175"/>
      <c r="F161" s="174"/>
      <c r="G161" s="174"/>
      <c r="H161" s="174"/>
      <c r="I161" s="174"/>
      <c r="J161" s="174"/>
      <c r="K161" s="76"/>
      <c r="L161" s="76"/>
      <c r="M161" s="76"/>
      <c r="N161" s="76"/>
      <c r="O161" s="76"/>
      <c r="P161" s="181">
        <v>0</v>
      </c>
      <c r="Q161" s="30"/>
      <c r="R161" s="147"/>
      <c r="S161" s="108"/>
      <c r="T161" s="108"/>
      <c r="U161" s="108"/>
    </row>
    <row r="162" spans="1:21">
      <c r="A162" s="86">
        <v>43919</v>
      </c>
      <c r="B162" s="38">
        <v>1970</v>
      </c>
      <c r="C162" s="174"/>
      <c r="D162" s="174"/>
      <c r="E162" s="175"/>
      <c r="F162" s="174"/>
      <c r="G162" s="174"/>
      <c r="H162" s="174"/>
      <c r="I162" s="174"/>
      <c r="J162" s="174"/>
      <c r="K162" s="76"/>
      <c r="L162" s="76"/>
      <c r="M162" s="76"/>
      <c r="N162" s="76"/>
      <c r="O162" s="76"/>
      <c r="P162" s="181">
        <v>0</v>
      </c>
      <c r="Q162" s="30"/>
      <c r="R162" s="147"/>
      <c r="S162" s="108"/>
      <c r="T162" s="108"/>
      <c r="U162" s="108"/>
    </row>
    <row r="163" spans="1:21">
      <c r="A163" s="86">
        <v>43920</v>
      </c>
      <c r="B163" s="38">
        <v>1393</v>
      </c>
      <c r="C163" s="174"/>
      <c r="D163" s="174"/>
      <c r="E163" s="175"/>
      <c r="F163" s="174"/>
      <c r="G163" s="174"/>
      <c r="H163" s="174"/>
      <c r="I163" s="174"/>
      <c r="J163" s="174"/>
      <c r="K163" s="76"/>
      <c r="L163" s="76"/>
      <c r="M163" s="76"/>
      <c r="N163" s="76"/>
      <c r="O163" s="76"/>
      <c r="P163" s="181">
        <v>2</v>
      </c>
      <c r="Q163" s="30"/>
      <c r="R163" s="147"/>
      <c r="S163" s="108"/>
      <c r="T163" s="108"/>
      <c r="U163" s="142"/>
    </row>
    <row r="164" spans="1:21">
      <c r="A164" s="86">
        <v>43921</v>
      </c>
      <c r="B164" s="38">
        <v>2897</v>
      </c>
      <c r="C164" s="176">
        <v>2</v>
      </c>
      <c r="D164" s="177">
        <v>2</v>
      </c>
      <c r="E164" s="177">
        <v>7.4</v>
      </c>
      <c r="F164" s="177">
        <v>115</v>
      </c>
      <c r="G164" s="177">
        <v>32</v>
      </c>
      <c r="H164" s="177">
        <v>6</v>
      </c>
      <c r="I164" s="177">
        <v>3.5</v>
      </c>
      <c r="J164" s="178">
        <v>7.7</v>
      </c>
      <c r="K164" s="30">
        <v>17.38</v>
      </c>
      <c r="L164" s="30">
        <v>10.14</v>
      </c>
      <c r="M164" s="30">
        <v>5.79</v>
      </c>
      <c r="N164" s="30">
        <v>22.31</v>
      </c>
      <c r="O164" s="30">
        <v>92.7</v>
      </c>
      <c r="P164" s="181">
        <v>0</v>
      </c>
      <c r="Q164" s="30"/>
      <c r="R164" s="147">
        <v>0.4375</v>
      </c>
      <c r="S164" s="108">
        <v>43922</v>
      </c>
      <c r="T164" s="108">
        <v>43922</v>
      </c>
      <c r="U164" s="108"/>
    </row>
    <row r="165" spans="1:21">
      <c r="A165" s="86">
        <v>43922</v>
      </c>
      <c r="B165" s="38">
        <v>2189</v>
      </c>
      <c r="C165" s="174"/>
      <c r="D165" s="174"/>
      <c r="E165" s="175"/>
      <c r="F165" s="174"/>
      <c r="G165" s="174"/>
      <c r="H165" s="174"/>
      <c r="I165" s="174"/>
      <c r="J165" s="174"/>
      <c r="K165" s="76"/>
      <c r="L165" s="76"/>
      <c r="M165" s="76"/>
      <c r="N165" s="76"/>
      <c r="O165" s="76"/>
      <c r="P165" s="71">
        <v>0</v>
      </c>
      <c r="Q165" s="30"/>
      <c r="R165" s="147"/>
      <c r="S165" s="108"/>
      <c r="T165" s="108"/>
      <c r="U165" s="108"/>
    </row>
    <row r="166" spans="1:21">
      <c r="A166" s="86">
        <v>43923</v>
      </c>
      <c r="B166" s="38">
        <v>2167</v>
      </c>
      <c r="C166" s="174"/>
      <c r="D166" s="174"/>
      <c r="E166" s="175"/>
      <c r="F166" s="174"/>
      <c r="G166" s="174"/>
      <c r="H166" s="174"/>
      <c r="I166" s="174"/>
      <c r="J166" s="174"/>
      <c r="K166" s="76"/>
      <c r="L166" s="76"/>
      <c r="M166" s="76"/>
      <c r="N166" s="76"/>
      <c r="O166" s="76"/>
      <c r="P166" s="71">
        <v>0</v>
      </c>
      <c r="Q166" s="30"/>
      <c r="R166" s="147"/>
      <c r="S166" s="108"/>
      <c r="T166" s="108"/>
      <c r="U166" s="108"/>
    </row>
    <row r="167" spans="1:21">
      <c r="A167" s="86">
        <v>43924</v>
      </c>
      <c r="B167" s="38">
        <v>2115</v>
      </c>
      <c r="C167" s="174"/>
      <c r="D167" s="174"/>
      <c r="E167" s="175"/>
      <c r="F167" s="174"/>
      <c r="G167" s="174"/>
      <c r="H167" s="174"/>
      <c r="I167" s="174"/>
      <c r="J167" s="174"/>
      <c r="K167" s="76"/>
      <c r="L167" s="76"/>
      <c r="M167" s="76"/>
      <c r="N167" s="76"/>
      <c r="O167" s="76"/>
      <c r="P167" s="71">
        <v>0</v>
      </c>
      <c r="Q167" s="30"/>
      <c r="R167" s="147"/>
      <c r="S167" s="108"/>
      <c r="T167" s="108"/>
      <c r="U167" s="108"/>
    </row>
    <row r="168" spans="1:21">
      <c r="A168" s="86">
        <v>43925</v>
      </c>
      <c r="B168" s="38">
        <v>2196</v>
      </c>
      <c r="C168" s="174"/>
      <c r="D168" s="174"/>
      <c r="E168" s="175"/>
      <c r="F168" s="174"/>
      <c r="G168" s="174"/>
      <c r="H168" s="174"/>
      <c r="I168" s="174"/>
      <c r="J168" s="174"/>
      <c r="K168" s="76"/>
      <c r="L168" s="76"/>
      <c r="M168" s="76"/>
      <c r="N168" s="76"/>
      <c r="O168" s="76"/>
      <c r="P168" s="71">
        <v>4</v>
      </c>
      <c r="Q168" s="30"/>
      <c r="R168" s="147"/>
      <c r="S168" s="108"/>
      <c r="T168" s="108"/>
      <c r="U168" s="108"/>
    </row>
    <row r="169" spans="1:21">
      <c r="A169" s="86">
        <v>43926</v>
      </c>
      <c r="B169" s="38">
        <v>2302</v>
      </c>
      <c r="C169" s="174"/>
      <c r="D169" s="174"/>
      <c r="E169" s="175"/>
      <c r="F169" s="174"/>
      <c r="G169" s="174"/>
      <c r="H169" s="174"/>
      <c r="I169" s="174"/>
      <c r="J169" s="174"/>
      <c r="K169" s="76"/>
      <c r="L169" s="76"/>
      <c r="M169" s="76"/>
      <c r="N169" s="76"/>
      <c r="O169" s="76"/>
      <c r="P169" s="71">
        <v>0</v>
      </c>
      <c r="Q169" s="30"/>
      <c r="R169" s="147"/>
      <c r="S169" s="108"/>
      <c r="T169" s="108"/>
      <c r="U169" s="108"/>
    </row>
    <row r="170" spans="1:21">
      <c r="A170" s="86">
        <v>43927</v>
      </c>
      <c r="B170" s="38">
        <v>2073</v>
      </c>
      <c r="C170" s="174"/>
      <c r="D170" s="174"/>
      <c r="E170" s="175"/>
      <c r="F170" s="174"/>
      <c r="G170" s="174"/>
      <c r="H170" s="174"/>
      <c r="I170" s="174"/>
      <c r="J170" s="174"/>
      <c r="K170" s="76"/>
      <c r="L170" s="76"/>
      <c r="M170" s="76"/>
      <c r="N170" s="76"/>
      <c r="O170" s="76"/>
      <c r="P170" s="71">
        <v>0</v>
      </c>
      <c r="Q170" s="30"/>
      <c r="R170" s="147"/>
      <c r="S170" s="108"/>
      <c r="T170" s="108"/>
      <c r="U170" s="108"/>
    </row>
    <row r="171" spans="1:21">
      <c r="A171" s="86">
        <v>43928</v>
      </c>
      <c r="B171" s="38">
        <v>2153</v>
      </c>
      <c r="C171" s="174"/>
      <c r="D171" s="174"/>
      <c r="E171" s="175"/>
      <c r="F171" s="174"/>
      <c r="G171" s="174"/>
      <c r="H171" s="174"/>
      <c r="I171" s="174"/>
      <c r="J171" s="174"/>
      <c r="K171" s="76"/>
      <c r="L171" s="76"/>
      <c r="M171" s="76"/>
      <c r="N171" s="76"/>
      <c r="O171" s="76"/>
      <c r="P171" s="71">
        <v>0</v>
      </c>
      <c r="Q171" s="30"/>
      <c r="R171" s="147"/>
      <c r="S171" s="108"/>
      <c r="T171" s="108"/>
      <c r="U171" s="108"/>
    </row>
    <row r="172" spans="1:21">
      <c r="A172" s="86">
        <v>43929</v>
      </c>
      <c r="B172" s="38">
        <v>2304</v>
      </c>
      <c r="C172" s="174"/>
      <c r="D172" s="174"/>
      <c r="E172" s="175"/>
      <c r="F172" s="174"/>
      <c r="G172" s="174"/>
      <c r="H172" s="174"/>
      <c r="I172" s="174"/>
      <c r="J172" s="174"/>
      <c r="K172" s="76"/>
      <c r="L172" s="76"/>
      <c r="M172" s="76"/>
      <c r="N172" s="76"/>
      <c r="O172" s="76"/>
      <c r="P172" s="71">
        <v>0</v>
      </c>
      <c r="Q172" s="30"/>
      <c r="R172" s="147"/>
      <c r="S172" s="108"/>
      <c r="T172" s="108"/>
      <c r="U172" s="108"/>
    </row>
    <row r="173" spans="1:21">
      <c r="A173" s="86">
        <v>43930</v>
      </c>
      <c r="B173" s="38">
        <v>2107</v>
      </c>
      <c r="C173" s="174"/>
      <c r="D173" s="174"/>
      <c r="E173" s="175"/>
      <c r="F173" s="174"/>
      <c r="G173" s="174"/>
      <c r="H173" s="174"/>
      <c r="I173" s="174"/>
      <c r="J173" s="174"/>
      <c r="K173" s="76"/>
      <c r="L173" s="76"/>
      <c r="M173" s="76"/>
      <c r="N173" s="76"/>
      <c r="O173" s="76"/>
      <c r="P173" s="71">
        <v>0</v>
      </c>
      <c r="Q173" s="30"/>
      <c r="R173" s="147"/>
      <c r="S173" s="108"/>
      <c r="T173" s="108"/>
      <c r="U173" s="108"/>
    </row>
    <row r="174" spans="1:21">
      <c r="A174" s="86">
        <v>43931</v>
      </c>
      <c r="B174" s="38">
        <v>2192</v>
      </c>
      <c r="C174" s="174"/>
      <c r="D174" s="174"/>
      <c r="E174" s="175"/>
      <c r="F174" s="174"/>
      <c r="G174" s="174"/>
      <c r="H174" s="174"/>
      <c r="I174" s="174"/>
      <c r="J174" s="174"/>
      <c r="K174" s="76"/>
      <c r="L174" s="76"/>
      <c r="M174" s="76"/>
      <c r="N174" s="76"/>
      <c r="O174" s="76"/>
      <c r="P174" s="71">
        <v>0</v>
      </c>
      <c r="Q174" s="30"/>
      <c r="R174" s="147"/>
      <c r="S174" s="108"/>
      <c r="T174" s="108"/>
      <c r="U174" s="108"/>
    </row>
    <row r="175" spans="1:21">
      <c r="A175" s="86">
        <v>43932</v>
      </c>
      <c r="B175" s="38">
        <v>2171</v>
      </c>
      <c r="C175" s="174"/>
      <c r="D175" s="174"/>
      <c r="E175" s="175"/>
      <c r="F175" s="174"/>
      <c r="G175" s="174"/>
      <c r="H175" s="174"/>
      <c r="I175" s="174"/>
      <c r="J175" s="174"/>
      <c r="K175" s="76"/>
      <c r="L175" s="76"/>
      <c r="M175" s="76"/>
      <c r="N175" s="76"/>
      <c r="O175" s="76"/>
      <c r="P175" s="71">
        <v>0</v>
      </c>
      <c r="Q175" s="30"/>
      <c r="R175" s="147"/>
      <c r="S175" s="108"/>
      <c r="T175" s="108"/>
      <c r="U175" s="108"/>
    </row>
    <row r="176" spans="1:21">
      <c r="A176" s="86">
        <v>43933</v>
      </c>
      <c r="B176" s="38">
        <v>2070</v>
      </c>
      <c r="C176" s="174"/>
      <c r="D176" s="174"/>
      <c r="E176" s="175"/>
      <c r="F176" s="174"/>
      <c r="G176" s="174"/>
      <c r="H176" s="174"/>
      <c r="I176" s="174"/>
      <c r="J176" s="174"/>
      <c r="K176" s="76"/>
      <c r="L176" s="76"/>
      <c r="M176" s="76"/>
      <c r="N176" s="76"/>
      <c r="O176" s="76"/>
      <c r="P176" s="71">
        <v>0</v>
      </c>
      <c r="Q176" s="30"/>
      <c r="R176" s="147"/>
      <c r="S176" s="108"/>
      <c r="T176" s="108"/>
      <c r="U176" s="108"/>
    </row>
    <row r="177" spans="1:21">
      <c r="A177" s="86">
        <v>43934</v>
      </c>
      <c r="B177" s="38">
        <v>1889</v>
      </c>
      <c r="C177" s="174"/>
      <c r="D177" s="174"/>
      <c r="E177" s="175"/>
      <c r="F177" s="174"/>
      <c r="G177" s="174"/>
      <c r="H177" s="174"/>
      <c r="I177" s="174"/>
      <c r="J177" s="174"/>
      <c r="K177" s="76"/>
      <c r="L177" s="76"/>
      <c r="M177" s="76"/>
      <c r="N177" s="76"/>
      <c r="O177" s="76"/>
      <c r="P177" s="71">
        <v>0</v>
      </c>
      <c r="Q177" s="30"/>
      <c r="R177" s="147"/>
      <c r="S177" s="108"/>
      <c r="T177" s="108"/>
      <c r="U177" s="108"/>
    </row>
    <row r="178" spans="1:21">
      <c r="A178" s="86">
        <v>43935</v>
      </c>
      <c r="B178" s="38">
        <v>1479</v>
      </c>
      <c r="C178" s="176">
        <v>2</v>
      </c>
      <c r="D178" s="177">
        <v>1.2</v>
      </c>
      <c r="E178" s="177">
        <v>7.5</v>
      </c>
      <c r="F178" s="177">
        <v>93</v>
      </c>
      <c r="G178" s="177">
        <v>5</v>
      </c>
      <c r="H178" s="177">
        <v>3</v>
      </c>
      <c r="I178" s="177">
        <v>2.1</v>
      </c>
      <c r="J178" s="178">
        <v>4.5</v>
      </c>
      <c r="K178" s="30">
        <v>4.4400000000000004</v>
      </c>
      <c r="L178" s="30">
        <v>3.11</v>
      </c>
      <c r="M178" s="30">
        <v>2.96</v>
      </c>
      <c r="N178" s="30">
        <v>6.66</v>
      </c>
      <c r="O178" s="30">
        <v>7.4</v>
      </c>
      <c r="P178" s="71">
        <v>0</v>
      </c>
      <c r="Q178" s="30"/>
      <c r="R178" s="147">
        <v>0.47916666666666669</v>
      </c>
      <c r="S178" s="108">
        <v>43943</v>
      </c>
      <c r="T178" s="108">
        <v>43943</v>
      </c>
      <c r="U178" s="108"/>
    </row>
    <row r="179" spans="1:21">
      <c r="A179" s="86">
        <v>43936</v>
      </c>
      <c r="B179" s="38">
        <v>2041.9999999999998</v>
      </c>
      <c r="C179" s="174"/>
      <c r="D179" s="174"/>
      <c r="E179" s="175"/>
      <c r="F179" s="174"/>
      <c r="G179" s="174"/>
      <c r="H179" s="174"/>
      <c r="I179" s="174"/>
      <c r="J179" s="174"/>
      <c r="K179" s="76"/>
      <c r="L179" s="76"/>
      <c r="M179" s="76"/>
      <c r="N179" s="76"/>
      <c r="O179" s="76"/>
      <c r="P179" s="71">
        <v>0</v>
      </c>
      <c r="Q179" s="30"/>
      <c r="R179" s="147"/>
      <c r="S179" s="108"/>
      <c r="T179" s="108"/>
      <c r="U179" s="108"/>
    </row>
    <row r="180" spans="1:21">
      <c r="A180" s="86">
        <v>43937</v>
      </c>
      <c r="B180" s="38">
        <v>2541</v>
      </c>
      <c r="C180" s="174"/>
      <c r="D180" s="174"/>
      <c r="E180" s="175"/>
      <c r="F180" s="174"/>
      <c r="G180" s="174"/>
      <c r="H180" s="174"/>
      <c r="I180" s="174"/>
      <c r="J180" s="174"/>
      <c r="K180" s="76"/>
      <c r="L180" s="76"/>
      <c r="M180" s="76"/>
      <c r="N180" s="76"/>
      <c r="O180" s="76"/>
      <c r="P180" s="71">
        <v>0</v>
      </c>
      <c r="Q180" s="30"/>
      <c r="R180" s="147"/>
      <c r="S180" s="108"/>
      <c r="T180" s="108"/>
      <c r="U180" s="108"/>
    </row>
    <row r="181" spans="1:21">
      <c r="A181" s="86">
        <v>43938</v>
      </c>
      <c r="B181" s="38">
        <v>2044</v>
      </c>
      <c r="C181" s="174"/>
      <c r="D181" s="174"/>
      <c r="E181" s="175"/>
      <c r="F181" s="174"/>
      <c r="G181" s="174"/>
      <c r="H181" s="174"/>
      <c r="I181" s="174"/>
      <c r="J181" s="174"/>
      <c r="K181" s="76"/>
      <c r="L181" s="76"/>
      <c r="M181" s="76"/>
      <c r="N181" s="76"/>
      <c r="O181" s="76"/>
      <c r="P181" s="71">
        <v>0</v>
      </c>
      <c r="Q181" s="30"/>
      <c r="R181" s="147"/>
      <c r="S181" s="108"/>
      <c r="T181" s="108"/>
      <c r="U181" s="108"/>
    </row>
    <row r="182" spans="1:21">
      <c r="A182" s="86">
        <v>43939</v>
      </c>
      <c r="B182" s="38">
        <v>2197</v>
      </c>
      <c r="C182" s="174"/>
      <c r="D182" s="174"/>
      <c r="E182" s="175"/>
      <c r="F182" s="174"/>
      <c r="G182" s="174"/>
      <c r="H182" s="174"/>
      <c r="I182" s="174"/>
      <c r="J182" s="174"/>
      <c r="K182" s="76"/>
      <c r="L182" s="76"/>
      <c r="M182" s="76"/>
      <c r="N182" s="76"/>
      <c r="O182" s="76"/>
      <c r="P182" s="71">
        <v>0</v>
      </c>
      <c r="Q182" s="30"/>
      <c r="R182" s="147"/>
      <c r="S182" s="108"/>
      <c r="T182" s="108"/>
      <c r="U182" s="108"/>
    </row>
    <row r="183" spans="1:21">
      <c r="A183" s="86">
        <v>43940</v>
      </c>
      <c r="B183" s="38">
        <v>1961</v>
      </c>
      <c r="C183" s="174"/>
      <c r="D183" s="174"/>
      <c r="E183" s="175"/>
      <c r="F183" s="174"/>
      <c r="G183" s="174"/>
      <c r="H183" s="174"/>
      <c r="I183" s="174"/>
      <c r="J183" s="174"/>
      <c r="K183" s="76"/>
      <c r="L183" s="76"/>
      <c r="M183" s="76"/>
      <c r="N183" s="76"/>
      <c r="O183" s="76"/>
      <c r="P183" s="71">
        <v>0</v>
      </c>
      <c r="Q183" s="30"/>
      <c r="R183" s="147"/>
      <c r="S183" s="108"/>
      <c r="T183" s="108"/>
      <c r="U183" s="108"/>
    </row>
    <row r="184" spans="1:21">
      <c r="A184" s="86">
        <v>43941</v>
      </c>
      <c r="B184" s="38">
        <v>1755</v>
      </c>
      <c r="C184" s="174"/>
      <c r="D184" s="174"/>
      <c r="E184" s="175"/>
      <c r="F184" s="174"/>
      <c r="G184" s="174"/>
      <c r="H184" s="174"/>
      <c r="I184" s="174"/>
      <c r="J184" s="174"/>
      <c r="K184" s="76"/>
      <c r="L184" s="76"/>
      <c r="M184" s="76"/>
      <c r="N184" s="76"/>
      <c r="O184" s="76"/>
      <c r="P184" s="71">
        <v>0</v>
      </c>
      <c r="Q184" s="30"/>
      <c r="R184" s="147"/>
      <c r="S184" s="108"/>
      <c r="T184" s="108"/>
      <c r="U184" s="108"/>
    </row>
    <row r="185" spans="1:21">
      <c r="A185" s="86">
        <v>43942</v>
      </c>
      <c r="B185" s="38">
        <v>2028</v>
      </c>
      <c r="C185" s="174"/>
      <c r="D185" s="174"/>
      <c r="E185" s="175"/>
      <c r="F185" s="174"/>
      <c r="G185" s="174"/>
      <c r="H185" s="174"/>
      <c r="I185" s="174"/>
      <c r="J185" s="174"/>
      <c r="K185" s="76"/>
      <c r="L185" s="76"/>
      <c r="M185" s="76"/>
      <c r="N185" s="76"/>
      <c r="O185" s="76"/>
      <c r="P185" s="71">
        <v>0</v>
      </c>
      <c r="Q185" s="30"/>
      <c r="R185" s="147"/>
      <c r="S185" s="108"/>
      <c r="T185" s="108"/>
      <c r="U185" s="108"/>
    </row>
    <row r="186" spans="1:21">
      <c r="A186" s="86">
        <v>43943</v>
      </c>
      <c r="B186" s="38">
        <v>2077</v>
      </c>
      <c r="C186" s="174"/>
      <c r="D186" s="174"/>
      <c r="E186" s="175"/>
      <c r="F186" s="174"/>
      <c r="G186" s="174"/>
      <c r="H186" s="174"/>
      <c r="I186" s="174"/>
      <c r="J186" s="174"/>
      <c r="K186" s="76"/>
      <c r="L186" s="76"/>
      <c r="M186" s="76"/>
      <c r="N186" s="76"/>
      <c r="O186" s="76"/>
      <c r="P186" s="71">
        <v>0</v>
      </c>
      <c r="Q186" s="30"/>
      <c r="R186" s="147"/>
      <c r="S186" s="108"/>
      <c r="T186" s="108"/>
      <c r="U186" s="108"/>
    </row>
    <row r="187" spans="1:21">
      <c r="A187" s="86">
        <v>43944</v>
      </c>
      <c r="B187" s="38">
        <v>2106</v>
      </c>
      <c r="C187" s="174"/>
      <c r="D187" s="174"/>
      <c r="E187" s="175"/>
      <c r="F187" s="174"/>
      <c r="G187" s="174"/>
      <c r="H187" s="174"/>
      <c r="I187" s="174"/>
      <c r="J187" s="174"/>
      <c r="K187" s="76"/>
      <c r="L187" s="76"/>
      <c r="M187" s="76"/>
      <c r="N187" s="76"/>
      <c r="O187" s="76"/>
      <c r="P187" s="71">
        <v>0</v>
      </c>
      <c r="Q187" s="30"/>
      <c r="R187" s="147"/>
      <c r="S187" s="108"/>
      <c r="T187" s="108"/>
      <c r="U187" s="108"/>
    </row>
    <row r="188" spans="1:21">
      <c r="A188" s="86">
        <v>43945</v>
      </c>
      <c r="B188" s="38">
        <v>2011.0000000000002</v>
      </c>
      <c r="C188" s="174"/>
      <c r="D188" s="174"/>
      <c r="E188" s="175"/>
      <c r="F188" s="174"/>
      <c r="G188" s="174"/>
      <c r="H188" s="174"/>
      <c r="I188" s="174"/>
      <c r="J188" s="174"/>
      <c r="K188" s="76"/>
      <c r="L188" s="76"/>
      <c r="M188" s="76"/>
      <c r="N188" s="76"/>
      <c r="O188" s="76"/>
      <c r="P188" s="71">
        <v>0</v>
      </c>
      <c r="Q188" s="30"/>
      <c r="R188" s="147"/>
      <c r="S188" s="108"/>
      <c r="T188" s="108"/>
      <c r="U188" s="108"/>
    </row>
    <row r="189" spans="1:21">
      <c r="A189" s="86">
        <v>43946</v>
      </c>
      <c r="B189" s="38">
        <v>2048</v>
      </c>
      <c r="C189" s="174"/>
      <c r="D189" s="174"/>
      <c r="E189" s="175"/>
      <c r="F189" s="174"/>
      <c r="G189" s="174"/>
      <c r="H189" s="174"/>
      <c r="I189" s="174"/>
      <c r="J189" s="174"/>
      <c r="K189" s="76"/>
      <c r="L189" s="76"/>
      <c r="M189" s="76"/>
      <c r="N189" s="76"/>
      <c r="O189" s="76"/>
      <c r="P189" s="71">
        <v>0</v>
      </c>
      <c r="Q189" s="30"/>
      <c r="R189" s="147"/>
      <c r="S189" s="108"/>
      <c r="T189" s="108"/>
      <c r="U189" s="108"/>
    </row>
    <row r="190" spans="1:21">
      <c r="A190" s="86">
        <v>43947</v>
      </c>
      <c r="B190" s="38">
        <v>1883</v>
      </c>
      <c r="C190" s="174"/>
      <c r="D190" s="174"/>
      <c r="E190" s="175"/>
      <c r="F190" s="174"/>
      <c r="G190" s="174"/>
      <c r="H190" s="174"/>
      <c r="I190" s="174"/>
      <c r="J190" s="174"/>
      <c r="K190" s="76"/>
      <c r="L190" s="76"/>
      <c r="M190" s="76"/>
      <c r="N190" s="76"/>
      <c r="O190" s="76"/>
      <c r="P190" s="71">
        <v>0</v>
      </c>
      <c r="Q190" s="30"/>
      <c r="R190" s="147"/>
      <c r="S190" s="108"/>
      <c r="T190" s="108"/>
      <c r="U190" s="108"/>
    </row>
    <row r="191" spans="1:21">
      <c r="A191" s="86">
        <v>43948</v>
      </c>
      <c r="B191" s="38">
        <v>1877</v>
      </c>
      <c r="C191" s="174"/>
      <c r="D191" s="174"/>
      <c r="E191" s="175"/>
      <c r="F191" s="174"/>
      <c r="G191" s="174"/>
      <c r="H191" s="174"/>
      <c r="I191" s="174"/>
      <c r="J191" s="174"/>
      <c r="K191" s="76"/>
      <c r="L191" s="76"/>
      <c r="M191" s="76"/>
      <c r="N191" s="76"/>
      <c r="O191" s="76"/>
      <c r="P191" s="71">
        <v>2</v>
      </c>
      <c r="Q191" s="30"/>
      <c r="R191" s="147"/>
      <c r="S191" s="108"/>
      <c r="T191" s="108"/>
      <c r="U191" s="108"/>
    </row>
    <row r="192" spans="1:21">
      <c r="A192" s="86">
        <v>43949</v>
      </c>
      <c r="B192" s="38">
        <v>2230</v>
      </c>
      <c r="C192" s="363" t="s">
        <v>58</v>
      </c>
      <c r="D192" s="364"/>
      <c r="E192" s="364"/>
      <c r="F192" s="364"/>
      <c r="G192" s="364"/>
      <c r="H192" s="364"/>
      <c r="I192" s="364"/>
      <c r="J192" s="364"/>
      <c r="K192" s="364"/>
      <c r="L192" s="364"/>
      <c r="M192" s="364"/>
      <c r="N192" s="364"/>
      <c r="O192" s="365"/>
      <c r="P192" s="71">
        <v>5</v>
      </c>
      <c r="Q192" s="30"/>
      <c r="R192" s="147"/>
      <c r="S192" s="108"/>
      <c r="T192" s="108"/>
      <c r="U192" s="108"/>
    </row>
    <row r="193" spans="1:21">
      <c r="A193" s="86">
        <v>43950</v>
      </c>
      <c r="B193" s="38">
        <v>2297</v>
      </c>
      <c r="C193" s="174"/>
      <c r="D193" s="174"/>
      <c r="E193" s="175"/>
      <c r="F193" s="174"/>
      <c r="G193" s="174"/>
      <c r="H193" s="174"/>
      <c r="I193" s="174"/>
      <c r="J193" s="174"/>
      <c r="K193" s="76"/>
      <c r="L193" s="76"/>
      <c r="M193" s="76"/>
      <c r="N193" s="76"/>
      <c r="O193" s="76"/>
      <c r="P193" s="71">
        <v>0</v>
      </c>
      <c r="Q193" s="30"/>
      <c r="R193" s="147"/>
      <c r="S193" s="108"/>
      <c r="T193" s="108"/>
      <c r="U193" s="108"/>
    </row>
    <row r="194" spans="1:21">
      <c r="A194" s="86">
        <v>43951</v>
      </c>
      <c r="B194" s="38">
        <v>2156</v>
      </c>
      <c r="C194" s="174"/>
      <c r="D194" s="174"/>
      <c r="E194" s="175"/>
      <c r="F194" s="174"/>
      <c r="G194" s="174"/>
      <c r="H194" s="174"/>
      <c r="I194" s="174"/>
      <c r="J194" s="174"/>
      <c r="K194" s="76"/>
      <c r="L194" s="76"/>
      <c r="M194" s="76"/>
      <c r="N194" s="76"/>
      <c r="O194" s="76"/>
      <c r="P194" s="71">
        <v>0</v>
      </c>
      <c r="Q194" s="30"/>
      <c r="R194" s="147"/>
      <c r="S194" s="108"/>
      <c r="T194" s="108"/>
      <c r="U194" s="108"/>
    </row>
    <row r="195" spans="1:21">
      <c r="A195" s="86">
        <v>43952</v>
      </c>
      <c r="B195" s="38">
        <v>2070</v>
      </c>
      <c r="C195" s="174"/>
      <c r="D195" s="174"/>
      <c r="E195" s="175"/>
      <c r="F195" s="174"/>
      <c r="G195" s="174"/>
      <c r="H195" s="174"/>
      <c r="I195" s="174"/>
      <c r="J195" s="174"/>
      <c r="K195" s="76"/>
      <c r="L195" s="76"/>
      <c r="M195" s="76"/>
      <c r="N195" s="76"/>
      <c r="O195" s="76"/>
      <c r="P195" s="71">
        <v>0</v>
      </c>
      <c r="Q195" s="30"/>
      <c r="R195" s="147"/>
      <c r="S195" s="108"/>
      <c r="T195" s="108"/>
      <c r="U195" s="108"/>
    </row>
    <row r="196" spans="1:21">
      <c r="A196" s="86">
        <v>43953</v>
      </c>
      <c r="B196" s="38">
        <v>2136</v>
      </c>
      <c r="C196" s="174"/>
      <c r="D196" s="174"/>
      <c r="E196" s="175"/>
      <c r="F196" s="174"/>
      <c r="G196" s="174"/>
      <c r="H196" s="174"/>
      <c r="I196" s="174"/>
      <c r="J196" s="174"/>
      <c r="K196" s="76"/>
      <c r="L196" s="76"/>
      <c r="M196" s="76"/>
      <c r="N196" s="76"/>
      <c r="O196" s="76"/>
      <c r="P196" s="71">
        <v>0</v>
      </c>
      <c r="Q196" s="30"/>
      <c r="R196" s="147"/>
      <c r="S196" s="108"/>
      <c r="T196" s="108"/>
      <c r="U196" s="108"/>
    </row>
    <row r="197" spans="1:21">
      <c r="A197" s="86">
        <v>43954</v>
      </c>
      <c r="B197" s="38">
        <v>1978</v>
      </c>
      <c r="C197" s="174"/>
      <c r="D197" s="174"/>
      <c r="E197" s="175"/>
      <c r="F197" s="174"/>
      <c r="G197" s="174"/>
      <c r="H197" s="174"/>
      <c r="I197" s="174"/>
      <c r="J197" s="123"/>
      <c r="K197" s="76"/>
      <c r="L197" s="76"/>
      <c r="M197" s="76"/>
      <c r="N197" s="76"/>
      <c r="O197" s="76"/>
      <c r="P197" s="71">
        <v>0</v>
      </c>
      <c r="Q197" s="30"/>
      <c r="R197" s="147"/>
      <c r="S197" s="108"/>
      <c r="T197" s="108"/>
      <c r="U197" s="108"/>
    </row>
    <row r="198" spans="1:21">
      <c r="A198" s="86">
        <v>43955</v>
      </c>
      <c r="B198" s="38">
        <v>1868</v>
      </c>
      <c r="C198" s="174"/>
      <c r="D198" s="174"/>
      <c r="E198" s="175"/>
      <c r="F198" s="174"/>
      <c r="G198" s="174"/>
      <c r="H198" s="174"/>
      <c r="I198" s="174"/>
      <c r="J198" s="174"/>
      <c r="K198" s="76"/>
      <c r="L198" s="76"/>
      <c r="M198" s="76"/>
      <c r="N198" s="76"/>
      <c r="O198" s="76"/>
      <c r="P198" s="71">
        <v>0</v>
      </c>
      <c r="Q198" s="30"/>
      <c r="R198" s="147"/>
      <c r="S198" s="108"/>
      <c r="T198" s="108"/>
      <c r="U198" s="108"/>
    </row>
    <row r="199" spans="1:21">
      <c r="A199" s="86">
        <v>43956</v>
      </c>
      <c r="B199" s="38">
        <v>2175</v>
      </c>
      <c r="C199" s="174"/>
      <c r="D199" s="174"/>
      <c r="E199" s="175"/>
      <c r="F199" s="174"/>
      <c r="G199" s="174"/>
      <c r="H199" s="174"/>
      <c r="I199" s="174"/>
      <c r="J199" s="174"/>
      <c r="K199" s="76"/>
      <c r="L199" s="76"/>
      <c r="M199" s="76"/>
      <c r="N199" s="76"/>
      <c r="O199" s="76"/>
      <c r="P199" s="71">
        <v>3</v>
      </c>
      <c r="Q199" s="30"/>
      <c r="R199" s="147"/>
      <c r="S199" s="108"/>
      <c r="T199" s="108"/>
      <c r="U199" s="108"/>
    </row>
    <row r="200" spans="1:21">
      <c r="A200" s="86">
        <v>43957</v>
      </c>
      <c r="B200" s="38">
        <v>2152</v>
      </c>
      <c r="C200" s="174"/>
      <c r="D200" s="174"/>
      <c r="E200" s="175"/>
      <c r="F200" s="174"/>
      <c r="G200" s="174"/>
      <c r="H200" s="174"/>
      <c r="I200" s="174"/>
      <c r="J200" s="174"/>
      <c r="K200" s="76"/>
      <c r="L200" s="76"/>
      <c r="M200" s="76"/>
      <c r="N200" s="76"/>
      <c r="O200" s="76"/>
      <c r="P200" s="71">
        <v>2</v>
      </c>
      <c r="Q200" s="30"/>
      <c r="R200" s="147"/>
      <c r="S200" s="108"/>
      <c r="T200" s="108"/>
      <c r="U200" s="108"/>
    </row>
    <row r="201" spans="1:21">
      <c r="A201" s="86">
        <v>43958</v>
      </c>
      <c r="B201" s="38">
        <v>1965</v>
      </c>
      <c r="C201" s="174"/>
      <c r="D201" s="174"/>
      <c r="E201" s="175"/>
      <c r="F201" s="174"/>
      <c r="G201" s="174"/>
      <c r="H201" s="174"/>
      <c r="I201" s="174"/>
      <c r="J201" s="174"/>
      <c r="K201" s="76"/>
      <c r="L201" s="76"/>
      <c r="M201" s="76"/>
      <c r="N201" s="76"/>
      <c r="O201" s="76"/>
      <c r="P201" s="71">
        <v>0</v>
      </c>
      <c r="Q201" s="30"/>
      <c r="R201" s="147"/>
      <c r="S201" s="108"/>
      <c r="T201" s="108"/>
      <c r="U201" s="108"/>
    </row>
    <row r="202" spans="1:21">
      <c r="A202" s="86">
        <v>43959</v>
      </c>
      <c r="B202" s="38">
        <v>2154</v>
      </c>
      <c r="C202" s="174"/>
      <c r="D202" s="174"/>
      <c r="E202" s="175"/>
      <c r="F202" s="174"/>
      <c r="G202" s="174"/>
      <c r="H202" s="174"/>
      <c r="I202" s="174"/>
      <c r="J202" s="174"/>
      <c r="K202" s="76"/>
      <c r="L202" s="76"/>
      <c r="M202" s="76"/>
      <c r="N202" s="76"/>
      <c r="O202" s="76"/>
      <c r="P202" s="71">
        <v>0</v>
      </c>
      <c r="Q202" s="30"/>
      <c r="R202" s="147"/>
      <c r="S202" s="108"/>
      <c r="T202" s="108"/>
      <c r="U202" s="108"/>
    </row>
    <row r="203" spans="1:21">
      <c r="A203" s="86">
        <v>43960</v>
      </c>
      <c r="B203" s="38">
        <v>2103</v>
      </c>
      <c r="C203" s="174"/>
      <c r="D203" s="174"/>
      <c r="E203" s="175"/>
      <c r="F203" s="174"/>
      <c r="G203" s="174"/>
      <c r="H203" s="174"/>
      <c r="I203" s="174"/>
      <c r="J203" s="174"/>
      <c r="K203" s="76"/>
      <c r="L203" s="76"/>
      <c r="M203" s="76"/>
      <c r="N203" s="76"/>
      <c r="O203" s="76"/>
      <c r="P203" s="71">
        <v>0</v>
      </c>
      <c r="Q203" s="30"/>
      <c r="R203" s="147"/>
      <c r="S203" s="108"/>
      <c r="T203" s="108"/>
      <c r="U203" s="108"/>
    </row>
    <row r="204" spans="1:21">
      <c r="A204" s="86">
        <v>43961</v>
      </c>
      <c r="B204" s="38">
        <v>2287</v>
      </c>
      <c r="C204" s="174"/>
      <c r="D204" s="174"/>
      <c r="E204" s="175"/>
      <c r="F204" s="174"/>
      <c r="G204" s="174"/>
      <c r="H204" s="174"/>
      <c r="I204" s="174"/>
      <c r="J204" s="174"/>
      <c r="K204" s="76"/>
      <c r="L204" s="76"/>
      <c r="M204" s="76"/>
      <c r="N204" s="76"/>
      <c r="O204" s="76"/>
      <c r="P204" s="71">
        <v>0</v>
      </c>
      <c r="Q204" s="30"/>
      <c r="R204" s="147"/>
      <c r="S204" s="108"/>
      <c r="T204" s="108"/>
      <c r="U204" s="108"/>
    </row>
    <row r="205" spans="1:21">
      <c r="A205" s="86">
        <v>43962</v>
      </c>
      <c r="B205" s="38">
        <v>1935</v>
      </c>
      <c r="C205" s="174"/>
      <c r="D205" s="174"/>
      <c r="E205" s="175"/>
      <c r="F205" s="174"/>
      <c r="G205" s="174"/>
      <c r="H205" s="174"/>
      <c r="I205" s="174"/>
      <c r="J205" s="174"/>
      <c r="K205" s="76"/>
      <c r="L205" s="76"/>
      <c r="M205" s="76"/>
      <c r="N205" s="76"/>
      <c r="O205" s="76"/>
      <c r="P205" s="71">
        <v>0</v>
      </c>
      <c r="Q205" s="30"/>
      <c r="R205" s="147"/>
      <c r="S205" s="108"/>
      <c r="T205" s="108"/>
      <c r="U205" s="108"/>
    </row>
    <row r="206" spans="1:21">
      <c r="A206" s="86">
        <v>43963</v>
      </c>
      <c r="B206" s="38">
        <v>2185</v>
      </c>
      <c r="C206" s="363" t="s">
        <v>58</v>
      </c>
      <c r="D206" s="364"/>
      <c r="E206" s="364"/>
      <c r="F206" s="364"/>
      <c r="G206" s="364"/>
      <c r="H206" s="364"/>
      <c r="I206" s="364"/>
      <c r="J206" s="364"/>
      <c r="K206" s="364"/>
      <c r="L206" s="364"/>
      <c r="M206" s="364"/>
      <c r="N206" s="364"/>
      <c r="O206" s="365"/>
      <c r="P206" s="71">
        <v>0</v>
      </c>
      <c r="Q206" s="30"/>
      <c r="R206" s="147"/>
      <c r="S206" s="108"/>
      <c r="T206" s="108"/>
      <c r="U206" s="108"/>
    </row>
    <row r="207" spans="1:21">
      <c r="A207" s="86">
        <v>43964</v>
      </c>
      <c r="B207" s="38">
        <v>1924</v>
      </c>
      <c r="C207" s="174"/>
      <c r="D207" s="174"/>
      <c r="E207" s="175"/>
      <c r="F207" s="174"/>
      <c r="G207" s="174"/>
      <c r="H207" s="174"/>
      <c r="I207" s="174"/>
      <c r="J207" s="174"/>
      <c r="K207" s="76"/>
      <c r="L207" s="76"/>
      <c r="M207" s="76"/>
      <c r="N207" s="76"/>
      <c r="O207" s="76"/>
      <c r="P207" s="71">
        <v>0</v>
      </c>
      <c r="Q207" s="30"/>
      <c r="R207" s="147"/>
      <c r="S207" s="108"/>
      <c r="T207" s="108"/>
      <c r="U207" s="108"/>
    </row>
    <row r="208" spans="1:21">
      <c r="A208" s="86">
        <v>43965</v>
      </c>
      <c r="B208" s="38">
        <v>2132</v>
      </c>
      <c r="C208" s="174"/>
      <c r="D208" s="174"/>
      <c r="E208" s="175"/>
      <c r="F208" s="174"/>
      <c r="G208" s="174"/>
      <c r="H208" s="174"/>
      <c r="I208" s="174"/>
      <c r="J208" s="174"/>
      <c r="K208" s="76"/>
      <c r="L208" s="76"/>
      <c r="M208" s="76"/>
      <c r="N208" s="76"/>
      <c r="O208" s="76"/>
      <c r="P208" s="71">
        <v>0</v>
      </c>
      <c r="Q208" s="30"/>
      <c r="R208" s="147"/>
      <c r="S208" s="108"/>
      <c r="T208" s="108"/>
      <c r="U208" s="108"/>
    </row>
    <row r="209" spans="1:21">
      <c r="A209" s="86">
        <v>43966</v>
      </c>
      <c r="B209" s="38">
        <v>2112</v>
      </c>
      <c r="C209" s="174"/>
      <c r="D209" s="174"/>
      <c r="E209" s="175"/>
      <c r="F209" s="174"/>
      <c r="G209" s="174"/>
      <c r="H209" s="174"/>
      <c r="I209" s="174"/>
      <c r="J209" s="174"/>
      <c r="K209" s="76"/>
      <c r="L209" s="76"/>
      <c r="M209" s="76"/>
      <c r="N209" s="76"/>
      <c r="O209" s="76"/>
      <c r="P209" s="71">
        <v>0</v>
      </c>
      <c r="Q209" s="30"/>
      <c r="R209" s="147"/>
      <c r="S209" s="108"/>
      <c r="T209" s="108"/>
      <c r="U209" s="108"/>
    </row>
    <row r="210" spans="1:21">
      <c r="A210" s="86">
        <v>43967</v>
      </c>
      <c r="B210" s="38">
        <v>2083</v>
      </c>
      <c r="C210" s="174"/>
      <c r="D210" s="174"/>
      <c r="E210" s="175"/>
      <c r="F210" s="174"/>
      <c r="G210" s="174"/>
      <c r="H210" s="174"/>
      <c r="I210" s="174"/>
      <c r="J210" s="174"/>
      <c r="K210" s="76"/>
      <c r="L210" s="76"/>
      <c r="M210" s="76"/>
      <c r="N210" s="76"/>
      <c r="O210" s="76"/>
      <c r="P210" s="71">
        <v>2</v>
      </c>
      <c r="Q210" s="30"/>
      <c r="R210" s="147"/>
      <c r="S210" s="108"/>
      <c r="T210" s="108"/>
      <c r="U210" s="108"/>
    </row>
    <row r="211" spans="1:21">
      <c r="A211" s="86">
        <v>43968</v>
      </c>
      <c r="B211" s="38">
        <v>1921</v>
      </c>
      <c r="C211" s="174"/>
      <c r="D211" s="174"/>
      <c r="E211" s="175"/>
      <c r="F211" s="174"/>
      <c r="G211" s="174"/>
      <c r="H211" s="174"/>
      <c r="I211" s="174"/>
      <c r="J211" s="174"/>
      <c r="K211" s="76"/>
      <c r="L211" s="76"/>
      <c r="M211" s="76"/>
      <c r="N211" s="76"/>
      <c r="O211" s="76"/>
      <c r="P211" s="71">
        <v>10</v>
      </c>
      <c r="Q211" s="30"/>
      <c r="R211" s="147"/>
      <c r="S211" s="108"/>
      <c r="T211" s="108"/>
      <c r="U211" s="108"/>
    </row>
    <row r="212" spans="1:21">
      <c r="A212" s="86">
        <v>43969</v>
      </c>
      <c r="B212" s="38">
        <v>2445</v>
      </c>
      <c r="C212" s="174"/>
      <c r="D212" s="174"/>
      <c r="E212" s="175"/>
      <c r="F212" s="174"/>
      <c r="G212" s="174"/>
      <c r="H212" s="174"/>
      <c r="I212" s="174"/>
      <c r="J212" s="174"/>
      <c r="K212" s="76"/>
      <c r="L212" s="76"/>
      <c r="M212" s="76"/>
      <c r="N212" s="76"/>
      <c r="O212" s="76"/>
      <c r="P212" s="71">
        <v>0</v>
      </c>
      <c r="Q212" s="30"/>
      <c r="R212" s="147"/>
      <c r="S212" s="108"/>
      <c r="T212" s="108"/>
      <c r="U212" s="108"/>
    </row>
    <row r="213" spans="1:21">
      <c r="A213" s="86">
        <v>43970</v>
      </c>
      <c r="B213" s="38">
        <v>2237</v>
      </c>
      <c r="C213" s="174"/>
      <c r="D213" s="174"/>
      <c r="E213" s="175"/>
      <c r="F213" s="174"/>
      <c r="G213" s="174"/>
      <c r="H213" s="174"/>
      <c r="I213" s="174"/>
      <c r="J213" s="174"/>
      <c r="K213" s="76"/>
      <c r="L213" s="76"/>
      <c r="M213" s="76"/>
      <c r="N213" s="76"/>
      <c r="O213" s="76"/>
      <c r="P213" s="71">
        <v>0</v>
      </c>
      <c r="Q213" s="30"/>
      <c r="R213" s="147"/>
      <c r="S213" s="108"/>
      <c r="T213" s="108"/>
      <c r="U213" s="108"/>
    </row>
    <row r="214" spans="1:21">
      <c r="A214" s="86">
        <v>43971</v>
      </c>
      <c r="B214" s="38">
        <v>2199</v>
      </c>
      <c r="C214" s="174"/>
      <c r="D214" s="174"/>
      <c r="E214" s="175"/>
      <c r="F214" s="174"/>
      <c r="G214" s="174"/>
      <c r="H214" s="174"/>
      <c r="I214" s="174"/>
      <c r="J214" s="174"/>
      <c r="K214" s="76"/>
      <c r="L214" s="76"/>
      <c r="M214" s="76"/>
      <c r="N214" s="76"/>
      <c r="O214" s="76"/>
      <c r="P214" s="71">
        <v>0</v>
      </c>
      <c r="Q214" s="30"/>
      <c r="R214" s="147"/>
      <c r="S214" s="108"/>
      <c r="T214" s="108"/>
      <c r="U214" s="108"/>
    </row>
    <row r="215" spans="1:21">
      <c r="A215" s="86">
        <v>43972</v>
      </c>
      <c r="B215" s="38">
        <v>2115</v>
      </c>
      <c r="C215" s="174"/>
      <c r="D215" s="174"/>
      <c r="E215" s="175"/>
      <c r="F215" s="174"/>
      <c r="G215" s="174"/>
      <c r="H215" s="174"/>
      <c r="I215" s="174"/>
      <c r="J215" s="174"/>
      <c r="K215" s="76"/>
      <c r="L215" s="76"/>
      <c r="M215" s="76"/>
      <c r="N215" s="76"/>
      <c r="O215" s="76"/>
      <c r="P215" s="71">
        <v>4</v>
      </c>
      <c r="Q215" s="30"/>
      <c r="R215" s="147"/>
      <c r="S215" s="108"/>
      <c r="T215" s="108"/>
      <c r="U215" s="108"/>
    </row>
    <row r="216" spans="1:21">
      <c r="A216" s="86">
        <v>43973</v>
      </c>
      <c r="B216" s="38">
        <v>2231</v>
      </c>
      <c r="C216" s="174"/>
      <c r="D216" s="174"/>
      <c r="E216" s="175"/>
      <c r="F216" s="174"/>
      <c r="G216" s="174"/>
      <c r="H216" s="174"/>
      <c r="I216" s="174"/>
      <c r="J216" s="174"/>
      <c r="K216" s="76"/>
      <c r="L216" s="76"/>
      <c r="M216" s="76"/>
      <c r="N216" s="76"/>
      <c r="O216" s="76"/>
      <c r="P216" s="71">
        <v>0</v>
      </c>
      <c r="Q216" s="30"/>
      <c r="R216" s="147"/>
      <c r="S216" s="108"/>
      <c r="T216" s="108"/>
      <c r="U216" s="108"/>
    </row>
    <row r="217" spans="1:21">
      <c r="A217" s="86">
        <v>43974</v>
      </c>
      <c r="B217" s="38">
        <v>2062</v>
      </c>
      <c r="C217" s="174"/>
      <c r="D217" s="174"/>
      <c r="E217" s="175"/>
      <c r="F217" s="174"/>
      <c r="G217" s="174"/>
      <c r="H217" s="174"/>
      <c r="I217" s="174"/>
      <c r="J217" s="174"/>
      <c r="K217" s="76"/>
      <c r="L217" s="76"/>
      <c r="M217" s="76"/>
      <c r="N217" s="76"/>
      <c r="O217" s="76"/>
      <c r="P217" s="71">
        <v>0</v>
      </c>
      <c r="Q217" s="30"/>
      <c r="R217" s="147"/>
      <c r="S217" s="108"/>
      <c r="T217" s="108"/>
      <c r="U217" s="108"/>
    </row>
    <row r="218" spans="1:21">
      <c r="A218" s="86">
        <v>43975</v>
      </c>
      <c r="B218" s="38">
        <v>2003</v>
      </c>
      <c r="C218" s="174"/>
      <c r="D218" s="174"/>
      <c r="E218" s="175"/>
      <c r="F218" s="174"/>
      <c r="G218" s="174"/>
      <c r="H218" s="174"/>
      <c r="I218" s="174"/>
      <c r="J218" s="174"/>
      <c r="K218" s="76"/>
      <c r="L218" s="76"/>
      <c r="M218" s="76"/>
      <c r="N218" s="76"/>
      <c r="O218" s="76"/>
      <c r="P218" s="71">
        <v>0</v>
      </c>
      <c r="Q218" s="30"/>
      <c r="R218" s="147"/>
      <c r="S218" s="108"/>
      <c r="T218" s="108"/>
      <c r="U218" s="108"/>
    </row>
    <row r="219" spans="1:21">
      <c r="A219" s="86">
        <v>43976</v>
      </c>
      <c r="B219" s="38">
        <v>2101</v>
      </c>
      <c r="C219" s="174"/>
      <c r="D219" s="174"/>
      <c r="E219" s="175"/>
      <c r="F219" s="174"/>
      <c r="G219" s="174"/>
      <c r="H219" s="174"/>
      <c r="I219" s="174"/>
      <c r="J219" s="174"/>
      <c r="K219" s="76"/>
      <c r="L219" s="76"/>
      <c r="M219" s="76"/>
      <c r="N219" s="76"/>
      <c r="O219" s="76"/>
      <c r="P219" s="71">
        <v>0</v>
      </c>
      <c r="Q219" s="30"/>
      <c r="R219" s="147"/>
      <c r="S219" s="108"/>
      <c r="T219" s="108"/>
      <c r="U219" s="108"/>
    </row>
    <row r="220" spans="1:21">
      <c r="A220" s="86">
        <v>43977</v>
      </c>
      <c r="B220" s="38">
        <v>2212</v>
      </c>
      <c r="C220" s="363" t="s">
        <v>58</v>
      </c>
      <c r="D220" s="364"/>
      <c r="E220" s="364"/>
      <c r="F220" s="364"/>
      <c r="G220" s="364"/>
      <c r="H220" s="364"/>
      <c r="I220" s="364"/>
      <c r="J220" s="364"/>
      <c r="K220" s="364"/>
      <c r="L220" s="364"/>
      <c r="M220" s="364"/>
      <c r="N220" s="364"/>
      <c r="O220" s="365"/>
      <c r="P220" s="71">
        <v>0</v>
      </c>
      <c r="Q220" s="30"/>
      <c r="R220" s="147"/>
      <c r="S220" s="108"/>
      <c r="T220" s="108"/>
      <c r="U220" s="108"/>
    </row>
    <row r="221" spans="1:21">
      <c r="A221" s="86">
        <v>43978</v>
      </c>
      <c r="B221" s="38">
        <v>2125</v>
      </c>
      <c r="C221" s="174"/>
      <c r="D221" s="174"/>
      <c r="E221" s="175"/>
      <c r="F221" s="174"/>
      <c r="G221" s="174"/>
      <c r="H221" s="174"/>
      <c r="I221" s="174"/>
      <c r="J221" s="174"/>
      <c r="K221" s="76"/>
      <c r="L221" s="76"/>
      <c r="M221" s="76"/>
      <c r="N221" s="76"/>
      <c r="O221" s="76"/>
      <c r="P221" s="71">
        <v>0</v>
      </c>
      <c r="Q221" s="30"/>
      <c r="R221" s="147"/>
      <c r="S221" s="108"/>
      <c r="T221" s="108"/>
      <c r="U221" s="108"/>
    </row>
    <row r="222" spans="1:21">
      <c r="A222" s="86">
        <v>43979</v>
      </c>
      <c r="B222" s="38">
        <v>1998</v>
      </c>
      <c r="C222" s="174"/>
      <c r="D222" s="174"/>
      <c r="E222" s="175"/>
      <c r="F222" s="174"/>
      <c r="G222" s="174"/>
      <c r="H222" s="174"/>
      <c r="I222" s="174"/>
      <c r="J222" s="174"/>
      <c r="K222" s="76"/>
      <c r="L222" s="76"/>
      <c r="M222" s="76"/>
      <c r="N222" s="76"/>
      <c r="O222" s="76"/>
      <c r="P222" s="71">
        <v>0</v>
      </c>
      <c r="Q222" s="30"/>
      <c r="R222" s="147"/>
      <c r="S222" s="108"/>
      <c r="T222" s="108"/>
      <c r="U222" s="108"/>
    </row>
    <row r="223" spans="1:21">
      <c r="A223" s="86">
        <v>43980</v>
      </c>
      <c r="B223" s="38">
        <v>2084</v>
      </c>
      <c r="C223" s="174"/>
      <c r="D223" s="174"/>
      <c r="E223" s="175"/>
      <c r="F223" s="174"/>
      <c r="G223" s="174"/>
      <c r="H223" s="174"/>
      <c r="I223" s="174"/>
      <c r="J223" s="174"/>
      <c r="K223" s="76"/>
      <c r="L223" s="76"/>
      <c r="M223" s="76"/>
      <c r="N223" s="76"/>
      <c r="O223" s="76"/>
      <c r="P223" s="71">
        <v>2</v>
      </c>
      <c r="Q223" s="30"/>
      <c r="R223" s="147"/>
      <c r="S223" s="108"/>
      <c r="T223" s="108"/>
      <c r="U223" s="108"/>
    </row>
    <row r="224" spans="1:21">
      <c r="A224" s="86">
        <v>43981</v>
      </c>
      <c r="B224" s="38">
        <v>2213</v>
      </c>
      <c r="C224" s="174"/>
      <c r="D224" s="174"/>
      <c r="E224" s="175"/>
      <c r="F224" s="174"/>
      <c r="G224" s="174"/>
      <c r="H224" s="174"/>
      <c r="I224" s="174"/>
      <c r="J224" s="174"/>
      <c r="K224" s="76"/>
      <c r="L224" s="76"/>
      <c r="M224" s="76"/>
      <c r="N224" s="76"/>
      <c r="O224" s="76"/>
      <c r="P224" s="71">
        <v>6</v>
      </c>
      <c r="Q224" s="30"/>
      <c r="R224" s="147"/>
      <c r="S224" s="108"/>
      <c r="T224" s="108"/>
      <c r="U224" s="108"/>
    </row>
    <row r="225" spans="1:21">
      <c r="A225" s="86">
        <v>43982</v>
      </c>
      <c r="B225" s="38">
        <v>2116</v>
      </c>
      <c r="C225" s="174"/>
      <c r="D225" s="174"/>
      <c r="E225" s="175"/>
      <c r="F225" s="174"/>
      <c r="G225" s="174"/>
      <c r="H225" s="174"/>
      <c r="I225" s="174"/>
      <c r="J225" s="174"/>
      <c r="K225" s="76"/>
      <c r="L225" s="76"/>
      <c r="M225" s="76"/>
      <c r="N225" s="76"/>
      <c r="O225" s="76"/>
      <c r="P225" s="71">
        <v>0</v>
      </c>
      <c r="Q225" s="30"/>
      <c r="R225" s="147"/>
      <c r="S225" s="108"/>
      <c r="T225" s="108"/>
      <c r="U225" s="108"/>
    </row>
    <row r="226" spans="1:21">
      <c r="A226" s="86">
        <v>43983</v>
      </c>
      <c r="B226" s="38">
        <v>1972</v>
      </c>
      <c r="C226" s="174"/>
      <c r="D226" s="174"/>
      <c r="E226" s="175"/>
      <c r="F226" s="174"/>
      <c r="G226" s="174"/>
      <c r="H226" s="174"/>
      <c r="I226" s="174"/>
      <c r="J226" s="174"/>
      <c r="K226" s="76"/>
      <c r="L226" s="76"/>
      <c r="M226" s="76"/>
      <c r="N226" s="76"/>
      <c r="O226" s="76"/>
      <c r="P226" s="71">
        <v>0</v>
      </c>
      <c r="Q226" s="30"/>
      <c r="R226" s="147"/>
      <c r="S226" s="108"/>
      <c r="T226" s="108"/>
      <c r="U226" s="108"/>
    </row>
    <row r="227" spans="1:21">
      <c r="A227" s="86">
        <v>43984</v>
      </c>
      <c r="B227" s="38">
        <v>2174</v>
      </c>
      <c r="C227" s="174"/>
      <c r="D227" s="174"/>
      <c r="E227" s="175"/>
      <c r="F227" s="174"/>
      <c r="G227" s="174"/>
      <c r="H227" s="174"/>
      <c r="I227" s="174"/>
      <c r="J227" s="174"/>
      <c r="K227" s="76"/>
      <c r="L227" s="76"/>
      <c r="M227" s="76"/>
      <c r="N227" s="76"/>
      <c r="O227" s="76"/>
      <c r="P227" s="71">
        <v>0</v>
      </c>
      <c r="Q227" s="30"/>
      <c r="R227" s="147"/>
      <c r="S227" s="108"/>
      <c r="T227" s="108"/>
      <c r="U227" s="108"/>
    </row>
    <row r="228" spans="1:21">
      <c r="A228" s="86">
        <v>43985</v>
      </c>
      <c r="B228" s="38">
        <v>2109</v>
      </c>
      <c r="C228" s="174"/>
      <c r="D228" s="174"/>
      <c r="E228" s="175"/>
      <c r="F228" s="174"/>
      <c r="G228" s="174"/>
      <c r="H228" s="174"/>
      <c r="I228" s="174"/>
      <c r="J228" s="174"/>
      <c r="K228" s="76"/>
      <c r="L228" s="76"/>
      <c r="M228" s="76"/>
      <c r="N228" s="76"/>
      <c r="O228" s="76"/>
      <c r="P228" s="71">
        <v>0</v>
      </c>
      <c r="Q228" s="30"/>
      <c r="R228" s="147"/>
      <c r="S228" s="108"/>
      <c r="T228" s="108"/>
      <c r="U228" s="108"/>
    </row>
    <row r="229" spans="1:21">
      <c r="A229" s="86">
        <v>43986</v>
      </c>
      <c r="B229" s="38">
        <v>2188</v>
      </c>
      <c r="C229" s="174"/>
      <c r="D229" s="174"/>
      <c r="E229" s="175"/>
      <c r="F229" s="174"/>
      <c r="G229" s="174"/>
      <c r="H229" s="174"/>
      <c r="I229" s="174"/>
      <c r="J229" s="174"/>
      <c r="K229" s="76"/>
      <c r="L229" s="76"/>
      <c r="M229" s="76"/>
      <c r="N229" s="76"/>
      <c r="O229" s="76"/>
      <c r="P229" s="71">
        <v>0</v>
      </c>
      <c r="Q229" s="30"/>
      <c r="R229" s="147"/>
      <c r="S229" s="108"/>
      <c r="T229" s="108"/>
      <c r="U229" s="108"/>
    </row>
    <row r="230" spans="1:21">
      <c r="A230" s="86">
        <v>43987</v>
      </c>
      <c r="B230" s="38">
        <v>1964</v>
      </c>
      <c r="C230" s="174"/>
      <c r="D230" s="174"/>
      <c r="E230" s="175"/>
      <c r="F230" s="174"/>
      <c r="G230" s="174"/>
      <c r="H230" s="174"/>
      <c r="I230" s="174"/>
      <c r="J230" s="174"/>
      <c r="K230" s="76"/>
      <c r="L230" s="76"/>
      <c r="M230" s="76"/>
      <c r="N230" s="76"/>
      <c r="O230" s="76"/>
      <c r="P230" s="71">
        <v>0</v>
      </c>
      <c r="Q230" s="30"/>
      <c r="R230" s="147"/>
      <c r="S230" s="108"/>
      <c r="T230" s="108"/>
      <c r="U230" s="108"/>
    </row>
    <row r="231" spans="1:21">
      <c r="A231" s="86">
        <v>43988</v>
      </c>
      <c r="B231" s="38">
        <v>2059</v>
      </c>
      <c r="C231" s="174"/>
      <c r="D231" s="174"/>
      <c r="E231" s="175"/>
      <c r="F231" s="174"/>
      <c r="G231" s="174"/>
      <c r="H231" s="174"/>
      <c r="I231" s="174"/>
      <c r="J231" s="174"/>
      <c r="K231" s="76"/>
      <c r="L231" s="76"/>
      <c r="M231" s="76"/>
      <c r="N231" s="76"/>
      <c r="O231" s="76"/>
      <c r="P231" s="71">
        <v>0</v>
      </c>
      <c r="Q231" s="30"/>
      <c r="R231" s="147"/>
      <c r="S231" s="108"/>
      <c r="T231" s="108"/>
      <c r="U231" s="108"/>
    </row>
    <row r="232" spans="1:21">
      <c r="A232" s="86">
        <v>43989</v>
      </c>
      <c r="B232" s="38">
        <v>1909</v>
      </c>
      <c r="C232" s="174"/>
      <c r="D232" s="174"/>
      <c r="E232" s="175"/>
      <c r="F232" s="174"/>
      <c r="G232" s="174"/>
      <c r="H232" s="174"/>
      <c r="I232" s="174"/>
      <c r="J232" s="174"/>
      <c r="K232" s="76"/>
      <c r="L232" s="76"/>
      <c r="M232" s="76"/>
      <c r="N232" s="76"/>
      <c r="O232" s="76"/>
      <c r="P232" s="71">
        <v>0</v>
      </c>
      <c r="Q232" s="30"/>
      <c r="R232" s="147"/>
      <c r="S232" s="108"/>
      <c r="T232" s="108"/>
      <c r="U232" s="108"/>
    </row>
    <row r="233" spans="1:21">
      <c r="A233" s="86">
        <v>43990</v>
      </c>
      <c r="B233" s="38">
        <v>1849</v>
      </c>
      <c r="C233" s="174"/>
      <c r="D233" s="174"/>
      <c r="E233" s="175"/>
      <c r="F233" s="174"/>
      <c r="G233" s="174"/>
      <c r="H233" s="174"/>
      <c r="I233" s="174"/>
      <c r="J233" s="174"/>
      <c r="K233" s="76"/>
      <c r="L233" s="76"/>
      <c r="M233" s="76"/>
      <c r="N233" s="76"/>
      <c r="O233" s="76"/>
      <c r="P233" s="71">
        <v>0</v>
      </c>
      <c r="Q233" s="30"/>
      <c r="R233" s="147"/>
      <c r="S233" s="108"/>
      <c r="T233" s="108"/>
      <c r="U233" s="108"/>
    </row>
    <row r="234" spans="1:21">
      <c r="A234" s="86">
        <v>43991</v>
      </c>
      <c r="B234" s="38">
        <v>2041.9999999999998</v>
      </c>
      <c r="C234" s="363" t="s">
        <v>58</v>
      </c>
      <c r="D234" s="364"/>
      <c r="E234" s="364"/>
      <c r="F234" s="364"/>
      <c r="G234" s="364"/>
      <c r="H234" s="364"/>
      <c r="I234" s="364"/>
      <c r="J234" s="364"/>
      <c r="K234" s="364"/>
      <c r="L234" s="364"/>
      <c r="M234" s="364"/>
      <c r="N234" s="364"/>
      <c r="O234" s="365"/>
      <c r="P234" s="71">
        <v>0</v>
      </c>
      <c r="Q234" s="30"/>
      <c r="R234" s="147"/>
      <c r="S234" s="108"/>
      <c r="T234" s="108"/>
      <c r="U234" s="108"/>
    </row>
    <row r="235" spans="1:21">
      <c r="A235" s="86">
        <v>43992</v>
      </c>
      <c r="B235" s="38">
        <v>2275</v>
      </c>
      <c r="C235" s="174"/>
      <c r="D235" s="174"/>
      <c r="E235" s="175"/>
      <c r="F235" s="174"/>
      <c r="G235" s="174"/>
      <c r="H235" s="174"/>
      <c r="I235" s="174"/>
      <c r="J235" s="174"/>
      <c r="K235" s="76"/>
      <c r="L235" s="76"/>
      <c r="M235" s="76"/>
      <c r="N235" s="76"/>
      <c r="O235" s="76"/>
      <c r="P235" s="71">
        <v>0</v>
      </c>
      <c r="Q235" s="30"/>
      <c r="R235" s="147"/>
      <c r="S235" s="108"/>
      <c r="T235" s="108"/>
      <c r="U235" s="108"/>
    </row>
    <row r="236" spans="1:21">
      <c r="A236" s="86">
        <v>43993</v>
      </c>
      <c r="B236" s="38">
        <v>4046.9999999999995</v>
      </c>
      <c r="C236" s="174"/>
      <c r="D236" s="174"/>
      <c r="E236" s="175"/>
      <c r="F236" s="174"/>
      <c r="G236" s="174"/>
      <c r="H236" s="174"/>
      <c r="I236" s="174"/>
      <c r="J236" s="174"/>
      <c r="K236" s="76"/>
      <c r="L236" s="76"/>
      <c r="M236" s="76"/>
      <c r="N236" s="76"/>
      <c r="O236" s="76"/>
      <c r="P236" s="71">
        <v>0</v>
      </c>
      <c r="Q236" s="30"/>
      <c r="R236" s="147"/>
      <c r="S236" s="108"/>
      <c r="T236" s="108"/>
      <c r="U236" s="108"/>
    </row>
    <row r="237" spans="1:21">
      <c r="A237" s="86">
        <v>43994</v>
      </c>
      <c r="B237" s="38">
        <v>2421</v>
      </c>
      <c r="C237" s="174"/>
      <c r="D237" s="174"/>
      <c r="E237" s="175"/>
      <c r="F237" s="174"/>
      <c r="G237" s="174"/>
      <c r="H237" s="174"/>
      <c r="I237" s="174"/>
      <c r="J237" s="174"/>
      <c r="K237" s="76"/>
      <c r="L237" s="76"/>
      <c r="M237" s="76"/>
      <c r="N237" s="76"/>
      <c r="O237" s="76"/>
      <c r="P237" s="71">
        <v>0</v>
      </c>
      <c r="Q237" s="30"/>
      <c r="R237" s="147"/>
      <c r="S237" s="108"/>
      <c r="T237" s="108"/>
      <c r="U237" s="108"/>
    </row>
    <row r="238" spans="1:21">
      <c r="A238" s="86">
        <v>43995</v>
      </c>
      <c r="B238" s="38">
        <v>2252</v>
      </c>
      <c r="C238" s="174"/>
      <c r="D238" s="174"/>
      <c r="E238" s="175"/>
      <c r="F238" s="174"/>
      <c r="G238" s="174"/>
      <c r="H238" s="174"/>
      <c r="I238" s="174"/>
      <c r="J238" s="174"/>
      <c r="K238" s="76"/>
      <c r="L238" s="76"/>
      <c r="M238" s="76"/>
      <c r="N238" s="76"/>
      <c r="O238" s="76"/>
      <c r="P238" s="71">
        <v>0</v>
      </c>
      <c r="Q238" s="30"/>
      <c r="R238" s="147"/>
      <c r="S238" s="108"/>
      <c r="T238" s="108"/>
      <c r="U238" s="108"/>
    </row>
    <row r="239" spans="1:21">
      <c r="A239" s="86">
        <v>43996</v>
      </c>
      <c r="B239" s="38">
        <v>2106</v>
      </c>
      <c r="C239" s="174"/>
      <c r="D239" s="174"/>
      <c r="E239" s="175"/>
      <c r="F239" s="174"/>
      <c r="G239" s="174"/>
      <c r="H239" s="174"/>
      <c r="I239" s="174"/>
      <c r="J239" s="174"/>
      <c r="K239" s="76"/>
      <c r="L239" s="76"/>
      <c r="M239" s="76"/>
      <c r="N239" s="76"/>
      <c r="O239" s="76"/>
      <c r="P239" s="71">
        <v>20</v>
      </c>
      <c r="Q239" s="30"/>
      <c r="R239" s="147"/>
      <c r="S239" s="108"/>
      <c r="T239" s="108"/>
      <c r="U239" s="108"/>
    </row>
    <row r="240" spans="1:21">
      <c r="A240" s="86">
        <v>43997</v>
      </c>
      <c r="B240" s="38">
        <v>4243</v>
      </c>
      <c r="C240" s="174"/>
      <c r="D240" s="174"/>
      <c r="E240" s="175"/>
      <c r="F240" s="174"/>
      <c r="G240" s="174"/>
      <c r="H240" s="174"/>
      <c r="I240" s="174"/>
      <c r="J240" s="174"/>
      <c r="K240" s="76"/>
      <c r="L240" s="76"/>
      <c r="M240" s="76"/>
      <c r="N240" s="76"/>
      <c r="O240" s="76"/>
      <c r="P240" s="71">
        <v>0</v>
      </c>
      <c r="Q240" s="30"/>
      <c r="R240" s="147"/>
      <c r="S240" s="108"/>
      <c r="T240" s="108"/>
      <c r="U240" s="108"/>
    </row>
    <row r="241" spans="1:21">
      <c r="A241" s="86">
        <v>43998</v>
      </c>
      <c r="B241" s="38">
        <v>2596</v>
      </c>
      <c r="C241" s="174"/>
      <c r="D241" s="174"/>
      <c r="E241" s="175"/>
      <c r="F241" s="174"/>
      <c r="G241" s="174"/>
      <c r="H241" s="174"/>
      <c r="I241" s="174"/>
      <c r="J241" s="174"/>
      <c r="K241" s="76"/>
      <c r="L241" s="76"/>
      <c r="M241" s="76"/>
      <c r="N241" s="76"/>
      <c r="O241" s="76"/>
      <c r="P241" s="71">
        <v>0</v>
      </c>
      <c r="Q241" s="30"/>
      <c r="R241" s="147"/>
      <c r="S241" s="108"/>
      <c r="T241" s="108"/>
      <c r="U241" s="108"/>
    </row>
    <row r="242" spans="1:21">
      <c r="A242" s="86">
        <v>43999</v>
      </c>
      <c r="B242" s="38">
        <v>2345</v>
      </c>
      <c r="C242" s="174"/>
      <c r="D242" s="174"/>
      <c r="E242" s="175"/>
      <c r="F242" s="174"/>
      <c r="G242" s="174"/>
      <c r="H242" s="174"/>
      <c r="I242" s="174"/>
      <c r="J242" s="174"/>
      <c r="K242" s="76"/>
      <c r="L242" s="76"/>
      <c r="M242" s="76"/>
      <c r="N242" s="76"/>
      <c r="O242" s="76"/>
      <c r="P242" s="71">
        <v>0</v>
      </c>
      <c r="Q242" s="30"/>
      <c r="R242" s="147"/>
      <c r="S242" s="108"/>
      <c r="T242" s="108"/>
      <c r="U242" s="108"/>
    </row>
    <row r="243" spans="1:21">
      <c r="A243" s="86">
        <v>44000</v>
      </c>
      <c r="B243" s="38">
        <v>2395</v>
      </c>
      <c r="C243" s="174"/>
      <c r="D243" s="174"/>
      <c r="E243" s="175"/>
      <c r="F243" s="174"/>
      <c r="G243" s="174"/>
      <c r="H243" s="174"/>
      <c r="I243" s="174"/>
      <c r="J243" s="174"/>
      <c r="K243" s="76"/>
      <c r="L243" s="76"/>
      <c r="M243" s="76"/>
      <c r="N243" s="76"/>
      <c r="O243" s="76"/>
      <c r="P243" s="71">
        <v>0</v>
      </c>
      <c r="Q243" s="30"/>
      <c r="R243" s="147"/>
      <c r="S243" s="108"/>
      <c r="T243" s="108"/>
      <c r="U243" s="108"/>
    </row>
    <row r="244" spans="1:21">
      <c r="A244" s="86">
        <v>44001</v>
      </c>
      <c r="B244" s="38">
        <v>2781</v>
      </c>
      <c r="C244" s="174"/>
      <c r="D244" s="174"/>
      <c r="E244" s="175"/>
      <c r="F244" s="174"/>
      <c r="G244" s="174"/>
      <c r="H244" s="174"/>
      <c r="I244" s="174"/>
      <c r="J244" s="174"/>
      <c r="K244" s="76"/>
      <c r="L244" s="76"/>
      <c r="M244" s="76"/>
      <c r="N244" s="76"/>
      <c r="O244" s="76"/>
      <c r="P244" s="71">
        <v>23</v>
      </c>
      <c r="Q244" s="30"/>
      <c r="R244" s="147"/>
      <c r="S244" s="108"/>
      <c r="T244" s="108"/>
      <c r="U244" s="108"/>
    </row>
    <row r="245" spans="1:21">
      <c r="A245" s="86">
        <v>44002</v>
      </c>
      <c r="B245" s="38">
        <v>3050</v>
      </c>
      <c r="C245" s="174"/>
      <c r="D245" s="174"/>
      <c r="E245" s="175"/>
      <c r="F245" s="174"/>
      <c r="G245" s="174"/>
      <c r="H245" s="174"/>
      <c r="I245" s="174"/>
      <c r="J245" s="174"/>
      <c r="K245" s="76"/>
      <c r="L245" s="76"/>
      <c r="M245" s="76"/>
      <c r="N245" s="76"/>
      <c r="O245" s="76"/>
      <c r="P245" s="71">
        <v>1</v>
      </c>
      <c r="Q245" s="30"/>
      <c r="R245" s="147"/>
      <c r="S245" s="108"/>
      <c r="T245" s="108"/>
      <c r="U245" s="108"/>
    </row>
    <row r="246" spans="1:21">
      <c r="A246" s="86">
        <v>44003</v>
      </c>
      <c r="B246" s="38">
        <v>2495</v>
      </c>
      <c r="C246" s="174"/>
      <c r="D246" s="174"/>
      <c r="E246" s="175"/>
      <c r="F246" s="174"/>
      <c r="G246" s="174"/>
      <c r="H246" s="174"/>
      <c r="I246" s="174"/>
      <c r="J246" s="174"/>
      <c r="K246" s="76"/>
      <c r="L246" s="76"/>
      <c r="M246" s="76"/>
      <c r="N246" s="76"/>
      <c r="O246" s="76"/>
      <c r="P246" s="71">
        <v>3</v>
      </c>
      <c r="Q246" s="30"/>
      <c r="R246" s="147"/>
      <c r="S246" s="108"/>
      <c r="T246" s="108"/>
      <c r="U246" s="108"/>
    </row>
    <row r="247" spans="1:21">
      <c r="A247" s="86">
        <v>44004</v>
      </c>
      <c r="B247" s="38">
        <v>2684</v>
      </c>
      <c r="C247" s="174"/>
      <c r="D247" s="174"/>
      <c r="E247" s="175"/>
      <c r="F247" s="174"/>
      <c r="G247" s="174"/>
      <c r="H247" s="174"/>
      <c r="I247" s="174"/>
      <c r="J247" s="174"/>
      <c r="K247" s="76"/>
      <c r="L247" s="76"/>
      <c r="M247" s="76"/>
      <c r="N247" s="76"/>
      <c r="O247" s="76"/>
      <c r="P247" s="71">
        <v>0</v>
      </c>
      <c r="Q247" s="30"/>
      <c r="R247" s="147"/>
      <c r="S247" s="108"/>
      <c r="T247" s="108"/>
      <c r="U247" s="108"/>
    </row>
    <row r="248" spans="1:21">
      <c r="A248" s="86">
        <v>44005</v>
      </c>
      <c r="B248" s="38">
        <v>2449</v>
      </c>
      <c r="C248" s="363" t="s">
        <v>58</v>
      </c>
      <c r="D248" s="364"/>
      <c r="E248" s="364"/>
      <c r="F248" s="364"/>
      <c r="G248" s="364"/>
      <c r="H248" s="364"/>
      <c r="I248" s="364"/>
      <c r="J248" s="364"/>
      <c r="K248" s="364"/>
      <c r="L248" s="364"/>
      <c r="M248" s="364"/>
      <c r="N248" s="364"/>
      <c r="O248" s="365"/>
      <c r="P248" s="71">
        <v>0</v>
      </c>
      <c r="Q248" s="30"/>
      <c r="R248" s="147"/>
      <c r="S248" s="108"/>
      <c r="T248" s="108"/>
      <c r="U248" s="108"/>
    </row>
    <row r="249" spans="1:21">
      <c r="A249" s="86">
        <v>44006</v>
      </c>
      <c r="B249" s="38">
        <v>2312</v>
      </c>
      <c r="C249" s="174"/>
      <c r="D249" s="174"/>
      <c r="E249" s="175"/>
      <c r="F249" s="174"/>
      <c r="G249" s="174"/>
      <c r="H249" s="174"/>
      <c r="I249" s="174"/>
      <c r="J249" s="174"/>
      <c r="K249" s="76"/>
      <c r="L249" s="76"/>
      <c r="M249" s="76"/>
      <c r="N249" s="76"/>
      <c r="O249" s="76"/>
      <c r="P249" s="71">
        <v>0</v>
      </c>
      <c r="Q249" s="30"/>
      <c r="R249" s="147"/>
      <c r="S249" s="108"/>
      <c r="T249" s="108"/>
      <c r="U249" s="108"/>
    </row>
    <row r="250" spans="1:21">
      <c r="A250" s="86">
        <v>44007</v>
      </c>
      <c r="B250" s="38">
        <v>2189</v>
      </c>
      <c r="C250" s="174"/>
      <c r="D250" s="174"/>
      <c r="E250" s="175"/>
      <c r="F250" s="174"/>
      <c r="G250" s="174"/>
      <c r="H250" s="174"/>
      <c r="I250" s="174"/>
      <c r="J250" s="174"/>
      <c r="K250" s="76"/>
      <c r="L250" s="76"/>
      <c r="M250" s="76"/>
      <c r="N250" s="76"/>
      <c r="O250" s="76"/>
      <c r="P250" s="71">
        <v>0</v>
      </c>
      <c r="Q250" s="30"/>
      <c r="R250" s="147"/>
      <c r="S250" s="108"/>
      <c r="T250" s="108"/>
      <c r="U250" s="108"/>
    </row>
    <row r="251" spans="1:21">
      <c r="A251" s="86">
        <v>44008</v>
      </c>
      <c r="B251" s="136">
        <v>2224</v>
      </c>
      <c r="C251" s="174"/>
      <c r="D251" s="174"/>
      <c r="E251" s="175"/>
      <c r="F251" s="174"/>
      <c r="G251" s="174"/>
      <c r="H251" s="174"/>
      <c r="I251" s="174"/>
      <c r="J251" s="174"/>
      <c r="K251" s="76"/>
      <c r="L251" s="76"/>
      <c r="M251" s="76"/>
      <c r="N251" s="76"/>
      <c r="O251" s="76"/>
      <c r="P251" s="71">
        <v>0</v>
      </c>
      <c r="Q251" s="30"/>
      <c r="R251" s="147"/>
      <c r="S251" s="108"/>
      <c r="T251" s="108"/>
      <c r="U251" s="108"/>
    </row>
    <row r="252" spans="1:21">
      <c r="A252" s="86">
        <v>44009</v>
      </c>
      <c r="B252" s="136">
        <v>2154</v>
      </c>
      <c r="C252" s="174"/>
      <c r="D252" s="174"/>
      <c r="E252" s="175"/>
      <c r="F252" s="174"/>
      <c r="G252" s="174"/>
      <c r="H252" s="174"/>
      <c r="I252" s="174"/>
      <c r="J252" s="174"/>
      <c r="K252" s="76"/>
      <c r="L252" s="76"/>
      <c r="M252" s="76"/>
      <c r="N252" s="76"/>
      <c r="O252" s="76"/>
      <c r="P252" s="71">
        <v>2</v>
      </c>
      <c r="Q252" s="30"/>
      <c r="R252" s="147"/>
      <c r="S252" s="108"/>
      <c r="T252" s="108"/>
      <c r="U252" s="108"/>
    </row>
    <row r="253" spans="1:21">
      <c r="A253" s="86">
        <v>44010</v>
      </c>
      <c r="B253" s="136">
        <v>2088</v>
      </c>
      <c r="C253" s="174"/>
      <c r="D253" s="174"/>
      <c r="E253" s="175"/>
      <c r="F253" s="174"/>
      <c r="G253" s="174"/>
      <c r="H253" s="174"/>
      <c r="I253" s="174"/>
      <c r="J253" s="174"/>
      <c r="K253" s="76"/>
      <c r="L253" s="76"/>
      <c r="M253" s="76"/>
      <c r="N253" s="76"/>
      <c r="O253" s="76"/>
      <c r="P253" s="71">
        <v>0</v>
      </c>
      <c r="Q253" s="30"/>
      <c r="R253" s="147"/>
      <c r="S253" s="108"/>
      <c r="T253" s="108"/>
      <c r="U253" s="108"/>
    </row>
    <row r="254" spans="1:21">
      <c r="A254" s="86">
        <v>44011</v>
      </c>
      <c r="B254" s="136">
        <v>1922</v>
      </c>
      <c r="C254" s="174"/>
      <c r="D254" s="174"/>
      <c r="E254" s="175"/>
      <c r="F254" s="174"/>
      <c r="G254" s="174"/>
      <c r="H254" s="174"/>
      <c r="I254" s="174"/>
      <c r="J254" s="174"/>
      <c r="K254" s="76"/>
      <c r="L254" s="76"/>
      <c r="M254" s="76"/>
      <c r="N254" s="76"/>
      <c r="O254" s="76"/>
      <c r="P254" s="71">
        <v>0</v>
      </c>
      <c r="Q254" s="30"/>
      <c r="R254" s="147"/>
      <c r="S254" s="108"/>
      <c r="T254" s="108"/>
      <c r="U254" s="108"/>
    </row>
    <row r="255" spans="1:21">
      <c r="A255" s="86">
        <v>44012</v>
      </c>
      <c r="B255" s="136">
        <v>2255</v>
      </c>
      <c r="C255" s="174"/>
      <c r="D255" s="174"/>
      <c r="E255" s="175"/>
      <c r="F255" s="174"/>
      <c r="G255" s="174"/>
      <c r="H255" s="174"/>
      <c r="I255" s="174"/>
      <c r="J255" s="174"/>
      <c r="K255" s="76"/>
      <c r="L255" s="76"/>
      <c r="M255" s="76"/>
      <c r="N255" s="76"/>
      <c r="O255" s="76"/>
      <c r="P255" s="71">
        <v>0</v>
      </c>
      <c r="Q255" s="30"/>
      <c r="R255" s="147"/>
      <c r="S255" s="108"/>
      <c r="T255" s="108"/>
      <c r="U255" s="108"/>
    </row>
    <row r="256" spans="1:21">
      <c r="A256" s="86">
        <v>44013</v>
      </c>
      <c r="B256" s="136">
        <v>2151</v>
      </c>
      <c r="C256" s="174"/>
      <c r="D256" s="174"/>
      <c r="E256" s="175"/>
      <c r="F256" s="174"/>
      <c r="G256" s="174"/>
      <c r="H256" s="174"/>
      <c r="I256" s="174"/>
      <c r="J256" s="174"/>
      <c r="K256" s="76"/>
      <c r="L256" s="76"/>
      <c r="M256" s="76"/>
      <c r="N256" s="76"/>
      <c r="O256" s="76"/>
      <c r="P256" s="71">
        <v>0</v>
      </c>
      <c r="Q256" s="30"/>
      <c r="R256" s="147"/>
      <c r="S256" s="108"/>
      <c r="T256" s="108"/>
      <c r="U256" s="108"/>
    </row>
    <row r="257" spans="1:21">
      <c r="A257" s="86">
        <v>44014</v>
      </c>
      <c r="B257" s="136">
        <v>2252</v>
      </c>
      <c r="C257" s="174"/>
      <c r="D257" s="174"/>
      <c r="E257" s="175"/>
      <c r="F257" s="174"/>
      <c r="G257" s="174"/>
      <c r="H257" s="174"/>
      <c r="I257" s="174"/>
      <c r="J257" s="174"/>
      <c r="K257" s="76"/>
      <c r="L257" s="76"/>
      <c r="M257" s="76"/>
      <c r="N257" s="76"/>
      <c r="O257" s="76"/>
      <c r="P257" s="71">
        <v>0</v>
      </c>
      <c r="Q257" s="30"/>
      <c r="R257" s="147"/>
      <c r="S257" s="108"/>
      <c r="T257" s="108"/>
      <c r="U257" s="108"/>
    </row>
    <row r="258" spans="1:21">
      <c r="A258" s="86">
        <v>44015</v>
      </c>
      <c r="B258" s="136">
        <v>2224</v>
      </c>
      <c r="C258" s="174"/>
      <c r="D258" s="174"/>
      <c r="E258" s="175"/>
      <c r="F258" s="174"/>
      <c r="G258" s="174"/>
      <c r="H258" s="174"/>
      <c r="I258" s="174"/>
      <c r="J258" s="174"/>
      <c r="K258" s="76"/>
      <c r="L258" s="76"/>
      <c r="M258" s="76"/>
      <c r="N258" s="76"/>
      <c r="O258" s="76"/>
      <c r="P258" s="71">
        <v>0</v>
      </c>
      <c r="Q258" s="30"/>
      <c r="R258" s="147"/>
      <c r="S258" s="108"/>
      <c r="T258" s="108"/>
      <c r="U258" s="108"/>
    </row>
    <row r="259" spans="1:21">
      <c r="A259" s="86">
        <v>44016</v>
      </c>
      <c r="B259" s="136">
        <v>2133</v>
      </c>
      <c r="C259" s="174"/>
      <c r="D259" s="174"/>
      <c r="E259" s="175"/>
      <c r="F259" s="174"/>
      <c r="G259" s="174"/>
      <c r="H259" s="174"/>
      <c r="I259" s="174"/>
      <c r="J259" s="174"/>
      <c r="K259" s="76"/>
      <c r="L259" s="76"/>
      <c r="M259" s="76"/>
      <c r="N259" s="76"/>
      <c r="O259" s="76"/>
      <c r="P259" s="71">
        <v>0</v>
      </c>
      <c r="Q259" s="30"/>
      <c r="R259" s="147"/>
      <c r="S259" s="108"/>
      <c r="T259" s="108"/>
      <c r="U259" s="108"/>
    </row>
    <row r="260" spans="1:21">
      <c r="A260" s="86">
        <v>44017</v>
      </c>
      <c r="B260" s="136">
        <v>2005</v>
      </c>
      <c r="C260" s="174"/>
      <c r="D260" s="174"/>
      <c r="E260" s="175"/>
      <c r="F260" s="174"/>
      <c r="G260" s="174"/>
      <c r="H260" s="174"/>
      <c r="I260" s="174"/>
      <c r="J260" s="174"/>
      <c r="K260" s="76"/>
      <c r="L260" s="76"/>
      <c r="M260" s="76"/>
      <c r="N260" s="76"/>
      <c r="O260" s="76"/>
      <c r="P260" s="71">
        <v>0</v>
      </c>
      <c r="Q260" s="30"/>
      <c r="R260" s="147"/>
      <c r="S260" s="108"/>
      <c r="T260" s="108"/>
      <c r="U260" s="108"/>
    </row>
    <row r="261" spans="1:21">
      <c r="A261" s="86">
        <v>44018</v>
      </c>
      <c r="B261" s="136">
        <v>2108</v>
      </c>
      <c r="C261" s="174"/>
      <c r="D261" s="174"/>
      <c r="E261" s="175"/>
      <c r="F261" s="174"/>
      <c r="G261" s="174"/>
      <c r="H261" s="174"/>
      <c r="I261" s="174"/>
      <c r="J261" s="174"/>
      <c r="K261" s="76"/>
      <c r="L261" s="76"/>
      <c r="M261" s="76"/>
      <c r="N261" s="76"/>
      <c r="O261" s="76"/>
      <c r="P261" s="71">
        <v>0</v>
      </c>
      <c r="Q261" s="30"/>
      <c r="R261" s="147"/>
      <c r="S261" s="108"/>
      <c r="T261" s="108"/>
      <c r="U261" s="108"/>
    </row>
    <row r="262" spans="1:21">
      <c r="A262" s="86">
        <v>44019</v>
      </c>
      <c r="B262" s="136">
        <v>2172</v>
      </c>
      <c r="C262" s="363" t="s">
        <v>58</v>
      </c>
      <c r="D262" s="364"/>
      <c r="E262" s="364"/>
      <c r="F262" s="364"/>
      <c r="G262" s="364"/>
      <c r="H262" s="364"/>
      <c r="I262" s="364"/>
      <c r="J262" s="364"/>
      <c r="K262" s="364"/>
      <c r="L262" s="364"/>
      <c r="M262" s="364"/>
      <c r="N262" s="364"/>
      <c r="O262" s="365"/>
      <c r="P262" s="71">
        <v>0</v>
      </c>
      <c r="Q262" s="30"/>
      <c r="R262" s="147"/>
      <c r="S262" s="108"/>
      <c r="T262" s="108"/>
      <c r="U262" s="108"/>
    </row>
    <row r="263" spans="1:21">
      <c r="A263" s="86">
        <v>44020</v>
      </c>
      <c r="B263" s="136">
        <v>2210</v>
      </c>
      <c r="C263" s="174"/>
      <c r="D263" s="174"/>
      <c r="E263" s="175"/>
      <c r="F263" s="174"/>
      <c r="G263" s="174"/>
      <c r="H263" s="174"/>
      <c r="I263" s="174"/>
      <c r="J263" s="174"/>
      <c r="K263" s="76"/>
      <c r="L263" s="76"/>
      <c r="M263" s="76"/>
      <c r="N263" s="76"/>
      <c r="O263" s="76"/>
      <c r="P263" s="71">
        <v>2</v>
      </c>
      <c r="Q263" s="30"/>
      <c r="R263" s="147"/>
      <c r="S263" s="108"/>
      <c r="T263" s="108"/>
      <c r="U263" s="108"/>
    </row>
    <row r="264" spans="1:21">
      <c r="A264" s="86">
        <v>44021</v>
      </c>
      <c r="B264" s="136">
        <v>2178</v>
      </c>
      <c r="C264" s="174"/>
      <c r="D264" s="174"/>
      <c r="E264" s="175"/>
      <c r="F264" s="174"/>
      <c r="G264" s="174"/>
      <c r="H264" s="174"/>
      <c r="I264" s="174"/>
      <c r="J264" s="174"/>
      <c r="K264" s="76"/>
      <c r="L264" s="76"/>
      <c r="M264" s="76"/>
      <c r="N264" s="76"/>
      <c r="O264" s="76"/>
      <c r="P264" s="71">
        <v>3</v>
      </c>
      <c r="Q264" s="30"/>
      <c r="R264" s="147"/>
      <c r="S264" s="108"/>
      <c r="T264" s="108"/>
      <c r="U264" s="108"/>
    </row>
    <row r="265" spans="1:21">
      <c r="A265" s="86">
        <v>44022</v>
      </c>
      <c r="B265" s="136">
        <v>2148</v>
      </c>
      <c r="C265" s="174"/>
      <c r="D265" s="174"/>
      <c r="E265" s="175"/>
      <c r="F265" s="174"/>
      <c r="G265" s="174"/>
      <c r="H265" s="174"/>
      <c r="I265" s="174"/>
      <c r="J265" s="174"/>
      <c r="K265" s="76"/>
      <c r="L265" s="76"/>
      <c r="M265" s="76"/>
      <c r="N265" s="76"/>
      <c r="O265" s="76"/>
      <c r="P265" s="71">
        <v>0</v>
      </c>
      <c r="Q265" s="30"/>
      <c r="R265" s="147"/>
      <c r="S265" s="108"/>
      <c r="T265" s="108"/>
      <c r="U265" s="108"/>
    </row>
    <row r="266" spans="1:21">
      <c r="A266" s="86">
        <v>44023</v>
      </c>
      <c r="B266" s="136">
        <v>2261</v>
      </c>
      <c r="C266" s="174"/>
      <c r="D266" s="174"/>
      <c r="E266" s="175"/>
      <c r="F266" s="174"/>
      <c r="G266" s="174"/>
      <c r="H266" s="174"/>
      <c r="I266" s="174"/>
      <c r="J266" s="174"/>
      <c r="K266" s="76"/>
      <c r="L266" s="76"/>
      <c r="M266" s="76"/>
      <c r="N266" s="76"/>
      <c r="O266" s="76"/>
      <c r="P266" s="71">
        <v>0</v>
      </c>
      <c r="Q266" s="30"/>
      <c r="R266" s="147"/>
      <c r="S266" s="108"/>
      <c r="T266" s="108"/>
      <c r="U266" s="108"/>
    </row>
    <row r="267" spans="1:21">
      <c r="A267" s="86">
        <v>44024</v>
      </c>
      <c r="B267" s="136">
        <v>1987</v>
      </c>
      <c r="C267" s="174"/>
      <c r="D267" s="174"/>
      <c r="E267" s="175"/>
      <c r="F267" s="174"/>
      <c r="G267" s="174"/>
      <c r="H267" s="174"/>
      <c r="I267" s="174"/>
      <c r="J267" s="174"/>
      <c r="K267" s="76"/>
      <c r="L267" s="76"/>
      <c r="M267" s="76"/>
      <c r="N267" s="76"/>
      <c r="O267" s="76"/>
      <c r="P267" s="71">
        <v>0</v>
      </c>
      <c r="Q267" s="30"/>
      <c r="R267" s="147"/>
      <c r="S267" s="108"/>
      <c r="T267" s="108"/>
      <c r="U267" s="108"/>
    </row>
    <row r="268" spans="1:21">
      <c r="A268" s="86">
        <v>44025</v>
      </c>
      <c r="B268" s="136">
        <v>1710</v>
      </c>
      <c r="C268" s="174"/>
      <c r="D268" s="174"/>
      <c r="E268" s="175"/>
      <c r="F268" s="174"/>
      <c r="G268" s="174"/>
      <c r="H268" s="174"/>
      <c r="I268" s="174"/>
      <c r="J268" s="174"/>
      <c r="K268" s="76"/>
      <c r="L268" s="76"/>
      <c r="M268" s="76"/>
      <c r="N268" s="76"/>
      <c r="O268" s="76"/>
      <c r="P268" s="71">
        <v>0</v>
      </c>
      <c r="Q268" s="30"/>
      <c r="R268" s="147"/>
      <c r="S268" s="108"/>
      <c r="T268" s="108"/>
      <c r="U268" s="108"/>
    </row>
    <row r="269" spans="1:21">
      <c r="A269" s="86">
        <v>44026</v>
      </c>
      <c r="B269" s="136">
        <v>2313</v>
      </c>
      <c r="C269" s="174"/>
      <c r="D269" s="174"/>
      <c r="E269" s="175"/>
      <c r="F269" s="174"/>
      <c r="G269" s="174"/>
      <c r="H269" s="174"/>
      <c r="I269" s="174"/>
      <c r="J269" s="174"/>
      <c r="K269" s="76"/>
      <c r="L269" s="76"/>
      <c r="M269" s="76"/>
      <c r="N269" s="76"/>
      <c r="O269" s="76"/>
      <c r="P269" s="71">
        <v>0</v>
      </c>
      <c r="Q269" s="30"/>
      <c r="R269" s="147"/>
      <c r="S269" s="108"/>
      <c r="T269" s="108"/>
      <c r="U269" s="108"/>
    </row>
    <row r="270" spans="1:21">
      <c r="A270" s="86">
        <v>44027</v>
      </c>
      <c r="B270" s="136">
        <v>2228</v>
      </c>
      <c r="C270" s="174"/>
      <c r="D270" s="174"/>
      <c r="E270" s="175"/>
      <c r="F270" s="174"/>
      <c r="G270" s="174"/>
      <c r="H270" s="174"/>
      <c r="I270" s="174"/>
      <c r="J270" s="174"/>
      <c r="K270" s="76"/>
      <c r="L270" s="76"/>
      <c r="M270" s="76"/>
      <c r="N270" s="76"/>
      <c r="O270" s="76"/>
      <c r="P270" s="71">
        <v>0</v>
      </c>
      <c r="Q270" s="30"/>
      <c r="R270" s="147"/>
      <c r="S270" s="108"/>
      <c r="T270" s="108"/>
      <c r="U270" s="108"/>
    </row>
    <row r="271" spans="1:21">
      <c r="A271" s="86">
        <v>44028</v>
      </c>
      <c r="B271" s="136">
        <v>2163</v>
      </c>
      <c r="C271" s="174"/>
      <c r="D271" s="174"/>
      <c r="E271" s="175"/>
      <c r="F271" s="174"/>
      <c r="G271" s="174"/>
      <c r="H271" s="174"/>
      <c r="I271" s="174"/>
      <c r="J271" s="174"/>
      <c r="K271" s="76"/>
      <c r="L271" s="76"/>
      <c r="M271" s="76"/>
      <c r="N271" s="76"/>
      <c r="O271" s="76"/>
      <c r="P271" s="71">
        <v>0</v>
      </c>
      <c r="Q271" s="30"/>
      <c r="R271" s="147"/>
      <c r="S271" s="108"/>
      <c r="T271" s="108"/>
      <c r="U271" s="108"/>
    </row>
    <row r="272" spans="1:21">
      <c r="A272" s="86">
        <v>44029</v>
      </c>
      <c r="B272" s="136">
        <v>2091</v>
      </c>
      <c r="C272" s="174"/>
      <c r="D272" s="174"/>
      <c r="E272" s="175"/>
      <c r="F272" s="174"/>
      <c r="G272" s="174"/>
      <c r="H272" s="174"/>
      <c r="I272" s="174"/>
      <c r="J272" s="174"/>
      <c r="K272" s="76"/>
      <c r="L272" s="76"/>
      <c r="M272" s="76"/>
      <c r="N272" s="76"/>
      <c r="O272" s="76"/>
      <c r="P272" s="71">
        <v>0</v>
      </c>
      <c r="Q272" s="30"/>
      <c r="R272" s="147"/>
      <c r="S272" s="108"/>
      <c r="T272" s="108"/>
      <c r="U272" s="108"/>
    </row>
    <row r="273" spans="1:21">
      <c r="A273" s="86">
        <v>44030</v>
      </c>
      <c r="B273" s="136">
        <v>2020</v>
      </c>
      <c r="C273" s="174"/>
      <c r="D273" s="174"/>
      <c r="E273" s="175"/>
      <c r="F273" s="174"/>
      <c r="G273" s="174"/>
      <c r="H273" s="174"/>
      <c r="I273" s="174"/>
      <c r="J273" s="174"/>
      <c r="K273" s="76"/>
      <c r="L273" s="76"/>
      <c r="M273" s="76"/>
      <c r="N273" s="76"/>
      <c r="O273" s="76"/>
      <c r="P273" s="71">
        <v>0</v>
      </c>
      <c r="Q273" s="30"/>
      <c r="R273" s="147"/>
      <c r="S273" s="108"/>
      <c r="T273" s="108"/>
      <c r="U273" s="108"/>
    </row>
    <row r="274" spans="1:21">
      <c r="A274" s="86">
        <v>44031</v>
      </c>
      <c r="B274" s="136">
        <v>1911</v>
      </c>
      <c r="C274" s="174"/>
      <c r="D274" s="174"/>
      <c r="E274" s="175"/>
      <c r="F274" s="174"/>
      <c r="G274" s="174"/>
      <c r="H274" s="174"/>
      <c r="I274" s="174"/>
      <c r="J274" s="174"/>
      <c r="K274" s="76"/>
      <c r="L274" s="76"/>
      <c r="M274" s="76"/>
      <c r="N274" s="76"/>
      <c r="O274" s="76"/>
      <c r="P274" s="71">
        <v>0</v>
      </c>
      <c r="Q274" s="30"/>
      <c r="R274" s="147"/>
      <c r="S274" s="108"/>
      <c r="T274" s="108"/>
      <c r="U274" s="108"/>
    </row>
    <row r="275" spans="1:21">
      <c r="A275" s="86">
        <v>44032</v>
      </c>
      <c r="B275" s="136">
        <v>2113</v>
      </c>
      <c r="C275" s="174"/>
      <c r="D275" s="174"/>
      <c r="E275" s="175"/>
      <c r="F275" s="174"/>
      <c r="G275" s="174"/>
      <c r="H275" s="174"/>
      <c r="I275" s="174"/>
      <c r="J275" s="174"/>
      <c r="K275" s="76"/>
      <c r="L275" s="76"/>
      <c r="M275" s="76"/>
      <c r="N275" s="76"/>
      <c r="O275" s="76"/>
      <c r="P275" s="71">
        <v>0</v>
      </c>
      <c r="Q275" s="30"/>
      <c r="R275" s="147"/>
      <c r="S275" s="108"/>
      <c r="T275" s="108"/>
      <c r="U275" s="108"/>
    </row>
    <row r="276" spans="1:21">
      <c r="A276" s="86">
        <v>44033</v>
      </c>
      <c r="B276" s="136">
        <v>2115</v>
      </c>
      <c r="C276" s="363" t="s">
        <v>58</v>
      </c>
      <c r="D276" s="364"/>
      <c r="E276" s="364"/>
      <c r="F276" s="364"/>
      <c r="G276" s="364"/>
      <c r="H276" s="364"/>
      <c r="I276" s="364"/>
      <c r="J276" s="364"/>
      <c r="K276" s="364"/>
      <c r="L276" s="364"/>
      <c r="M276" s="364"/>
      <c r="N276" s="364"/>
      <c r="O276" s="365"/>
      <c r="P276" s="71">
        <v>0</v>
      </c>
      <c r="Q276" s="30"/>
      <c r="R276" s="147"/>
      <c r="S276" s="108"/>
      <c r="T276" s="108"/>
      <c r="U276" s="108"/>
    </row>
    <row r="277" spans="1:21">
      <c r="A277" s="86">
        <v>44034</v>
      </c>
      <c r="B277" s="136">
        <v>2111</v>
      </c>
      <c r="C277" s="174"/>
      <c r="D277" s="174"/>
      <c r="E277" s="175"/>
      <c r="F277" s="174"/>
      <c r="G277" s="174"/>
      <c r="H277" s="174"/>
      <c r="I277" s="174"/>
      <c r="J277" s="174"/>
      <c r="K277" s="76"/>
      <c r="L277" s="76"/>
      <c r="M277" s="76"/>
      <c r="N277" s="76"/>
      <c r="O277" s="76"/>
      <c r="P277" s="71">
        <v>0</v>
      </c>
      <c r="Q277" s="30"/>
      <c r="R277" s="147"/>
      <c r="S277" s="108"/>
      <c r="T277" s="108"/>
      <c r="U277" s="108"/>
    </row>
    <row r="278" spans="1:21">
      <c r="A278" s="86">
        <v>44035</v>
      </c>
      <c r="B278" s="136">
        <v>2069</v>
      </c>
      <c r="C278" s="174"/>
      <c r="D278" s="174"/>
      <c r="E278" s="175"/>
      <c r="F278" s="174"/>
      <c r="G278" s="174"/>
      <c r="H278" s="174"/>
      <c r="I278" s="174"/>
      <c r="J278" s="174"/>
      <c r="K278" s="76"/>
      <c r="L278" s="76"/>
      <c r="M278" s="76"/>
      <c r="N278" s="76"/>
      <c r="O278" s="76"/>
      <c r="P278" s="71">
        <v>4</v>
      </c>
      <c r="Q278" s="30"/>
      <c r="R278" s="147"/>
      <c r="S278" s="108"/>
      <c r="T278" s="108"/>
      <c r="U278" s="108"/>
    </row>
    <row r="279" spans="1:21">
      <c r="A279" s="86">
        <v>44036</v>
      </c>
      <c r="B279" s="136">
        <v>2244</v>
      </c>
      <c r="C279" s="174"/>
      <c r="D279" s="174"/>
      <c r="E279" s="175"/>
      <c r="F279" s="174"/>
      <c r="G279" s="174"/>
      <c r="H279" s="174"/>
      <c r="I279" s="174"/>
      <c r="J279" s="174"/>
      <c r="K279" s="76"/>
      <c r="L279" s="76"/>
      <c r="M279" s="76"/>
      <c r="N279" s="76"/>
      <c r="O279" s="76"/>
      <c r="P279" s="71">
        <v>11</v>
      </c>
      <c r="Q279" s="30"/>
      <c r="R279" s="147"/>
      <c r="S279" s="108"/>
      <c r="T279" s="108"/>
      <c r="U279" s="108"/>
    </row>
    <row r="280" spans="1:21">
      <c r="A280" s="86">
        <v>44037</v>
      </c>
      <c r="B280" s="136">
        <v>3513</v>
      </c>
      <c r="C280" s="174"/>
      <c r="D280" s="174"/>
      <c r="E280" s="175"/>
      <c r="F280" s="174"/>
      <c r="G280" s="174"/>
      <c r="H280" s="174"/>
      <c r="I280" s="174"/>
      <c r="J280" s="174"/>
      <c r="K280" s="76"/>
      <c r="L280" s="76"/>
      <c r="M280" s="76"/>
      <c r="N280" s="76"/>
      <c r="O280" s="76"/>
      <c r="P280" s="71">
        <v>10</v>
      </c>
      <c r="Q280" s="30"/>
      <c r="R280" s="147"/>
      <c r="S280" s="108"/>
      <c r="T280" s="108"/>
      <c r="U280" s="108"/>
    </row>
    <row r="281" spans="1:21">
      <c r="A281" s="86">
        <v>44038</v>
      </c>
      <c r="B281" s="136">
        <v>3890</v>
      </c>
      <c r="C281" s="174"/>
      <c r="D281" s="174"/>
      <c r="E281" s="175"/>
      <c r="F281" s="174"/>
      <c r="G281" s="174"/>
      <c r="H281" s="174"/>
      <c r="I281" s="174"/>
      <c r="J281" s="174"/>
      <c r="K281" s="76"/>
      <c r="L281" s="76"/>
      <c r="M281" s="76"/>
      <c r="N281" s="76"/>
      <c r="O281" s="76"/>
      <c r="P281" s="71">
        <v>16</v>
      </c>
      <c r="Q281" s="30"/>
      <c r="R281" s="147"/>
      <c r="S281" s="108"/>
      <c r="T281" s="108"/>
      <c r="U281" s="108"/>
    </row>
    <row r="282" spans="1:21">
      <c r="A282" s="86">
        <v>44039</v>
      </c>
      <c r="B282" s="136">
        <v>7882</v>
      </c>
      <c r="C282" s="174"/>
      <c r="D282" s="174"/>
      <c r="E282" s="175"/>
      <c r="F282" s="174"/>
      <c r="G282" s="174"/>
      <c r="H282" s="174"/>
      <c r="I282" s="174"/>
      <c r="J282" s="174"/>
      <c r="K282" s="76"/>
      <c r="L282" s="76"/>
      <c r="M282" s="76"/>
      <c r="N282" s="76"/>
      <c r="O282" s="76"/>
      <c r="P282" s="71">
        <v>0</v>
      </c>
      <c r="Q282" s="30"/>
      <c r="R282" s="147"/>
      <c r="S282" s="108"/>
      <c r="T282" s="108"/>
      <c r="U282" s="108"/>
    </row>
    <row r="283" spans="1:21">
      <c r="A283" s="86">
        <v>44040</v>
      </c>
      <c r="B283" s="136">
        <v>3198</v>
      </c>
      <c r="C283" s="174"/>
      <c r="D283" s="174"/>
      <c r="E283" s="175"/>
      <c r="F283" s="174"/>
      <c r="G283" s="174"/>
      <c r="H283" s="174"/>
      <c r="I283" s="174"/>
      <c r="J283" s="174"/>
      <c r="K283" s="76"/>
      <c r="L283" s="76"/>
      <c r="M283" s="76"/>
      <c r="N283" s="76"/>
      <c r="O283" s="76"/>
      <c r="P283" s="71">
        <v>0</v>
      </c>
      <c r="Q283" s="30"/>
      <c r="R283" s="147"/>
      <c r="S283" s="108"/>
      <c r="T283" s="108"/>
      <c r="U283" s="108"/>
    </row>
    <row r="284" spans="1:21">
      <c r="A284" s="86">
        <v>44041</v>
      </c>
      <c r="B284" s="136">
        <v>2765</v>
      </c>
      <c r="C284" s="174"/>
      <c r="D284" s="174"/>
      <c r="E284" s="175"/>
      <c r="F284" s="174"/>
      <c r="G284" s="174"/>
      <c r="H284" s="174"/>
      <c r="I284" s="174"/>
      <c r="J284" s="174"/>
      <c r="K284" s="76"/>
      <c r="L284" s="76"/>
      <c r="M284" s="76"/>
      <c r="N284" s="76"/>
      <c r="O284" s="76"/>
      <c r="P284" s="71">
        <v>0</v>
      </c>
      <c r="Q284" s="30"/>
      <c r="R284" s="147"/>
      <c r="S284" s="108"/>
      <c r="T284" s="108"/>
      <c r="U284" s="108"/>
    </row>
    <row r="285" spans="1:21">
      <c r="A285" s="86">
        <v>44042</v>
      </c>
      <c r="B285" s="136">
        <v>2646</v>
      </c>
      <c r="C285" s="174"/>
      <c r="D285" s="174"/>
      <c r="E285" s="175"/>
      <c r="F285" s="174"/>
      <c r="G285" s="174"/>
      <c r="H285" s="174"/>
      <c r="I285" s="174"/>
      <c r="J285" s="174"/>
      <c r="K285" s="76"/>
      <c r="L285" s="76"/>
      <c r="M285" s="76"/>
      <c r="N285" s="76"/>
      <c r="O285" s="76"/>
      <c r="P285" s="71">
        <v>0</v>
      </c>
      <c r="Q285" s="30"/>
      <c r="R285" s="147"/>
      <c r="S285" s="108"/>
      <c r="T285" s="108"/>
      <c r="U285" s="108"/>
    </row>
    <row r="286" spans="1:21">
      <c r="A286" s="86">
        <v>44043</v>
      </c>
      <c r="B286" s="136">
        <v>2351</v>
      </c>
      <c r="C286" s="174"/>
      <c r="D286" s="174"/>
      <c r="E286" s="175"/>
      <c r="F286" s="174"/>
      <c r="G286" s="174"/>
      <c r="H286" s="174"/>
      <c r="I286" s="174"/>
      <c r="J286" s="174"/>
      <c r="K286" s="76"/>
      <c r="L286" s="76"/>
      <c r="M286" s="76"/>
      <c r="N286" s="76"/>
      <c r="O286" s="76"/>
      <c r="P286" s="71">
        <v>0</v>
      </c>
      <c r="Q286" s="30"/>
      <c r="R286" s="147"/>
      <c r="S286" s="108"/>
      <c r="T286" s="108"/>
      <c r="U286" s="108"/>
    </row>
    <row r="287" spans="1:21">
      <c r="A287" s="86">
        <v>44044</v>
      </c>
      <c r="B287" s="136">
        <v>2293</v>
      </c>
      <c r="C287" s="174"/>
      <c r="D287" s="174"/>
      <c r="E287" s="175"/>
      <c r="F287" s="174"/>
      <c r="G287" s="174"/>
      <c r="H287" s="174"/>
      <c r="I287" s="174"/>
      <c r="J287" s="174"/>
      <c r="K287" s="76"/>
      <c r="L287" s="76"/>
      <c r="M287" s="76"/>
      <c r="N287" s="76"/>
      <c r="O287" s="76"/>
      <c r="P287" s="71">
        <v>0</v>
      </c>
      <c r="Q287" s="30"/>
      <c r="R287" s="147"/>
      <c r="S287" s="108"/>
      <c r="T287" s="108"/>
      <c r="U287" s="108"/>
    </row>
    <row r="288" spans="1:21">
      <c r="A288" s="86">
        <v>44045</v>
      </c>
      <c r="B288" s="136">
        <v>2037</v>
      </c>
      <c r="C288" s="174"/>
      <c r="D288" s="174"/>
      <c r="E288" s="175"/>
      <c r="F288" s="174"/>
      <c r="G288" s="174"/>
      <c r="H288" s="174"/>
      <c r="I288" s="174"/>
      <c r="J288" s="174"/>
      <c r="K288" s="76"/>
      <c r="L288" s="76"/>
      <c r="M288" s="76"/>
      <c r="N288" s="76"/>
      <c r="O288" s="76"/>
      <c r="P288" s="71">
        <v>0</v>
      </c>
      <c r="Q288" s="30"/>
      <c r="R288" s="147"/>
      <c r="S288" s="108"/>
      <c r="T288" s="108"/>
      <c r="U288" s="108"/>
    </row>
    <row r="289" spans="1:21">
      <c r="A289" s="86">
        <v>44046</v>
      </c>
      <c r="B289" s="136">
        <v>2225</v>
      </c>
      <c r="C289" s="174"/>
      <c r="D289" s="174"/>
      <c r="E289" s="175"/>
      <c r="F289" s="174"/>
      <c r="G289" s="174"/>
      <c r="H289" s="174"/>
      <c r="I289" s="174"/>
      <c r="J289" s="174"/>
      <c r="K289" s="76"/>
      <c r="L289" s="76"/>
      <c r="M289" s="76"/>
      <c r="N289" s="76"/>
      <c r="O289" s="76"/>
      <c r="P289" s="71">
        <v>0</v>
      </c>
      <c r="Q289" s="30"/>
      <c r="R289" s="147"/>
      <c r="S289" s="108"/>
      <c r="T289" s="108"/>
      <c r="U289" s="108"/>
    </row>
    <row r="290" spans="1:21">
      <c r="A290" s="86">
        <v>44047</v>
      </c>
      <c r="B290" s="136">
        <v>2360</v>
      </c>
      <c r="C290" s="176">
        <v>2</v>
      </c>
      <c r="D290" s="177">
        <v>0.02</v>
      </c>
      <c r="E290" s="177">
        <v>7.3</v>
      </c>
      <c r="F290" s="177">
        <v>86</v>
      </c>
      <c r="G290" s="177">
        <v>35</v>
      </c>
      <c r="H290" s="177">
        <v>24</v>
      </c>
      <c r="I290" s="177">
        <v>3.8</v>
      </c>
      <c r="J290" s="178">
        <v>2.4</v>
      </c>
      <c r="K290" s="30">
        <v>56.64</v>
      </c>
      <c r="L290" s="30">
        <v>8.9700000000000006</v>
      </c>
      <c r="M290" s="30">
        <v>4.72</v>
      </c>
      <c r="N290" s="30">
        <v>5.66</v>
      </c>
      <c r="O290" s="30">
        <v>82.6</v>
      </c>
      <c r="P290" s="71">
        <v>0</v>
      </c>
      <c r="Q290" s="30"/>
      <c r="R290" s="147"/>
      <c r="S290" s="108">
        <v>44061</v>
      </c>
      <c r="T290" s="108">
        <v>44061</v>
      </c>
      <c r="U290" s="108"/>
    </row>
    <row r="291" spans="1:21">
      <c r="A291" s="86">
        <v>44048</v>
      </c>
      <c r="B291" s="157">
        <v>2329</v>
      </c>
      <c r="C291" s="174"/>
      <c r="D291" s="174"/>
      <c r="E291" s="175"/>
      <c r="F291" s="174"/>
      <c r="G291" s="174"/>
      <c r="H291" s="174"/>
      <c r="I291" s="174"/>
      <c r="J291" s="174"/>
      <c r="K291" s="76"/>
      <c r="L291" s="76"/>
      <c r="M291" s="76"/>
      <c r="N291" s="76"/>
      <c r="O291" s="76"/>
      <c r="P291" s="71">
        <v>0</v>
      </c>
      <c r="Q291" s="30"/>
      <c r="R291" s="147"/>
      <c r="S291" s="108"/>
      <c r="T291" s="108"/>
      <c r="U291" s="108"/>
    </row>
    <row r="292" spans="1:21">
      <c r="A292" s="86">
        <v>44049</v>
      </c>
      <c r="B292" s="157">
        <v>2319</v>
      </c>
      <c r="C292" s="174"/>
      <c r="D292" s="174"/>
      <c r="E292" s="175"/>
      <c r="F292" s="174"/>
      <c r="G292" s="174"/>
      <c r="H292" s="174"/>
      <c r="I292" s="174"/>
      <c r="J292" s="174"/>
      <c r="K292" s="76"/>
      <c r="L292" s="76"/>
      <c r="M292" s="76"/>
      <c r="N292" s="76"/>
      <c r="O292" s="76"/>
      <c r="P292" s="71">
        <v>0</v>
      </c>
      <c r="Q292" s="30"/>
      <c r="R292" s="147"/>
      <c r="S292" s="108"/>
      <c r="T292" s="108"/>
      <c r="U292" s="108"/>
    </row>
    <row r="293" spans="1:21">
      <c r="A293" s="86">
        <v>44050</v>
      </c>
      <c r="B293" s="157">
        <v>2195</v>
      </c>
      <c r="C293" s="174"/>
      <c r="D293" s="174"/>
      <c r="E293" s="175"/>
      <c r="F293" s="174"/>
      <c r="G293" s="174"/>
      <c r="H293" s="174"/>
      <c r="I293" s="174"/>
      <c r="J293" s="174"/>
      <c r="K293" s="76"/>
      <c r="L293" s="76"/>
      <c r="M293" s="76"/>
      <c r="N293" s="76"/>
      <c r="O293" s="76"/>
      <c r="P293" s="71">
        <v>0</v>
      </c>
      <c r="Q293" s="30"/>
      <c r="R293" s="147"/>
      <c r="S293" s="108"/>
      <c r="T293" s="108"/>
      <c r="U293" s="108"/>
    </row>
    <row r="294" spans="1:21">
      <c r="A294" s="86">
        <v>44051</v>
      </c>
      <c r="B294" s="157">
        <v>2268</v>
      </c>
      <c r="C294" s="174"/>
      <c r="D294" s="174"/>
      <c r="E294" s="175"/>
      <c r="F294" s="174"/>
      <c r="G294" s="174"/>
      <c r="H294" s="174"/>
      <c r="I294" s="174"/>
      <c r="J294" s="174"/>
      <c r="K294" s="76"/>
      <c r="L294" s="76"/>
      <c r="M294" s="76"/>
      <c r="N294" s="76"/>
      <c r="O294" s="76"/>
      <c r="P294" s="71">
        <v>0</v>
      </c>
      <c r="Q294" s="30"/>
      <c r="R294" s="147"/>
      <c r="S294" s="108"/>
      <c r="T294" s="108"/>
      <c r="U294" s="108"/>
    </row>
    <row r="295" spans="1:21">
      <c r="A295" s="86">
        <v>44052</v>
      </c>
      <c r="B295" s="157">
        <v>2025</v>
      </c>
      <c r="C295" s="174"/>
      <c r="D295" s="174"/>
      <c r="E295" s="175"/>
      <c r="F295" s="174"/>
      <c r="G295" s="174"/>
      <c r="H295" s="174"/>
      <c r="I295" s="174"/>
      <c r="J295" s="174"/>
      <c r="K295" s="76"/>
      <c r="L295" s="76"/>
      <c r="M295" s="76"/>
      <c r="N295" s="76"/>
      <c r="O295" s="76"/>
      <c r="P295" s="71">
        <v>0</v>
      </c>
      <c r="Q295" s="30"/>
      <c r="R295" s="147"/>
      <c r="S295" s="108"/>
      <c r="T295" s="108"/>
      <c r="U295" s="108"/>
    </row>
    <row r="296" spans="1:21">
      <c r="A296" s="86">
        <v>44053</v>
      </c>
      <c r="B296" s="158">
        <v>2067</v>
      </c>
      <c r="C296" s="174"/>
      <c r="D296" s="174"/>
      <c r="E296" s="175"/>
      <c r="F296" s="174"/>
      <c r="G296" s="174"/>
      <c r="H296" s="174"/>
      <c r="I296" s="174"/>
      <c r="J296" s="174"/>
      <c r="K296" s="76"/>
      <c r="L296" s="76"/>
      <c r="M296" s="76"/>
      <c r="N296" s="76"/>
      <c r="O296" s="76"/>
      <c r="P296" s="71">
        <v>0</v>
      </c>
      <c r="Q296" s="30"/>
      <c r="R296" s="147"/>
      <c r="S296" s="108"/>
      <c r="T296" s="108"/>
      <c r="U296" s="108"/>
    </row>
    <row r="297" spans="1:21">
      <c r="A297" s="86">
        <v>44054</v>
      </c>
      <c r="B297" s="158">
        <v>2264</v>
      </c>
      <c r="C297" s="174"/>
      <c r="D297" s="174"/>
      <c r="E297" s="175"/>
      <c r="F297" s="174"/>
      <c r="G297" s="174"/>
      <c r="H297" s="174"/>
      <c r="I297" s="174"/>
      <c r="J297" s="174"/>
      <c r="K297" s="76"/>
      <c r="L297" s="76"/>
      <c r="M297" s="76"/>
      <c r="N297" s="76"/>
      <c r="O297" s="76"/>
      <c r="P297" s="71">
        <v>0</v>
      </c>
      <c r="Q297" s="30"/>
      <c r="R297" s="147"/>
      <c r="S297" s="108"/>
      <c r="T297" s="108"/>
      <c r="U297" s="108"/>
    </row>
    <row r="298" spans="1:21">
      <c r="A298" s="86">
        <v>44055</v>
      </c>
      <c r="B298" s="158">
        <v>2088</v>
      </c>
      <c r="C298" s="174"/>
      <c r="D298" s="174"/>
      <c r="E298" s="175"/>
      <c r="F298" s="174"/>
      <c r="G298" s="174"/>
      <c r="H298" s="174"/>
      <c r="I298" s="174"/>
      <c r="J298" s="174"/>
      <c r="K298" s="76"/>
      <c r="L298" s="76"/>
      <c r="M298" s="76"/>
      <c r="N298" s="76"/>
      <c r="O298" s="76"/>
      <c r="P298" s="71">
        <v>0</v>
      </c>
      <c r="Q298" s="30"/>
      <c r="R298" s="147"/>
      <c r="S298" s="108"/>
      <c r="T298" s="108"/>
      <c r="U298" s="108"/>
    </row>
    <row r="299" spans="1:21">
      <c r="A299" s="86">
        <v>44056</v>
      </c>
      <c r="B299" s="158">
        <v>2255</v>
      </c>
      <c r="C299" s="174"/>
      <c r="D299" s="174"/>
      <c r="E299" s="175"/>
      <c r="F299" s="174"/>
      <c r="G299" s="174"/>
      <c r="H299" s="174"/>
      <c r="I299" s="174"/>
      <c r="J299" s="174"/>
      <c r="K299" s="76"/>
      <c r="L299" s="76"/>
      <c r="M299" s="76"/>
      <c r="N299" s="76"/>
      <c r="O299" s="76"/>
      <c r="P299" s="71">
        <v>0</v>
      </c>
      <c r="Q299" s="30"/>
      <c r="R299" s="147"/>
      <c r="S299" s="108"/>
      <c r="T299" s="108"/>
      <c r="U299" s="108"/>
    </row>
    <row r="300" spans="1:21">
      <c r="A300" s="86">
        <v>44057</v>
      </c>
      <c r="B300" s="158">
        <v>2165</v>
      </c>
      <c r="C300" s="174"/>
      <c r="D300" s="174"/>
      <c r="E300" s="175"/>
      <c r="F300" s="174"/>
      <c r="G300" s="174"/>
      <c r="H300" s="174"/>
      <c r="I300" s="174"/>
      <c r="J300" s="174"/>
      <c r="K300" s="76"/>
      <c r="L300" s="76"/>
      <c r="M300" s="76"/>
      <c r="N300" s="76"/>
      <c r="O300" s="76"/>
      <c r="P300" s="71">
        <v>0</v>
      </c>
      <c r="Q300" s="30"/>
      <c r="R300" s="147"/>
      <c r="S300" s="108"/>
      <c r="T300" s="108"/>
      <c r="U300" s="108"/>
    </row>
    <row r="301" spans="1:21">
      <c r="A301" s="86">
        <v>44058</v>
      </c>
      <c r="B301" s="158">
        <v>2666</v>
      </c>
      <c r="C301" s="174"/>
      <c r="D301" s="174"/>
      <c r="E301" s="175"/>
      <c r="F301" s="174"/>
      <c r="G301" s="174"/>
      <c r="H301" s="174"/>
      <c r="I301" s="174"/>
      <c r="J301" s="174"/>
      <c r="K301" s="76"/>
      <c r="L301" s="76"/>
      <c r="M301" s="76"/>
      <c r="N301" s="76"/>
      <c r="O301" s="76"/>
      <c r="P301" s="71">
        <v>15</v>
      </c>
      <c r="Q301" s="30"/>
      <c r="R301" s="147"/>
      <c r="S301" s="108"/>
      <c r="T301" s="108"/>
      <c r="U301" s="108"/>
    </row>
    <row r="302" spans="1:21">
      <c r="A302" s="86">
        <v>44059</v>
      </c>
      <c r="B302" s="158">
        <v>2196</v>
      </c>
      <c r="C302" s="174"/>
      <c r="D302" s="174"/>
      <c r="E302" s="175"/>
      <c r="F302" s="174"/>
      <c r="G302" s="174"/>
      <c r="H302" s="174"/>
      <c r="I302" s="174"/>
      <c r="J302" s="174"/>
      <c r="K302" s="76"/>
      <c r="L302" s="76"/>
      <c r="M302" s="76"/>
      <c r="N302" s="76"/>
      <c r="O302" s="76"/>
      <c r="P302" s="71">
        <v>0</v>
      </c>
      <c r="Q302" s="30"/>
      <c r="R302" s="147"/>
      <c r="S302" s="108"/>
      <c r="T302" s="108"/>
      <c r="U302" s="108"/>
    </row>
    <row r="303" spans="1:21">
      <c r="A303" s="86">
        <v>44060</v>
      </c>
      <c r="B303" s="158">
        <v>2251</v>
      </c>
      <c r="C303" s="174"/>
      <c r="D303" s="174"/>
      <c r="E303" s="175"/>
      <c r="F303" s="174"/>
      <c r="G303" s="174"/>
      <c r="H303" s="174"/>
      <c r="I303" s="174"/>
      <c r="J303" s="174"/>
      <c r="K303" s="76"/>
      <c r="L303" s="76"/>
      <c r="M303" s="76"/>
      <c r="N303" s="76"/>
      <c r="O303" s="76"/>
      <c r="P303" s="71">
        <v>0</v>
      </c>
      <c r="Q303" s="30"/>
      <c r="R303" s="147"/>
      <c r="S303" s="108"/>
      <c r="T303" s="108"/>
      <c r="U303" s="108"/>
    </row>
    <row r="304" spans="1:21">
      <c r="A304" s="86">
        <v>44061</v>
      </c>
      <c r="B304" s="158">
        <v>2211</v>
      </c>
      <c r="C304" s="176">
        <v>2</v>
      </c>
      <c r="D304" s="177">
        <v>0.89</v>
      </c>
      <c r="E304" s="177">
        <v>7.6</v>
      </c>
      <c r="F304" s="177">
        <v>45</v>
      </c>
      <c r="G304" s="177">
        <v>13</v>
      </c>
      <c r="H304" s="177">
        <v>7</v>
      </c>
      <c r="I304" s="177">
        <v>2.8</v>
      </c>
      <c r="J304" s="178">
        <v>4.5</v>
      </c>
      <c r="K304" s="30">
        <v>15.48</v>
      </c>
      <c r="L304" s="30">
        <v>6.19</v>
      </c>
      <c r="M304" s="30">
        <v>4.42</v>
      </c>
      <c r="N304" s="30">
        <v>9.9499999999999993</v>
      </c>
      <c r="O304" s="30">
        <v>28.74</v>
      </c>
      <c r="P304" s="71">
        <v>0</v>
      </c>
      <c r="Q304" s="30"/>
      <c r="R304" s="147">
        <v>0.60416666666666663</v>
      </c>
      <c r="S304" s="108">
        <v>44069</v>
      </c>
      <c r="T304" s="108">
        <v>44069</v>
      </c>
      <c r="U304" s="108"/>
    </row>
    <row r="305" spans="1:21">
      <c r="A305" s="86">
        <v>44062</v>
      </c>
      <c r="B305" s="158">
        <v>2165</v>
      </c>
      <c r="C305" s="174"/>
      <c r="D305" s="174"/>
      <c r="E305" s="175"/>
      <c r="F305" s="174"/>
      <c r="G305" s="174"/>
      <c r="H305" s="174"/>
      <c r="I305" s="174"/>
      <c r="J305" s="174"/>
      <c r="K305" s="76"/>
      <c r="L305" s="76"/>
      <c r="M305" s="76"/>
      <c r="N305" s="76"/>
      <c r="O305" s="76"/>
      <c r="P305" s="71">
        <v>0</v>
      </c>
      <c r="Q305" s="30"/>
      <c r="R305" s="147"/>
      <c r="S305" s="108"/>
      <c r="T305" s="108"/>
      <c r="U305" s="108"/>
    </row>
    <row r="306" spans="1:21">
      <c r="A306" s="86">
        <v>44063</v>
      </c>
      <c r="B306" s="158">
        <v>2149</v>
      </c>
      <c r="C306" s="174"/>
      <c r="D306" s="174"/>
      <c r="E306" s="175"/>
      <c r="F306" s="174"/>
      <c r="G306" s="174"/>
      <c r="H306" s="174"/>
      <c r="I306" s="174"/>
      <c r="J306" s="174"/>
      <c r="K306" s="76"/>
      <c r="L306" s="76"/>
      <c r="M306" s="76"/>
      <c r="N306" s="76"/>
      <c r="O306" s="76"/>
      <c r="P306" s="71">
        <v>0</v>
      </c>
      <c r="Q306" s="30"/>
      <c r="R306" s="147"/>
      <c r="S306" s="108"/>
      <c r="T306" s="108"/>
      <c r="U306" s="108"/>
    </row>
    <row r="307" spans="1:21">
      <c r="A307" s="86">
        <v>44064</v>
      </c>
      <c r="B307" s="38">
        <v>2070</v>
      </c>
      <c r="C307" s="174"/>
      <c r="D307" s="174"/>
      <c r="E307" s="175"/>
      <c r="F307" s="174"/>
      <c r="G307" s="174"/>
      <c r="H307" s="174"/>
      <c r="I307" s="174"/>
      <c r="J307" s="174"/>
      <c r="K307" s="76"/>
      <c r="L307" s="76"/>
      <c r="M307" s="76"/>
      <c r="N307" s="76"/>
      <c r="O307" s="76"/>
      <c r="P307" s="71">
        <v>0</v>
      </c>
      <c r="Q307" s="30"/>
      <c r="R307" s="147"/>
      <c r="S307" s="108"/>
      <c r="T307" s="108"/>
      <c r="U307" s="108"/>
    </row>
    <row r="308" spans="1:21">
      <c r="A308" s="86">
        <v>44065</v>
      </c>
      <c r="B308" s="38">
        <v>2037</v>
      </c>
      <c r="C308" s="174"/>
      <c r="D308" s="174"/>
      <c r="E308" s="175"/>
      <c r="F308" s="174"/>
      <c r="G308" s="174"/>
      <c r="H308" s="174"/>
      <c r="I308" s="174"/>
      <c r="J308" s="174"/>
      <c r="K308" s="76"/>
      <c r="L308" s="76"/>
      <c r="M308" s="76"/>
      <c r="N308" s="76"/>
      <c r="O308" s="76"/>
      <c r="P308" s="71">
        <v>0</v>
      </c>
      <c r="Q308" s="30"/>
      <c r="R308" s="147"/>
      <c r="S308" s="108"/>
      <c r="T308" s="108"/>
      <c r="U308" s="108"/>
    </row>
    <row r="309" spans="1:21">
      <c r="A309" s="86">
        <v>44066</v>
      </c>
      <c r="B309" s="38">
        <v>2021</v>
      </c>
      <c r="C309" s="174"/>
      <c r="D309" s="174"/>
      <c r="E309" s="175"/>
      <c r="F309" s="174"/>
      <c r="G309" s="174"/>
      <c r="H309" s="174"/>
      <c r="I309" s="174"/>
      <c r="J309" s="174"/>
      <c r="K309" s="76"/>
      <c r="L309" s="76"/>
      <c r="M309" s="76"/>
      <c r="N309" s="76"/>
      <c r="O309" s="76"/>
      <c r="P309" s="71">
        <v>0</v>
      </c>
      <c r="Q309" s="30"/>
      <c r="R309" s="147"/>
      <c r="S309" s="108"/>
      <c r="T309" s="108"/>
      <c r="U309" s="108"/>
    </row>
    <row r="310" spans="1:21">
      <c r="A310" s="86">
        <v>44067</v>
      </c>
      <c r="B310" s="38">
        <v>2163</v>
      </c>
      <c r="C310" s="174"/>
      <c r="D310" s="174"/>
      <c r="E310" s="175"/>
      <c r="F310" s="174"/>
      <c r="G310" s="174"/>
      <c r="H310" s="174"/>
      <c r="I310" s="174"/>
      <c r="J310" s="174"/>
      <c r="K310" s="76"/>
      <c r="L310" s="76"/>
      <c r="M310" s="76"/>
      <c r="N310" s="76"/>
      <c r="O310" s="76"/>
      <c r="P310" s="71">
        <v>0</v>
      </c>
      <c r="Q310" s="30"/>
      <c r="R310" s="147"/>
      <c r="S310" s="108"/>
      <c r="T310" s="108"/>
      <c r="U310" s="108"/>
    </row>
    <row r="311" spans="1:21">
      <c r="A311" s="86">
        <v>44068</v>
      </c>
      <c r="B311" s="38">
        <v>2221</v>
      </c>
      <c r="C311" s="174"/>
      <c r="D311" s="174"/>
      <c r="E311" s="175"/>
      <c r="F311" s="174"/>
      <c r="G311" s="174"/>
      <c r="H311" s="174"/>
      <c r="I311" s="174"/>
      <c r="J311" s="174"/>
      <c r="K311" s="76"/>
      <c r="L311" s="76"/>
      <c r="M311" s="76"/>
      <c r="N311" s="76"/>
      <c r="O311" s="76"/>
      <c r="P311" s="71">
        <v>0</v>
      </c>
      <c r="Q311" s="30"/>
      <c r="R311" s="147"/>
      <c r="S311" s="108"/>
      <c r="T311" s="108"/>
      <c r="U311" s="108"/>
    </row>
    <row r="312" spans="1:21">
      <c r="A312" s="86">
        <v>44069</v>
      </c>
      <c r="B312" s="38">
        <v>2156</v>
      </c>
      <c r="C312" s="174"/>
      <c r="D312" s="174"/>
      <c r="E312" s="175"/>
      <c r="F312" s="174"/>
      <c r="G312" s="174"/>
      <c r="H312" s="174"/>
      <c r="I312" s="174"/>
      <c r="J312" s="174"/>
      <c r="K312" s="76"/>
      <c r="L312" s="76"/>
      <c r="M312" s="76"/>
      <c r="N312" s="76"/>
      <c r="O312" s="76"/>
      <c r="P312" s="71">
        <v>0</v>
      </c>
      <c r="Q312" s="30"/>
      <c r="R312" s="147"/>
      <c r="S312" s="108"/>
      <c r="T312" s="108"/>
      <c r="U312" s="108"/>
    </row>
    <row r="313" spans="1:21">
      <c r="A313" s="86">
        <v>44070</v>
      </c>
      <c r="B313" s="38">
        <v>2052</v>
      </c>
      <c r="C313" s="174"/>
      <c r="D313" s="174"/>
      <c r="E313" s="175"/>
      <c r="F313" s="174"/>
      <c r="G313" s="174"/>
      <c r="H313" s="174"/>
      <c r="I313" s="174"/>
      <c r="J313" s="174"/>
      <c r="K313" s="76"/>
      <c r="L313" s="76"/>
      <c r="M313" s="76"/>
      <c r="N313" s="76"/>
      <c r="O313" s="76"/>
      <c r="P313" s="71">
        <v>0</v>
      </c>
      <c r="Q313" s="30"/>
      <c r="R313" s="147"/>
      <c r="S313" s="108"/>
      <c r="T313" s="108"/>
      <c r="U313" s="108"/>
    </row>
    <row r="314" spans="1:21">
      <c r="A314" s="86">
        <v>44071</v>
      </c>
      <c r="B314" s="38">
        <v>2202</v>
      </c>
      <c r="C314" s="174"/>
      <c r="D314" s="174"/>
      <c r="E314" s="175"/>
      <c r="F314" s="174"/>
      <c r="G314" s="174"/>
      <c r="H314" s="174"/>
      <c r="I314" s="174"/>
      <c r="J314" s="174"/>
      <c r="K314" s="76"/>
      <c r="L314" s="76"/>
      <c r="M314" s="76"/>
      <c r="N314" s="76"/>
      <c r="O314" s="76"/>
      <c r="P314" s="71">
        <v>0</v>
      </c>
      <c r="Q314" s="30"/>
      <c r="R314" s="147"/>
      <c r="S314" s="108"/>
      <c r="T314" s="108"/>
      <c r="U314" s="108"/>
    </row>
    <row r="315" spans="1:21">
      <c r="A315" s="86">
        <v>44072</v>
      </c>
      <c r="B315" s="38">
        <v>2000</v>
      </c>
      <c r="C315" s="174"/>
      <c r="D315" s="174"/>
      <c r="E315" s="175"/>
      <c r="F315" s="174"/>
      <c r="G315" s="174"/>
      <c r="H315" s="174"/>
      <c r="I315" s="174"/>
      <c r="J315" s="174"/>
      <c r="K315" s="76"/>
      <c r="L315" s="76"/>
      <c r="M315" s="76"/>
      <c r="N315" s="76"/>
      <c r="O315" s="76"/>
      <c r="P315" s="71">
        <v>0</v>
      </c>
      <c r="Q315" s="30"/>
      <c r="R315" s="147"/>
      <c r="S315" s="108"/>
      <c r="T315" s="108"/>
      <c r="U315" s="108"/>
    </row>
    <row r="316" spans="1:21">
      <c r="A316" s="86">
        <v>44073</v>
      </c>
      <c r="B316" s="38">
        <v>1980</v>
      </c>
      <c r="C316" s="174"/>
      <c r="D316" s="174"/>
      <c r="E316" s="175"/>
      <c r="F316" s="174"/>
      <c r="G316" s="174"/>
      <c r="H316" s="174"/>
      <c r="I316" s="174"/>
      <c r="J316" s="174"/>
      <c r="K316" s="76"/>
      <c r="L316" s="76"/>
      <c r="M316" s="76"/>
      <c r="N316" s="76"/>
      <c r="O316" s="76"/>
      <c r="P316" s="71">
        <v>0</v>
      </c>
      <c r="Q316" s="30"/>
      <c r="R316" s="147"/>
      <c r="S316" s="108"/>
      <c r="T316" s="108"/>
      <c r="U316" s="108"/>
    </row>
    <row r="317" spans="1:21">
      <c r="A317" s="86">
        <v>44074</v>
      </c>
      <c r="B317" s="38">
        <v>1987</v>
      </c>
      <c r="C317" s="174"/>
      <c r="D317" s="174"/>
      <c r="E317" s="175"/>
      <c r="F317" s="174"/>
      <c r="G317" s="174"/>
      <c r="H317" s="174"/>
      <c r="I317" s="174"/>
      <c r="J317" s="174"/>
      <c r="K317" s="76"/>
      <c r="L317" s="76"/>
      <c r="M317" s="76"/>
      <c r="N317" s="76"/>
      <c r="O317" s="76"/>
      <c r="P317" s="71">
        <v>0</v>
      </c>
      <c r="Q317" s="30"/>
      <c r="R317" s="147"/>
      <c r="S317" s="108"/>
      <c r="T317" s="108"/>
      <c r="U317" s="108"/>
    </row>
    <row r="318" spans="1:21">
      <c r="A318" s="86">
        <v>44075</v>
      </c>
      <c r="B318" s="38">
        <v>2192</v>
      </c>
      <c r="C318" s="176">
        <v>2</v>
      </c>
      <c r="D318" s="177">
        <v>2.2000000000000002</v>
      </c>
      <c r="E318" s="177">
        <v>7.5</v>
      </c>
      <c r="F318" s="177">
        <v>25</v>
      </c>
      <c r="G318" s="177">
        <v>5</v>
      </c>
      <c r="H318" s="177">
        <v>4</v>
      </c>
      <c r="I318" s="177">
        <v>3.9</v>
      </c>
      <c r="J318" s="178">
        <v>6.1</v>
      </c>
      <c r="K318" s="30">
        <v>8.77</v>
      </c>
      <c r="L318" s="30">
        <v>8.5500000000000007</v>
      </c>
      <c r="M318" s="30">
        <v>4.38</v>
      </c>
      <c r="N318" s="30">
        <v>13.37</v>
      </c>
      <c r="O318" s="30">
        <v>10.96</v>
      </c>
      <c r="P318" s="71">
        <v>0</v>
      </c>
      <c r="Q318" s="30"/>
      <c r="R318" s="147">
        <v>0.46875</v>
      </c>
      <c r="S318" s="108">
        <v>44088</v>
      </c>
      <c r="T318" s="108">
        <v>44088</v>
      </c>
      <c r="U318" s="108"/>
    </row>
    <row r="319" spans="1:21">
      <c r="A319" s="86">
        <v>44076</v>
      </c>
      <c r="B319" s="38">
        <v>2151</v>
      </c>
      <c r="C319" s="174"/>
      <c r="D319" s="174"/>
      <c r="E319" s="175"/>
      <c r="F319" s="174"/>
      <c r="G319" s="174"/>
      <c r="H319" s="174"/>
      <c r="I319" s="174"/>
      <c r="J319" s="174"/>
      <c r="K319" s="76"/>
      <c r="L319" s="76"/>
      <c r="M319" s="76"/>
      <c r="N319" s="76"/>
      <c r="O319" s="76"/>
      <c r="P319" s="71">
        <v>0</v>
      </c>
      <c r="Q319" s="30"/>
      <c r="R319" s="147"/>
      <c r="S319" s="108"/>
      <c r="T319" s="108"/>
      <c r="U319" s="108"/>
    </row>
    <row r="320" spans="1:21">
      <c r="A320" s="86">
        <v>44077</v>
      </c>
      <c r="B320" s="38">
        <v>2049</v>
      </c>
      <c r="C320" s="174"/>
      <c r="D320" s="174"/>
      <c r="E320" s="175"/>
      <c r="F320" s="174"/>
      <c r="G320" s="174"/>
      <c r="H320" s="174"/>
      <c r="I320" s="174"/>
      <c r="J320" s="174"/>
      <c r="K320" s="76"/>
      <c r="L320" s="76"/>
      <c r="M320" s="76"/>
      <c r="N320" s="76"/>
      <c r="O320" s="76"/>
      <c r="P320" s="71">
        <v>0</v>
      </c>
      <c r="Q320" s="30"/>
      <c r="R320" s="147"/>
      <c r="S320" s="108"/>
      <c r="T320" s="108"/>
      <c r="U320" s="108"/>
    </row>
    <row r="321" spans="1:21">
      <c r="A321" s="86">
        <v>44078</v>
      </c>
      <c r="B321" s="38">
        <v>2161</v>
      </c>
      <c r="C321" s="33"/>
      <c r="D321" s="33"/>
      <c r="E321" s="31"/>
      <c r="F321" s="31"/>
      <c r="G321" s="31"/>
      <c r="H321" s="31"/>
      <c r="I321" s="33"/>
      <c r="J321" s="33"/>
      <c r="K321" s="76"/>
      <c r="L321" s="76"/>
      <c r="M321" s="76"/>
      <c r="N321" s="76"/>
      <c r="O321" s="76"/>
      <c r="P321" s="71">
        <v>0</v>
      </c>
      <c r="Q321" s="30"/>
      <c r="R321" s="147"/>
      <c r="S321" s="108"/>
      <c r="T321" s="108"/>
      <c r="U321" s="108"/>
    </row>
    <row r="322" spans="1:21">
      <c r="A322" s="86">
        <v>44079</v>
      </c>
      <c r="B322" s="38">
        <v>2130</v>
      </c>
      <c r="C322" s="33"/>
      <c r="D322" s="33"/>
      <c r="E322" s="31"/>
      <c r="F322" s="31"/>
      <c r="G322" s="31"/>
      <c r="H322" s="31"/>
      <c r="I322" s="33"/>
      <c r="J322" s="33"/>
      <c r="K322" s="76"/>
      <c r="L322" s="76"/>
      <c r="M322" s="76"/>
      <c r="N322" s="76"/>
      <c r="O322" s="76"/>
      <c r="P322" s="71">
        <v>0</v>
      </c>
      <c r="Q322" s="30"/>
      <c r="R322" s="147"/>
      <c r="S322" s="108"/>
      <c r="T322" s="108"/>
      <c r="U322" s="108"/>
    </row>
    <row r="323" spans="1:21">
      <c r="A323" s="86">
        <v>44080</v>
      </c>
      <c r="B323" s="38">
        <v>1849</v>
      </c>
      <c r="C323" s="33"/>
      <c r="D323" s="33"/>
      <c r="E323" s="31"/>
      <c r="F323" s="31"/>
      <c r="G323" s="31"/>
      <c r="H323" s="31"/>
      <c r="I323" s="33"/>
      <c r="J323" s="33"/>
      <c r="K323" s="76"/>
      <c r="L323" s="76"/>
      <c r="M323" s="76"/>
      <c r="N323" s="76"/>
      <c r="O323" s="76"/>
      <c r="P323" s="71">
        <v>0</v>
      </c>
      <c r="Q323" s="30"/>
      <c r="R323" s="147"/>
      <c r="S323" s="108"/>
      <c r="T323" s="108"/>
      <c r="U323" s="108"/>
    </row>
    <row r="324" spans="1:21">
      <c r="A324" s="86">
        <v>44081</v>
      </c>
      <c r="B324" s="38">
        <v>1913</v>
      </c>
      <c r="C324" s="33"/>
      <c r="D324" s="33"/>
      <c r="E324" s="31"/>
      <c r="F324" s="31"/>
      <c r="G324" s="31"/>
      <c r="H324" s="31"/>
      <c r="I324" s="33"/>
      <c r="J324" s="33"/>
      <c r="K324" s="76"/>
      <c r="L324" s="76"/>
      <c r="M324" s="76"/>
      <c r="N324" s="76"/>
      <c r="O324" s="76"/>
      <c r="P324" s="71">
        <v>0</v>
      </c>
      <c r="Q324" s="30"/>
      <c r="R324" s="147"/>
      <c r="S324" s="108"/>
      <c r="T324" s="108"/>
      <c r="U324" s="108"/>
    </row>
    <row r="325" spans="1:21">
      <c r="A325" s="86">
        <v>44082</v>
      </c>
      <c r="B325" s="38">
        <v>2130</v>
      </c>
      <c r="C325" s="33"/>
      <c r="D325" s="33"/>
      <c r="E325" s="31"/>
      <c r="F325" s="31"/>
      <c r="G325" s="31"/>
      <c r="H325" s="31"/>
      <c r="I325" s="33"/>
      <c r="J325" s="33"/>
      <c r="K325" s="76"/>
      <c r="L325" s="76"/>
      <c r="M325" s="76"/>
      <c r="N325" s="76"/>
      <c r="O325" s="76"/>
      <c r="P325" s="71">
        <v>0</v>
      </c>
      <c r="Q325" s="30"/>
      <c r="R325" s="147"/>
      <c r="S325" s="108"/>
      <c r="T325" s="108"/>
      <c r="U325" s="108"/>
    </row>
    <row r="326" spans="1:21">
      <c r="A326" s="86">
        <v>44083</v>
      </c>
      <c r="B326" s="38">
        <v>2033</v>
      </c>
      <c r="C326" s="33"/>
      <c r="D326" s="33"/>
      <c r="E326" s="31"/>
      <c r="F326" s="31"/>
      <c r="G326" s="31"/>
      <c r="H326" s="31"/>
      <c r="I326" s="33"/>
      <c r="J326" s="33"/>
      <c r="K326" s="76"/>
      <c r="L326" s="76"/>
      <c r="M326" s="76"/>
      <c r="N326" s="76"/>
      <c r="O326" s="76"/>
      <c r="P326" s="71">
        <v>0</v>
      </c>
      <c r="Q326" s="30"/>
      <c r="R326" s="147"/>
      <c r="S326" s="108"/>
      <c r="T326" s="108"/>
      <c r="U326" s="108"/>
    </row>
    <row r="327" spans="1:21">
      <c r="A327" s="86">
        <v>44084</v>
      </c>
      <c r="B327" s="38">
        <v>2315</v>
      </c>
      <c r="C327" s="33"/>
      <c r="D327" s="33"/>
      <c r="E327" s="31"/>
      <c r="F327" s="31"/>
      <c r="G327" s="31"/>
      <c r="H327" s="31"/>
      <c r="I327" s="33"/>
      <c r="J327" s="33"/>
      <c r="K327" s="76"/>
      <c r="L327" s="76"/>
      <c r="M327" s="76"/>
      <c r="N327" s="76"/>
      <c r="O327" s="76"/>
      <c r="P327" s="71">
        <v>0</v>
      </c>
      <c r="Q327" s="30"/>
      <c r="R327" s="147"/>
      <c r="S327" s="108"/>
      <c r="T327" s="108"/>
      <c r="U327" s="108"/>
    </row>
    <row r="328" spans="1:21">
      <c r="A328" s="86">
        <v>44085</v>
      </c>
      <c r="B328" s="38">
        <v>2411</v>
      </c>
      <c r="C328" s="33"/>
      <c r="D328" s="33"/>
      <c r="E328" s="31"/>
      <c r="F328" s="31"/>
      <c r="G328" s="31"/>
      <c r="H328" s="31"/>
      <c r="I328" s="33"/>
      <c r="J328" s="33"/>
      <c r="K328" s="76"/>
      <c r="L328" s="76"/>
      <c r="M328" s="76"/>
      <c r="N328" s="76"/>
      <c r="O328" s="76"/>
      <c r="P328" s="71">
        <v>0</v>
      </c>
      <c r="Q328" s="30"/>
      <c r="R328" s="147"/>
      <c r="S328" s="108"/>
      <c r="T328" s="108"/>
      <c r="U328" s="108"/>
    </row>
    <row r="329" spans="1:21">
      <c r="A329" s="86">
        <v>44086</v>
      </c>
      <c r="B329" s="38">
        <v>2882</v>
      </c>
      <c r="C329" s="33"/>
      <c r="D329" s="33"/>
      <c r="E329" s="31"/>
      <c r="F329" s="31"/>
      <c r="G329" s="31"/>
      <c r="H329" s="31"/>
      <c r="I329" s="33"/>
      <c r="J329" s="33"/>
      <c r="K329" s="76"/>
      <c r="L329" s="76"/>
      <c r="M329" s="76"/>
      <c r="N329" s="76"/>
      <c r="O329" s="76"/>
      <c r="P329" s="71">
        <v>0</v>
      </c>
      <c r="Q329" s="30"/>
      <c r="R329" s="147"/>
      <c r="S329" s="108"/>
      <c r="T329" s="108"/>
      <c r="U329" s="108"/>
    </row>
    <row r="330" spans="1:21">
      <c r="A330" s="86">
        <v>44087</v>
      </c>
      <c r="B330" s="38">
        <v>2127</v>
      </c>
      <c r="C330" s="33"/>
      <c r="D330" s="33"/>
      <c r="E330" s="31"/>
      <c r="F330" s="31"/>
      <c r="G330" s="31"/>
      <c r="H330" s="31"/>
      <c r="I330" s="33"/>
      <c r="J330" s="33"/>
      <c r="K330" s="76"/>
      <c r="L330" s="76"/>
      <c r="M330" s="76"/>
      <c r="N330" s="76"/>
      <c r="O330" s="76"/>
      <c r="P330" s="71">
        <v>0</v>
      </c>
      <c r="Q330" s="30"/>
      <c r="R330" s="147"/>
      <c r="S330" s="108"/>
      <c r="T330" s="108"/>
      <c r="U330" s="108"/>
    </row>
    <row r="331" spans="1:21">
      <c r="A331" s="86">
        <v>44088</v>
      </c>
      <c r="B331" s="38">
        <v>2134</v>
      </c>
      <c r="C331" s="33"/>
      <c r="D331" s="33"/>
      <c r="E331" s="31"/>
      <c r="F331" s="31"/>
      <c r="G331" s="31"/>
      <c r="H331" s="31"/>
      <c r="I331" s="33"/>
      <c r="J331" s="33"/>
      <c r="K331" s="76"/>
      <c r="L331" s="76"/>
      <c r="M331" s="76"/>
      <c r="N331" s="76"/>
      <c r="O331" s="76"/>
      <c r="P331" s="71">
        <v>0</v>
      </c>
      <c r="Q331" s="30"/>
      <c r="R331" s="147"/>
      <c r="S331" s="108"/>
      <c r="T331" s="108"/>
      <c r="U331" s="108"/>
    </row>
    <row r="332" spans="1:21">
      <c r="A332" s="86">
        <v>44089</v>
      </c>
      <c r="B332" s="38">
        <v>2256</v>
      </c>
      <c r="C332" s="176">
        <v>2</v>
      </c>
      <c r="D332" s="177">
        <v>2.7</v>
      </c>
      <c r="E332" s="177">
        <v>7.4</v>
      </c>
      <c r="F332" s="177">
        <v>26</v>
      </c>
      <c r="G332" s="177">
        <v>20</v>
      </c>
      <c r="H332" s="177">
        <v>9</v>
      </c>
      <c r="I332" s="177">
        <v>4.7</v>
      </c>
      <c r="J332" s="178">
        <v>8.4</v>
      </c>
      <c r="K332" s="30">
        <v>20.3</v>
      </c>
      <c r="L332" s="30">
        <v>10.6</v>
      </c>
      <c r="M332" s="30">
        <v>4.51</v>
      </c>
      <c r="N332" s="30">
        <v>18.95</v>
      </c>
      <c r="O332" s="30">
        <v>45.12</v>
      </c>
      <c r="P332" s="71">
        <v>0</v>
      </c>
      <c r="Q332" s="30"/>
      <c r="R332" s="147">
        <v>0.46875</v>
      </c>
      <c r="S332" s="108">
        <v>44103</v>
      </c>
      <c r="T332" s="108">
        <v>44103</v>
      </c>
      <c r="U332" s="108"/>
    </row>
    <row r="333" spans="1:21">
      <c r="A333" s="86">
        <v>44090</v>
      </c>
      <c r="B333" s="38">
        <v>2153</v>
      </c>
      <c r="C333" s="174"/>
      <c r="D333" s="174"/>
      <c r="E333" s="175"/>
      <c r="F333" s="174"/>
      <c r="G333" s="174"/>
      <c r="H333" s="174"/>
      <c r="I333" s="174"/>
      <c r="J333" s="174"/>
      <c r="K333" s="76"/>
      <c r="L333" s="76"/>
      <c r="M333" s="76"/>
      <c r="N333" s="76"/>
      <c r="O333" s="76"/>
      <c r="P333" s="71">
        <v>0</v>
      </c>
      <c r="Q333" s="30"/>
      <c r="R333" s="147"/>
      <c r="S333" s="108"/>
      <c r="T333" s="108"/>
      <c r="U333" s="108"/>
    </row>
    <row r="334" spans="1:21">
      <c r="A334" s="86">
        <v>44091</v>
      </c>
      <c r="B334" s="38">
        <v>2141</v>
      </c>
      <c r="C334" s="174"/>
      <c r="D334" s="174"/>
      <c r="E334" s="175"/>
      <c r="F334" s="174"/>
      <c r="G334" s="174"/>
      <c r="H334" s="174"/>
      <c r="I334" s="174"/>
      <c r="J334" s="174"/>
      <c r="K334" s="76"/>
      <c r="L334" s="76"/>
      <c r="M334" s="76"/>
      <c r="N334" s="76"/>
      <c r="O334" s="76"/>
      <c r="P334" s="71">
        <v>0</v>
      </c>
      <c r="Q334" s="30"/>
      <c r="R334" s="147"/>
      <c r="S334" s="108"/>
      <c r="T334" s="108"/>
      <c r="U334" s="108"/>
    </row>
    <row r="335" spans="1:21">
      <c r="A335" s="86">
        <v>44092</v>
      </c>
      <c r="B335" s="38">
        <v>2188</v>
      </c>
      <c r="C335" s="174"/>
      <c r="D335" s="174"/>
      <c r="E335" s="175"/>
      <c r="F335" s="174"/>
      <c r="G335" s="174"/>
      <c r="H335" s="174"/>
      <c r="I335" s="174"/>
      <c r="J335" s="174"/>
      <c r="K335" s="76"/>
      <c r="L335" s="76"/>
      <c r="M335" s="76"/>
      <c r="N335" s="76"/>
      <c r="O335" s="76"/>
      <c r="P335" s="71">
        <v>2</v>
      </c>
      <c r="Q335" s="30"/>
      <c r="R335" s="147"/>
      <c r="S335" s="108"/>
      <c r="T335" s="108"/>
      <c r="U335" s="108"/>
    </row>
    <row r="336" spans="1:21">
      <c r="A336" s="86">
        <v>44093</v>
      </c>
      <c r="B336" s="38">
        <v>1939</v>
      </c>
      <c r="C336" s="174"/>
      <c r="D336" s="174"/>
      <c r="E336" s="175"/>
      <c r="F336" s="174"/>
      <c r="G336" s="174"/>
      <c r="H336" s="174"/>
      <c r="I336" s="174"/>
      <c r="J336" s="174"/>
      <c r="K336" s="76"/>
      <c r="L336" s="76"/>
      <c r="M336" s="76"/>
      <c r="N336" s="76"/>
      <c r="O336" s="76"/>
      <c r="P336" s="71">
        <v>1</v>
      </c>
      <c r="Q336" s="30"/>
      <c r="R336" s="147"/>
      <c r="S336" s="108"/>
      <c r="T336" s="108"/>
      <c r="U336" s="108"/>
    </row>
    <row r="337" spans="1:21">
      <c r="A337" s="86">
        <v>44094</v>
      </c>
      <c r="B337" s="38">
        <v>2025</v>
      </c>
      <c r="C337" s="174"/>
      <c r="D337" s="174"/>
      <c r="E337" s="175"/>
      <c r="F337" s="174"/>
      <c r="G337" s="174"/>
      <c r="H337" s="174"/>
      <c r="I337" s="174"/>
      <c r="J337" s="174"/>
      <c r="K337" s="76"/>
      <c r="L337" s="76"/>
      <c r="M337" s="76"/>
      <c r="N337" s="76"/>
      <c r="O337" s="76"/>
      <c r="P337" s="71">
        <v>0</v>
      </c>
      <c r="Q337" s="30"/>
      <c r="R337" s="147"/>
      <c r="S337" s="108"/>
      <c r="T337" s="108"/>
      <c r="U337" s="108"/>
    </row>
    <row r="338" spans="1:21">
      <c r="A338" s="86">
        <v>44095</v>
      </c>
      <c r="B338" s="38">
        <v>1985</v>
      </c>
      <c r="C338" s="174"/>
      <c r="D338" s="174"/>
      <c r="E338" s="175"/>
      <c r="F338" s="174"/>
      <c r="G338" s="174"/>
      <c r="H338" s="174"/>
      <c r="I338" s="174"/>
      <c r="J338" s="174"/>
      <c r="K338" s="76"/>
      <c r="L338" s="76"/>
      <c r="M338" s="76"/>
      <c r="N338" s="76"/>
      <c r="O338" s="76"/>
      <c r="P338" s="71">
        <v>0</v>
      </c>
      <c r="Q338" s="30"/>
      <c r="R338" s="147"/>
      <c r="S338" s="108"/>
      <c r="T338" s="108"/>
      <c r="U338" s="108"/>
    </row>
    <row r="339" spans="1:21">
      <c r="A339" s="86">
        <v>44096</v>
      </c>
      <c r="B339" s="38">
        <v>2202</v>
      </c>
      <c r="C339" s="174"/>
      <c r="D339" s="174"/>
      <c r="E339" s="175"/>
      <c r="F339" s="174"/>
      <c r="G339" s="174"/>
      <c r="H339" s="174"/>
      <c r="I339" s="174"/>
      <c r="J339" s="174"/>
      <c r="K339" s="76"/>
      <c r="L339" s="76"/>
      <c r="M339" s="76"/>
      <c r="N339" s="76"/>
      <c r="O339" s="76"/>
      <c r="P339" s="71">
        <v>1</v>
      </c>
      <c r="Q339" s="30"/>
      <c r="R339" s="147"/>
      <c r="S339" s="108"/>
      <c r="T339" s="108"/>
      <c r="U339" s="108"/>
    </row>
    <row r="340" spans="1:21">
      <c r="A340" s="86">
        <v>44097</v>
      </c>
      <c r="B340" s="38">
        <v>2139</v>
      </c>
      <c r="C340" s="174"/>
      <c r="D340" s="174"/>
      <c r="E340" s="175"/>
      <c r="F340" s="174"/>
      <c r="G340" s="174"/>
      <c r="H340" s="174"/>
      <c r="I340" s="174"/>
      <c r="J340" s="174"/>
      <c r="K340" s="76"/>
      <c r="L340" s="76"/>
      <c r="M340" s="76"/>
      <c r="N340" s="76"/>
      <c r="O340" s="76"/>
      <c r="P340" s="71">
        <v>0</v>
      </c>
      <c r="Q340" s="30"/>
      <c r="R340" s="147"/>
      <c r="S340" s="108"/>
      <c r="T340" s="108"/>
      <c r="U340" s="108"/>
    </row>
    <row r="341" spans="1:21">
      <c r="A341" s="86">
        <v>44098</v>
      </c>
      <c r="B341" s="38">
        <v>1975</v>
      </c>
      <c r="C341" s="174"/>
      <c r="D341" s="174"/>
      <c r="E341" s="175"/>
      <c r="F341" s="174"/>
      <c r="G341" s="174"/>
      <c r="H341" s="174"/>
      <c r="I341" s="174"/>
      <c r="J341" s="174"/>
      <c r="K341" s="76"/>
      <c r="L341" s="76"/>
      <c r="M341" s="76"/>
      <c r="N341" s="76"/>
      <c r="O341" s="76"/>
      <c r="P341" s="71">
        <v>0</v>
      </c>
      <c r="Q341" s="30"/>
      <c r="R341" s="147"/>
      <c r="S341" s="108"/>
      <c r="T341" s="108"/>
      <c r="U341" s="108"/>
    </row>
    <row r="342" spans="1:21">
      <c r="A342" s="86">
        <v>44099</v>
      </c>
      <c r="B342" s="38">
        <v>2180</v>
      </c>
      <c r="C342" s="174"/>
      <c r="D342" s="174"/>
      <c r="E342" s="175"/>
      <c r="F342" s="174"/>
      <c r="G342" s="174"/>
      <c r="H342" s="174"/>
      <c r="I342" s="174"/>
      <c r="J342" s="174"/>
      <c r="K342" s="76"/>
      <c r="L342" s="76"/>
      <c r="M342" s="76"/>
      <c r="N342" s="76"/>
      <c r="O342" s="76"/>
      <c r="P342" s="71">
        <v>0</v>
      </c>
      <c r="Q342" s="30"/>
      <c r="R342" s="147"/>
      <c r="S342" s="108"/>
      <c r="T342" s="108"/>
      <c r="U342" s="108"/>
    </row>
    <row r="343" spans="1:21">
      <c r="A343" s="86">
        <v>44100</v>
      </c>
      <c r="B343" s="38">
        <v>1832</v>
      </c>
      <c r="C343" s="174"/>
      <c r="D343" s="174"/>
      <c r="E343" s="175"/>
      <c r="F343" s="174"/>
      <c r="G343" s="174"/>
      <c r="H343" s="174"/>
      <c r="I343" s="174"/>
      <c r="J343" s="174"/>
      <c r="K343" s="76"/>
      <c r="L343" s="76"/>
      <c r="M343" s="76"/>
      <c r="N343" s="76"/>
      <c r="O343" s="76"/>
      <c r="P343" s="71">
        <v>0</v>
      </c>
      <c r="Q343" s="30"/>
      <c r="R343" s="147"/>
      <c r="S343" s="108"/>
      <c r="T343" s="108"/>
      <c r="U343" s="108"/>
    </row>
    <row r="344" spans="1:21">
      <c r="A344" s="86">
        <v>44101</v>
      </c>
      <c r="B344" s="38">
        <v>1985</v>
      </c>
      <c r="C344" s="174"/>
      <c r="D344" s="174"/>
      <c r="E344" s="175"/>
      <c r="F344" s="174"/>
      <c r="G344" s="174"/>
      <c r="H344" s="174"/>
      <c r="I344" s="174"/>
      <c r="J344" s="174"/>
      <c r="K344" s="76"/>
      <c r="L344" s="76"/>
      <c r="M344" s="76"/>
      <c r="N344" s="76"/>
      <c r="O344" s="76"/>
      <c r="P344" s="71">
        <v>0</v>
      </c>
      <c r="Q344" s="30"/>
      <c r="R344" s="147"/>
      <c r="S344" s="108"/>
      <c r="T344" s="108"/>
      <c r="U344" s="108"/>
    </row>
    <row r="345" spans="1:21">
      <c r="A345" s="86">
        <v>44102</v>
      </c>
      <c r="B345" s="38">
        <v>2037.9999999999998</v>
      </c>
      <c r="C345" s="174"/>
      <c r="D345" s="174"/>
      <c r="E345" s="175"/>
      <c r="F345" s="174"/>
      <c r="G345" s="174"/>
      <c r="H345" s="174"/>
      <c r="I345" s="174"/>
      <c r="J345" s="174"/>
      <c r="K345" s="76"/>
      <c r="L345" s="76"/>
      <c r="M345" s="76"/>
      <c r="N345" s="76"/>
      <c r="O345" s="76"/>
      <c r="P345" s="71">
        <v>0</v>
      </c>
      <c r="Q345" s="30"/>
      <c r="R345" s="147"/>
      <c r="S345" s="108"/>
      <c r="T345" s="108"/>
      <c r="U345" s="108"/>
    </row>
    <row r="346" spans="1:21">
      <c r="A346" s="86">
        <v>44103</v>
      </c>
      <c r="B346" s="38">
        <v>2180</v>
      </c>
      <c r="C346" s="363" t="s">
        <v>58</v>
      </c>
      <c r="D346" s="364"/>
      <c r="E346" s="364"/>
      <c r="F346" s="364"/>
      <c r="G346" s="364"/>
      <c r="H346" s="364"/>
      <c r="I346" s="364"/>
      <c r="J346" s="364"/>
      <c r="K346" s="364"/>
      <c r="L346" s="364"/>
      <c r="M346" s="364"/>
      <c r="N346" s="364"/>
      <c r="O346" s="365"/>
      <c r="P346" s="71">
        <v>0</v>
      </c>
      <c r="Q346" s="30"/>
      <c r="R346" s="147"/>
      <c r="S346" s="108"/>
      <c r="T346" s="108"/>
      <c r="U346" s="108"/>
    </row>
    <row r="347" spans="1:21">
      <c r="A347" s="86">
        <v>44104</v>
      </c>
      <c r="B347" s="38">
        <v>2064</v>
      </c>
      <c r="C347" s="174"/>
      <c r="D347" s="174"/>
      <c r="E347" s="175"/>
      <c r="F347" s="174"/>
      <c r="G347" s="174"/>
      <c r="H347" s="174"/>
      <c r="I347" s="174"/>
      <c r="J347" s="174"/>
      <c r="K347" s="76"/>
      <c r="L347" s="76"/>
      <c r="M347" s="76"/>
      <c r="N347" s="76"/>
      <c r="O347" s="76"/>
      <c r="P347" s="71">
        <v>0</v>
      </c>
      <c r="Q347" s="30"/>
      <c r="R347" s="147"/>
      <c r="S347" s="108"/>
      <c r="T347" s="108"/>
      <c r="U347" s="108"/>
    </row>
    <row r="348" spans="1:21">
      <c r="A348" s="86">
        <v>44105</v>
      </c>
      <c r="B348" s="38">
        <v>2090</v>
      </c>
      <c r="C348" s="174"/>
      <c r="D348" s="174"/>
      <c r="E348" s="175"/>
      <c r="F348" s="174"/>
      <c r="G348" s="174"/>
      <c r="H348" s="174"/>
      <c r="I348" s="174"/>
      <c r="J348" s="174"/>
      <c r="K348" s="76"/>
      <c r="L348" s="76"/>
      <c r="M348" s="76"/>
      <c r="N348" s="76"/>
      <c r="O348" s="76"/>
      <c r="P348" s="71">
        <v>0</v>
      </c>
      <c r="Q348" s="30"/>
      <c r="R348" s="147"/>
      <c r="S348" s="108"/>
      <c r="T348" s="108"/>
      <c r="U348" s="108"/>
    </row>
    <row r="349" spans="1:21">
      <c r="A349" s="86">
        <v>44106</v>
      </c>
      <c r="B349" s="38">
        <v>2043.0000000000002</v>
      </c>
      <c r="C349" s="33"/>
      <c r="D349" s="33"/>
      <c r="E349" s="31"/>
      <c r="F349" s="32"/>
      <c r="G349" s="32"/>
      <c r="H349" s="32"/>
      <c r="I349" s="33"/>
      <c r="J349" s="33"/>
      <c r="K349" s="76"/>
      <c r="L349" s="76"/>
      <c r="M349" s="76"/>
      <c r="N349" s="76"/>
      <c r="O349" s="76"/>
      <c r="P349" s="71">
        <v>0</v>
      </c>
      <c r="Q349" s="30"/>
      <c r="R349" s="147"/>
      <c r="S349" s="108"/>
      <c r="T349" s="108"/>
      <c r="U349" s="108"/>
    </row>
    <row r="350" spans="1:21">
      <c r="A350" s="86">
        <v>44107</v>
      </c>
      <c r="B350" s="38">
        <v>2100</v>
      </c>
      <c r="C350" s="33"/>
      <c r="D350" s="33"/>
      <c r="E350" s="31"/>
      <c r="F350" s="32"/>
      <c r="G350" s="32"/>
      <c r="H350" s="32"/>
      <c r="I350" s="33"/>
      <c r="J350" s="33"/>
      <c r="K350" s="76"/>
      <c r="L350" s="76"/>
      <c r="M350" s="76"/>
      <c r="N350" s="76"/>
      <c r="O350" s="76"/>
      <c r="P350" s="71">
        <v>0</v>
      </c>
      <c r="Q350" s="30"/>
      <c r="R350" s="147"/>
      <c r="S350" s="108"/>
      <c r="T350" s="108"/>
      <c r="U350" s="108"/>
    </row>
    <row r="351" spans="1:21">
      <c r="A351" s="86">
        <v>44108</v>
      </c>
      <c r="B351" s="38">
        <v>1763</v>
      </c>
      <c r="C351" s="33"/>
      <c r="D351" s="33"/>
      <c r="E351" s="31"/>
      <c r="F351" s="32"/>
      <c r="G351" s="32"/>
      <c r="H351" s="32"/>
      <c r="I351" s="33"/>
      <c r="J351" s="33"/>
      <c r="K351" s="76"/>
      <c r="L351" s="76"/>
      <c r="M351" s="76"/>
      <c r="N351" s="76"/>
      <c r="O351" s="76"/>
      <c r="P351" s="71">
        <v>0</v>
      </c>
      <c r="Q351" s="30"/>
      <c r="R351" s="147"/>
      <c r="S351" s="108"/>
      <c r="T351" s="108"/>
      <c r="U351" s="108"/>
    </row>
    <row r="352" spans="1:21">
      <c r="A352" s="86">
        <v>44109</v>
      </c>
      <c r="B352" s="38">
        <v>1857</v>
      </c>
      <c r="C352" s="33"/>
      <c r="D352" s="33"/>
      <c r="E352" s="31"/>
      <c r="F352" s="32"/>
      <c r="G352" s="32"/>
      <c r="H352" s="32"/>
      <c r="I352" s="33"/>
      <c r="J352" s="33"/>
      <c r="K352" s="76"/>
      <c r="L352" s="76"/>
      <c r="M352" s="76"/>
      <c r="N352" s="76"/>
      <c r="O352" s="76"/>
      <c r="P352" s="71">
        <v>0</v>
      </c>
      <c r="Q352" s="30"/>
      <c r="R352" s="147"/>
      <c r="S352" s="108"/>
      <c r="T352" s="108"/>
      <c r="U352" s="108"/>
    </row>
    <row r="353" spans="1:21">
      <c r="A353" s="86">
        <v>44110</v>
      </c>
      <c r="B353" s="38">
        <v>1841</v>
      </c>
      <c r="C353" s="33"/>
      <c r="D353" s="33"/>
      <c r="E353" s="31"/>
      <c r="F353" s="32"/>
      <c r="G353" s="32"/>
      <c r="H353" s="32"/>
      <c r="I353" s="33"/>
      <c r="J353" s="33"/>
      <c r="K353" s="76"/>
      <c r="L353" s="76"/>
      <c r="M353" s="76"/>
      <c r="N353" s="76"/>
      <c r="O353" s="76"/>
      <c r="P353" s="71">
        <v>0</v>
      </c>
      <c r="Q353" s="30"/>
      <c r="R353" s="147"/>
      <c r="S353" s="108"/>
      <c r="T353" s="108"/>
      <c r="U353" s="108"/>
    </row>
    <row r="354" spans="1:21">
      <c r="A354" s="86">
        <v>44111</v>
      </c>
      <c r="B354" s="38">
        <v>2016</v>
      </c>
      <c r="C354" s="33"/>
      <c r="D354" s="33"/>
      <c r="E354" s="31"/>
      <c r="F354" s="32"/>
      <c r="G354" s="32"/>
      <c r="H354" s="32"/>
      <c r="I354" s="33"/>
      <c r="J354" s="33"/>
      <c r="K354" s="76"/>
      <c r="L354" s="76"/>
      <c r="M354" s="76"/>
      <c r="N354" s="76"/>
      <c r="O354" s="76"/>
      <c r="P354" s="71">
        <v>0</v>
      </c>
      <c r="Q354" s="30"/>
      <c r="R354" s="147"/>
      <c r="S354" s="108"/>
      <c r="T354" s="108"/>
      <c r="U354" s="108"/>
    </row>
    <row r="355" spans="1:21">
      <c r="A355" s="86">
        <v>44112</v>
      </c>
      <c r="B355" s="38">
        <v>2055</v>
      </c>
      <c r="C355" s="33"/>
      <c r="D355" s="33"/>
      <c r="E355" s="31"/>
      <c r="F355" s="32"/>
      <c r="G355" s="32"/>
      <c r="H355" s="32"/>
      <c r="I355" s="33"/>
      <c r="J355" s="33"/>
      <c r="K355" s="76"/>
      <c r="L355" s="76"/>
      <c r="M355" s="76"/>
      <c r="N355" s="76"/>
      <c r="O355" s="76"/>
      <c r="P355" s="71">
        <v>0</v>
      </c>
      <c r="Q355" s="30"/>
      <c r="R355" s="147"/>
      <c r="S355" s="108"/>
      <c r="T355" s="108"/>
      <c r="U355" s="108"/>
    </row>
    <row r="356" spans="1:21">
      <c r="A356" s="86">
        <v>44113</v>
      </c>
      <c r="B356" s="38">
        <v>1954</v>
      </c>
      <c r="C356" s="33"/>
      <c r="D356" s="33"/>
      <c r="E356" s="31"/>
      <c r="F356" s="32"/>
      <c r="G356" s="32"/>
      <c r="H356" s="32"/>
      <c r="I356" s="33"/>
      <c r="J356" s="33"/>
      <c r="K356" s="76"/>
      <c r="L356" s="76"/>
      <c r="M356" s="76"/>
      <c r="N356" s="76"/>
      <c r="O356" s="76"/>
      <c r="P356" s="71">
        <v>0</v>
      </c>
      <c r="Q356" s="30"/>
      <c r="R356" s="147"/>
      <c r="S356" s="108"/>
      <c r="T356" s="108"/>
      <c r="U356" s="108"/>
    </row>
    <row r="357" spans="1:21">
      <c r="A357" s="86">
        <v>44114</v>
      </c>
      <c r="B357" s="38">
        <v>1973</v>
      </c>
      <c r="C357" s="33"/>
      <c r="D357" s="33"/>
      <c r="E357" s="31"/>
      <c r="F357" s="32"/>
      <c r="G357" s="32"/>
      <c r="H357" s="32"/>
      <c r="I357" s="33"/>
      <c r="J357" s="33"/>
      <c r="K357" s="76"/>
      <c r="L357" s="76"/>
      <c r="M357" s="76"/>
      <c r="N357" s="76"/>
      <c r="O357" s="76"/>
      <c r="P357" s="71">
        <v>0</v>
      </c>
      <c r="Q357" s="30"/>
      <c r="R357" s="147"/>
      <c r="S357" s="108"/>
      <c r="T357" s="108"/>
      <c r="U357" s="108"/>
    </row>
    <row r="358" spans="1:21">
      <c r="A358" s="86">
        <v>44115</v>
      </c>
      <c r="B358" s="38">
        <v>1928</v>
      </c>
      <c r="C358" s="33"/>
      <c r="D358" s="33"/>
      <c r="E358" s="31"/>
      <c r="F358" s="32"/>
      <c r="G358" s="32"/>
      <c r="H358" s="32"/>
      <c r="I358" s="33"/>
      <c r="J358" s="33"/>
      <c r="K358" s="76"/>
      <c r="L358" s="76"/>
      <c r="M358" s="76"/>
      <c r="N358" s="76"/>
      <c r="O358" s="76"/>
      <c r="P358" s="71">
        <v>0</v>
      </c>
      <c r="Q358" s="30"/>
      <c r="R358" s="147"/>
      <c r="S358" s="108"/>
      <c r="T358" s="108"/>
      <c r="U358" s="108"/>
    </row>
    <row r="359" spans="1:21">
      <c r="A359" s="86">
        <v>44116</v>
      </c>
      <c r="B359" s="38">
        <v>1998</v>
      </c>
      <c r="C359" s="33"/>
      <c r="D359" s="33"/>
      <c r="E359" s="31"/>
      <c r="F359" s="32"/>
      <c r="G359" s="32"/>
      <c r="H359" s="32"/>
      <c r="I359" s="33"/>
      <c r="J359" s="33"/>
      <c r="K359" s="76"/>
      <c r="L359" s="76"/>
      <c r="M359" s="76"/>
      <c r="N359" s="76"/>
      <c r="O359" s="76"/>
      <c r="P359" s="71">
        <v>2</v>
      </c>
      <c r="Q359" s="30"/>
      <c r="R359" s="147"/>
      <c r="S359" s="108"/>
      <c r="T359" s="108"/>
      <c r="U359" s="108"/>
    </row>
    <row r="360" spans="1:21">
      <c r="A360" s="86">
        <v>44117</v>
      </c>
      <c r="B360" s="38">
        <v>2086</v>
      </c>
      <c r="C360" s="363" t="s">
        <v>58</v>
      </c>
      <c r="D360" s="364"/>
      <c r="E360" s="364"/>
      <c r="F360" s="364"/>
      <c r="G360" s="364"/>
      <c r="H360" s="364"/>
      <c r="I360" s="364"/>
      <c r="J360" s="364"/>
      <c r="K360" s="364"/>
      <c r="L360" s="364"/>
      <c r="M360" s="364"/>
      <c r="N360" s="364"/>
      <c r="O360" s="365"/>
      <c r="P360" s="71">
        <v>0</v>
      </c>
      <c r="Q360" s="30"/>
      <c r="R360" s="147"/>
      <c r="S360" s="108"/>
      <c r="T360" s="108"/>
      <c r="U360" s="108"/>
    </row>
    <row r="361" spans="1:21">
      <c r="A361" s="86">
        <v>44118</v>
      </c>
      <c r="B361" s="38">
        <v>2093</v>
      </c>
      <c r="C361" s="174"/>
      <c r="D361" s="174"/>
      <c r="E361" s="175"/>
      <c r="F361" s="174"/>
      <c r="G361" s="174"/>
      <c r="H361" s="174"/>
      <c r="I361" s="174"/>
      <c r="J361" s="174"/>
      <c r="K361" s="76"/>
      <c r="L361" s="76"/>
      <c r="M361" s="76"/>
      <c r="N361" s="76"/>
      <c r="O361" s="76"/>
      <c r="P361" s="71">
        <v>0</v>
      </c>
      <c r="Q361" s="30"/>
      <c r="R361" s="147"/>
      <c r="S361" s="108"/>
      <c r="T361" s="108"/>
      <c r="U361" s="108"/>
    </row>
    <row r="362" spans="1:21">
      <c r="A362" s="86">
        <v>44119</v>
      </c>
      <c r="B362" s="38">
        <v>2105</v>
      </c>
      <c r="C362" s="174"/>
      <c r="D362" s="174"/>
      <c r="E362" s="175"/>
      <c r="F362" s="174"/>
      <c r="G362" s="174"/>
      <c r="H362" s="174"/>
      <c r="I362" s="174"/>
      <c r="J362" s="174"/>
      <c r="K362" s="76"/>
      <c r="L362" s="76"/>
      <c r="M362" s="76"/>
      <c r="N362" s="76"/>
      <c r="O362" s="76"/>
      <c r="P362" s="71">
        <v>0</v>
      </c>
      <c r="Q362" s="30"/>
      <c r="R362" s="147"/>
      <c r="S362" s="108"/>
      <c r="T362" s="108"/>
      <c r="U362" s="108"/>
    </row>
    <row r="363" spans="1:21">
      <c r="A363" s="86">
        <v>44120</v>
      </c>
      <c r="B363" s="38">
        <v>2005</v>
      </c>
      <c r="C363" s="174"/>
      <c r="D363" s="174"/>
      <c r="E363" s="175"/>
      <c r="F363" s="174"/>
      <c r="G363" s="174"/>
      <c r="H363" s="174"/>
      <c r="I363" s="174"/>
      <c r="J363" s="174"/>
      <c r="K363" s="76"/>
      <c r="L363" s="76"/>
      <c r="M363" s="76"/>
      <c r="N363" s="76"/>
      <c r="O363" s="76"/>
      <c r="P363" s="71">
        <v>0</v>
      </c>
      <c r="Q363" s="30"/>
      <c r="R363" s="147"/>
      <c r="S363" s="108"/>
      <c r="T363" s="108"/>
      <c r="U363" s="108"/>
    </row>
    <row r="364" spans="1:21">
      <c r="A364" s="86">
        <v>44121</v>
      </c>
      <c r="B364" s="38">
        <v>2121</v>
      </c>
      <c r="C364" s="174"/>
      <c r="D364" s="174"/>
      <c r="E364" s="175"/>
      <c r="F364" s="174"/>
      <c r="G364" s="174"/>
      <c r="H364" s="174"/>
      <c r="I364" s="174"/>
      <c r="J364" s="174"/>
      <c r="K364" s="76"/>
      <c r="L364" s="76"/>
      <c r="M364" s="76"/>
      <c r="N364" s="76"/>
      <c r="O364" s="76"/>
      <c r="P364" s="71">
        <v>0</v>
      </c>
      <c r="Q364" s="30"/>
      <c r="R364" s="147"/>
      <c r="S364" s="108"/>
      <c r="T364" s="108"/>
      <c r="U364" s="108"/>
    </row>
    <row r="365" spans="1:21">
      <c r="A365" s="86">
        <v>44122</v>
      </c>
      <c r="B365" s="38">
        <v>1863</v>
      </c>
      <c r="C365" s="174"/>
      <c r="D365" s="174"/>
      <c r="E365" s="175"/>
      <c r="F365" s="174"/>
      <c r="G365" s="174"/>
      <c r="H365" s="174"/>
      <c r="I365" s="174"/>
      <c r="J365" s="174"/>
      <c r="K365" s="76"/>
      <c r="L365" s="76"/>
      <c r="M365" s="76"/>
      <c r="N365" s="76"/>
      <c r="O365" s="76"/>
      <c r="P365" s="71">
        <v>18</v>
      </c>
      <c r="Q365" s="30"/>
      <c r="R365" s="147"/>
      <c r="S365" s="108"/>
      <c r="T365" s="108"/>
      <c r="U365" s="108"/>
    </row>
    <row r="366" spans="1:21">
      <c r="A366" s="86">
        <v>44123</v>
      </c>
      <c r="B366" s="38">
        <v>2606</v>
      </c>
      <c r="C366" s="174"/>
      <c r="D366" s="174"/>
      <c r="E366" s="175"/>
      <c r="F366" s="174"/>
      <c r="G366" s="174"/>
      <c r="H366" s="174"/>
      <c r="I366" s="174"/>
      <c r="J366" s="174"/>
      <c r="K366" s="76"/>
      <c r="L366" s="76"/>
      <c r="M366" s="76"/>
      <c r="N366" s="76"/>
      <c r="O366" s="76"/>
      <c r="P366" s="71">
        <v>0</v>
      </c>
      <c r="Q366" s="30"/>
      <c r="R366" s="147"/>
      <c r="S366" s="108"/>
      <c r="T366" s="108"/>
      <c r="U366" s="108"/>
    </row>
    <row r="367" spans="1:21">
      <c r="A367" s="86">
        <v>44124</v>
      </c>
      <c r="B367" s="38">
        <v>2161</v>
      </c>
      <c r="C367" s="174"/>
      <c r="D367" s="174"/>
      <c r="E367" s="175"/>
      <c r="F367" s="174"/>
      <c r="G367" s="174"/>
      <c r="H367" s="174"/>
      <c r="I367" s="174"/>
      <c r="J367" s="174"/>
      <c r="K367" s="76"/>
      <c r="L367" s="76"/>
      <c r="M367" s="76"/>
      <c r="N367" s="76"/>
      <c r="O367" s="76"/>
      <c r="P367" s="71">
        <v>0</v>
      </c>
      <c r="Q367" s="30"/>
      <c r="R367" s="147"/>
      <c r="S367" s="108"/>
      <c r="T367" s="108"/>
      <c r="U367" s="108"/>
    </row>
    <row r="368" spans="1:21">
      <c r="A368" s="86">
        <v>44125</v>
      </c>
      <c r="B368" s="38">
        <v>2133</v>
      </c>
      <c r="C368" s="174"/>
      <c r="D368" s="174"/>
      <c r="E368" s="175"/>
      <c r="F368" s="174"/>
      <c r="G368" s="174"/>
      <c r="H368" s="174"/>
      <c r="I368" s="174"/>
      <c r="J368" s="174"/>
      <c r="K368" s="76"/>
      <c r="L368" s="76"/>
      <c r="M368" s="76"/>
      <c r="N368" s="76"/>
      <c r="O368" s="76"/>
      <c r="P368" s="71">
        <v>0</v>
      </c>
      <c r="Q368" s="30"/>
      <c r="R368" s="147"/>
      <c r="S368" s="108"/>
      <c r="T368" s="108"/>
      <c r="U368" s="108"/>
    </row>
    <row r="369" spans="1:21">
      <c r="A369" s="86">
        <v>44126</v>
      </c>
      <c r="B369" s="38">
        <v>2114</v>
      </c>
      <c r="C369" s="174"/>
      <c r="D369" s="174"/>
      <c r="E369" s="175"/>
      <c r="F369" s="174"/>
      <c r="G369" s="174"/>
      <c r="H369" s="174"/>
      <c r="I369" s="174"/>
      <c r="J369" s="174"/>
      <c r="K369" s="76"/>
      <c r="L369" s="76"/>
      <c r="M369" s="76"/>
      <c r="N369" s="76"/>
      <c r="O369" s="76"/>
      <c r="P369" s="71">
        <v>0</v>
      </c>
      <c r="Q369" s="30"/>
      <c r="R369" s="147"/>
      <c r="S369" s="108"/>
      <c r="T369" s="108"/>
      <c r="U369" s="108"/>
    </row>
    <row r="370" spans="1:21">
      <c r="A370" s="86">
        <v>44127</v>
      </c>
      <c r="B370" s="38">
        <v>2045.9999999999998</v>
      </c>
      <c r="C370" s="174"/>
      <c r="D370" s="174"/>
      <c r="E370" s="175"/>
      <c r="F370" s="174"/>
      <c r="G370" s="174"/>
      <c r="H370" s="174"/>
      <c r="I370" s="174"/>
      <c r="J370" s="174"/>
      <c r="K370" s="76"/>
      <c r="L370" s="76"/>
      <c r="M370" s="76"/>
      <c r="N370" s="76"/>
      <c r="O370" s="76"/>
      <c r="P370" s="71">
        <v>0</v>
      </c>
      <c r="Q370" s="30"/>
      <c r="R370" s="147"/>
      <c r="S370" s="108"/>
      <c r="T370" s="108"/>
      <c r="U370" s="108"/>
    </row>
    <row r="371" spans="1:21">
      <c r="A371" s="86">
        <v>44128</v>
      </c>
      <c r="B371" s="38">
        <v>1962</v>
      </c>
      <c r="C371" s="174"/>
      <c r="D371" s="174"/>
      <c r="E371" s="175"/>
      <c r="F371" s="174"/>
      <c r="G371" s="174"/>
      <c r="H371" s="174"/>
      <c r="I371" s="174"/>
      <c r="J371" s="174"/>
      <c r="K371" s="76"/>
      <c r="L371" s="76"/>
      <c r="M371" s="76"/>
      <c r="N371" s="76"/>
      <c r="O371" s="76"/>
      <c r="P371" s="71">
        <v>0</v>
      </c>
      <c r="Q371" s="30"/>
      <c r="R371" s="147"/>
      <c r="S371" s="108"/>
      <c r="T371" s="108"/>
      <c r="U371" s="108"/>
    </row>
    <row r="372" spans="1:21">
      <c r="A372" s="86">
        <v>44129</v>
      </c>
      <c r="B372" s="38">
        <v>1831</v>
      </c>
      <c r="C372" s="174"/>
      <c r="D372" s="174"/>
      <c r="E372" s="175"/>
      <c r="F372" s="174"/>
      <c r="G372" s="174"/>
      <c r="H372" s="174"/>
      <c r="I372" s="174"/>
      <c r="J372" s="174"/>
      <c r="K372" s="76"/>
      <c r="L372" s="76"/>
      <c r="M372" s="76"/>
      <c r="N372" s="76"/>
      <c r="O372" s="76"/>
      <c r="P372" s="71">
        <v>2.5</v>
      </c>
      <c r="Q372" s="30"/>
      <c r="R372" s="147"/>
      <c r="S372" s="108"/>
      <c r="T372" s="108"/>
      <c r="U372" s="108"/>
    </row>
    <row r="373" spans="1:21">
      <c r="A373" s="86">
        <v>44130</v>
      </c>
      <c r="B373" s="38">
        <v>2694</v>
      </c>
      <c r="C373" s="174"/>
      <c r="D373" s="174"/>
      <c r="E373" s="175"/>
      <c r="F373" s="174"/>
      <c r="G373" s="174"/>
      <c r="H373" s="174"/>
      <c r="I373" s="174"/>
      <c r="J373" s="174"/>
      <c r="K373" s="76"/>
      <c r="L373" s="76"/>
      <c r="M373" s="76"/>
      <c r="N373" s="76"/>
      <c r="O373" s="76"/>
      <c r="P373" s="71">
        <v>11</v>
      </c>
      <c r="Q373" s="30"/>
      <c r="R373" s="147"/>
      <c r="S373" s="108"/>
      <c r="T373" s="108"/>
      <c r="U373" s="108"/>
    </row>
    <row r="374" spans="1:21">
      <c r="A374" s="86">
        <v>44131</v>
      </c>
      <c r="B374" s="38">
        <v>2198</v>
      </c>
      <c r="C374" s="363" t="s">
        <v>58</v>
      </c>
      <c r="D374" s="364"/>
      <c r="E374" s="364"/>
      <c r="F374" s="364"/>
      <c r="G374" s="364"/>
      <c r="H374" s="364"/>
      <c r="I374" s="364"/>
      <c r="J374" s="364"/>
      <c r="K374" s="364"/>
      <c r="L374" s="364"/>
      <c r="M374" s="364"/>
      <c r="N374" s="364"/>
      <c r="O374" s="365"/>
      <c r="P374" s="71">
        <v>0</v>
      </c>
      <c r="Q374" s="30"/>
      <c r="R374" s="147"/>
      <c r="S374" s="108"/>
      <c r="T374" s="108"/>
      <c r="U374" s="108"/>
    </row>
    <row r="375" spans="1:21">
      <c r="A375" s="86">
        <v>44132</v>
      </c>
      <c r="B375" s="38">
        <v>2424</v>
      </c>
      <c r="C375" s="174"/>
      <c r="D375" s="174"/>
      <c r="E375" s="175"/>
      <c r="F375" s="174"/>
      <c r="G375" s="174"/>
      <c r="H375" s="174"/>
      <c r="I375" s="174"/>
      <c r="J375" s="174"/>
      <c r="K375" s="76"/>
      <c r="L375" s="76"/>
      <c r="M375" s="76"/>
      <c r="N375" s="76"/>
      <c r="O375" s="76"/>
      <c r="P375" s="71">
        <v>0</v>
      </c>
      <c r="Q375" s="30"/>
      <c r="R375" s="147"/>
      <c r="S375" s="108"/>
      <c r="T375" s="108"/>
      <c r="U375" s="108"/>
    </row>
    <row r="376" spans="1:21">
      <c r="A376" s="86">
        <v>44133</v>
      </c>
      <c r="B376" s="38">
        <v>2311</v>
      </c>
      <c r="C376" s="174"/>
      <c r="D376" s="174"/>
      <c r="E376" s="175"/>
      <c r="F376" s="174"/>
      <c r="G376" s="174"/>
      <c r="H376" s="174"/>
      <c r="I376" s="174"/>
      <c r="J376" s="174"/>
      <c r="K376" s="76"/>
      <c r="L376" s="76"/>
      <c r="M376" s="76"/>
      <c r="N376" s="76"/>
      <c r="O376" s="76"/>
      <c r="P376" s="71">
        <v>0</v>
      </c>
      <c r="Q376" s="30"/>
      <c r="R376" s="147"/>
      <c r="S376" s="108"/>
      <c r="T376" s="108"/>
      <c r="U376" s="108"/>
    </row>
    <row r="377" spans="1:21">
      <c r="A377" s="86">
        <v>44134</v>
      </c>
      <c r="B377" s="38">
        <v>2161</v>
      </c>
      <c r="C377" s="174"/>
      <c r="D377" s="174"/>
      <c r="E377" s="175"/>
      <c r="F377" s="174"/>
      <c r="G377" s="174"/>
      <c r="H377" s="174"/>
      <c r="I377" s="174"/>
      <c r="J377" s="174"/>
      <c r="K377" s="172"/>
      <c r="L377" s="172"/>
      <c r="M377" s="172"/>
      <c r="N377" s="76"/>
      <c r="O377" s="76"/>
      <c r="P377" s="71">
        <v>0</v>
      </c>
      <c r="Q377" s="30"/>
      <c r="R377" s="147"/>
      <c r="S377" s="108"/>
      <c r="T377" s="108"/>
      <c r="U377" s="108"/>
    </row>
    <row r="378" spans="1:21">
      <c r="A378" s="86">
        <v>44135</v>
      </c>
      <c r="B378" s="107">
        <v>2122</v>
      </c>
      <c r="C378" s="39"/>
      <c r="D378" s="39"/>
      <c r="E378" s="40"/>
      <c r="F378" s="39"/>
      <c r="G378" s="39"/>
      <c r="H378" s="39"/>
      <c r="I378" s="34"/>
      <c r="J378" s="39"/>
      <c r="K378" s="79"/>
      <c r="L378" s="79"/>
      <c r="M378" s="79"/>
      <c r="N378" s="79"/>
      <c r="O378" s="79"/>
      <c r="P378" s="71">
        <v>0</v>
      </c>
      <c r="Q378" s="30"/>
      <c r="R378" s="147"/>
      <c r="S378" s="108"/>
      <c r="T378" s="108"/>
      <c r="U378" s="108"/>
    </row>
    <row r="379" spans="1:21" ht="15.75" thickBot="1">
      <c r="A379" s="88"/>
      <c r="B379" s="80"/>
      <c r="C379" s="334"/>
      <c r="D379" s="334"/>
      <c r="E379" s="334"/>
      <c r="F379" s="334"/>
      <c r="G379" s="334"/>
      <c r="H379" s="334"/>
      <c r="I379" s="47"/>
      <c r="J379" s="48"/>
      <c r="K379" s="81"/>
      <c r="L379" s="81"/>
      <c r="M379" s="81"/>
      <c r="N379" s="81"/>
      <c r="O379" s="81"/>
      <c r="P379" s="169"/>
      <c r="Q379" s="61"/>
      <c r="R379" s="148"/>
      <c r="S379" s="80"/>
      <c r="T379" s="80"/>
      <c r="U379" s="80"/>
    </row>
    <row r="380" spans="1:21">
      <c r="A380" s="89" t="s">
        <v>22</v>
      </c>
      <c r="B380" s="98">
        <f>MIN(B13:B378)</f>
        <v>1393</v>
      </c>
      <c r="C380" s="104">
        <f t="shared" ref="C380:O380" si="0">MIN(C13:C377)</f>
        <v>2</v>
      </c>
      <c r="D380" s="104">
        <f t="shared" si="0"/>
        <v>0.02</v>
      </c>
      <c r="E380" s="104">
        <f t="shared" si="0"/>
        <v>7.3</v>
      </c>
      <c r="F380" s="104">
        <f t="shared" si="0"/>
        <v>25</v>
      </c>
      <c r="G380" s="104">
        <f t="shared" si="0"/>
        <v>1</v>
      </c>
      <c r="H380" s="104">
        <f t="shared" si="0"/>
        <v>3</v>
      </c>
      <c r="I380" s="104">
        <f t="shared" si="0"/>
        <v>0.06</v>
      </c>
      <c r="J380" s="104">
        <f t="shared" si="0"/>
        <v>0.04</v>
      </c>
      <c r="K380" s="104">
        <f t="shared" si="0"/>
        <v>0</v>
      </c>
      <c r="L380" s="104">
        <f t="shared" si="0"/>
        <v>0</v>
      </c>
      <c r="M380" s="104">
        <f t="shared" si="0"/>
        <v>0</v>
      </c>
      <c r="N380" s="104">
        <f t="shared" si="0"/>
        <v>0</v>
      </c>
      <c r="O380" s="104">
        <f t="shared" si="0"/>
        <v>0</v>
      </c>
      <c r="P380" s="104">
        <f>MIN(P13:P377)</f>
        <v>0</v>
      </c>
      <c r="Q380" s="104">
        <f>MIN(Q13:Q377)</f>
        <v>0</v>
      </c>
      <c r="R380" s="149"/>
    </row>
    <row r="381" spans="1:21">
      <c r="A381" s="90" t="s">
        <v>23</v>
      </c>
      <c r="B381" s="99">
        <f>AVERAGE(B13:B378)</f>
        <v>33811.980874316941</v>
      </c>
      <c r="C381" s="174">
        <f t="shared" ref="C381:O381" si="1">AVERAGE(C13:C377)</f>
        <v>2</v>
      </c>
      <c r="D381" s="174">
        <f t="shared" si="1"/>
        <v>2.0574999999999997</v>
      </c>
      <c r="E381" s="174">
        <f t="shared" si="1"/>
        <v>7.4083333333333341</v>
      </c>
      <c r="F381" s="174">
        <f t="shared" si="1"/>
        <v>291.75</v>
      </c>
      <c r="G381" s="174">
        <f t="shared" si="1"/>
        <v>12.666666666666666</v>
      </c>
      <c r="H381" s="174">
        <f t="shared" si="1"/>
        <v>6.666666666666667</v>
      </c>
      <c r="I381" s="174">
        <f t="shared" si="1"/>
        <v>3.7966666666666664</v>
      </c>
      <c r="J381" s="174">
        <f t="shared" si="1"/>
        <v>5.0949999999999998</v>
      </c>
      <c r="K381" s="174">
        <f t="shared" si="1"/>
        <v>11.471875000000001</v>
      </c>
      <c r="L381" s="174">
        <f t="shared" si="1"/>
        <v>6.4793749999999992</v>
      </c>
      <c r="M381" s="174">
        <f t="shared" si="1"/>
        <v>3.348125</v>
      </c>
      <c r="N381" s="174">
        <f t="shared" si="1"/>
        <v>8.7493750000000006</v>
      </c>
      <c r="O381" s="174">
        <f t="shared" si="1"/>
        <v>22.544999999999998</v>
      </c>
      <c r="P381" s="174">
        <f>AVERAGE(P13:P377)</f>
        <v>1.9465753424657535</v>
      </c>
      <c r="Q381" s="174" t="e">
        <f>AVERAGE(Q13:Q377)</f>
        <v>#DIV/0!</v>
      </c>
      <c r="R381" s="149"/>
    </row>
    <row r="382" spans="1:21" ht="15.75" thickBot="1">
      <c r="A382" s="91" t="s">
        <v>24</v>
      </c>
      <c r="B382" s="100">
        <f>MAX(B13:B378)</f>
        <v>5743884</v>
      </c>
      <c r="C382" s="105">
        <f t="shared" ref="C382:O382" si="2">MAX(C13:C377)</f>
        <v>2</v>
      </c>
      <c r="D382" s="105">
        <f t="shared" si="2"/>
        <v>3.7</v>
      </c>
      <c r="E382" s="105">
        <f t="shared" si="2"/>
        <v>7.6</v>
      </c>
      <c r="F382" s="105">
        <f t="shared" si="2"/>
        <v>921</v>
      </c>
      <c r="G382" s="105">
        <f t="shared" si="2"/>
        <v>35</v>
      </c>
      <c r="H382" s="105">
        <f t="shared" si="2"/>
        <v>24</v>
      </c>
      <c r="I382" s="105">
        <f t="shared" si="2"/>
        <v>7.3</v>
      </c>
      <c r="J382" s="85">
        <f t="shared" si="2"/>
        <v>8.9</v>
      </c>
      <c r="K382" s="105">
        <f t="shared" si="2"/>
        <v>56.64</v>
      </c>
      <c r="L382" s="105">
        <f t="shared" si="2"/>
        <v>17.760000000000002</v>
      </c>
      <c r="M382" s="105">
        <f t="shared" si="2"/>
        <v>5.91</v>
      </c>
      <c r="N382" s="105">
        <f t="shared" si="2"/>
        <v>22.31</v>
      </c>
      <c r="O382" s="105">
        <f t="shared" si="2"/>
        <v>92.7</v>
      </c>
      <c r="P382" s="105">
        <f>MAX(P13:P377)</f>
        <v>83</v>
      </c>
      <c r="Q382" s="105">
        <f>MAX(Q13:Q377)</f>
        <v>0</v>
      </c>
      <c r="R382" s="149"/>
    </row>
    <row r="383" spans="1:21">
      <c r="A383" s="92"/>
      <c r="B383" s="83" t="s">
        <v>31</v>
      </c>
      <c r="C383" s="84">
        <f>COUNTIF(C13:C377,"&gt;0")</f>
        <v>12</v>
      </c>
      <c r="D383" s="47"/>
      <c r="E383" s="47"/>
      <c r="F383" s="47"/>
      <c r="G383" s="47"/>
      <c r="H383" s="47"/>
      <c r="I383" s="47"/>
      <c r="J383" s="96" t="s">
        <v>27</v>
      </c>
      <c r="K383" s="69">
        <f>SUM(K$13:K$377)</f>
        <v>183.55</v>
      </c>
      <c r="L383" s="69">
        <f>SUM(L$13:L$377)</f>
        <v>103.66999999999999</v>
      </c>
      <c r="M383" s="69">
        <f>SUM(M$13:M$377)</f>
        <v>53.57</v>
      </c>
      <c r="N383" s="69">
        <f>SUM(N$13:N$377)</f>
        <v>139.99</v>
      </c>
      <c r="O383" s="69">
        <f>SUM(O$13:O$377)</f>
        <v>360.71999999999997</v>
      </c>
      <c r="P383" s="69">
        <f>SUM(P$13:P$376)</f>
        <v>710.5</v>
      </c>
      <c r="Q383" s="83"/>
      <c r="R383" s="150"/>
      <c r="S383" s="83"/>
      <c r="T383" s="83"/>
      <c r="U383" s="83"/>
    </row>
  </sheetData>
  <protectedRanges>
    <protectedRange sqref="C377:M377 C69:J79 C319:J331 C53:J65 C67:J67 C81:J93 C95:J107 C39:J51 C137:J149 C151:J163 C165:J177 C179:J191 C193:J205 C207:J219 C221:J233 C235:J247 C249:J261 C263:J275 C277:J289 C291:J303 C305:J317 C347:J359 C361:J373 C375:J376 C333:J345 C15:J23 C124:J135 C109:J122 C25:J37" name="Range1_1"/>
    <protectedRange sqref="B378" name="Range1_5"/>
    <protectedRange sqref="U13:U378" name="Range1_4_2"/>
    <protectedRange sqref="P154:P164" name="Range1_21"/>
    <protectedRange sqref="C192 C206 C220 C234 C248 C262 C276 C360 C346 C374" name="Range1_4_3"/>
  </protectedRanges>
  <mergeCells count="36">
    <mergeCell ref="C360:O360"/>
    <mergeCell ref="C346:O346"/>
    <mergeCell ref="C262:O262"/>
    <mergeCell ref="C276:O276"/>
    <mergeCell ref="C379:H379"/>
    <mergeCell ref="C374:O374"/>
    <mergeCell ref="U7:U9"/>
    <mergeCell ref="E8:E9"/>
    <mergeCell ref="K11:K12"/>
    <mergeCell ref="L11:L12"/>
    <mergeCell ref="M11:M12"/>
    <mergeCell ref="N11:N12"/>
    <mergeCell ref="O11:O12"/>
    <mergeCell ref="P11:P12"/>
    <mergeCell ref="S7:S9"/>
    <mergeCell ref="A1:U1"/>
    <mergeCell ref="A2:U2"/>
    <mergeCell ref="A3:U3"/>
    <mergeCell ref="A4:U4"/>
    <mergeCell ref="A5:U5"/>
    <mergeCell ref="C234:O234"/>
    <mergeCell ref="C248:O248"/>
    <mergeCell ref="Q7:Q8"/>
    <mergeCell ref="A6:U6"/>
    <mergeCell ref="C192:O192"/>
    <mergeCell ref="A7:A9"/>
    <mergeCell ref="B7:B8"/>
    <mergeCell ref="C7:J7"/>
    <mergeCell ref="K7:O7"/>
    <mergeCell ref="C206:O206"/>
    <mergeCell ref="C24:J24"/>
    <mergeCell ref="C220:O220"/>
    <mergeCell ref="C38:J38"/>
    <mergeCell ref="C52:J52"/>
    <mergeCell ref="C66:J66"/>
    <mergeCell ref="T7:T9"/>
  </mergeCells>
  <hyperlinks>
    <hyperlink ref="A3" r:id="rId1" xr:uid="{00000000-0004-0000-08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Monitoring Point Locations</vt:lpstr>
      <vt:lpstr>12-13</vt:lpstr>
      <vt:lpstr>13-14</vt:lpstr>
      <vt:lpstr>14-15</vt:lpstr>
      <vt:lpstr>15-16</vt:lpstr>
      <vt:lpstr>16-17</vt:lpstr>
      <vt:lpstr>17-18</vt:lpstr>
      <vt:lpstr>18-19</vt:lpstr>
      <vt:lpstr>19-20</vt:lpstr>
      <vt:lpstr>20-21</vt:lpstr>
      <vt:lpstr>21-22</vt:lpstr>
      <vt:lpstr>22-23</vt:lpstr>
      <vt:lpstr>23-24</vt:lpstr>
      <vt:lpstr>24-25</vt:lpstr>
      <vt:lpstr>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Cash</dc:creator>
  <cp:lastModifiedBy>Cheryl Munce</cp:lastModifiedBy>
  <cp:lastPrinted>2024-10-22T03:01:53Z</cp:lastPrinted>
  <dcterms:created xsi:type="dcterms:W3CDTF">2017-01-16T01:46:07Z</dcterms:created>
  <dcterms:modified xsi:type="dcterms:W3CDTF">2025-11-24T02:57:36Z</dcterms:modified>
</cp:coreProperties>
</file>