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24226"/>
  <mc:AlternateContent xmlns:mc="http://schemas.openxmlformats.org/markup-compatibility/2006">
    <mc:Choice Requires="x15">
      <x15ac:absPath xmlns:x15ac="http://schemas.microsoft.com/office/spreadsheetml/2010/11/ac" url="S:\KMS - DO NOT MOVE\Assets\Treatment Plants\Web Publishing Data\"/>
    </mc:Choice>
  </mc:AlternateContent>
  <xr:revisionPtr revIDLastSave="0" documentId="13_ncr:1_{CDD3F4D0-0616-4633-8266-E1D6DB80455B}" xr6:coauthVersionLast="47" xr6:coauthVersionMax="47" xr10:uidLastSave="{00000000-0000-0000-0000-000000000000}"/>
  <bookViews>
    <workbookView xWindow="28680" yWindow="-120" windowWidth="29040" windowHeight="15720" firstSheet="8" activeTab="13" xr2:uid="{00000000-000D-0000-FFFF-FFFF00000000}"/>
  </bookViews>
  <sheets>
    <sheet name="Monitoring Point Locations" sheetId="6" r:id="rId1"/>
    <sheet name="12-13" sheetId="1" r:id="rId2"/>
    <sheet name="13-14" sheetId="2" r:id="rId3"/>
    <sheet name="14-15" sheetId="3" r:id="rId4"/>
    <sheet name="15-16" sheetId="4" r:id="rId5"/>
    <sheet name="16-17" sheetId="5" r:id="rId6"/>
    <sheet name="17-18" sheetId="8" r:id="rId7"/>
    <sheet name="18-19" sheetId="9" r:id="rId8"/>
    <sheet name="19-20" sheetId="10" r:id="rId9"/>
    <sheet name="20-21" sheetId="11" r:id="rId10"/>
    <sheet name="21-22" sheetId="12" r:id="rId11"/>
    <sheet name="22-23" sheetId="13" r:id="rId12"/>
    <sheet name="23-24" sheetId="14" r:id="rId13"/>
    <sheet name="24-25" sheetId="15" r:id="rId14"/>
  </sheets>
  <externalReferences>
    <externalReference r:id="rId15"/>
    <externalReference r:id="rId16"/>
    <externalReference r:id="rId17"/>
    <externalReference r:id="rId18"/>
    <externalReference r:id="rId19"/>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377" i="13" l="1"/>
  <c r="P376" i="13"/>
  <c r="O376" i="13"/>
  <c r="N376" i="13"/>
  <c r="M376" i="13"/>
  <c r="L376" i="13"/>
  <c r="K376" i="13"/>
  <c r="J376" i="13"/>
  <c r="I376" i="13"/>
  <c r="H376" i="13"/>
  <c r="G376" i="13"/>
  <c r="F376" i="13"/>
  <c r="E376" i="13"/>
  <c r="D376" i="13"/>
  <c r="C376" i="13"/>
  <c r="B376" i="13"/>
  <c r="P375" i="13"/>
  <c r="O375" i="13"/>
  <c r="N375" i="13"/>
  <c r="M375" i="13"/>
  <c r="L375" i="13"/>
  <c r="K375" i="13"/>
  <c r="J375" i="13"/>
  <c r="I375" i="13"/>
  <c r="H375" i="13"/>
  <c r="G375" i="13"/>
  <c r="F375" i="13"/>
  <c r="E375" i="13"/>
  <c r="D375" i="13"/>
  <c r="C375" i="13"/>
  <c r="B375" i="13"/>
  <c r="O374" i="13"/>
  <c r="N374" i="13"/>
  <c r="M374" i="13"/>
  <c r="L374" i="13"/>
  <c r="K374" i="13"/>
  <c r="J374" i="13"/>
  <c r="I374" i="13"/>
  <c r="H374" i="13"/>
  <c r="G374" i="13"/>
  <c r="F374" i="13"/>
  <c r="E374" i="13"/>
  <c r="D374" i="13"/>
  <c r="C374" i="13"/>
  <c r="B374" i="13"/>
  <c r="M377" i="13" l="1"/>
  <c r="O377" i="13"/>
  <c r="P377" i="13"/>
  <c r="N377" i="13"/>
  <c r="K377" i="13"/>
  <c r="L377" i="13"/>
  <c r="P58" i="12"/>
  <c r="P59" i="12"/>
  <c r="P60" i="12"/>
  <c r="P61" i="12"/>
  <c r="P62" i="12"/>
  <c r="P63" i="12"/>
  <c r="P64" i="12"/>
  <c r="P65" i="12"/>
  <c r="P66" i="12"/>
  <c r="P67" i="12"/>
  <c r="P68" i="12"/>
  <c r="P69" i="12"/>
  <c r="P70" i="12"/>
  <c r="P71" i="12"/>
  <c r="P72" i="12"/>
  <c r="P73" i="12"/>
  <c r="P74" i="12"/>
  <c r="P75" i="12"/>
  <c r="P76" i="12"/>
  <c r="P77" i="12"/>
  <c r="P78" i="12"/>
  <c r="P79" i="12"/>
  <c r="P80" i="12"/>
  <c r="C378" i="12" l="1"/>
  <c r="O377" i="12"/>
  <c r="N377" i="12"/>
  <c r="M377" i="12"/>
  <c r="L377" i="12"/>
  <c r="K377" i="12"/>
  <c r="J377" i="12"/>
  <c r="I377" i="12"/>
  <c r="H377" i="12"/>
  <c r="G377" i="12"/>
  <c r="F377" i="12"/>
  <c r="E377" i="12"/>
  <c r="D377" i="12"/>
  <c r="C377" i="12"/>
  <c r="B377" i="12"/>
  <c r="O376" i="12"/>
  <c r="N376" i="12"/>
  <c r="M376" i="12"/>
  <c r="L376" i="12"/>
  <c r="K376" i="12"/>
  <c r="J376" i="12"/>
  <c r="I376" i="12"/>
  <c r="H376" i="12"/>
  <c r="G376" i="12"/>
  <c r="F376" i="12"/>
  <c r="E376" i="12"/>
  <c r="D376" i="12"/>
  <c r="C376" i="12"/>
  <c r="B376" i="12"/>
  <c r="O375" i="12"/>
  <c r="N375" i="12"/>
  <c r="M375" i="12"/>
  <c r="L375" i="12"/>
  <c r="L378" i="12" s="1"/>
  <c r="K375" i="12"/>
  <c r="J375" i="12"/>
  <c r="I375" i="12"/>
  <c r="H375" i="12"/>
  <c r="G375" i="12"/>
  <c r="F375" i="12"/>
  <c r="E375" i="12"/>
  <c r="D375" i="12"/>
  <c r="C375" i="12"/>
  <c r="B375" i="12"/>
  <c r="M378" i="12" l="1"/>
  <c r="K378" i="12"/>
  <c r="O378" i="12"/>
  <c r="N378" i="12"/>
  <c r="P382" i="11"/>
  <c r="O382" i="11"/>
  <c r="N382" i="11"/>
  <c r="M382" i="11"/>
  <c r="L382" i="11"/>
  <c r="K382" i="11"/>
  <c r="C382" i="11"/>
  <c r="P381" i="11"/>
  <c r="O381" i="11"/>
  <c r="N381" i="11"/>
  <c r="M381" i="11"/>
  <c r="L381" i="11"/>
  <c r="K381" i="11"/>
  <c r="J381" i="11"/>
  <c r="I381" i="11"/>
  <c r="H381" i="11"/>
  <c r="G381" i="11"/>
  <c r="F381" i="11"/>
  <c r="E381" i="11"/>
  <c r="D381" i="11"/>
  <c r="C381" i="11"/>
  <c r="B381" i="11"/>
  <c r="P380" i="11"/>
  <c r="O380" i="11"/>
  <c r="N380" i="11"/>
  <c r="M380" i="11"/>
  <c r="L380" i="11"/>
  <c r="K380" i="11"/>
  <c r="J380" i="11"/>
  <c r="I380" i="11"/>
  <c r="H380" i="11"/>
  <c r="G380" i="11"/>
  <c r="F380" i="11"/>
  <c r="E380" i="11"/>
  <c r="D380" i="11"/>
  <c r="C380" i="11"/>
  <c r="B380" i="11"/>
  <c r="P379" i="11"/>
  <c r="O379" i="11"/>
  <c r="N379" i="11"/>
  <c r="M379" i="11"/>
  <c r="L379" i="11"/>
  <c r="K379" i="11"/>
  <c r="J379" i="11"/>
  <c r="I379" i="11"/>
  <c r="H379" i="11"/>
  <c r="G379" i="11"/>
  <c r="F379" i="11"/>
  <c r="E379" i="11"/>
  <c r="D379" i="11"/>
  <c r="C379" i="11"/>
  <c r="B379" i="11"/>
  <c r="C382" i="9" l="1"/>
  <c r="K382" i="9"/>
  <c r="L382" i="9"/>
  <c r="M382" i="9"/>
  <c r="N382" i="9"/>
  <c r="O382" i="9"/>
  <c r="P382" i="9"/>
  <c r="C381" i="9"/>
  <c r="D381" i="9"/>
  <c r="E381" i="9"/>
  <c r="F381" i="9"/>
  <c r="G381" i="9"/>
  <c r="H381" i="9"/>
  <c r="I381" i="9"/>
  <c r="J381" i="9"/>
  <c r="K381" i="9"/>
  <c r="L381" i="9"/>
  <c r="M381" i="9"/>
  <c r="N381" i="9"/>
  <c r="O381" i="9"/>
  <c r="P381" i="9"/>
  <c r="C380" i="9"/>
  <c r="D380" i="9"/>
  <c r="E380" i="9"/>
  <c r="F380" i="9"/>
  <c r="G380" i="9"/>
  <c r="H380" i="9"/>
  <c r="I380" i="9"/>
  <c r="J380" i="9"/>
  <c r="K380" i="9"/>
  <c r="L380" i="9"/>
  <c r="M380" i="9"/>
  <c r="N380" i="9"/>
  <c r="O380" i="9"/>
  <c r="P380" i="9"/>
  <c r="C379" i="9"/>
  <c r="D379" i="9"/>
  <c r="E379" i="9"/>
  <c r="F379" i="9"/>
  <c r="G379" i="9"/>
  <c r="H379" i="9"/>
  <c r="I379" i="9"/>
  <c r="J379" i="9"/>
  <c r="K379" i="9"/>
  <c r="L379" i="9"/>
  <c r="M379" i="9"/>
  <c r="N379" i="9"/>
  <c r="O379" i="9"/>
  <c r="P379" i="9"/>
  <c r="K384" i="10"/>
  <c r="L384" i="10"/>
  <c r="M384" i="10"/>
  <c r="N384" i="10"/>
  <c r="O384" i="10"/>
  <c r="P384" i="10"/>
  <c r="C383" i="10"/>
  <c r="D383" i="10"/>
  <c r="E383" i="10"/>
  <c r="F383" i="10"/>
  <c r="G383" i="10"/>
  <c r="H383" i="10"/>
  <c r="I383" i="10"/>
  <c r="J383" i="10"/>
  <c r="K383" i="10"/>
  <c r="L383" i="10"/>
  <c r="M383" i="10"/>
  <c r="N383" i="10"/>
  <c r="O383" i="10"/>
  <c r="P383" i="10"/>
  <c r="C382" i="10"/>
  <c r="D382" i="10"/>
  <c r="E382" i="10"/>
  <c r="F382" i="10"/>
  <c r="G382" i="10"/>
  <c r="H382" i="10"/>
  <c r="I382" i="10"/>
  <c r="J382" i="10"/>
  <c r="K382" i="10"/>
  <c r="L382" i="10"/>
  <c r="M382" i="10"/>
  <c r="N382" i="10"/>
  <c r="O382" i="10"/>
  <c r="P382" i="10"/>
  <c r="C381" i="10"/>
  <c r="D381" i="10"/>
  <c r="E381" i="10"/>
  <c r="F381" i="10"/>
  <c r="G381" i="10"/>
  <c r="H381" i="10"/>
  <c r="I381" i="10"/>
  <c r="J381" i="10"/>
  <c r="K381" i="10"/>
  <c r="L381" i="10"/>
  <c r="M381" i="10"/>
  <c r="N381" i="10"/>
  <c r="O381" i="10"/>
  <c r="P381" i="10"/>
  <c r="C384" i="10"/>
  <c r="B383" i="10"/>
  <c r="B382" i="10"/>
  <c r="B381" i="10"/>
  <c r="B381" i="9"/>
  <c r="B380" i="9"/>
  <c r="B379" i="9"/>
  <c r="P382" i="8"/>
  <c r="O382" i="8"/>
  <c r="M382" i="8"/>
  <c r="C382" i="8"/>
  <c r="P381" i="8"/>
  <c r="O381" i="8"/>
  <c r="M381" i="8"/>
  <c r="J381" i="8"/>
  <c r="I381" i="8"/>
  <c r="H381" i="8"/>
  <c r="G381" i="8"/>
  <c r="F381" i="8"/>
  <c r="E381" i="8"/>
  <c r="D381" i="8"/>
  <c r="C381" i="8"/>
  <c r="B381" i="8"/>
  <c r="P380" i="8"/>
  <c r="O380" i="8"/>
  <c r="M380" i="8"/>
  <c r="J380" i="8"/>
  <c r="I380" i="8"/>
  <c r="H380" i="8"/>
  <c r="G380" i="8"/>
  <c r="F380" i="8"/>
  <c r="E380" i="8"/>
  <c r="D380" i="8"/>
  <c r="C380" i="8"/>
  <c r="B380" i="8"/>
  <c r="P379" i="8"/>
  <c r="O379" i="8"/>
  <c r="M379" i="8"/>
  <c r="J379" i="8"/>
  <c r="I379" i="8"/>
  <c r="H379" i="8"/>
  <c r="G379" i="8"/>
  <c r="F379" i="8"/>
  <c r="E379" i="8"/>
  <c r="D379" i="8"/>
  <c r="C379" i="8"/>
  <c r="B379" i="8"/>
  <c r="L381" i="8"/>
  <c r="N380" i="8"/>
  <c r="L382" i="8"/>
  <c r="K381" i="8"/>
  <c r="N379" i="8"/>
  <c r="K380" i="8"/>
  <c r="K379" i="8"/>
  <c r="L380" i="8"/>
  <c r="N382" i="8"/>
  <c r="L379" i="8"/>
  <c r="N381" i="8"/>
  <c r="K382" i="8"/>
  <c r="J381" i="5"/>
  <c r="N375" i="5"/>
  <c r="L375" i="5"/>
  <c r="K375" i="5"/>
  <c r="N361" i="5"/>
  <c r="L361" i="5"/>
  <c r="K361" i="5"/>
  <c r="N347" i="5"/>
  <c r="L347" i="5"/>
  <c r="K347" i="5"/>
  <c r="O380" i="5"/>
  <c r="N333" i="5"/>
  <c r="N382" i="5" s="1"/>
  <c r="L333" i="5"/>
  <c r="K333" i="5"/>
  <c r="N319" i="5"/>
  <c r="L319" i="5"/>
  <c r="K319" i="5"/>
  <c r="N305" i="5"/>
  <c r="L305" i="5"/>
  <c r="K305" i="5"/>
  <c r="N291" i="5"/>
  <c r="L291" i="5"/>
  <c r="K291" i="5"/>
  <c r="N277" i="5"/>
  <c r="L277" i="5"/>
  <c r="K277" i="5"/>
  <c r="N263" i="5"/>
  <c r="N379" i="5" s="1"/>
  <c r="L263" i="5"/>
  <c r="K263" i="5"/>
  <c r="O379" i="5"/>
  <c r="N249" i="5"/>
  <c r="L249" i="5"/>
  <c r="K249" i="5"/>
  <c r="L235" i="5"/>
  <c r="K235" i="5"/>
  <c r="L221" i="5"/>
  <c r="K221" i="5"/>
  <c r="L207" i="5"/>
  <c r="K207" i="5"/>
  <c r="L193" i="5"/>
  <c r="K193" i="5"/>
  <c r="L179" i="5"/>
  <c r="K179" i="5"/>
  <c r="L165" i="5"/>
  <c r="K165" i="5"/>
  <c r="L151" i="5"/>
  <c r="K151" i="5"/>
  <c r="L137" i="5"/>
  <c r="K137" i="5"/>
  <c r="L123" i="5"/>
  <c r="K123" i="5"/>
  <c r="L109" i="5"/>
  <c r="K109" i="5"/>
  <c r="L95" i="5"/>
  <c r="K95" i="5"/>
  <c r="L81" i="5"/>
  <c r="K81" i="5"/>
  <c r="L67" i="5"/>
  <c r="K67" i="5"/>
  <c r="L53" i="5"/>
  <c r="K53" i="5"/>
  <c r="L39" i="5"/>
  <c r="K39" i="5"/>
  <c r="L25" i="5"/>
  <c r="K25" i="5"/>
  <c r="L18" i="5"/>
  <c r="L381" i="5" s="1"/>
  <c r="K18" i="5"/>
  <c r="K382" i="5" s="1"/>
  <c r="J381" i="4"/>
  <c r="O357" i="3"/>
  <c r="N357" i="3"/>
  <c r="L357" i="3"/>
  <c r="K357" i="3"/>
  <c r="O343" i="3"/>
  <c r="N343" i="3"/>
  <c r="L343" i="3"/>
  <c r="K343" i="3"/>
  <c r="O329" i="3"/>
  <c r="N329" i="3"/>
  <c r="L329" i="3"/>
  <c r="K329" i="3"/>
  <c r="O315" i="3"/>
  <c r="N315" i="3"/>
  <c r="L315" i="3"/>
  <c r="K315" i="3"/>
  <c r="O301" i="3"/>
  <c r="N301" i="3"/>
  <c r="L301" i="3"/>
  <c r="K301" i="3"/>
  <c r="O287" i="3"/>
  <c r="N287" i="3"/>
  <c r="L287" i="3"/>
  <c r="K287" i="3"/>
  <c r="O273" i="3"/>
  <c r="N273" i="3"/>
  <c r="L273" i="3"/>
  <c r="K273" i="3"/>
  <c r="O259" i="3"/>
  <c r="N259" i="3"/>
  <c r="L259" i="3"/>
  <c r="K259" i="3"/>
  <c r="O245" i="3"/>
  <c r="N245" i="3"/>
  <c r="L245" i="3"/>
  <c r="K245" i="3"/>
  <c r="O231" i="3"/>
  <c r="N231" i="3"/>
  <c r="L231" i="3"/>
  <c r="K231" i="3"/>
  <c r="O217" i="3"/>
  <c r="N217" i="3"/>
  <c r="L217" i="3"/>
  <c r="K217" i="3"/>
  <c r="O203" i="3"/>
  <c r="N203" i="3"/>
  <c r="L203" i="3"/>
  <c r="K203" i="3"/>
  <c r="O189" i="3"/>
  <c r="N189" i="3"/>
  <c r="L189" i="3"/>
  <c r="K189" i="3"/>
  <c r="O175" i="3"/>
  <c r="N175" i="3"/>
  <c r="L175" i="3"/>
  <c r="K175" i="3"/>
  <c r="O161" i="3"/>
  <c r="N161" i="3"/>
  <c r="L161" i="3"/>
  <c r="K161" i="3"/>
  <c r="O147" i="3"/>
  <c r="N147" i="3"/>
  <c r="L147" i="3"/>
  <c r="K147" i="3"/>
  <c r="O133" i="3"/>
  <c r="N133" i="3"/>
  <c r="L133" i="3"/>
  <c r="K133" i="3"/>
  <c r="O119" i="3"/>
  <c r="N119" i="3"/>
  <c r="L119" i="3"/>
  <c r="K119" i="3"/>
  <c r="O105" i="3"/>
  <c r="N105" i="3"/>
  <c r="L105" i="3"/>
  <c r="K105" i="3"/>
  <c r="O91" i="3"/>
  <c r="N91" i="3"/>
  <c r="L91" i="3"/>
  <c r="K91" i="3"/>
  <c r="O77" i="3"/>
  <c r="N77" i="3"/>
  <c r="L77" i="3"/>
  <c r="K77" i="3"/>
  <c r="O63" i="3"/>
  <c r="N63" i="3"/>
  <c r="L63" i="3"/>
  <c r="K63" i="3"/>
  <c r="O49" i="3"/>
  <c r="N49" i="3"/>
  <c r="L49" i="3"/>
  <c r="K49" i="3"/>
  <c r="O35" i="3"/>
  <c r="O380" i="3" s="1"/>
  <c r="N35" i="3"/>
  <c r="N379" i="3" s="1"/>
  <c r="L35" i="3"/>
  <c r="L382" i="3" s="1"/>
  <c r="K35" i="3"/>
  <c r="K379" i="3" s="1"/>
  <c r="O21" i="3"/>
  <c r="N21" i="3"/>
  <c r="N382" i="3" s="1"/>
  <c r="L21" i="3"/>
  <c r="L379" i="3" s="1"/>
  <c r="K21" i="3"/>
  <c r="K381" i="3" s="1"/>
  <c r="M379" i="2"/>
  <c r="M380" i="2"/>
  <c r="M381" i="2"/>
  <c r="D379" i="2"/>
  <c r="E379" i="2"/>
  <c r="F379" i="2"/>
  <c r="G379" i="2"/>
  <c r="H379" i="2"/>
  <c r="I379" i="2"/>
  <c r="J379" i="2"/>
  <c r="D380" i="2"/>
  <c r="E380" i="2"/>
  <c r="F380" i="2"/>
  <c r="G380" i="2"/>
  <c r="H380" i="2"/>
  <c r="I380" i="2"/>
  <c r="J380" i="2"/>
  <c r="D381" i="2"/>
  <c r="E381" i="2"/>
  <c r="F381" i="2"/>
  <c r="G381" i="2"/>
  <c r="H381" i="2"/>
  <c r="I381" i="2"/>
  <c r="J381" i="2"/>
  <c r="C381" i="2"/>
  <c r="C380" i="2"/>
  <c r="C379" i="2"/>
  <c r="O358" i="2"/>
  <c r="N358" i="2"/>
  <c r="L358" i="2"/>
  <c r="K358" i="2"/>
  <c r="O344" i="2"/>
  <c r="N344" i="2"/>
  <c r="L344" i="2"/>
  <c r="K344" i="2"/>
  <c r="O330" i="2"/>
  <c r="N330" i="2"/>
  <c r="L330" i="2"/>
  <c r="K330" i="2"/>
  <c r="O302" i="2"/>
  <c r="N302" i="2"/>
  <c r="L302" i="2"/>
  <c r="K302" i="2"/>
  <c r="O288" i="2"/>
  <c r="N288" i="2"/>
  <c r="L288" i="2"/>
  <c r="K288" i="2"/>
  <c r="O274" i="2"/>
  <c r="N274" i="2"/>
  <c r="L274" i="2"/>
  <c r="K274" i="2"/>
  <c r="O260" i="2"/>
  <c r="N260" i="2"/>
  <c r="L260" i="2"/>
  <c r="K260" i="2"/>
  <c r="O246" i="2"/>
  <c r="N246" i="2"/>
  <c r="L246" i="2"/>
  <c r="K246" i="2"/>
  <c r="O232" i="2"/>
  <c r="N232" i="2"/>
  <c r="L232" i="2"/>
  <c r="K232" i="2"/>
  <c r="O218" i="2"/>
  <c r="N218" i="2"/>
  <c r="L218" i="2"/>
  <c r="K218" i="2"/>
  <c r="O204" i="2"/>
  <c r="N204" i="2"/>
  <c r="L204" i="2"/>
  <c r="K204" i="2"/>
  <c r="O190" i="2"/>
  <c r="N190" i="2"/>
  <c r="L190" i="2"/>
  <c r="K190" i="2"/>
  <c r="O176" i="2"/>
  <c r="N176" i="2"/>
  <c r="L176" i="2"/>
  <c r="K176" i="2"/>
  <c r="O162" i="2"/>
  <c r="N162" i="2"/>
  <c r="L162" i="2"/>
  <c r="K162" i="2"/>
  <c r="O148" i="2"/>
  <c r="N148" i="2"/>
  <c r="L148" i="2"/>
  <c r="K148" i="2"/>
  <c r="O134" i="2"/>
  <c r="N134" i="2"/>
  <c r="L134" i="2"/>
  <c r="K134" i="2"/>
  <c r="O120" i="2"/>
  <c r="N120" i="2"/>
  <c r="L120" i="2"/>
  <c r="K120" i="2"/>
  <c r="O106" i="2"/>
  <c r="N106" i="2"/>
  <c r="L106" i="2"/>
  <c r="K106" i="2"/>
  <c r="O92" i="2"/>
  <c r="N92" i="2"/>
  <c r="L92" i="2"/>
  <c r="K92" i="2"/>
  <c r="O78" i="2"/>
  <c r="N78" i="2"/>
  <c r="L78" i="2"/>
  <c r="K78" i="2"/>
  <c r="O64" i="2"/>
  <c r="N64" i="2"/>
  <c r="L64" i="2"/>
  <c r="K64" i="2"/>
  <c r="O50" i="2"/>
  <c r="N50" i="2"/>
  <c r="L50" i="2"/>
  <c r="K50" i="2"/>
  <c r="O36" i="2"/>
  <c r="N36" i="2"/>
  <c r="N379" i="2" s="1"/>
  <c r="L36" i="2"/>
  <c r="L382" i="2" s="1"/>
  <c r="K36" i="2"/>
  <c r="O22" i="2"/>
  <c r="O382" i="2" s="1"/>
  <c r="O379" i="2"/>
  <c r="N22" i="2"/>
  <c r="L22" i="2"/>
  <c r="K22" i="2"/>
  <c r="K382" i="2" s="1"/>
  <c r="K379" i="2"/>
  <c r="P381" i="1"/>
  <c r="D380" i="1"/>
  <c r="E380" i="1"/>
  <c r="F380" i="1"/>
  <c r="G380" i="1"/>
  <c r="H380" i="1"/>
  <c r="I380" i="1"/>
  <c r="J380" i="1"/>
  <c r="K380" i="1"/>
  <c r="L380" i="1"/>
  <c r="M380" i="1"/>
  <c r="N380" i="1"/>
  <c r="O380" i="1"/>
  <c r="C380" i="1"/>
  <c r="D379" i="1"/>
  <c r="E379" i="1"/>
  <c r="F379" i="1"/>
  <c r="G379" i="1"/>
  <c r="H379" i="1"/>
  <c r="I379" i="1"/>
  <c r="J379" i="1"/>
  <c r="K379" i="1"/>
  <c r="L379" i="1"/>
  <c r="M379" i="1"/>
  <c r="N379" i="1"/>
  <c r="O379" i="1"/>
  <c r="C379" i="1"/>
  <c r="E378" i="1"/>
  <c r="F378" i="1"/>
  <c r="G378" i="1"/>
  <c r="H378" i="1"/>
  <c r="I378" i="1"/>
  <c r="J378" i="1"/>
  <c r="K378" i="1"/>
  <c r="L378" i="1"/>
  <c r="M378" i="1"/>
  <c r="N378" i="1"/>
  <c r="O378" i="1"/>
  <c r="D378" i="1"/>
  <c r="C378" i="1"/>
  <c r="P378" i="1"/>
  <c r="O372" i="1"/>
  <c r="N372" i="1"/>
  <c r="L372" i="1"/>
  <c r="K372" i="1"/>
  <c r="O204" i="1"/>
  <c r="P382" i="5"/>
  <c r="C382" i="5"/>
  <c r="P381" i="5"/>
  <c r="I381" i="5"/>
  <c r="H381" i="5"/>
  <c r="G381" i="5"/>
  <c r="F381" i="5"/>
  <c r="E381" i="5"/>
  <c r="D381" i="5"/>
  <c r="C381" i="5"/>
  <c r="B381" i="5"/>
  <c r="P380" i="5"/>
  <c r="J380" i="5"/>
  <c r="I380" i="5"/>
  <c r="H380" i="5"/>
  <c r="G380" i="5"/>
  <c r="F380" i="5"/>
  <c r="E380" i="5"/>
  <c r="D380" i="5"/>
  <c r="C380" i="5"/>
  <c r="B380" i="5"/>
  <c r="P379" i="5"/>
  <c r="J379" i="5"/>
  <c r="I379" i="5"/>
  <c r="H379" i="5"/>
  <c r="G379" i="5"/>
  <c r="F379" i="5"/>
  <c r="E379" i="5"/>
  <c r="D379" i="5"/>
  <c r="C379" i="5"/>
  <c r="B379" i="5"/>
  <c r="P379" i="4"/>
  <c r="P380" i="4"/>
  <c r="P381" i="4"/>
  <c r="B381" i="4"/>
  <c r="B380" i="4"/>
  <c r="B379" i="4"/>
  <c r="P382" i="4"/>
  <c r="C382" i="4"/>
  <c r="I381" i="4"/>
  <c r="H381" i="4"/>
  <c r="G381" i="4"/>
  <c r="F381" i="4"/>
  <c r="E381" i="4"/>
  <c r="D381" i="4"/>
  <c r="C381" i="4"/>
  <c r="J380" i="4"/>
  <c r="I380" i="4"/>
  <c r="H380" i="4"/>
  <c r="G380" i="4"/>
  <c r="F380" i="4"/>
  <c r="E380" i="4"/>
  <c r="D380" i="4"/>
  <c r="C380" i="4"/>
  <c r="J379" i="4"/>
  <c r="I379" i="4"/>
  <c r="H379" i="4"/>
  <c r="G379" i="4"/>
  <c r="F379" i="4"/>
  <c r="E379" i="4"/>
  <c r="D379" i="4"/>
  <c r="C379" i="4"/>
  <c r="P379" i="3"/>
  <c r="P380" i="3"/>
  <c r="P381" i="3"/>
  <c r="P382" i="3"/>
  <c r="C381" i="3"/>
  <c r="D381" i="3"/>
  <c r="E381" i="3"/>
  <c r="F381" i="3"/>
  <c r="G381" i="3"/>
  <c r="H381" i="3"/>
  <c r="I381" i="3"/>
  <c r="J381" i="3"/>
  <c r="C380" i="3"/>
  <c r="D380" i="3"/>
  <c r="E380" i="3"/>
  <c r="F380" i="3"/>
  <c r="G380" i="3"/>
  <c r="H380" i="3"/>
  <c r="I380" i="3"/>
  <c r="J380" i="3"/>
  <c r="C379" i="3"/>
  <c r="D379" i="3"/>
  <c r="E379" i="3"/>
  <c r="F379" i="3"/>
  <c r="G379" i="3"/>
  <c r="H379" i="3"/>
  <c r="I379" i="3"/>
  <c r="J379" i="3"/>
  <c r="B381" i="3"/>
  <c r="B380" i="3"/>
  <c r="B379" i="3"/>
  <c r="C382" i="3"/>
  <c r="P382" i="2"/>
  <c r="P379" i="2"/>
  <c r="P380" i="2"/>
  <c r="P381" i="2"/>
  <c r="B381" i="2"/>
  <c r="B380" i="2"/>
  <c r="B379" i="2"/>
  <c r="C382" i="2"/>
  <c r="M382" i="5"/>
  <c r="O382" i="5"/>
  <c r="M379" i="5"/>
  <c r="M380" i="5"/>
  <c r="M381" i="5"/>
  <c r="M379" i="4"/>
  <c r="O380" i="4"/>
  <c r="P380" i="1"/>
  <c r="P379" i="1"/>
  <c r="C382" i="1"/>
  <c r="B380" i="1"/>
  <c r="B379" i="1"/>
  <c r="B378" i="1"/>
  <c r="L380" i="4"/>
  <c r="N381" i="4"/>
  <c r="O382" i="4"/>
  <c r="N379" i="4"/>
  <c r="M381" i="3"/>
  <c r="M382" i="3"/>
  <c r="M382" i="4"/>
  <c r="O379" i="4"/>
  <c r="K380" i="4"/>
  <c r="N380" i="4"/>
  <c r="K379" i="4"/>
  <c r="L381" i="4"/>
  <c r="K382" i="4"/>
  <c r="M380" i="4"/>
  <c r="N382" i="4"/>
  <c r="L379" i="4"/>
  <c r="K381" i="4"/>
  <c r="O381" i="4"/>
  <c r="M381" i="4"/>
  <c r="L382" i="4"/>
  <c r="M379" i="3"/>
  <c r="M380" i="3"/>
  <c r="M382" i="2"/>
  <c r="N382" i="2"/>
  <c r="L381" i="1"/>
  <c r="K381" i="1"/>
  <c r="O381" i="1"/>
  <c r="N381" i="1"/>
  <c r="M381" i="1"/>
  <c r="L380" i="2"/>
  <c r="N381" i="2"/>
  <c r="L381" i="2"/>
  <c r="K380" i="5"/>
  <c r="O381" i="2"/>
  <c r="K381" i="2"/>
  <c r="K380" i="2"/>
  <c r="L382" i="5"/>
  <c r="O381" i="5"/>
  <c r="O380" i="2" l="1"/>
  <c r="K379" i="5"/>
  <c r="K382" i="3"/>
  <c r="L380" i="3"/>
  <c r="L379" i="2"/>
  <c r="L379" i="5"/>
  <c r="L381" i="3"/>
  <c r="L380" i="5"/>
  <c r="N381" i="3"/>
  <c r="N381" i="5"/>
  <c r="N380" i="3"/>
  <c r="K380" i="3"/>
  <c r="N380" i="2"/>
  <c r="N380" i="5"/>
  <c r="K381" i="5"/>
  <c r="O382" i="3"/>
  <c r="O379" i="3"/>
  <c r="O381" i="3"/>
  <c r="P378" i="12"/>
  <c r="P292" i="12"/>
  <c r="P376" i="12"/>
  <c r="P292" i="12" a="1"/>
  <c r="P377" i="12"/>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<sst xmlns="http://schemas.openxmlformats.org/spreadsheetml/2006/main" count="1055" uniqueCount="182">
  <si>
    <t>pH</t>
  </si>
  <si>
    <t>-</t>
  </si>
  <si>
    <t>DATE</t>
  </si>
  <si>
    <t>Load Limits</t>
  </si>
  <si>
    <t>Ammonia</t>
  </si>
  <si>
    <t>Faecal 
Coliforms</t>
  </si>
  <si>
    <t>SS</t>
  </si>
  <si>
    <t>BOD</t>
  </si>
  <si>
    <t>TN</t>
  </si>
  <si>
    <t>TP</t>
  </si>
  <si>
    <t>BOD (Enclosed waters)</t>
  </si>
  <si>
    <t>Nitrogen (total) (Enclosed waters)</t>
  </si>
  <si>
    <t>Oil and Grease (Enclosed waters)</t>
  </si>
  <si>
    <t>Phosphorus (total) (Enclosed waters)</t>
  </si>
  <si>
    <t>TSS (Enclosed waters)</t>
  </si>
  <si>
    <t>mg/L</t>
  </si>
  <si>
    <t>CFU/100mL</t>
  </si>
  <si>
    <t>kg</t>
  </si>
  <si>
    <t>Licence 100 percentile</t>
  </si>
  <si>
    <t>AMT 90 percentile</t>
  </si>
  <si>
    <t>MINIMUM</t>
  </si>
  <si>
    <t>AVERAGE</t>
  </si>
  <si>
    <t>MAXIMUM</t>
  </si>
  <si>
    <t>SAMPLE COUNT</t>
  </si>
  <si>
    <t>ML/day</t>
  </si>
  <si>
    <t>Total</t>
  </si>
  <si>
    <t>Rainfall</t>
  </si>
  <si>
    <t>mm</t>
  </si>
  <si>
    <t>Sample Count</t>
  </si>
  <si>
    <t>kL/day</t>
  </si>
  <si>
    <t>Date analysis results obtained</t>
  </si>
  <si>
    <t>Date Published</t>
  </si>
  <si>
    <t>EPA Licence Number: 2386 - Broadwater Road Evans Head</t>
  </si>
  <si>
    <t>EPA Point 3
Discharge to waters effluent quality monitoring</t>
  </si>
  <si>
    <t>EVANS HEAD SEWERAGE TREATMENT PLANT LICENCE REPORTING 15/16</t>
  </si>
  <si>
    <t>EVANS HEAD SEWERAGE TREATMENT PLANT LICENCE REPORTING 14/15</t>
  </si>
  <si>
    <t>EVANS HEAD SEWERAGE TREATMENT PLANT LICENCE REPORTING 13/14</t>
  </si>
  <si>
    <t>EVANS HEAD SEWERAGE TREATMENT PLANT LICENCE REPORTING 12/13</t>
  </si>
  <si>
    <t>kL/Day</t>
  </si>
  <si>
    <t>6.5-8.5</t>
  </si>
  <si>
    <t>Oil and Grease</t>
  </si>
  <si>
    <t>EPA Point 2
Total volume monitoring (Effluent Pump Flow))</t>
  </si>
  <si>
    <t>&lt;1</t>
  </si>
  <si>
    <t>,2</t>
  </si>
  <si>
    <t>,1</t>
  </si>
  <si>
    <t/>
  </si>
  <si>
    <t>EVANS HEAD SEWERAGE TREATMENT PLANT LICENCE REPORTING 16/17</t>
  </si>
  <si>
    <t xml:space="preserve"> Richmond Valley Council - Corner Walker Street &amp; Graham Place, (Locked Bag 10) Casino NSW 2470</t>
  </si>
  <si>
    <t>Fortnightly Effluent Quality &amp; Daily Volume Monitoring</t>
  </si>
  <si>
    <t>www.epa.nsw.gov.au/prpoeoapp/viewpoeolicence.aspx?docid=72296&amp;sysuid=1&amp;licid=2386</t>
  </si>
  <si>
    <t>TSS</t>
  </si>
  <si>
    <t>&lt;0.01</t>
  </si>
  <si>
    <t>Time Sample Collected</t>
  </si>
  <si>
    <t>&lt;2</t>
  </si>
  <si>
    <t>Details of Non-compliance</t>
  </si>
  <si>
    <t>EVANS HEAD SEWERAGE TREATMENT PLANT LICENCE REPORTING 17/18</t>
  </si>
  <si>
    <t>10:45</t>
  </si>
  <si>
    <t>EVANS HEAD SEWERAGE TREATMENT PLANT LICENCE REPORTING 18/19</t>
  </si>
  <si>
    <t>9:50 AM</t>
  </si>
  <si>
    <t>&lt;10</t>
  </si>
  <si>
    <t>EVANS HEAD SEWERAGE TREATMENT PLANT LICENCE REPORTING 19/20</t>
  </si>
  <si>
    <r>
      <rPr>
        <sz val="11"/>
        <color theme="1"/>
        <rFont val="Calibri"/>
        <family val="2"/>
      </rPr>
      <t xml:space="preserve">→ </t>
    </r>
    <r>
      <rPr>
        <sz val="11"/>
        <color theme="1"/>
        <rFont val="Calibri"/>
        <family val="2"/>
        <scheme val="minor"/>
      </rPr>
      <t>Following 116mm of rainfall over 18 &amp; 19 January, activated sludge carried over from the Intermittent Decant Extended Aeration Tank (IDEAT) to the Catch Balance tanks.
This carry over elevated both Total Suspended Solids (TSS) and Total Phosphorus (TP) above 100 percentile licence limits.
The exceedance of licence limits was detected in laboratory samples collected 8.00am 20 January.
While Council on-site testing conducted after 12.00pm 20 January indicates TP was back below the 100 percentile limit of 1.00mg/L.</t>
    </r>
  </si>
  <si>
    <t>EVANS HEAD SEWERAGE TREATMENT PLANT LICENCE REPORTING 20/21</t>
  </si>
  <si>
    <t>Not Tested</t>
  </si>
  <si>
    <t>Not tested</t>
  </si>
  <si>
    <t>09:00:00AM</t>
  </si>
  <si>
    <t>11.03.2021</t>
  </si>
  <si>
    <t>12:00:00PM</t>
  </si>
  <si>
    <t>29.03.2021</t>
  </si>
  <si>
    <t>09:30:00AM</t>
  </si>
  <si>
    <t>13.04.2021</t>
  </si>
  <si>
    <t>08:10:00AM</t>
  </si>
  <si>
    <t>05.05.2021</t>
  </si>
  <si>
    <t>07:50:00AM</t>
  </si>
  <si>
    <t>10.05.2021</t>
  </si>
  <si>
    <t>10:00:00AM</t>
  </si>
  <si>
    <t>26.05.2021</t>
  </si>
  <si>
    <t>30.06.2021</t>
  </si>
  <si>
    <t>21.07.2021</t>
  </si>
  <si>
    <t>24.06.2021</t>
  </si>
  <si>
    <t>16.07.2021</t>
  </si>
  <si>
    <t>10.08.2021</t>
  </si>
  <si>
    <t>13.08.2021</t>
  </si>
  <si>
    <t>29.07.2021</t>
  </si>
  <si>
    <t>26.08.2021</t>
  </si>
  <si>
    <t>08.09.2021</t>
  </si>
  <si>
    <t>09.09.2021</t>
  </si>
  <si>
    <t>13.09.2021</t>
  </si>
  <si>
    <t>Adrian O'Rourke</t>
  </si>
  <si>
    <t>Marc Schneider</t>
  </si>
  <si>
    <t>08.10.2021</t>
  </si>
  <si>
    <t>11.10.2021</t>
  </si>
  <si>
    <t>07.10.2021</t>
  </si>
  <si>
    <t>20.10.2021</t>
  </si>
  <si>
    <t>Sampled By</t>
  </si>
  <si>
    <t>02.11.2021</t>
  </si>
  <si>
    <t>03.11.2021</t>
  </si>
  <si>
    <t>15.11.2021</t>
  </si>
  <si>
    <t>16.11.2021</t>
  </si>
  <si>
    <t>01.12.2021</t>
  </si>
  <si>
    <t>15.12.2021</t>
  </si>
  <si>
    <t>16.12.2021</t>
  </si>
  <si>
    <t>5.1.2022</t>
  </si>
  <si>
    <t>04.01.2022</t>
  </si>
  <si>
    <t>12.01.2022</t>
  </si>
  <si>
    <t>25.01.2022</t>
  </si>
  <si>
    <t>11.02.2022</t>
  </si>
  <si>
    <t>14.02.2022</t>
  </si>
  <si>
    <t>25.02.2022</t>
  </si>
  <si>
    <t>28.02.2022</t>
  </si>
  <si>
    <t>12.04.2022</t>
  </si>
  <si>
    <t>13.04.2022</t>
  </si>
  <si>
    <t>08.30 AM</t>
  </si>
  <si>
    <t>9.30 AM</t>
  </si>
  <si>
    <t>Adrian O'Rouke</t>
  </si>
  <si>
    <t>David Cash</t>
  </si>
  <si>
    <t>10:00am</t>
  </si>
  <si>
    <t>21.6.2022</t>
  </si>
  <si>
    <t>23.06.2022</t>
  </si>
  <si>
    <t>08:30AM</t>
  </si>
  <si>
    <t>NT</t>
  </si>
  <si>
    <t>Rebekah McLelland</t>
  </si>
  <si>
    <t>Paul Gibson</t>
  </si>
  <si>
    <t>7.45 AM</t>
  </si>
  <si>
    <t>Rebekah MccLelland</t>
  </si>
  <si>
    <t>9:00AM</t>
  </si>
  <si>
    <t>7:15AM</t>
  </si>
  <si>
    <t>EVANS HEAD SEWERAGE TREATMENT PLANT LICENCE REPORTING 23/24</t>
  </si>
  <si>
    <t>EVANS HEAD SEWERAGE TREATMENT PLANT LICENCE REPORTING 22/23</t>
  </si>
  <si>
    <t>EVANS HEAD SEWERAGE TREATMENT PLANT LICENCE REPORTING 21/22</t>
  </si>
  <si>
    <t>Rebekah McClelland</t>
  </si>
  <si>
    <t>10:20AM</t>
  </si>
  <si>
    <t>Adriano Martinez</t>
  </si>
  <si>
    <t>8:00AM</t>
  </si>
  <si>
    <t>3:00PM</t>
  </si>
  <si>
    <t>7:00AM</t>
  </si>
  <si>
    <t>3.00PM</t>
  </si>
  <si>
    <t>9.00AM</t>
  </si>
  <si>
    <t>9.30AM</t>
  </si>
  <si>
    <t>8.00AM</t>
  </si>
  <si>
    <t>10.00AM</t>
  </si>
  <si>
    <t>Stephen Scott</t>
  </si>
  <si>
    <t>10:45AM</t>
  </si>
  <si>
    <t>12:10PM</t>
  </si>
  <si>
    <t>9:50AM</t>
  </si>
  <si>
    <t>7:45AM</t>
  </si>
  <si>
    <t>2:25PM</t>
  </si>
  <si>
    <t>30.04.2024</t>
  </si>
  <si>
    <t>1.05.2024</t>
  </si>
  <si>
    <t>12.04.2024</t>
  </si>
  <si>
    <t>09:35AM</t>
  </si>
  <si>
    <t>07:50AM</t>
  </si>
  <si>
    <t>05.06.2024</t>
  </si>
  <si>
    <t>06:55AM</t>
  </si>
  <si>
    <t>08:00AM</t>
  </si>
  <si>
    <t>14.05.2024</t>
  </si>
  <si>
    <t>23.05.2024</t>
  </si>
  <si>
    <t>04.06.2024</t>
  </si>
  <si>
    <t>07:00AM</t>
  </si>
  <si>
    <t>Monday, 1 July 2024</t>
  </si>
  <si>
    <t>Tuesday, 2 July 2024</t>
  </si>
  <si>
    <t>Wednesday, 3 July 2024</t>
  </si>
  <si>
    <t>Thursday, 4 July 2024</t>
  </si>
  <si>
    <t>Friday, 5 July 2024</t>
  </si>
  <si>
    <t>Saturday, 6 July 2024</t>
  </si>
  <si>
    <t>Sunday, 7 July 2024</t>
  </si>
  <si>
    <t>Monday, 8 July 2024</t>
  </si>
  <si>
    <t>Craig Smith</t>
  </si>
  <si>
    <t>8:30am</t>
  </si>
  <si>
    <t>8:00am</t>
  </si>
  <si>
    <t>Garth Cochrane</t>
  </si>
  <si>
    <t>11:15am</t>
  </si>
  <si>
    <t>8:15am</t>
  </si>
  <si>
    <t>10.50am</t>
  </si>
  <si>
    <t>2.35pm</t>
  </si>
  <si>
    <t>10:20am</t>
  </si>
  <si>
    <t>8:40am</t>
  </si>
  <si>
    <t>8:50am</t>
  </si>
  <si>
    <t>7:30am</t>
  </si>
  <si>
    <t>7:40am</t>
  </si>
  <si>
    <t>9:30am</t>
  </si>
  <si>
    <t>2:30pm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</si>
</sst>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00"/>
    <numFmt numFmtId="165" formatCode="0.0"/>
    <numFmt numFmtId="166" formatCode="[$-F800]dddd\,\ mmmm\ dd\,\ yyyy"/>
    <numFmt numFmtId="167" formatCode="d/mm/yyyy;@"/>
    <numFmt numFmtId="168" formatCode="[$-F400]h:mm:ss\ AM/PM"/>
  </numFmts>
  <fonts count="26">
    <font>
      <sz val="11"/>
      <color theme="1"/>
      <name val="Calibri"/>
      <family val="2"/>
      <scheme val="minor"/>
    </font>
    <font>
      <sz val="10"/>
      <color theme="1"/>
      <name val="Calibri"/>
      <family val="2"/>
      <scheme val="minor"/>
    </font>
    <font>
      <sz val="16"/>
      <color theme="1"/>
      <name val="Calibri"/>
      <family val="2"/>
      <scheme val="minor"/>
    </font>
    <font>
      <b/>
      <sz val="14"/>
      <name val="Arial"/>
      <family val="2"/>
    </font>
    <font>
      <b/>
      <sz val="10"/>
      <name val="Arial"/>
      <family val="2"/>
    </font>
    <font>
      <sz val="9"/>
      <name val="Arial"/>
      <family val="2"/>
    </font>
    <font>
      <sz val="10"/>
      <name val="Arial"/>
      <family val="2"/>
    </font>
    <font>
      <b/>
      <sz val="10"/>
      <color theme="1"/>
      <name val="Calibri"/>
      <family val="2"/>
      <scheme val="minor"/>
    </font>
    <font>
      <sz val="10"/>
      <name val="Arial MT"/>
    </font>
    <font>
      <i/>
      <sz val="14"/>
      <color theme="1"/>
      <name val="Calibri"/>
      <family val="2"/>
      <scheme val="minor"/>
    </font>
    <font>
      <sz val="12"/>
      <name val="Arial"/>
      <family val="2"/>
    </font>
    <font>
      <sz val="14"/>
      <color theme="1"/>
      <name val="Calibri"/>
      <family val="2"/>
      <scheme val="minor"/>
    </font>
    <font>
      <u/>
      <sz val="11"/>
      <color theme="10"/>
      <name val="Calibri"/>
      <family val="2"/>
      <scheme val="minor"/>
    </font>
    <font>
      <u/>
      <sz val="14"/>
      <color theme="10"/>
      <name val="Calibri"/>
      <family val="2"/>
      <scheme val="minor"/>
    </font>
    <font>
      <sz val="10"/>
      <name val="Arial"/>
      <family val="2"/>
    </font>
    <font>
      <sz val="11"/>
      <color theme="1"/>
      <name val="Calibri"/>
      <family val="2"/>
      <scheme val="minor"/>
    </font>
    <font>
      <sz val="10"/>
      <name val="Arial"/>
      <family val="2"/>
    </font>
    <font>
      <sz val="10"/>
      <name val="Arial"/>
      <family val="2"/>
    </font>
    <font>
      <sz val="11"/>
      <name val="Arial"/>
      <family val="2"/>
    </font>
    <font>
      <sz val="11"/>
      <color theme="1"/>
      <name val="Calibri"/>
      <family val="2"/>
    </font>
    <font>
      <sz val="10"/>
      <name val="Arial"/>
      <family val="2"/>
    </font>
    <font>
      <sz val="11"/>
      <name val="Calibri"/>
      <family val="2"/>
      <scheme val="minor"/>
    </font>
    <font>
      <b/>
      <sz val="11"/>
      <color theme="1"/>
      <name val="Calibri"/>
      <family val="2"/>
      <scheme val="minor"/>
    </font>
    <font>
      <sz val="12"/>
      <name val="Calibri"/>
      <family val="2"/>
      <scheme val="minor"/>
    </font>
    <font>
      <sz val="11"/>
      <name val="Calibri"/>
      <family val="2"/>
    </font>
    <font>
      <sz val="8"/>
      <name val="Calibri"/>
      <family val="2"/>
      <scheme val="minor"/>
    </font>
  </fonts>
  <fills count="1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43"/>
        <bgColor indexed="64"/>
      </patternFill>
    </fill>
    <fill>
      <patternFill patternType="solid">
        <fgColor indexed="42"/>
        <bgColor indexed="64"/>
      </patternFill>
    </fill>
    <fill>
      <patternFill patternType="solid">
        <fgColor theme="0" tint="-0.249977111117893"/>
        <bgColor indexed="64"/>
      </patternFill>
    </fill>
    <fill>
      <patternFill patternType="solid">
        <fgColor theme="9"/>
        <bgColor indexed="64"/>
      </patternFill>
    </fill>
    <fill>
      <patternFill patternType="solid">
        <fgColor rgb="FFFFFF99"/>
        <bgColor indexed="64"/>
      </patternFill>
    </fill>
    <fill>
      <patternFill patternType="solid">
        <fgColor rgb="FFFFFF00"/>
        <bgColor indexed="64"/>
      </patternFill>
    </fill>
    <fill>
      <patternFill patternType="solid">
        <fgColor theme="9" tint="0.59999389629810485"/>
        <bgColor indexed="64"/>
      </patternFill>
    </fill>
    <fill>
      <patternFill patternType="solid">
        <fgColor rgb="FFFFFFCC"/>
      </patternFill>
    </fill>
    <fill>
      <patternFill patternType="solid">
        <fgColor theme="0"/>
        <bgColor indexed="64"/>
      </patternFill>
    </fill>
    <fill>
      <patternFill patternType="solid">
        <fgColor rgb="FFFF9900"/>
        <bgColor indexed="64"/>
      </patternFill>
    </fill>
    <fill>
      <patternFill patternType="solid">
        <fgColor theme="0" tint="-4.9989318521683403E-2"/>
        <bgColor indexed="64"/>
      </patternFill>
    </fill>
  </fills>
  <borders count="30">
    <border>
      <left/>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8"/>
      </right>
      <top style="thin">
        <color indexed="8"/>
      </top>
      <bottom style="thin">
        <color indexed="8"/>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diagonal/>
    </border>
    <border>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top style="thin">
        <color indexed="8"/>
      </top>
      <bottom style="thin">
        <color indexed="8"/>
      </bottom>
      <diagonal/>
    </border>
    <border>
      <left style="thin">
        <color indexed="64"/>
      </left>
      <right/>
      <top style="thin">
        <color indexed="64"/>
      </top>
      <bottom/>
      <diagonal/>
    </border>
    <border>
      <left style="thin">
        <color indexed="8"/>
      </left>
      <right style="thin">
        <color indexed="64"/>
      </right>
      <top style="thin">
        <color indexed="64"/>
      </top>
      <bottom/>
      <diagonal/>
    </border>
    <border>
      <left style="thin">
        <color indexed="8"/>
      </left>
      <right style="thin">
        <color indexed="64"/>
      </right>
      <top/>
      <bottom/>
      <diagonal/>
    </border>
    <border>
      <left style="thin">
        <color indexed="8"/>
      </left>
      <right style="thin">
        <color indexed="64"/>
      </right>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rgb="FFB2B2B2"/>
      </left>
      <right style="thin">
        <color rgb="FFB2B2B2"/>
      </right>
      <top style="thin">
        <color rgb="FFB2B2B2"/>
      </top>
      <bottom style="thin">
        <color rgb="FFB2B2B2"/>
      </bottom>
      <diagonal/>
    </border>
    <border>
      <left/>
      <right style="thin">
        <color rgb="FFB2B2B2"/>
      </right>
      <top style="thin">
        <color rgb="FFB2B2B2"/>
      </top>
      <bottom style="thin">
        <color rgb="FFB2B2B2"/>
      </bottom>
      <diagonal/>
    </border>
    <border>
      <left/>
      <right/>
      <top style="thin">
        <color rgb="FFB2B2B2"/>
      </top>
      <bottom style="thin">
        <color rgb="FFB2B2B2"/>
      </bottom>
      <diagonal/>
    </border>
  </borders>
  <cellStyleXfs count="23">
    <xf numFmtId="0" fontId="0" fillId="0" borderId="0"/>
    <xf numFmtId="0" fontId="12" fillId="0" borderId="0" applyNumberFormat="0" applyFill="0" applyBorder="0" applyAlignment="0" applyProtection="0"/>
    <xf numFmtId="0" fontId="14" fillId="0" borderId="0"/>
    <xf numFmtId="43" fontId="15" fillId="0" borderId="0" applyFont="0" applyFill="0" applyBorder="0" applyAlignment="0" applyProtection="0"/>
    <xf numFmtId="0" fontId="16" fillId="0" borderId="0"/>
    <xf numFmtId="0" fontId="17" fillId="0" borderId="0"/>
    <xf numFmtId="0" fontId="6" fillId="0" borderId="0"/>
    <xf numFmtId="0" fontId="15" fillId="8" borderId="0"/>
    <xf numFmtId="0" fontId="6" fillId="0" borderId="0"/>
    <xf numFmtId="43" fontId="15" fillId="0" borderId="0" applyFont="0" applyFill="0" applyBorder="0" applyAlignment="0" applyProtection="0"/>
    <xf numFmtId="0" fontId="6" fillId="0" borderId="0"/>
    <xf numFmtId="0" fontId="6" fillId="0" borderId="0"/>
    <xf numFmtId="0" fontId="15" fillId="8" borderId="0"/>
    <xf numFmtId="0" fontId="15" fillId="11" borderId="27" applyNumberFormat="0" applyFont="0" applyAlignment="0" applyProtection="0"/>
    <xf numFmtId="0" fontId="15" fillId="8" borderId="0"/>
    <xf numFmtId="0" fontId="15" fillId="8" borderId="0"/>
    <xf numFmtId="43" fontId="15" fillId="0" borderId="0" applyFont="0" applyFill="0" applyBorder="0" applyAlignment="0" applyProtection="0"/>
    <xf numFmtId="0" fontId="15" fillId="8" borderId="0"/>
    <xf numFmtId="0" fontId="15" fillId="8" borderId="0"/>
    <xf numFmtId="0" fontId="15" fillId="8" borderId="0"/>
    <xf numFmtId="0" fontId="20" fillId="0" borderId="0"/>
    <xf numFmtId="0" fontId="15" fillId="8" borderId="0"/>
    <xf numFmtId="0" fontId="15" fillId="8" borderId="0"/>
  </cellStyleXfs>
  <cellXfs count="389">
    <xf numFmtId="0" fontId="0" fillId="0" borderId="0" xfId="0"/>
    <xf numFmtId="0" fontId="2" fillId="0" borderId="0" xfId="0" applyFont="1" applyAlignment="1"/>
    <xf numFmtId="1" fontId="0" fillId="0" borderId="0" xfId="0" applyNumberFormat="1" applyFill="1" applyAlignment="1">
      <alignment horizontal="right" vertical="center"/>
    </xf>
    <xf numFmtId="166" fontId="0" fillId="0" borderId="0" xfId="0" applyNumberFormat="1" applyFill="1" applyAlignment="1">
      <alignment horizontal="right" vertical="center"/>
    </xf>
    <xf numFmtId="2" fontId="4" fillId="0" borderId="0" xfId="0" applyNumberFormat="1" applyFont="1" applyFill="1" applyAlignment="1">
      <alignment horizontal="center" vertical="center"/>
    </xf>
    <xf numFmtId="166" fontId="5" fillId="0" borderId="2" xfId="0" applyNumberFormat="1" applyFont="1" applyFill="1" applyBorder="1" applyAlignment="1" applyProtection="1">
      <alignment horizontal="left" vertical="center"/>
    </xf>
    <xf numFmtId="2" fontId="4" fillId="2" borderId="7" xfId="0" applyNumberFormat="1" applyFont="1" applyFill="1" applyBorder="1" applyAlignment="1" applyProtection="1">
      <alignment horizontal="center" vertical="center" wrapText="1"/>
    </xf>
    <xf numFmtId="2" fontId="4" fillId="2" borderId="4" xfId="0" applyNumberFormat="1" applyFont="1" applyFill="1" applyBorder="1" applyAlignment="1" applyProtection="1">
      <alignment horizontal="center" vertical="center" wrapText="1"/>
    </xf>
    <xf numFmtId="2" fontId="4" fillId="2" borderId="7" xfId="0" applyNumberFormat="1" applyFont="1" applyFill="1" applyBorder="1" applyAlignment="1" applyProtection="1">
      <alignment horizontal="center" vertical="center"/>
    </xf>
    <xf numFmtId="2" fontId="4" fillId="2" borderId="5" xfId="0" applyNumberFormat="1" applyFont="1" applyFill="1" applyBorder="1" applyAlignment="1" applyProtection="1">
      <alignment horizontal="center" vertical="center" wrapText="1"/>
    </xf>
    <xf numFmtId="164" fontId="4" fillId="2" borderId="4" xfId="0" applyNumberFormat="1" applyFont="1" applyFill="1" applyBorder="1" applyAlignment="1" applyProtection="1">
      <alignment horizontal="center" vertical="center"/>
    </xf>
    <xf numFmtId="2" fontId="4" fillId="2" borderId="4" xfId="0" applyNumberFormat="1" applyFont="1" applyFill="1" applyBorder="1" applyAlignment="1" applyProtection="1">
      <alignment horizontal="center" vertical="center"/>
    </xf>
    <xf numFmtId="165" fontId="4" fillId="2" borderId="4" xfId="0" applyNumberFormat="1" applyFont="1" applyFill="1" applyBorder="1" applyAlignment="1" applyProtection="1">
      <alignment horizontal="center" vertical="center"/>
    </xf>
    <xf numFmtId="166" fontId="6" fillId="0" borderId="4" xfId="0" applyNumberFormat="1" applyFont="1" applyFill="1" applyBorder="1" applyAlignment="1" applyProtection="1">
      <alignment horizontal="right" vertical="center"/>
    </xf>
    <xf numFmtId="164" fontId="6" fillId="3" borderId="4" xfId="0" applyNumberFormat="1" applyFont="1" applyFill="1" applyBorder="1" applyAlignment="1">
      <alignment horizontal="center" vertical="center"/>
    </xf>
    <xf numFmtId="2" fontId="6" fillId="3" borderId="4" xfId="0" applyNumberFormat="1" applyFont="1" applyFill="1" applyBorder="1" applyAlignment="1" applyProtection="1">
      <alignment horizontal="center" vertical="center"/>
    </xf>
    <xf numFmtId="2" fontId="6" fillId="3" borderId="7" xfId="0" applyNumberFormat="1" applyFont="1" applyFill="1" applyBorder="1" applyAlignment="1" applyProtection="1">
      <alignment horizontal="center" vertical="center"/>
    </xf>
    <xf numFmtId="1" fontId="6" fillId="3" borderId="4" xfId="0" applyNumberFormat="1" applyFont="1" applyFill="1" applyBorder="1" applyAlignment="1" applyProtection="1">
      <alignment horizontal="center" vertical="center"/>
    </xf>
    <xf numFmtId="2" fontId="6" fillId="3" borderId="4" xfId="0" applyNumberFormat="1" applyFont="1" applyFill="1" applyBorder="1" applyAlignment="1">
      <alignment horizontal="center" vertical="center"/>
    </xf>
    <xf numFmtId="2" fontId="6" fillId="3" borderId="7" xfId="0" applyNumberFormat="1" applyFont="1" applyFill="1" applyBorder="1" applyAlignment="1">
      <alignment horizontal="center" vertical="center"/>
    </xf>
    <xf numFmtId="2" fontId="6" fillId="3" borderId="7" xfId="0" applyNumberFormat="1" applyFont="1" applyFill="1" applyBorder="1" applyAlignment="1">
      <alignment horizontal="center" vertical="center"/>
    </xf>
    <xf numFmtId="2" fontId="6" fillId="4" borderId="4" xfId="0" applyNumberFormat="1" applyFont="1" applyFill="1" applyBorder="1" applyAlignment="1">
      <alignment horizontal="center" vertical="center"/>
    </xf>
    <xf numFmtId="2" fontId="6" fillId="0" borderId="4" xfId="0" applyNumberFormat="1" applyFont="1" applyFill="1" applyBorder="1" applyAlignment="1">
      <alignment vertical="center"/>
    </xf>
    <xf numFmtId="2" fontId="6" fillId="0" borderId="4" xfId="0" applyNumberFormat="1" applyFont="1" applyFill="1" applyBorder="1" applyAlignment="1">
      <alignment horizontal="right" vertical="center"/>
    </xf>
    <xf numFmtId="165" fontId="6" fillId="4" borderId="4" xfId="0" applyNumberFormat="1" applyFont="1" applyFill="1" applyBorder="1" applyAlignment="1">
      <alignment horizontal="center" vertical="center"/>
    </xf>
    <xf numFmtId="1" fontId="6" fillId="4" borderId="4" xfId="0" applyNumberFormat="1" applyFont="1" applyFill="1" applyBorder="1" applyAlignment="1">
      <alignment horizontal="center" vertical="center"/>
    </xf>
    <xf numFmtId="2" fontId="1" fillId="0" borderId="4" xfId="0" applyNumberFormat="1" applyFont="1" applyFill="1" applyBorder="1" applyAlignment="1">
      <alignment horizontal="right" vertical="center"/>
    </xf>
    <xf numFmtId="165" fontId="1" fillId="0" borderId="4" xfId="0" applyNumberFormat="1" applyFont="1" applyFill="1" applyBorder="1" applyAlignment="1">
      <alignment horizontal="right" vertical="center"/>
    </xf>
    <xf numFmtId="2" fontId="6" fillId="0" borderId="4" xfId="0" applyNumberFormat="1" applyFont="1" applyFill="1" applyBorder="1" applyAlignment="1">
      <alignment horizontal="center" vertical="center"/>
    </xf>
    <xf numFmtId="165" fontId="6" fillId="0" borderId="4" xfId="0" applyNumberFormat="1" applyFont="1" applyFill="1" applyBorder="1" applyAlignment="1">
      <alignment horizontal="center" vertical="center"/>
    </xf>
    <xf numFmtId="2" fontId="6" fillId="0" borderId="6" xfId="0" applyNumberFormat="1" applyFont="1" applyFill="1" applyBorder="1" applyAlignment="1">
      <alignment horizontal="center" vertical="center"/>
    </xf>
    <xf numFmtId="164" fontId="6" fillId="0" borderId="0" xfId="0" applyNumberFormat="1" applyFont="1" applyAlignment="1">
      <alignment horizontal="right" vertical="center"/>
    </xf>
    <xf numFmtId="2" fontId="6" fillId="0" borderId="0" xfId="0" applyNumberFormat="1" applyFont="1" applyFill="1" applyAlignment="1">
      <alignment horizontal="right" vertical="center"/>
    </xf>
    <xf numFmtId="2" fontId="4" fillId="0" borderId="0" xfId="0" applyNumberFormat="1" applyFont="1" applyFill="1" applyBorder="1" applyAlignment="1">
      <alignment horizontal="right" vertical="center"/>
    </xf>
    <xf numFmtId="2" fontId="6" fillId="0" borderId="3" xfId="0" applyNumberFormat="1" applyFont="1" applyFill="1" applyBorder="1" applyAlignment="1">
      <alignment horizontal="center" vertical="center"/>
    </xf>
    <xf numFmtId="2" fontId="1" fillId="0" borderId="0" xfId="0" applyNumberFormat="1" applyFont="1" applyFill="1" applyAlignment="1">
      <alignment horizontal="right" vertical="center"/>
    </xf>
    <xf numFmtId="165" fontId="1" fillId="0" borderId="0" xfId="0" applyNumberFormat="1" applyFont="1" applyFill="1" applyAlignment="1">
      <alignment horizontal="right" vertical="center"/>
    </xf>
    <xf numFmtId="2" fontId="6" fillId="0" borderId="0" xfId="0" applyNumberFormat="1" applyFont="1" applyFill="1" applyBorder="1" applyAlignment="1">
      <alignment horizontal="right" vertical="center"/>
    </xf>
    <xf numFmtId="164" fontId="4" fillId="0" borderId="0" xfId="0" applyNumberFormat="1" applyFont="1" applyAlignment="1">
      <alignment horizontal="right" vertical="center"/>
    </xf>
    <xf numFmtId="2" fontId="4" fillId="0" borderId="0" xfId="0" applyNumberFormat="1" applyFont="1" applyFill="1" applyBorder="1" applyAlignment="1">
      <alignment horizontal="right"/>
    </xf>
    <xf numFmtId="2" fontId="6" fillId="0" borderId="0" xfId="0" applyNumberFormat="1" applyFont="1" applyFill="1" applyBorder="1" applyAlignment="1">
      <alignment horizontal="center" vertical="center"/>
    </xf>
    <xf numFmtId="164" fontId="4" fillId="5" borderId="11" xfId="0" applyNumberFormat="1" applyFont="1" applyFill="1" applyBorder="1" applyAlignment="1">
      <alignment horizontal="right" vertical="center"/>
    </xf>
    <xf numFmtId="164" fontId="4" fillId="5" borderId="10" xfId="0" applyNumberFormat="1" applyFont="1" applyFill="1" applyBorder="1" applyAlignment="1">
      <alignment horizontal="right" vertical="center"/>
    </xf>
    <xf numFmtId="164" fontId="4" fillId="5" borderId="13" xfId="0" applyNumberFormat="1" applyFont="1" applyFill="1" applyBorder="1" applyAlignment="1">
      <alignment horizontal="right" vertical="center"/>
    </xf>
    <xf numFmtId="2" fontId="7" fillId="0" borderId="0" xfId="0" applyNumberFormat="1" applyFont="1" applyFill="1" applyBorder="1" applyAlignment="1">
      <alignment horizontal="right" vertical="center"/>
    </xf>
    <xf numFmtId="2" fontId="4" fillId="0" borderId="4" xfId="0" applyNumberFormat="1" applyFont="1" applyFill="1" applyBorder="1" applyAlignment="1">
      <alignment horizontal="center" vertical="center"/>
    </xf>
    <xf numFmtId="0" fontId="0" fillId="6" borderId="4" xfId="0" applyFill="1" applyBorder="1"/>
    <xf numFmtId="1" fontId="6" fillId="0" borderId="4" xfId="0" applyNumberFormat="1" applyFont="1" applyFill="1" applyBorder="1" applyAlignment="1" applyProtection="1">
      <alignment horizontal="center" vertical="center"/>
    </xf>
    <xf numFmtId="1" fontId="8" fillId="0" borderId="4" xfId="0" applyNumberFormat="1" applyFont="1" applyFill="1" applyBorder="1" applyAlignment="1" applyProtection="1">
      <alignment horizontal="center"/>
    </xf>
    <xf numFmtId="0" fontId="0" fillId="0" borderId="4" xfId="0" applyBorder="1"/>
    <xf numFmtId="2" fontId="6" fillId="0" borderId="6" xfId="0" applyNumberFormat="1" applyFont="1" applyFill="1" applyBorder="1" applyAlignment="1">
      <alignment horizontal="right" vertical="center"/>
    </xf>
    <xf numFmtId="164" fontId="6" fillId="4" borderId="2" xfId="0" applyNumberFormat="1" applyFont="1" applyFill="1" applyBorder="1" applyAlignment="1">
      <alignment horizontal="center" vertical="center"/>
    </xf>
    <xf numFmtId="164" fontId="6" fillId="0" borderId="0" xfId="0" applyNumberFormat="1" applyFont="1" applyAlignment="1">
      <alignment horizontal="center" vertical="center"/>
    </xf>
    <xf numFmtId="2" fontId="6" fillId="0" borderId="7" xfId="0" applyNumberFormat="1" applyFont="1" applyFill="1" applyBorder="1" applyAlignment="1">
      <alignment vertical="center"/>
    </xf>
    <xf numFmtId="164" fontId="4" fillId="0" borderId="0" xfId="0" applyNumberFormat="1" applyFont="1" applyAlignment="1">
      <alignment horizontal="center" vertical="center"/>
    </xf>
    <xf numFmtId="2" fontId="4" fillId="0" borderId="0" xfId="0" applyNumberFormat="1" applyFont="1" applyFill="1" applyAlignment="1">
      <alignment horizontal="right" vertical="center"/>
    </xf>
    <xf numFmtId="2" fontId="6" fillId="0" borderId="5" xfId="0" applyNumberFormat="1" applyFont="1" applyFill="1" applyBorder="1" applyAlignment="1">
      <alignment horizontal="center" vertical="center"/>
    </xf>
    <xf numFmtId="166" fontId="6" fillId="0" borderId="9" xfId="0" applyNumberFormat="1" applyFont="1" applyFill="1" applyBorder="1" applyAlignment="1" applyProtection="1">
      <alignment horizontal="center" vertical="center"/>
    </xf>
    <xf numFmtId="166" fontId="6" fillId="0" borderId="2" xfId="0" applyNumberFormat="1" applyFont="1" applyFill="1" applyBorder="1" applyAlignment="1" applyProtection="1">
      <alignment horizontal="center" vertical="center"/>
    </xf>
    <xf numFmtId="166" fontId="6" fillId="0" borderId="0" xfId="0" applyNumberFormat="1" applyFont="1" applyFill="1" applyAlignment="1">
      <alignment horizontal="center" vertical="center"/>
    </xf>
    <xf numFmtId="164" fontId="4" fillId="5" borderId="11" xfId="0" applyNumberFormat="1" applyFont="1" applyFill="1" applyBorder="1" applyAlignment="1">
      <alignment horizontal="center" vertical="center"/>
    </xf>
    <xf numFmtId="164" fontId="4" fillId="5" borderId="10" xfId="0" applyNumberFormat="1" applyFont="1" applyFill="1" applyBorder="1" applyAlignment="1">
      <alignment horizontal="center" vertical="center"/>
    </xf>
    <xf numFmtId="164" fontId="4" fillId="5" borderId="13" xfId="0" applyNumberFormat="1" applyFont="1" applyFill="1" applyBorder="1" applyAlignment="1">
      <alignment horizontal="center" vertical="center"/>
    </xf>
    <xf numFmtId="1" fontId="6" fillId="0" borderId="0" xfId="0" applyNumberFormat="1" applyFont="1" applyFill="1" applyAlignment="1">
      <alignment horizontal="center" vertical="center"/>
    </xf>
    <xf numFmtId="0" fontId="0" fillId="0" borderId="4" xfId="0" applyBorder="1" applyAlignment="1">
      <alignment horizontal="center"/>
    </xf>
    <xf numFmtId="2" fontId="4" fillId="0" borderId="4" xfId="0" applyNumberFormat="1" applyFont="1" applyFill="1" applyBorder="1" applyAlignment="1">
      <alignment horizontal="right" vertical="center"/>
    </xf>
    <xf numFmtId="1" fontId="6" fillId="3" borderId="4" xfId="0" applyNumberFormat="1" applyFont="1" applyFill="1" applyBorder="1" applyAlignment="1">
      <alignment horizontal="center" vertical="center"/>
    </xf>
    <xf numFmtId="1" fontId="6" fillId="0" borderId="12" xfId="0" applyNumberFormat="1" applyFont="1" applyFill="1" applyBorder="1" applyAlignment="1">
      <alignment horizontal="center" vertical="center"/>
    </xf>
    <xf numFmtId="1" fontId="6" fillId="0" borderId="4" xfId="0" applyNumberFormat="1" applyFont="1" applyFill="1" applyBorder="1" applyAlignment="1">
      <alignment horizontal="center" vertical="center"/>
    </xf>
    <xf numFmtId="1" fontId="6" fillId="0" borderId="14" xfId="0" applyNumberFormat="1" applyFont="1" applyFill="1" applyBorder="1" applyAlignment="1">
      <alignment horizontal="center" vertical="center"/>
    </xf>
    <xf numFmtId="0" fontId="0" fillId="0" borderId="0" xfId="0" applyBorder="1"/>
    <xf numFmtId="2" fontId="6" fillId="0" borderId="12" xfId="0" applyNumberFormat="1" applyFont="1" applyFill="1" applyBorder="1" applyAlignment="1">
      <alignment horizontal="center" vertical="center"/>
    </xf>
    <xf numFmtId="2" fontId="6" fillId="0" borderId="14" xfId="0" applyNumberFormat="1" applyFont="1" applyFill="1" applyBorder="1" applyAlignment="1">
      <alignment horizontal="center" vertical="center"/>
    </xf>
    <xf numFmtId="2" fontId="6" fillId="7" borderId="4" xfId="0" applyNumberFormat="1" applyFont="1" applyFill="1" applyBorder="1" applyAlignment="1">
      <alignment horizontal="center" vertical="center"/>
    </xf>
    <xf numFmtId="1" fontId="6" fillId="4" borderId="2" xfId="0" applyNumberFormat="1" applyFont="1" applyFill="1" applyBorder="1" applyAlignment="1">
      <alignment horizontal="center" vertical="center"/>
    </xf>
    <xf numFmtId="167" fontId="6" fillId="0" borderId="4" xfId="0" applyNumberFormat="1" applyFont="1" applyFill="1" applyBorder="1" applyAlignment="1">
      <alignment horizontal="center" vertical="center"/>
    </xf>
    <xf numFmtId="2" fontId="6" fillId="0" borderId="4" xfId="0" applyNumberFormat="1" applyFont="1" applyFill="1" applyBorder="1" applyAlignment="1">
      <alignment horizontal="center" vertical="center"/>
    </xf>
    <xf numFmtId="165" fontId="6" fillId="0" borderId="4" xfId="0" applyNumberFormat="1" applyFont="1" applyFill="1" applyBorder="1" applyAlignment="1">
      <alignment horizontal="center" vertical="center"/>
    </xf>
    <xf numFmtId="2" fontId="6" fillId="3" borderId="5" xfId="0" applyNumberFormat="1" applyFont="1" applyFill="1" applyBorder="1" applyAlignment="1">
      <alignment horizontal="center" vertical="center"/>
    </xf>
    <xf numFmtId="2" fontId="6" fillId="3" borderId="7" xfId="0" applyNumberFormat="1" applyFont="1" applyFill="1" applyBorder="1" applyAlignment="1">
      <alignment horizontal="center" vertical="center"/>
    </xf>
    <xf numFmtId="1" fontId="9" fillId="0" borderId="0" xfId="0" applyNumberFormat="1" applyFont="1" applyFill="1" applyBorder="1" applyAlignment="1">
      <alignment vertical="center"/>
    </xf>
    <xf numFmtId="1" fontId="6" fillId="4" borderId="8" xfId="0" applyNumberFormat="1" applyFont="1" applyFill="1" applyBorder="1" applyAlignment="1" applyProtection="1">
      <alignment horizontal="center"/>
    </xf>
    <xf numFmtId="1" fontId="6" fillId="4" borderId="10" xfId="0" applyNumberFormat="1" applyFont="1" applyFill="1" applyBorder="1" applyAlignment="1" applyProtection="1">
      <alignment horizontal="center" vertical="center"/>
    </xf>
    <xf numFmtId="2" fontId="10" fillId="4" borderId="4" xfId="0" applyNumberFormat="1" applyFont="1" applyFill="1" applyBorder="1" applyAlignment="1">
      <alignment horizontal="right" vertical="center"/>
    </xf>
    <xf numFmtId="2" fontId="10" fillId="0" borderId="6" xfId="0" applyNumberFormat="1" applyFont="1" applyFill="1" applyBorder="1" applyAlignment="1">
      <alignment vertical="center"/>
    </xf>
    <xf numFmtId="165" fontId="10" fillId="0" borderId="6" xfId="0" applyNumberFormat="1" applyFont="1" applyFill="1" applyBorder="1" applyAlignment="1">
      <alignment vertical="center"/>
    </xf>
    <xf numFmtId="2" fontId="10" fillId="0" borderId="3" xfId="0" applyNumberFormat="1" applyFont="1" applyFill="1" applyBorder="1" applyAlignment="1">
      <alignment horizontal="right" vertical="center"/>
    </xf>
    <xf numFmtId="2" fontId="10" fillId="0" borderId="4" xfId="0" applyNumberFormat="1" applyFont="1" applyFill="1" applyBorder="1" applyAlignment="1">
      <alignment horizontal="right" vertical="center"/>
    </xf>
    <xf numFmtId="2" fontId="10" fillId="0" borderId="4" xfId="0" applyNumberFormat="1" applyFont="1" applyFill="1" applyBorder="1" applyAlignment="1">
      <alignment vertical="center"/>
    </xf>
    <xf numFmtId="165" fontId="10" fillId="0" borderId="4" xfId="0" applyNumberFormat="1" applyFont="1" applyFill="1" applyBorder="1" applyAlignment="1">
      <alignment vertical="center"/>
    </xf>
    <xf numFmtId="2" fontId="6" fillId="4" borderId="4" xfId="0" applyNumberFormat="1" applyFont="1" applyFill="1" applyBorder="1" applyAlignment="1">
      <alignment horizontal="right" vertical="center"/>
    </xf>
    <xf numFmtId="2" fontId="6" fillId="0" borderId="6" xfId="0" applyNumberFormat="1" applyFont="1" applyFill="1" applyBorder="1" applyAlignment="1">
      <alignment vertical="center"/>
    </xf>
    <xf numFmtId="1" fontId="4" fillId="0" borderId="4" xfId="0" applyNumberFormat="1" applyFont="1" applyFill="1" applyBorder="1" applyAlignment="1">
      <alignment horizontal="center" vertical="center"/>
    </xf>
    <xf numFmtId="1" fontId="6" fillId="4" borderId="20" xfId="0" applyNumberFormat="1" applyFont="1" applyFill="1" applyBorder="1" applyAlignment="1" applyProtection="1">
      <alignment horizontal="center"/>
    </xf>
    <xf numFmtId="1" fontId="4" fillId="0" borderId="0" xfId="0" applyNumberFormat="1" applyFont="1" applyFill="1" applyAlignment="1">
      <alignment horizontal="center" vertical="center"/>
    </xf>
    <xf numFmtId="2" fontId="6" fillId="8" borderId="4" xfId="0" applyNumberFormat="1" applyFont="1" applyFill="1" applyBorder="1" applyAlignment="1">
      <alignment horizontal="center" vertical="center"/>
    </xf>
    <xf numFmtId="2" fontId="1" fillId="0" borderId="0" xfId="0" applyNumberFormat="1" applyFont="1" applyFill="1" applyAlignment="1">
      <alignment horizontal="center" vertical="center"/>
    </xf>
    <xf numFmtId="165" fontId="1" fillId="0" borderId="0" xfId="0" applyNumberFormat="1" applyFont="1" applyFill="1" applyAlignment="1">
      <alignment horizontal="center" vertical="center"/>
    </xf>
    <xf numFmtId="2" fontId="7" fillId="0" borderId="4" xfId="0" applyNumberFormat="1" applyFont="1" applyFill="1" applyBorder="1" applyAlignment="1">
      <alignment horizontal="center" vertical="center"/>
    </xf>
    <xf numFmtId="1" fontId="6" fillId="7" borderId="4" xfId="0" applyNumberFormat="1" applyFont="1" applyFill="1" applyBorder="1" applyAlignment="1">
      <alignment horizontal="center" vertical="center"/>
    </xf>
    <xf numFmtId="2" fontId="6" fillId="0" borderId="5" xfId="0" applyNumberFormat="1" applyFont="1" applyFill="1" applyBorder="1" applyAlignment="1">
      <alignment vertical="center"/>
    </xf>
    <xf numFmtId="1" fontId="6" fillId="0" borderId="3" xfId="0" applyNumberFormat="1" applyFont="1" applyFill="1" applyBorder="1" applyAlignment="1" applyProtection="1">
      <alignment horizontal="center" vertical="center"/>
    </xf>
    <xf numFmtId="1" fontId="10" fillId="0" borderId="4" xfId="0" applyNumberFormat="1" applyFont="1" applyFill="1" applyBorder="1" applyAlignment="1">
      <alignment vertical="center"/>
    </xf>
    <xf numFmtId="0" fontId="11" fillId="0" borderId="0" xfId="0" applyFont="1" applyAlignment="1"/>
    <xf numFmtId="0" fontId="13" fillId="0" borderId="0" xfId="1" applyFont="1" applyBorder="1" applyAlignment="1"/>
    <xf numFmtId="0" fontId="12" fillId="0" borderId="0" xfId="1" applyBorder="1" applyAlignment="1"/>
    <xf numFmtId="2" fontId="6" fillId="4" borderId="4" xfId="0" applyNumberFormat="1" applyFont="1" applyFill="1" applyBorder="1" applyAlignment="1">
      <alignment vertical="center"/>
    </xf>
    <xf numFmtId="0" fontId="6" fillId="4" borderId="4" xfId="0" applyNumberFormat="1" applyFont="1" applyFill="1" applyBorder="1" applyAlignment="1">
      <alignment vertical="center"/>
    </xf>
    <xf numFmtId="1" fontId="6" fillId="4" borderId="4" xfId="0" applyNumberFormat="1" applyFont="1" applyFill="1" applyBorder="1" applyAlignment="1" applyProtection="1">
      <alignment horizontal="center" vertical="center"/>
    </xf>
    <xf numFmtId="0" fontId="0" fillId="0" borderId="4" xfId="0" applyBorder="1" applyAlignment="1">
      <alignment horizontal="center"/>
    </xf>
    <xf numFmtId="2" fontId="6" fillId="0" borderId="4" xfId="0" applyNumberFormat="1" applyFont="1" applyFill="1" applyBorder="1" applyAlignment="1">
      <alignment horizontal="center" vertical="center"/>
    </xf>
    <xf numFmtId="2" fontId="6" fillId="0" borderId="4" xfId="0" applyNumberFormat="1" applyFont="1" applyFill="1" applyBorder="1" applyAlignment="1">
      <alignment horizontal="center" vertical="center"/>
    </xf>
    <xf numFmtId="1" fontId="6" fillId="4" borderId="4" xfId="0" applyNumberFormat="1" applyFont="1" applyFill="1" applyBorder="1" applyAlignment="1">
      <alignment vertical="center"/>
    </xf>
    <xf numFmtId="2" fontId="6" fillId="0" borderId="7" xfId="0" applyNumberFormat="1" applyFont="1" applyFill="1" applyBorder="1" applyAlignment="1">
      <alignment horizontal="center" vertical="center"/>
    </xf>
    <xf numFmtId="165" fontId="6" fillId="0" borderId="7" xfId="0" applyNumberFormat="1" applyFont="1" applyFill="1" applyBorder="1" applyAlignment="1">
      <alignment horizontal="center" vertical="center"/>
    </xf>
    <xf numFmtId="1" fontId="6" fillId="0" borderId="7" xfId="0" applyNumberFormat="1" applyFont="1" applyFill="1" applyBorder="1" applyAlignment="1">
      <alignment horizontal="center" vertical="center"/>
    </xf>
    <xf numFmtId="2" fontId="6" fillId="0" borderId="4" xfId="0" applyNumberFormat="1" applyFont="1" applyFill="1" applyBorder="1" applyAlignment="1">
      <alignment horizontal="center" vertical="center"/>
    </xf>
    <xf numFmtId="2" fontId="6" fillId="0" borderId="4" xfId="0" applyNumberFormat="1" applyFont="1" applyFill="1" applyBorder="1" applyAlignment="1">
      <alignment horizontal="center" vertical="center"/>
    </xf>
    <xf numFmtId="2" fontId="10" fillId="0" borderId="4" xfId="0" applyNumberFormat="1" applyFont="1" applyFill="1" applyBorder="1" applyAlignment="1">
      <alignment horizontal="center" vertical="center"/>
    </xf>
    <xf numFmtId="1" fontId="10" fillId="0" borderId="4" xfId="0" applyNumberFormat="1" applyFont="1" applyFill="1" applyBorder="1" applyAlignment="1">
      <alignment horizontal="center" vertical="center"/>
    </xf>
    <xf numFmtId="2" fontId="6" fillId="0" borderId="4" xfId="0" applyNumberFormat="1" applyFont="1" applyFill="1" applyBorder="1" applyAlignment="1">
      <alignment horizontal="center" vertical="center"/>
    </xf>
    <xf numFmtId="1" fontId="10" fillId="4" borderId="4" xfId="2" applyNumberFormat="1" applyFont="1" applyFill="1" applyBorder="1" applyAlignment="1">
      <alignment horizontal="right" vertical="center"/>
    </xf>
    <xf numFmtId="1" fontId="10" fillId="4" borderId="4" xfId="2" applyNumberFormat="1" applyFont="1" applyFill="1" applyBorder="1" applyAlignment="1">
      <alignment vertical="center"/>
    </xf>
    <xf numFmtId="2" fontId="10" fillId="4" borderId="4" xfId="2" applyNumberFormat="1" applyFont="1" applyFill="1" applyBorder="1" applyAlignment="1">
      <alignment vertical="center"/>
    </xf>
    <xf numFmtId="165" fontId="10" fillId="4" borderId="4" xfId="2" applyNumberFormat="1" applyFont="1" applyFill="1" applyBorder="1" applyAlignment="1">
      <alignment vertical="center"/>
    </xf>
    <xf numFmtId="2" fontId="10" fillId="4" borderId="4" xfId="2" applyNumberFormat="1" applyFont="1" applyFill="1" applyBorder="1" applyAlignment="1">
      <alignment vertical="center"/>
    </xf>
    <xf numFmtId="165" fontId="10" fillId="4" borderId="4" xfId="2" applyNumberFormat="1" applyFont="1" applyFill="1" applyBorder="1" applyAlignment="1">
      <alignment vertical="center"/>
    </xf>
    <xf numFmtId="1" fontId="10" fillId="4" borderId="4" xfId="2" applyNumberFormat="1" applyFont="1" applyFill="1" applyBorder="1" applyAlignment="1">
      <alignment horizontal="right" vertical="center"/>
    </xf>
    <xf numFmtId="1" fontId="10" fillId="4" borderId="4" xfId="2" applyNumberFormat="1" applyFont="1" applyFill="1" applyBorder="1" applyAlignment="1">
      <alignment vertical="center"/>
    </xf>
    <xf numFmtId="2" fontId="10" fillId="4" borderId="4" xfId="2" applyNumberFormat="1" applyFont="1" applyFill="1" applyBorder="1" applyAlignment="1">
      <alignment vertical="center"/>
    </xf>
    <xf numFmtId="165" fontId="10" fillId="4" borderId="4" xfId="2" applyNumberFormat="1" applyFont="1" applyFill="1" applyBorder="1" applyAlignment="1">
      <alignment vertical="center"/>
    </xf>
    <xf numFmtId="2" fontId="6" fillId="0" borderId="4" xfId="0" applyNumberFormat="1" applyFont="1" applyFill="1" applyBorder="1" applyAlignment="1">
      <alignment horizontal="center" vertical="center"/>
    </xf>
    <xf numFmtId="43" fontId="6" fillId="0" borderId="4" xfId="3" applyFont="1" applyFill="1" applyBorder="1" applyAlignment="1">
      <alignment vertical="center"/>
    </xf>
    <xf numFmtId="20" fontId="6" fillId="0" borderId="4" xfId="0" applyNumberFormat="1" applyFont="1" applyFill="1" applyBorder="1" applyAlignment="1">
      <alignment horizontal="center" vertical="center"/>
    </xf>
    <xf numFmtId="2" fontId="6" fillId="0" borderId="7" xfId="0" applyNumberFormat="1" applyFont="1" applyFill="1" applyBorder="1" applyAlignment="1">
      <alignment horizontal="center" vertical="center"/>
    </xf>
    <xf numFmtId="165" fontId="6" fillId="0" borderId="7" xfId="0" applyNumberFormat="1" applyFont="1" applyFill="1" applyBorder="1" applyAlignment="1">
      <alignment horizontal="center" vertical="center"/>
    </xf>
    <xf numFmtId="1" fontId="6" fillId="0" borderId="7" xfId="0" applyNumberFormat="1" applyFont="1" applyFill="1" applyBorder="1" applyAlignment="1">
      <alignment horizontal="center" vertical="center"/>
    </xf>
    <xf numFmtId="2" fontId="6" fillId="0" borderId="4" xfId="0" applyNumberFormat="1" applyFont="1" applyFill="1" applyBorder="1" applyAlignment="1">
      <alignment horizontal="center" vertical="center"/>
    </xf>
    <xf numFmtId="14" fontId="6" fillId="3" borderId="7" xfId="0" applyNumberFormat="1" applyFont="1" applyFill="1" applyBorder="1" applyAlignment="1">
      <alignment horizontal="center" vertical="center"/>
    </xf>
    <xf numFmtId="14" fontId="6" fillId="3" borderId="5" xfId="0" applyNumberFormat="1" applyFont="1" applyFill="1" applyBorder="1" applyAlignment="1">
      <alignment horizontal="center" vertical="center"/>
    </xf>
    <xf numFmtId="14" fontId="0" fillId="0" borderId="6" xfId="0" applyNumberFormat="1" applyFill="1" applyBorder="1" applyAlignment="1">
      <alignment horizontal="center"/>
    </xf>
    <xf numFmtId="14" fontId="0" fillId="0" borderId="0" xfId="0" applyNumberFormat="1" applyAlignment="1">
      <alignment horizontal="center"/>
    </xf>
    <xf numFmtId="14" fontId="0" fillId="0" borderId="7" xfId="0" applyNumberFormat="1" applyFill="1" applyBorder="1" applyAlignment="1">
      <alignment horizontal="center"/>
    </xf>
    <xf numFmtId="2" fontId="6" fillId="0" borderId="4" xfId="0" quotePrefix="1" applyNumberFormat="1" applyFont="1" applyFill="1" applyBorder="1" applyAlignment="1">
      <alignment horizontal="center" vertical="center"/>
    </xf>
    <xf numFmtId="168" fontId="6" fillId="3" borderId="4" xfId="0" applyNumberFormat="1" applyFont="1" applyFill="1" applyBorder="1" applyAlignment="1">
      <alignment horizontal="center" vertical="center"/>
    </xf>
    <xf numFmtId="168" fontId="6" fillId="0" borderId="4" xfId="0" applyNumberFormat="1" applyFont="1" applyFill="1" applyBorder="1" applyAlignment="1">
      <alignment horizontal="center" vertical="center"/>
    </xf>
    <xf numFmtId="168" fontId="6" fillId="0" borderId="4" xfId="0" quotePrefix="1" applyNumberFormat="1" applyFont="1" applyFill="1" applyBorder="1" applyAlignment="1">
      <alignment horizontal="center" vertical="center"/>
    </xf>
    <xf numFmtId="168" fontId="6" fillId="0" borderId="4" xfId="3" applyNumberFormat="1" applyFont="1" applyFill="1" applyBorder="1" applyAlignment="1">
      <alignment vertical="center"/>
    </xf>
    <xf numFmtId="168" fontId="6" fillId="0" borderId="0" xfId="0" applyNumberFormat="1" applyFont="1" applyAlignment="1">
      <alignment horizontal="center" vertical="center"/>
    </xf>
    <xf numFmtId="168" fontId="0" fillId="0" borderId="0" xfId="0" applyNumberFormat="1"/>
    <xf numFmtId="168" fontId="4" fillId="0" borderId="0" xfId="0" applyNumberFormat="1" applyFont="1" applyAlignment="1">
      <alignment horizontal="center" vertical="center"/>
    </xf>
    <xf numFmtId="168" fontId="6" fillId="0" borderId="4" xfId="0" quotePrefix="1" applyNumberFormat="1" applyFont="1" applyFill="1" applyBorder="1" applyAlignment="1">
      <alignment horizontal="left" vertical="center"/>
    </xf>
    <xf numFmtId="1" fontId="6" fillId="9" borderId="4" xfId="0" applyNumberFormat="1" applyFont="1" applyFill="1" applyBorder="1" applyAlignment="1">
      <alignment horizontal="center" vertical="center"/>
    </xf>
    <xf numFmtId="166" fontId="6" fillId="0" borderId="25" xfId="0" applyNumberFormat="1" applyFont="1" applyFill="1" applyBorder="1" applyAlignment="1">
      <alignment horizontal="center" vertical="center"/>
    </xf>
    <xf numFmtId="0" fontId="0" fillId="0" borderId="25" xfId="0" applyBorder="1" applyAlignment="1"/>
    <xf numFmtId="0" fontId="0" fillId="0" borderId="26" xfId="0" applyBorder="1" applyAlignment="1"/>
    <xf numFmtId="2" fontId="6" fillId="0" borderId="4" xfId="0" applyNumberFormat="1" applyFont="1" applyFill="1" applyBorder="1" applyAlignment="1">
      <alignment horizontal="center" vertical="center"/>
    </xf>
    <xf numFmtId="166" fontId="6" fillId="0" borderId="25" xfId="0" applyNumberFormat="1" applyFont="1" applyFill="1" applyBorder="1" applyAlignment="1">
      <alignment horizontal="center" vertical="center"/>
    </xf>
    <xf numFmtId="0" fontId="0" fillId="0" borderId="25" xfId="0" applyBorder="1" applyAlignment="1"/>
    <xf numFmtId="0" fontId="0" fillId="0" borderId="26" xfId="0" applyBorder="1" applyAlignment="1"/>
    <xf numFmtId="1" fontId="6" fillId="0" borderId="17" xfId="0" applyNumberFormat="1" applyFont="1" applyFill="1" applyBorder="1" applyAlignment="1" applyProtection="1">
      <alignment horizontal="center" vertical="center"/>
    </xf>
    <xf numFmtId="43" fontId="6" fillId="0" borderId="12" xfId="3" applyFont="1" applyFill="1" applyBorder="1" applyAlignment="1">
      <alignment horizontal="center" vertical="center"/>
    </xf>
    <xf numFmtId="43" fontId="6" fillId="0" borderId="4" xfId="3" applyFont="1" applyFill="1" applyBorder="1" applyAlignment="1">
      <alignment horizontal="center" vertical="center"/>
    </xf>
    <xf numFmtId="43" fontId="6" fillId="0" borderId="14" xfId="3" applyFont="1" applyFill="1" applyBorder="1" applyAlignment="1">
      <alignment horizontal="center" vertical="center"/>
    </xf>
    <xf numFmtId="1" fontId="6" fillId="4" borderId="4" xfId="5" applyNumberFormat="1" applyFont="1" applyFill="1" applyBorder="1" applyAlignment="1" applyProtection="1">
      <alignment horizontal="center" vertical="center"/>
    </xf>
    <xf numFmtId="1" fontId="6" fillId="0" borderId="4" xfId="6" applyNumberFormat="1" applyFont="1" applyFill="1" applyBorder="1" applyAlignment="1" applyProtection="1">
      <alignment horizontal="center" vertical="center"/>
    </xf>
    <xf numFmtId="1" fontId="18" fillId="4" borderId="4" xfId="0" applyNumberFormat="1" applyFont="1" applyFill="1" applyBorder="1" applyAlignment="1" applyProtection="1">
      <alignment horizontal="center" vertical="center"/>
    </xf>
    <xf numFmtId="0" fontId="0" fillId="0" borderId="0" xfId="0" applyAlignment="1">
      <alignment horizontal="left"/>
    </xf>
    <xf numFmtId="1" fontId="6" fillId="10" borderId="4" xfId="0" applyNumberFormat="1" applyFont="1" applyFill="1" applyBorder="1" applyAlignment="1">
      <alignment horizontal="center" vertical="center"/>
    </xf>
    <xf numFmtId="2" fontId="6" fillId="10" borderId="4" xfId="0" applyNumberFormat="1" applyFont="1" applyFill="1" applyBorder="1" applyAlignment="1">
      <alignment horizontal="center" vertical="center"/>
    </xf>
    <xf numFmtId="2" fontId="6" fillId="0" borderId="4" xfId="0" applyNumberFormat="1" applyFont="1" applyFill="1" applyBorder="1" applyAlignment="1">
      <alignment horizontal="center" vertical="center"/>
    </xf>
    <xf numFmtId="166" fontId="6" fillId="0" borderId="25" xfId="0" applyNumberFormat="1" applyFont="1" applyFill="1" applyBorder="1" applyAlignment="1">
      <alignment horizontal="center" vertical="center"/>
    </xf>
    <xf numFmtId="0" fontId="0" fillId="0" borderId="25" xfId="0" applyBorder="1" applyAlignment="1"/>
    <xf numFmtId="0" fontId="0" fillId="0" borderId="26" xfId="0" applyBorder="1" applyAlignment="1"/>
    <xf numFmtId="1" fontId="6" fillId="4" borderId="4" xfId="12" applyNumberFormat="1" applyFont="1" applyFill="1" applyBorder="1" applyAlignment="1">
      <alignment horizontal="center" vertical="center"/>
    </xf>
    <xf numFmtId="2" fontId="6" fillId="0" borderId="7" xfId="0" applyNumberFormat="1" applyFont="1" applyFill="1" applyBorder="1" applyAlignment="1">
      <alignment horizontal="center" vertical="center"/>
    </xf>
    <xf numFmtId="1" fontId="6" fillId="8" borderId="4" xfId="0" applyNumberFormat="1" applyFont="1" applyFill="1" applyBorder="1" applyAlignment="1" applyProtection="1">
      <alignment horizontal="center" vertical="center"/>
    </xf>
    <xf numFmtId="168" fontId="6" fillId="8" borderId="4" xfId="0" applyNumberFormat="1" applyFont="1" applyFill="1" applyBorder="1" applyAlignment="1">
      <alignment horizontal="center" vertical="center"/>
    </xf>
    <xf numFmtId="167" fontId="6" fillId="8" borderId="4" xfId="0" applyNumberFormat="1" applyFont="1" applyFill="1" applyBorder="1" applyAlignment="1">
      <alignment horizontal="center" vertical="center"/>
    </xf>
    <xf numFmtId="1" fontId="6" fillId="4" borderId="4" xfId="19" applyNumberFormat="1" applyFont="1" applyFill="1" applyBorder="1" applyAlignment="1">
      <alignment horizontal="center" vertical="center"/>
    </xf>
    <xf numFmtId="167" fontId="6" fillId="0" borderId="4" xfId="17" applyNumberFormat="1" applyFont="1" applyFill="1" applyBorder="1" applyAlignment="1">
      <alignment horizontal="center" vertical="center"/>
    </xf>
    <xf numFmtId="168" fontId="6" fillId="0" borderId="4" xfId="17" applyNumberFormat="1" applyFont="1" applyFill="1" applyBorder="1" applyAlignment="1">
      <alignment horizontal="center" vertical="center"/>
    </xf>
    <xf numFmtId="2" fontId="6" fillId="8" borderId="27" xfId="13" applyNumberFormat="1" applyFont="1" applyFill="1" applyAlignment="1">
      <alignment horizontal="center" vertical="center"/>
    </xf>
    <xf numFmtId="1" fontId="6" fillId="8" borderId="27" xfId="13" applyNumberFormat="1" applyFont="1" applyFill="1" applyAlignment="1" applyProtection="1">
      <alignment horizontal="center" vertical="center"/>
    </xf>
    <xf numFmtId="2" fontId="6" fillId="8" borderId="28" xfId="13" applyNumberFormat="1" applyFont="1" applyFill="1" applyBorder="1" applyAlignment="1">
      <alignment horizontal="center" vertical="center"/>
    </xf>
    <xf numFmtId="2" fontId="6" fillId="8" borderId="4" xfId="13" applyNumberFormat="1" applyFont="1" applyFill="1" applyBorder="1" applyAlignment="1">
      <alignment horizontal="center" vertical="center"/>
    </xf>
    <xf numFmtId="2" fontId="6" fillId="8" borderId="29" xfId="13" applyNumberFormat="1" applyFont="1" applyFill="1" applyBorder="1" applyAlignment="1">
      <alignment horizontal="center" vertical="center"/>
    </xf>
    <xf numFmtId="167" fontId="6" fillId="0" borderId="4" xfId="15" applyNumberFormat="1" applyFont="1" applyFill="1" applyBorder="1" applyAlignment="1">
      <alignment horizontal="center" vertical="center"/>
    </xf>
    <xf numFmtId="168" fontId="6" fillId="0" borderId="4" xfId="15" applyNumberFormat="1" applyFont="1" applyFill="1" applyBorder="1" applyAlignment="1">
      <alignment horizontal="center" vertical="center"/>
    </xf>
    <xf numFmtId="0" fontId="15" fillId="8" borderId="4" xfId="15" applyFill="1" applyBorder="1" applyAlignment="1">
      <alignment horizontal="center"/>
    </xf>
    <xf numFmtId="167" fontId="6" fillId="0" borderId="4" xfId="18" applyNumberFormat="1" applyFont="1" applyFill="1" applyBorder="1" applyAlignment="1">
      <alignment horizontal="center" vertical="center"/>
    </xf>
    <xf numFmtId="2" fontId="6" fillId="8" borderId="4" xfId="18" applyNumberFormat="1" applyFont="1" applyFill="1" applyBorder="1" applyAlignment="1">
      <alignment horizontal="center" vertical="center"/>
    </xf>
    <xf numFmtId="168" fontId="6" fillId="0" borderId="4" xfId="18" applyNumberFormat="1" applyFont="1" applyFill="1" applyBorder="1" applyAlignment="1">
      <alignment horizontal="center" vertical="center"/>
    </xf>
    <xf numFmtId="1" fontId="6" fillId="8" borderId="4" xfId="18" applyNumberFormat="1" applyFont="1" applyFill="1" applyBorder="1" applyAlignment="1" applyProtection="1">
      <alignment horizontal="center" vertical="center"/>
    </xf>
    <xf numFmtId="167" fontId="6" fillId="0" borderId="4" xfId="21" applyNumberFormat="1" applyFont="1" applyFill="1" applyBorder="1" applyAlignment="1">
      <alignment horizontal="center" vertical="center"/>
    </xf>
    <xf numFmtId="2" fontId="6" fillId="8" borderId="4" xfId="21" applyNumberFormat="1" applyFont="1" applyFill="1" applyBorder="1" applyAlignment="1">
      <alignment horizontal="center" vertical="center"/>
    </xf>
    <xf numFmtId="168" fontId="6" fillId="0" borderId="4" xfId="21" applyNumberFormat="1" applyFont="1" applyFill="1" applyBorder="1" applyAlignment="1">
      <alignment horizontal="center" vertical="center"/>
    </xf>
    <xf numFmtId="1" fontId="6" fillId="8" borderId="4" xfId="21" applyNumberFormat="1" applyFont="1" applyFill="1" applyBorder="1" applyAlignment="1" applyProtection="1">
      <alignment horizontal="center" vertical="center"/>
    </xf>
    <xf numFmtId="2" fontId="6" fillId="0" borderId="7" xfId="0" applyNumberFormat="1" applyFont="1" applyFill="1" applyBorder="1" applyAlignment="1">
      <alignment horizontal="center" vertical="center"/>
    </xf>
    <xf numFmtId="2" fontId="6" fillId="0" borderId="4" xfId="0" applyNumberFormat="1" applyFont="1" applyFill="1" applyBorder="1" applyAlignment="1">
      <alignment horizontal="center" vertical="center"/>
    </xf>
    <xf numFmtId="2" fontId="6" fillId="8" borderId="5" xfId="0" applyNumberFormat="1" applyFont="1" applyFill="1" applyBorder="1" applyAlignment="1">
      <alignment horizontal="center" vertical="center"/>
    </xf>
    <xf numFmtId="2" fontId="6" fillId="12" borderId="4" xfId="0" applyNumberFormat="1" applyFont="1" applyFill="1" applyBorder="1" applyAlignment="1">
      <alignment horizontal="center" vertical="center"/>
    </xf>
    <xf numFmtId="1" fontId="6" fillId="12" borderId="4" xfId="0" applyNumberFormat="1" applyFont="1" applyFill="1" applyBorder="1" applyAlignment="1" applyProtection="1">
      <alignment horizontal="center" vertical="center"/>
    </xf>
    <xf numFmtId="2" fontId="6" fillId="12" borderId="5" xfId="0" applyNumberFormat="1" applyFont="1" applyFill="1" applyBorder="1" applyAlignment="1">
      <alignment horizontal="center" vertical="center"/>
    </xf>
    <xf numFmtId="2" fontId="6" fillId="12" borderId="4" xfId="21" applyNumberFormat="1" applyFont="1" applyFill="1" applyBorder="1" applyAlignment="1">
      <alignment horizontal="center" vertical="center"/>
    </xf>
    <xf numFmtId="1" fontId="6" fillId="12" borderId="4" xfId="21" applyNumberFormat="1" applyFont="1" applyFill="1" applyBorder="1" applyAlignment="1" applyProtection="1">
      <alignment horizontal="center" vertical="center"/>
    </xf>
    <xf numFmtId="2" fontId="6" fillId="12" borderId="4" xfId="18" applyNumberFormat="1" applyFont="1" applyFill="1" applyBorder="1" applyAlignment="1">
      <alignment horizontal="center" vertical="center"/>
    </xf>
    <xf numFmtId="1" fontId="6" fillId="12" borderId="4" xfId="18" applyNumberFormat="1" applyFont="1" applyFill="1" applyBorder="1" applyAlignment="1" applyProtection="1">
      <alignment horizontal="center" vertical="center"/>
    </xf>
    <xf numFmtId="0" fontId="15" fillId="12" borderId="4" xfId="15" applyFill="1" applyBorder="1" applyAlignment="1">
      <alignment horizontal="center"/>
    </xf>
    <xf numFmtId="2" fontId="6" fillId="12" borderId="4" xfId="13" applyNumberFormat="1" applyFont="1" applyFill="1" applyBorder="1" applyAlignment="1">
      <alignment horizontal="center" vertical="center"/>
    </xf>
    <xf numFmtId="2" fontId="6" fillId="12" borderId="29" xfId="13" applyNumberFormat="1" applyFont="1" applyFill="1" applyBorder="1" applyAlignment="1">
      <alignment horizontal="center" vertical="center"/>
    </xf>
    <xf numFmtId="168" fontId="6" fillId="12" borderId="4" xfId="0" applyNumberFormat="1" applyFont="1" applyFill="1" applyBorder="1" applyAlignment="1">
      <alignment horizontal="center" vertical="center"/>
    </xf>
    <xf numFmtId="167" fontId="6" fillId="12" borderId="4" xfId="0" applyNumberFormat="1" applyFont="1" applyFill="1" applyBorder="1" applyAlignment="1">
      <alignment horizontal="center" vertical="center"/>
    </xf>
    <xf numFmtId="165" fontId="6" fillId="12" borderId="4" xfId="0" applyNumberFormat="1" applyFont="1" applyFill="1" applyBorder="1" applyAlignment="1">
      <alignment horizontal="center" vertical="center"/>
    </xf>
    <xf numFmtId="1" fontId="6" fillId="12" borderId="4" xfId="0" applyNumberFormat="1" applyFont="1" applyFill="1" applyBorder="1" applyAlignment="1">
      <alignment horizontal="center" vertical="center"/>
    </xf>
    <xf numFmtId="165" fontId="6" fillId="8" borderId="4" xfId="0" applyNumberFormat="1" applyFont="1" applyFill="1" applyBorder="1" applyAlignment="1">
      <alignment horizontal="center" vertical="center"/>
    </xf>
    <xf numFmtId="1" fontId="6" fillId="8" borderId="4" xfId="0" applyNumberFormat="1" applyFont="1" applyFill="1" applyBorder="1" applyAlignment="1">
      <alignment horizontal="center" vertical="center"/>
    </xf>
    <xf numFmtId="43" fontId="6" fillId="0" borderId="0" xfId="3" applyFont="1" applyFill="1" applyBorder="1" applyAlignment="1">
      <alignment horizontal="center" vertical="center"/>
    </xf>
    <xf numFmtId="2" fontId="4" fillId="0" borderId="0" xfId="0" applyNumberFormat="1" applyFont="1" applyFill="1" applyBorder="1" applyAlignment="1">
      <alignment horizontal="center" vertical="center"/>
    </xf>
    <xf numFmtId="1" fontId="6" fillId="12" borderId="28" xfId="13" applyNumberFormat="1" applyFont="1" applyFill="1" applyBorder="1" applyAlignment="1" applyProtection="1">
      <alignment horizontal="center" vertical="center"/>
    </xf>
    <xf numFmtId="1" fontId="6" fillId="12" borderId="4" xfId="13" applyNumberFormat="1" applyFont="1" applyFill="1" applyBorder="1" applyAlignment="1" applyProtection="1">
      <alignment horizontal="center" vertical="center"/>
    </xf>
    <xf numFmtId="0" fontId="0" fillId="0" borderId="4" xfId="0" applyBorder="1" applyAlignment="1">
      <alignment horizontal="center"/>
    </xf>
    <xf numFmtId="0" fontId="15" fillId="8" borderId="0" xfId="12"/>
    <xf numFmtId="0" fontId="15" fillId="8" borderId="4" xfId="12" applyBorder="1"/>
    <xf numFmtId="0" fontId="15" fillId="8" borderId="4" xfId="7" applyBorder="1"/>
    <xf numFmtId="20" fontId="15" fillId="8" borderId="4" xfId="12" applyNumberFormat="1" applyBorder="1"/>
    <xf numFmtId="0" fontId="15" fillId="8" borderId="4" xfId="7" applyBorder="1" applyAlignment="1">
      <alignment horizontal="right"/>
    </xf>
    <xf numFmtId="14" fontId="15" fillId="8" borderId="4" xfId="7" applyNumberFormat="1" applyBorder="1"/>
    <xf numFmtId="14" fontId="15" fillId="8" borderId="4" xfId="7" applyNumberFormat="1" applyBorder="1" applyAlignment="1">
      <alignment horizontal="right"/>
    </xf>
    <xf numFmtId="0" fontId="15" fillId="8" borderId="0" xfId="12" applyAlignment="1">
      <alignment horizontal="center"/>
    </xf>
    <xf numFmtId="0" fontId="0" fillId="0" borderId="4" xfId="0" applyBorder="1" applyAlignment="1">
      <alignment horizontal="center"/>
    </xf>
    <xf numFmtId="1" fontId="4" fillId="2" borderId="5" xfId="0" applyNumberFormat="1" applyFont="1" applyFill="1" applyBorder="1" applyAlignment="1" applyProtection="1">
      <alignment horizontal="center" vertical="center"/>
    </xf>
    <xf numFmtId="1" fontId="4" fillId="2" borderId="6" xfId="0" applyNumberFormat="1" applyFont="1" applyFill="1" applyBorder="1" applyAlignment="1" applyProtection="1">
      <alignment horizontal="center" vertical="center"/>
    </xf>
    <xf numFmtId="1" fontId="4" fillId="2" borderId="7" xfId="0" applyNumberFormat="1" applyFont="1" applyFill="1" applyBorder="1" applyAlignment="1" applyProtection="1">
      <alignment horizontal="center" vertical="center"/>
    </xf>
    <xf numFmtId="164" fontId="4" fillId="2" borderId="5" xfId="0" applyNumberFormat="1" applyFont="1" applyFill="1" applyBorder="1" applyAlignment="1" applyProtection="1">
      <alignment horizontal="center" vertical="center" wrapText="1"/>
    </xf>
    <xf numFmtId="165" fontId="4" fillId="2" borderId="1" xfId="0" applyNumberFormat="1" applyFont="1" applyFill="1" applyBorder="1" applyAlignment="1" applyProtection="1">
      <alignment horizontal="center" vertical="center" wrapText="1"/>
    </xf>
    <xf numFmtId="165" fontId="4" fillId="2" borderId="3" xfId="0" applyNumberFormat="1" applyFont="1" applyFill="1" applyBorder="1" applyAlignment="1" applyProtection="1">
      <alignment horizontal="center" vertical="center" wrapText="1"/>
    </xf>
    <xf numFmtId="2" fontId="4" fillId="2" borderId="2" xfId="0" applyNumberFormat="1" applyFont="1" applyFill="1" applyBorder="1" applyAlignment="1" applyProtection="1">
      <alignment horizontal="center" vertical="center" wrapText="1"/>
    </xf>
    <xf numFmtId="2" fontId="4" fillId="2" borderId="1" xfId="0" applyNumberFormat="1" applyFont="1" applyFill="1" applyBorder="1" applyAlignment="1" applyProtection="1">
      <alignment horizontal="center" vertical="center" wrapText="1"/>
    </xf>
    <xf numFmtId="165" fontId="4" fillId="2" borderId="5" xfId="0" applyNumberFormat="1" applyFont="1" applyFill="1" applyBorder="1" applyAlignment="1" applyProtection="1">
      <alignment horizontal="center" vertical="center"/>
    </xf>
    <xf numFmtId="165" fontId="4" fillId="2" borderId="7" xfId="0" applyNumberFormat="1" applyFont="1" applyFill="1" applyBorder="1" applyAlignment="1" applyProtection="1">
      <alignment horizontal="center" vertical="center"/>
    </xf>
    <xf numFmtId="165" fontId="6" fillId="3" borderId="5" xfId="0" applyNumberFormat="1" applyFont="1" applyFill="1" applyBorder="1" applyAlignment="1" applyProtection="1">
      <alignment horizontal="center" vertical="center"/>
    </xf>
    <xf numFmtId="164" fontId="4" fillId="2" borderId="7" xfId="0" applyNumberFormat="1" applyFont="1" applyFill="1" applyBorder="1" applyAlignment="1" applyProtection="1">
      <alignment horizontal="center" vertical="center" wrapText="1"/>
    </xf>
    <xf numFmtId="165" fontId="4" fillId="2" borderId="2" xfId="0" applyNumberFormat="1" applyFont="1" applyFill="1" applyBorder="1" applyAlignment="1" applyProtection="1">
      <alignment horizontal="center" vertical="center" wrapText="1"/>
    </xf>
    <xf numFmtId="2" fontId="4" fillId="2" borderId="5" xfId="0" applyNumberFormat="1" applyFont="1" applyFill="1" applyBorder="1" applyAlignment="1" applyProtection="1">
      <alignment horizontal="center" vertical="center" wrapText="1"/>
    </xf>
    <xf numFmtId="2" fontId="4" fillId="2" borderId="7" xfId="0" applyNumberFormat="1" applyFont="1" applyFill="1" applyBorder="1" applyAlignment="1" applyProtection="1">
      <alignment horizontal="center" vertical="center" wrapText="1"/>
    </xf>
    <xf numFmtId="2" fontId="4" fillId="2" borderId="3" xfId="0" applyNumberFormat="1" applyFont="1" applyFill="1" applyBorder="1" applyAlignment="1" applyProtection="1">
      <alignment horizontal="center" vertical="center" wrapText="1"/>
    </xf>
    <xf numFmtId="0" fontId="0" fillId="0" borderId="4" xfId="0" applyBorder="1" applyAlignment="1">
      <alignment horizontal="center"/>
    </xf>
    <xf numFmtId="2" fontId="4" fillId="2" borderId="5" xfId="0" applyNumberFormat="1" applyFont="1" applyFill="1" applyBorder="1" applyAlignment="1" applyProtection="1">
      <alignment horizontal="center" vertical="center" wrapText="1"/>
    </xf>
    <xf numFmtId="1" fontId="21" fillId="4" borderId="4" xfId="0" applyNumberFormat="1" applyFont="1" applyFill="1" applyBorder="1" applyAlignment="1">
      <alignment horizontal="center" vertical="center"/>
    </xf>
    <xf numFmtId="0" fontId="0" fillId="0" borderId="0" xfId="0" applyAlignment="1">
      <alignment horizontal="center"/>
    </xf>
    <xf numFmtId="0" fontId="0" fillId="6" borderId="4" xfId="0" applyFill="1" applyBorder="1" applyAlignment="1">
      <alignment horizontal="center"/>
    </xf>
    <xf numFmtId="0" fontId="15" fillId="0" borderId="4" xfId="7" applyFill="1" applyBorder="1" applyAlignment="1">
      <alignment horizontal="center"/>
    </xf>
    <xf numFmtId="0" fontId="15" fillId="0" borderId="0" xfId="7" applyFill="1" applyBorder="1" applyAlignment="1">
      <alignment horizontal="center"/>
    </xf>
    <xf numFmtId="0" fontId="15" fillId="8" borderId="4" xfId="7" applyBorder="1" applyAlignment="1">
      <alignment horizontal="center"/>
    </xf>
    <xf numFmtId="0" fontId="0" fillId="8" borderId="4" xfId="0" applyFill="1" applyBorder="1" applyAlignment="1">
      <alignment horizontal="center"/>
    </xf>
    <xf numFmtId="2" fontId="6" fillId="0" borderId="0" xfId="0" applyNumberFormat="1" applyFont="1" applyFill="1" applyAlignment="1">
      <alignment horizontal="center" vertical="center"/>
    </xf>
    <xf numFmtId="167" fontId="0" fillId="0" borderId="0" xfId="0" applyNumberFormat="1" applyAlignment="1">
      <alignment horizontal="center"/>
    </xf>
    <xf numFmtId="167" fontId="6" fillId="3" borderId="4" xfId="0" applyNumberFormat="1" applyFont="1" applyFill="1" applyBorder="1" applyAlignment="1">
      <alignment horizontal="center" vertical="center"/>
    </xf>
    <xf numFmtId="167" fontId="15" fillId="8" borderId="4" xfId="7" applyNumberFormat="1" applyBorder="1" applyAlignment="1">
      <alignment horizontal="center"/>
    </xf>
    <xf numFmtId="167" fontId="0" fillId="8" borderId="4" xfId="0" applyNumberFormat="1" applyFill="1" applyBorder="1" applyAlignment="1">
      <alignment horizontal="center"/>
    </xf>
    <xf numFmtId="167" fontId="15" fillId="0" borderId="0" xfId="7" applyNumberFormat="1" applyFill="1" applyBorder="1" applyAlignment="1">
      <alignment horizontal="center"/>
    </xf>
    <xf numFmtId="167" fontId="6" fillId="13" borderId="4" xfId="0" applyNumberFormat="1" applyFont="1" applyFill="1" applyBorder="1" applyAlignment="1">
      <alignment horizontal="center" vertical="center"/>
    </xf>
    <xf numFmtId="2" fontId="6" fillId="3" borderId="5" xfId="0" applyNumberFormat="1" applyFont="1" applyFill="1" applyBorder="1" applyAlignment="1" applyProtection="1">
      <alignment horizontal="center" vertical="center"/>
    </xf>
    <xf numFmtId="2" fontId="6" fillId="3" borderId="6" xfId="0" applyNumberFormat="1" applyFont="1" applyFill="1" applyBorder="1" applyAlignment="1" applyProtection="1">
      <alignment horizontal="center" vertical="center"/>
    </xf>
    <xf numFmtId="1" fontId="6" fillId="3" borderId="5" xfId="0" applyNumberFormat="1" applyFont="1" applyFill="1" applyBorder="1" applyAlignment="1" applyProtection="1">
      <alignment horizontal="center" vertical="center"/>
    </xf>
    <xf numFmtId="2" fontId="6" fillId="3" borderId="6" xfId="0" applyNumberFormat="1" applyFont="1" applyFill="1" applyBorder="1" applyAlignment="1">
      <alignment horizontal="center" vertical="center"/>
    </xf>
    <xf numFmtId="167" fontId="6" fillId="3" borderId="5" xfId="0" applyNumberFormat="1" applyFont="1" applyFill="1" applyBorder="1" applyAlignment="1">
      <alignment horizontal="center" vertical="center"/>
    </xf>
    <xf numFmtId="14" fontId="6" fillId="3" borderId="6" xfId="0" applyNumberFormat="1" applyFont="1" applyFill="1" applyBorder="1" applyAlignment="1">
      <alignment horizontal="center" vertical="center"/>
    </xf>
    <xf numFmtId="1" fontId="21" fillId="4" borderId="7" xfId="0" applyNumberFormat="1" applyFont="1" applyFill="1" applyBorder="1" applyAlignment="1">
      <alignment horizontal="center" vertical="center"/>
    </xf>
    <xf numFmtId="165" fontId="6" fillId="3" borderId="4" xfId="0" applyNumberFormat="1" applyFont="1" applyFill="1" applyBorder="1" applyAlignment="1" applyProtection="1">
      <alignment horizontal="center" vertical="center"/>
    </xf>
    <xf numFmtId="14" fontId="6" fillId="3" borderId="4" xfId="0" applyNumberFormat="1" applyFont="1" applyFill="1" applyBorder="1" applyAlignment="1">
      <alignment horizontal="center" vertical="center"/>
    </xf>
    <xf numFmtId="0" fontId="0" fillId="0" borderId="4" xfId="0" applyBorder="1" applyAlignment="1">
      <alignment horizontal="center"/>
    </xf>
    <xf numFmtId="0" fontId="0" fillId="13" borderId="5" xfId="0" applyFill="1" applyBorder="1" applyAlignment="1">
      <alignment horizontal="center"/>
    </xf>
    <xf numFmtId="0" fontId="0" fillId="13" borderId="4" xfId="0" applyFill="1" applyBorder="1" applyAlignment="1">
      <alignment horizontal="center"/>
    </xf>
    <xf numFmtId="18" fontId="0" fillId="8" borderId="4" xfId="0" applyNumberFormat="1" applyFill="1" applyBorder="1" applyAlignment="1">
      <alignment horizontal="center"/>
    </xf>
    <xf numFmtId="0" fontId="0" fillId="0" borderId="4" xfId="0" applyBorder="1" applyAlignment="1">
      <alignment horizontal="center"/>
    </xf>
    <xf numFmtId="1" fontId="23" fillId="4" borderId="4" xfId="0" applyNumberFormat="1" applyFont="1" applyFill="1" applyBorder="1" applyAlignment="1">
      <alignment horizontal="center" vertical="center"/>
    </xf>
    <xf numFmtId="1" fontId="24" fillId="4" borderId="4" xfId="0" applyNumberFormat="1" applyFont="1" applyFill="1" applyBorder="1" applyAlignment="1">
      <alignment horizontal="center" vertical="center"/>
    </xf>
    <xf numFmtId="166" fontId="0" fillId="0" borderId="0" xfId="0" applyNumberFormat="1"/>
    <xf numFmtId="14" fontId="0" fillId="8" borderId="4" xfId="0" applyNumberFormat="1" applyFill="1" applyBorder="1" applyAlignment="1">
      <alignment horizontal="center"/>
    </xf>
    <xf numFmtId="0" fontId="0" fillId="0" borderId="4" xfId="0" applyBorder="1" applyAlignment="1">
      <alignment horizontal="center"/>
    </xf>
    <xf numFmtId="2" fontId="4" fillId="2" borderId="5" xfId="0" applyNumberFormat="1" applyFont="1" applyFill="1" applyBorder="1" applyAlignment="1" applyProtection="1">
      <alignment horizontal="center" vertical="center" wrapText="1"/>
    </xf>
    <xf numFmtId="2" fontId="4" fillId="2" borderId="7" xfId="0" applyNumberFormat="1" applyFont="1" applyFill="1" applyBorder="1" applyAlignment="1" applyProtection="1">
      <alignment horizontal="center" vertical="center" wrapText="1"/>
    </xf>
    <xf numFmtId="0" fontId="0" fillId="6" borderId="7" xfId="0" applyFill="1" applyBorder="1" applyAlignment="1">
      <alignment horizontal="center"/>
    </xf>
    <xf numFmtId="0" fontId="21" fillId="8" borderId="4" xfId="0" applyFont="1" applyFill="1" applyBorder="1" applyAlignment="1">
      <alignment horizontal="center"/>
    </xf>
    <xf numFmtId="2" fontId="4" fillId="2" borderId="5" xfId="0" applyNumberFormat="1" applyFont="1" applyFill="1" applyBorder="1" applyAlignment="1" applyProtection="1">
      <alignment horizontal="center" vertical="center" wrapText="1"/>
    </xf>
    <xf numFmtId="2" fontId="4" fillId="2" borderId="7" xfId="0" applyNumberFormat="1" applyFont="1" applyFill="1" applyBorder="1" applyAlignment="1" applyProtection="1">
      <alignment horizontal="center" vertical="center" wrapText="1"/>
    </xf>
    <xf numFmtId="0" fontId="0" fillId="0" borderId="4" xfId="0" applyBorder="1" applyAlignment="1">
      <alignment horizontal="center"/>
    </xf>
    <xf numFmtId="166" fontId="0" fillId="0" borderId="0" xfId="0" applyNumberFormat="1" applyAlignment="1">
      <alignment horizontal="right"/>
    </xf>
    <xf numFmtId="0" fontId="0" fillId="8" borderId="5" xfId="0" applyFill="1" applyBorder="1" applyAlignment="1">
      <alignment horizontal="center"/>
    </xf>
    <xf numFmtId="0" fontId="0" fillId="0" borderId="0" xfId="0" applyFill="1" applyBorder="1" applyAlignment="1">
      <alignment horizontal="center"/>
    </xf>
    <xf numFmtId="0" fontId="21" fillId="0" borderId="0" xfId="0" applyFont="1" applyFill="1" applyBorder="1" applyAlignment="1">
      <alignment horizontal="center"/>
    </xf>
    <xf numFmtId="18" fontId="0" fillId="0" borderId="0" xfId="0" applyNumberFormat="1" applyFill="1" applyBorder="1" applyAlignment="1">
      <alignment horizontal="center"/>
    </xf>
    <xf numFmtId="14" fontId="0" fillId="0" borderId="0" xfId="0" applyNumberFormat="1" applyFill="1" applyBorder="1" applyAlignment="1">
      <alignment horizontal="center"/>
    </xf>
    <xf numFmtId="0" fontId="0" fillId="0" borderId="0" xfId="0" applyBorder="1" applyAlignment="1">
      <alignment horizontal="center"/>
    </xf>
    <xf numFmtId="0" fontId="21" fillId="8" borderId="2" xfId="0" applyFont="1" applyFill="1" applyBorder="1" applyAlignment="1">
      <alignment horizontal="center"/>
    </xf>
    <xf numFmtId="0" fontId="0" fillId="8" borderId="3" xfId="0" applyFill="1" applyBorder="1" applyAlignment="1">
      <alignment horizontal="center"/>
    </xf>
    <xf numFmtId="0" fontId="0" fillId="0" borderId="4" xfId="0" applyBorder="1" applyAlignment="1">
      <alignment horizontal="center"/>
    </xf>
    <xf numFmtId="0" fontId="0" fillId="0" borderId="4" xfId="0" applyBorder="1" applyAlignment="1">
      <alignment horizontal="center"/>
    </xf>
    <xf numFmtId="0" fontId="0" fillId="0" borderId="4" xfId="0" applyBorder="1" applyAlignment="1">
      <alignment horizontal="center"/>
    </xf>
    <xf numFmtId="0" fontId="0" fillId="0" borderId="4" xfId="0" applyBorder="1" applyAlignment="1">
      <alignment horizontal="center"/>
    </xf>
    <xf numFmtId="2" fontId="6" fillId="0" borderId="5" xfId="0" applyNumberFormat="1" applyFont="1" applyFill="1" applyBorder="1" applyAlignment="1">
      <alignment horizontal="center" vertical="center"/>
    </xf>
    <xf numFmtId="2" fontId="6" fillId="0" borderId="6" xfId="0" applyNumberFormat="1" applyFont="1" applyFill="1" applyBorder="1" applyAlignment="1">
      <alignment horizontal="center" vertical="center"/>
    </xf>
    <xf numFmtId="2" fontId="6" fillId="0" borderId="7" xfId="0" applyNumberFormat="1" applyFont="1" applyFill="1" applyBorder="1" applyAlignment="1">
      <alignment horizontal="center" vertical="center"/>
    </xf>
    <xf numFmtId="165" fontId="6" fillId="0" borderId="5" xfId="0" applyNumberFormat="1" applyFont="1" applyFill="1" applyBorder="1" applyAlignment="1">
      <alignment horizontal="center" vertical="center"/>
    </xf>
    <xf numFmtId="165" fontId="6" fillId="0" borderId="6" xfId="0" applyNumberFormat="1" applyFont="1" applyFill="1" applyBorder="1" applyAlignment="1">
      <alignment horizontal="center" vertical="center"/>
    </xf>
    <xf numFmtId="165" fontId="6" fillId="0" borderId="7" xfId="0" applyNumberFormat="1" applyFont="1" applyFill="1" applyBorder="1" applyAlignment="1">
      <alignment horizontal="center" vertical="center"/>
    </xf>
    <xf numFmtId="2" fontId="6" fillId="0" borderId="17" xfId="0" applyNumberFormat="1" applyFont="1" applyFill="1" applyBorder="1" applyAlignment="1">
      <alignment horizontal="center" vertical="center"/>
    </xf>
    <xf numFmtId="2" fontId="6" fillId="0" borderId="18" xfId="0" applyNumberFormat="1" applyFont="1" applyFill="1" applyBorder="1" applyAlignment="1">
      <alignment horizontal="center" vertical="center"/>
    </xf>
    <xf numFmtId="2" fontId="6" fillId="0" borderId="19" xfId="0" applyNumberFormat="1" applyFont="1" applyFill="1" applyBorder="1" applyAlignment="1">
      <alignment horizontal="center" vertical="center"/>
    </xf>
    <xf numFmtId="165" fontId="6" fillId="3" borderId="5" xfId="0" applyNumberFormat="1" applyFont="1" applyFill="1" applyBorder="1" applyAlignment="1" applyProtection="1">
      <alignment horizontal="center" vertical="center"/>
    </xf>
    <xf numFmtId="165" fontId="6" fillId="3" borderId="7" xfId="0" applyNumberFormat="1" applyFont="1" applyFill="1" applyBorder="1" applyAlignment="1" applyProtection="1">
      <alignment horizontal="center" vertical="center"/>
    </xf>
    <xf numFmtId="0" fontId="2" fillId="0" borderId="0" xfId="0" applyFont="1" applyAlignment="1">
      <alignment horizontal="center"/>
    </xf>
    <xf numFmtId="0" fontId="11" fillId="0" borderId="0" xfId="0" applyFont="1" applyAlignment="1">
      <alignment horizontal="center"/>
    </xf>
    <xf numFmtId="0" fontId="13" fillId="0" borderId="0" xfId="1" applyFont="1" applyBorder="1" applyAlignment="1">
      <alignment horizontal="center"/>
    </xf>
    <xf numFmtId="0" fontId="12" fillId="0" borderId="16" xfId="1" applyBorder="1" applyAlignment="1">
      <alignment horizontal="center"/>
    </xf>
    <xf numFmtId="2" fontId="6" fillId="0" borderId="22" xfId="0" applyNumberFormat="1" applyFont="1" applyFill="1" applyBorder="1" applyAlignment="1">
      <alignment horizontal="center" vertical="center"/>
    </xf>
    <xf numFmtId="2" fontId="6" fillId="0" borderId="23" xfId="0" applyNumberFormat="1" applyFont="1" applyFill="1" applyBorder="1" applyAlignment="1">
      <alignment horizontal="center" vertical="center"/>
    </xf>
    <xf numFmtId="2" fontId="6" fillId="0" borderId="24" xfId="0" applyNumberFormat="1" applyFont="1" applyFill="1" applyBorder="1" applyAlignment="1">
      <alignment horizontal="center" vertical="center"/>
    </xf>
    <xf numFmtId="1" fontId="9" fillId="0" borderId="16" xfId="0" applyNumberFormat="1" applyFont="1" applyFill="1" applyBorder="1" applyAlignment="1">
      <alignment horizontal="center" vertical="center"/>
    </xf>
    <xf numFmtId="1" fontId="4" fillId="2" borderId="5" xfId="0" applyNumberFormat="1" applyFont="1" applyFill="1" applyBorder="1" applyAlignment="1" applyProtection="1">
      <alignment horizontal="center" vertical="center"/>
    </xf>
    <xf numFmtId="1" fontId="4" fillId="2" borderId="6" xfId="0" applyNumberFormat="1" applyFont="1" applyFill="1" applyBorder="1" applyAlignment="1" applyProtection="1">
      <alignment horizontal="center" vertical="center"/>
    </xf>
    <xf numFmtId="1" fontId="4" fillId="2" borderId="7" xfId="0" applyNumberFormat="1" applyFont="1" applyFill="1" applyBorder="1" applyAlignment="1" applyProtection="1">
      <alignment horizontal="center" vertical="center"/>
    </xf>
    <xf numFmtId="164" fontId="4" fillId="2" borderId="5" xfId="0" applyNumberFormat="1" applyFont="1" applyFill="1" applyBorder="1" applyAlignment="1" applyProtection="1">
      <alignment horizontal="center" vertical="center" wrapText="1"/>
    </xf>
    <xf numFmtId="164" fontId="4" fillId="2" borderId="7" xfId="0" applyNumberFormat="1" applyFont="1" applyFill="1" applyBorder="1" applyAlignment="1" applyProtection="1">
      <alignment horizontal="center" vertical="center"/>
    </xf>
    <xf numFmtId="165" fontId="4" fillId="2" borderId="1" xfId="0" applyNumberFormat="1" applyFont="1" applyFill="1" applyBorder="1" applyAlignment="1" applyProtection="1">
      <alignment horizontal="center" vertical="center" wrapText="1"/>
    </xf>
    <xf numFmtId="165" fontId="4" fillId="2" borderId="3" xfId="0" applyNumberFormat="1" applyFont="1" applyFill="1" applyBorder="1" applyAlignment="1" applyProtection="1">
      <alignment horizontal="center" vertical="center" wrapText="1"/>
    </xf>
    <xf numFmtId="2" fontId="4" fillId="2" borderId="2" xfId="0" applyNumberFormat="1" applyFont="1" applyFill="1" applyBorder="1" applyAlignment="1" applyProtection="1">
      <alignment horizontal="center" vertical="center" wrapText="1"/>
    </xf>
    <xf numFmtId="2" fontId="4" fillId="2" borderId="1" xfId="0" applyNumberFormat="1" applyFont="1" applyFill="1" applyBorder="1" applyAlignment="1" applyProtection="1">
      <alignment horizontal="center" vertical="center" wrapText="1"/>
    </xf>
    <xf numFmtId="2" fontId="4" fillId="2" borderId="3" xfId="0" applyNumberFormat="1" applyFont="1" applyFill="1" applyBorder="1" applyAlignment="1" applyProtection="1">
      <alignment horizontal="center" vertical="center" wrapText="1"/>
    </xf>
    <xf numFmtId="165" fontId="4" fillId="2" borderId="5" xfId="0" applyNumberFormat="1" applyFont="1" applyFill="1" applyBorder="1" applyAlignment="1" applyProtection="1">
      <alignment horizontal="center" vertical="center"/>
    </xf>
    <xf numFmtId="165" fontId="4" fillId="2" borderId="7" xfId="0" applyNumberFormat="1" applyFont="1" applyFill="1" applyBorder="1" applyAlignment="1" applyProtection="1">
      <alignment horizontal="center" vertical="center"/>
    </xf>
    <xf numFmtId="1" fontId="3" fillId="2" borderId="2" xfId="0" applyNumberFormat="1" applyFont="1" applyFill="1" applyBorder="1" applyAlignment="1" applyProtection="1">
      <alignment horizontal="center" vertical="center"/>
    </xf>
    <xf numFmtId="1" fontId="3" fillId="2" borderId="1" xfId="0" applyNumberFormat="1" applyFont="1" applyFill="1" applyBorder="1" applyAlignment="1" applyProtection="1">
      <alignment horizontal="center" vertical="center"/>
    </xf>
    <xf numFmtId="165" fontId="4" fillId="0" borderId="0" xfId="0" applyNumberFormat="1" applyFont="1" applyAlignment="1">
      <alignment horizontal="center" vertical="center"/>
    </xf>
    <xf numFmtId="1" fontId="6" fillId="0" borderId="5" xfId="0" applyNumberFormat="1" applyFont="1" applyFill="1" applyBorder="1" applyAlignment="1">
      <alignment horizontal="center" vertical="center"/>
    </xf>
    <xf numFmtId="1" fontId="6" fillId="0" borderId="6" xfId="0" applyNumberFormat="1" applyFont="1" applyFill="1" applyBorder="1" applyAlignment="1">
      <alignment horizontal="center" vertical="center"/>
    </xf>
    <xf numFmtId="1" fontId="6" fillId="0" borderId="7" xfId="0" applyNumberFormat="1" applyFont="1" applyFill="1" applyBorder="1" applyAlignment="1">
      <alignment horizontal="center" vertical="center"/>
    </xf>
    <xf numFmtId="0" fontId="0" fillId="0" borderId="21" xfId="0" applyBorder="1" applyAlignment="1">
      <alignment horizontal="center"/>
    </xf>
    <xf numFmtId="0" fontId="0" fillId="0" borderId="15" xfId="0" applyBorder="1" applyAlignment="1">
      <alignment horizontal="center"/>
    </xf>
    <xf numFmtId="0" fontId="0" fillId="0" borderId="9" xfId="0" applyBorder="1" applyAlignment="1">
      <alignment horizontal="center"/>
    </xf>
    <xf numFmtId="0" fontId="0" fillId="0" borderId="4" xfId="0" applyBorder="1" applyAlignment="1">
      <alignment horizontal="center"/>
    </xf>
    <xf numFmtId="164" fontId="4" fillId="2" borderId="6" xfId="0" applyNumberFormat="1" applyFont="1" applyFill="1" applyBorder="1" applyAlignment="1" applyProtection="1">
      <alignment horizontal="center" vertical="center" wrapText="1"/>
    </xf>
    <xf numFmtId="164" fontId="4" fillId="2" borderId="7" xfId="0" applyNumberFormat="1" applyFont="1" applyFill="1" applyBorder="1" applyAlignment="1" applyProtection="1">
      <alignment horizontal="center" vertical="center" wrapText="1"/>
    </xf>
    <xf numFmtId="2" fontId="6" fillId="0" borderId="4" xfId="0" applyNumberFormat="1" applyFont="1" applyFill="1" applyBorder="1" applyAlignment="1">
      <alignment horizontal="center" vertical="center"/>
    </xf>
    <xf numFmtId="1" fontId="3" fillId="2" borderId="15" xfId="0" applyNumberFormat="1" applyFont="1" applyFill="1" applyBorder="1" applyAlignment="1" applyProtection="1">
      <alignment horizontal="center" vertical="center"/>
    </xf>
    <xf numFmtId="1" fontId="3" fillId="2" borderId="0" xfId="0" applyNumberFormat="1" applyFont="1" applyFill="1" applyBorder="1" applyAlignment="1" applyProtection="1">
      <alignment horizontal="center" vertical="center"/>
    </xf>
    <xf numFmtId="2" fontId="10" fillId="0" borderId="5" xfId="0" applyNumberFormat="1" applyFont="1" applyFill="1" applyBorder="1" applyAlignment="1">
      <alignment horizontal="center" vertical="center"/>
    </xf>
    <xf numFmtId="2" fontId="10" fillId="0" borderId="6" xfId="0" applyNumberFormat="1" applyFont="1" applyFill="1" applyBorder="1" applyAlignment="1">
      <alignment horizontal="center" vertical="center"/>
    </xf>
    <xf numFmtId="2" fontId="10" fillId="0" borderId="7" xfId="0" applyNumberFormat="1" applyFont="1" applyFill="1" applyBorder="1" applyAlignment="1">
      <alignment horizontal="center" vertical="center"/>
    </xf>
    <xf numFmtId="1" fontId="10" fillId="0" borderId="5" xfId="0" applyNumberFormat="1" applyFont="1" applyFill="1" applyBorder="1" applyAlignment="1">
      <alignment horizontal="center" vertical="center"/>
    </xf>
    <xf numFmtId="1" fontId="10" fillId="0" borderId="6" xfId="0" applyNumberFormat="1" applyFont="1" applyFill="1" applyBorder="1" applyAlignment="1">
      <alignment horizontal="center" vertical="center"/>
    </xf>
    <xf numFmtId="1" fontId="10" fillId="0" borderId="7" xfId="0" applyNumberFormat="1" applyFont="1" applyFill="1" applyBorder="1" applyAlignment="1">
      <alignment horizontal="center" vertical="center"/>
    </xf>
    <xf numFmtId="165" fontId="4" fillId="2" borderId="2" xfId="0" applyNumberFormat="1" applyFont="1" applyFill="1" applyBorder="1" applyAlignment="1" applyProtection="1">
      <alignment horizontal="center" vertical="center" wrapText="1"/>
    </xf>
    <xf numFmtId="165" fontId="4" fillId="0" borderId="25" xfId="0" applyNumberFormat="1" applyFont="1" applyBorder="1" applyAlignment="1">
      <alignment horizontal="center" vertical="center"/>
    </xf>
    <xf numFmtId="1" fontId="3" fillId="2" borderId="3" xfId="0" applyNumberFormat="1" applyFont="1" applyFill="1" applyBorder="1" applyAlignment="1" applyProtection="1">
      <alignment horizontal="center" vertical="center"/>
    </xf>
    <xf numFmtId="1" fontId="9" fillId="0" borderId="1" xfId="0" applyNumberFormat="1" applyFont="1" applyFill="1" applyBorder="1" applyAlignment="1">
      <alignment horizontal="center" vertical="center"/>
    </xf>
    <xf numFmtId="0" fontId="0" fillId="0" borderId="0" xfId="0" applyAlignment="1"/>
    <xf numFmtId="166" fontId="6" fillId="0" borderId="25" xfId="0" applyNumberFormat="1" applyFont="1" applyFill="1" applyBorder="1" applyAlignment="1">
      <alignment horizontal="center" vertical="center"/>
    </xf>
    <xf numFmtId="0" fontId="0" fillId="0" borderId="25" xfId="0" applyBorder="1" applyAlignment="1"/>
    <xf numFmtId="0" fontId="0" fillId="0" borderId="26" xfId="0" applyBorder="1" applyAlignment="1"/>
    <xf numFmtId="168" fontId="4" fillId="2" borderId="5" xfId="0" applyNumberFormat="1" applyFont="1" applyFill="1" applyBorder="1" applyAlignment="1" applyProtection="1">
      <alignment horizontal="center" vertical="center" wrapText="1"/>
    </xf>
    <xf numFmtId="168" fontId="4" fillId="2" borderId="6" xfId="0" applyNumberFormat="1" applyFont="1" applyFill="1" applyBorder="1" applyAlignment="1" applyProtection="1">
      <alignment horizontal="center" vertical="center" wrapText="1"/>
    </xf>
    <xf numFmtId="168" fontId="4" fillId="2" borderId="7" xfId="0" applyNumberFormat="1" applyFont="1" applyFill="1" applyBorder="1" applyAlignment="1" applyProtection="1">
      <alignment horizontal="center" vertical="center" wrapText="1"/>
    </xf>
    <xf numFmtId="14" fontId="0" fillId="0" borderId="5" xfId="0" applyNumberFormat="1" applyFill="1" applyBorder="1" applyAlignment="1">
      <alignment horizontal="left" vertical="top" wrapText="1"/>
    </xf>
    <xf numFmtId="0" fontId="0" fillId="0" borderId="6" xfId="0" applyBorder="1" applyAlignment="1">
      <alignment vertical="top"/>
    </xf>
    <xf numFmtId="0" fontId="12" fillId="0" borderId="0" xfId="1" applyBorder="1" applyAlignment="1">
      <alignment horizontal="center"/>
    </xf>
    <xf numFmtId="2" fontId="4" fillId="2" borderId="5" xfId="0" applyNumberFormat="1" applyFont="1" applyFill="1" applyBorder="1" applyAlignment="1" applyProtection="1">
      <alignment horizontal="center" vertical="center" wrapText="1"/>
    </xf>
    <xf numFmtId="2" fontId="4" fillId="2" borderId="6" xfId="0" applyNumberFormat="1" applyFont="1" applyFill="1" applyBorder="1" applyAlignment="1" applyProtection="1">
      <alignment horizontal="center" vertical="center" wrapText="1"/>
    </xf>
    <xf numFmtId="2" fontId="4" fillId="2" borderId="7" xfId="0" applyNumberFormat="1" applyFont="1" applyFill="1" applyBorder="1" applyAlignment="1" applyProtection="1">
      <alignment horizontal="center" vertical="center" wrapText="1"/>
    </xf>
    <xf numFmtId="1" fontId="9" fillId="0" borderId="0" xfId="0" applyNumberFormat="1" applyFont="1" applyFill="1" applyBorder="1" applyAlignment="1">
      <alignment horizontal="center" vertical="center"/>
    </xf>
    <xf numFmtId="0" fontId="22" fillId="6" borderId="6" xfId="0" applyFont="1" applyFill="1" applyBorder="1" applyAlignment="1">
      <alignment horizontal="center" vertical="center" wrapText="1"/>
    </xf>
    <xf numFmtId="0" fontId="22" fillId="6" borderId="7" xfId="0" applyFont="1" applyFill="1" applyBorder="1" applyAlignment="1">
      <alignment horizontal="center" vertical="center" wrapText="1"/>
    </xf>
    <xf numFmtId="167" fontId="4" fillId="2" borderId="5" xfId="0" applyNumberFormat="1" applyFont="1" applyFill="1" applyBorder="1" applyAlignment="1" applyProtection="1">
      <alignment horizontal="center" vertical="center" wrapText="1"/>
    </xf>
    <xf numFmtId="167" fontId="4" fillId="2" borderId="6" xfId="0" applyNumberFormat="1" applyFont="1" applyFill="1" applyBorder="1" applyAlignment="1" applyProtection="1">
      <alignment horizontal="center" vertical="center" wrapText="1"/>
    </xf>
    <xf numFmtId="167" fontId="4" fillId="2" borderId="7" xfId="0" applyNumberFormat="1" applyFont="1" applyFill="1" applyBorder="1" applyAlignment="1" applyProtection="1">
      <alignment horizontal="center" vertical="center" wrapText="1"/>
    </xf>
    <xf numFmtId="1" fontId="21" fillId="14" borderId="0" xfId="1" applyNumberFormat="1" applyFont="1" applyFill="1" applyBorder="1" applyAlignment="1">
      <alignment horizontal="center" vertical="center"/>
    </xf>
    <xf numFmtId="1" fontId="9" fillId="14" borderId="0" xfId="0" applyNumberFormat="1" applyFont="1" applyFill="1" applyBorder="1" applyAlignment="1">
      <alignment horizontal="center" vertical="center"/>
    </xf>
    <xf numFmtId="1" fontId="12" fillId="14" borderId="0" xfId="1" applyNumberFormat="1" applyFill="1" applyBorder="1" applyAlignment="1">
      <alignment horizontal="center" vertical="center"/>
    </xf>
    <xf numFmtId="1" fontId="3" fillId="14" borderId="15" xfId="0" applyNumberFormat="1" applyFont="1" applyFill="1" applyBorder="1" applyAlignment="1" applyProtection="1">
      <alignment horizontal="center" vertical="center"/>
    </xf>
    <xf numFmtId="1" fontId="3" fillId="14" borderId="0" xfId="0" applyNumberFormat="1" applyFont="1" applyFill="1" applyBorder="1" applyAlignment="1" applyProtection="1">
      <alignment horizontal="center" vertical="center"/>
    </xf>
    <xf numFmtId="0" fontId="0" fillId="14" borderId="0" xfId="0" applyFill="1" applyAlignment="1"/>
    <xf numFmtId="165" fontId="4" fillId="2" borderId="9" xfId="0" applyNumberFormat="1" applyFont="1" applyFill="1" applyBorder="1" applyAlignment="1" applyProtection="1">
      <alignment horizontal="center" vertical="center" wrapText="1"/>
    </xf>
    <xf numFmtId="165" fontId="4" fillId="2" borderId="16" xfId="0" applyNumberFormat="1" applyFont="1" applyFill="1" applyBorder="1" applyAlignment="1" applyProtection="1">
      <alignment horizontal="center" vertical="center" wrapText="1"/>
    </xf>
    <xf numFmtId="165" fontId="4" fillId="2" borderId="19" xfId="0" applyNumberFormat="1" applyFont="1" applyFill="1" applyBorder="1" applyAlignment="1" applyProtection="1">
      <alignment horizontal="center" vertical="center" wrapText="1"/>
    </xf>
    <xf numFmtId="2" fontId="4" fillId="2" borderId="9" xfId="0" applyNumberFormat="1" applyFont="1" applyFill="1" applyBorder="1" applyAlignment="1" applyProtection="1">
      <alignment horizontal="center" vertical="center" wrapText="1"/>
    </xf>
    <xf numFmtId="2" fontId="4" fillId="2" borderId="16" xfId="0" applyNumberFormat="1" applyFont="1" applyFill="1" applyBorder="1" applyAlignment="1" applyProtection="1">
      <alignment horizontal="center" vertical="center" wrapText="1"/>
    </xf>
    <xf numFmtId="2" fontId="4" fillId="2" borderId="19" xfId="0" applyNumberFormat="1" applyFont="1" applyFill="1" applyBorder="1" applyAlignment="1" applyProtection="1">
      <alignment horizontal="center" vertical="center" wrapText="1"/>
    </xf>
  </cellXfs>
  <cellStyles count="23">
    <cellStyle name="Comma" xfId="3" builtinId="3"/>
    <cellStyle name="Comma 2" xfId="9" xr:uid="{00000000-0005-0000-0000-000035000000}"/>
    <cellStyle name="Comma 3" xfId="16" xr:uid="{00000000-0005-0000-0000-00003B000000}"/>
    <cellStyle name="Hyperlink" xfId="1" builtinId="8"/>
    <cellStyle name="Normal" xfId="0" builtinId="0"/>
    <cellStyle name="Normal 10" xfId="22" xr:uid="{00000000-0005-0000-0000-00003F000000}"/>
    <cellStyle name="Normal 11" xfId="17" xr:uid="{00000000-0005-0000-0000-000040000000}"/>
    <cellStyle name="Normal 12" xfId="15" xr:uid="{00000000-0005-0000-0000-000041000000}"/>
    <cellStyle name="Normal 13" xfId="18" xr:uid="{00000000-0005-0000-0000-000042000000}"/>
    <cellStyle name="Normal 14" xfId="21" xr:uid="{00000000-0005-0000-0000-000043000000}"/>
    <cellStyle name="Normal 2" xfId="2" xr:uid="{00000000-0005-0000-0000-000003000000}"/>
    <cellStyle name="Normal 2 2" xfId="8" xr:uid="{00000000-0005-0000-0000-000003000000}"/>
    <cellStyle name="Normal 3" xfId="4" xr:uid="{00000000-0005-0000-0000-000032000000}"/>
    <cellStyle name="Normal 3 2" xfId="10" xr:uid="{00000000-0005-0000-0000-000032000000}"/>
    <cellStyle name="Normal 4" xfId="5" xr:uid="{00000000-0005-0000-0000-000033000000}"/>
    <cellStyle name="Normal 4 2" xfId="11" xr:uid="{00000000-0005-0000-0000-000033000000}"/>
    <cellStyle name="Normal 5" xfId="6" xr:uid="{00000000-0005-0000-0000-000034000000}"/>
    <cellStyle name="Normal 6" xfId="7" xr:uid="{00000000-0005-0000-0000-000036000000}"/>
    <cellStyle name="Normal 6 2" xfId="20" xr:uid="{00000000-0005-0000-0000-000035000000}"/>
    <cellStyle name="Normal 7" xfId="12" xr:uid="{00000000-0005-0000-0000-00003A000000}"/>
    <cellStyle name="Normal 8" xfId="14" xr:uid="{00000000-0005-0000-0000-00003C000000}"/>
    <cellStyle name="Normal 9" xfId="19" xr:uid="{00000000-0005-0000-0000-00003E000000}"/>
    <cellStyle name="Note" xfId="13" builtinId="10"/>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99"/>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85725</xdr:colOff>
      <xdr:row>42</xdr:row>
      <xdr:rowOff>28575</xdr:rowOff>
    </xdr:to>
    <xdr:pic>
      <xdr:nvPicPr>
        <xdr:cNvPr id="6" name="Picture 1">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668125" cy="802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333376</xdr:colOff>
      <xdr:row>32</xdr:row>
      <xdr:rowOff>123826</xdr:rowOff>
    </xdr:from>
    <xdr:to>
      <xdr:col>17</xdr:col>
      <xdr:colOff>104776</xdr:colOff>
      <xdr:row>37</xdr:row>
      <xdr:rowOff>85726</xdr:rowOff>
    </xdr:to>
    <xdr:sp macro="" textlink="">
      <xdr:nvSpPr>
        <xdr:cNvPr id="6150" name="Right Arrow Callout 2">
          <a:extLst>
            <a:ext uri="{FF2B5EF4-FFF2-40B4-BE49-F238E27FC236}">
              <a16:creationId xmlns:a16="http://schemas.microsoft.com/office/drawing/2014/main" id="{00000000-0008-0000-0000-000006180000}"/>
            </a:ext>
          </a:extLst>
        </xdr:cNvPr>
        <xdr:cNvSpPr>
          <a:spLocks noChangeArrowheads="1"/>
        </xdr:cNvSpPr>
      </xdr:nvSpPr>
      <xdr:spPr bwMode="auto">
        <a:xfrm>
          <a:off x="8867776" y="6219826"/>
          <a:ext cx="1600200" cy="914400"/>
        </a:xfrm>
        <a:prstGeom prst="rightArrowCallout">
          <a:avLst>
            <a:gd name="adj1" fmla="val 25000"/>
            <a:gd name="adj2" fmla="val 25000"/>
            <a:gd name="adj3" fmla="val 24999"/>
            <a:gd name="adj4" fmla="val 64977"/>
          </a:avLst>
        </a:prstGeom>
        <a:solidFill>
          <a:srgbClr val="4F81BD">
            <a:alpha val="50195"/>
          </a:srgbClr>
        </a:solidFill>
        <a:ln w="25400">
          <a:solidFill>
            <a:srgbClr val="243F60"/>
          </a:solidFill>
          <a:miter lim="800000"/>
          <a:headEnd/>
          <a:tailEnd/>
        </a:ln>
      </xdr:spPr>
      <xdr:txBody>
        <a:bodyPr vertOverflow="clip" wrap="square" lIns="91440" tIns="45720" rIns="91440" bIns="45720" anchor="ctr" upright="1"/>
        <a:lstStyle/>
        <a:p>
          <a:pPr algn="ctr" rtl="0">
            <a:defRPr sz="1000"/>
          </a:pPr>
          <a:r>
            <a:rPr lang="en-AU" sz="1400" b="1" i="0" u="none" strike="noStrike" baseline="0">
              <a:solidFill>
                <a:srgbClr val="FFFFFF"/>
              </a:solidFill>
              <a:latin typeface="Calibri"/>
            </a:rPr>
            <a:t>EPA Point 1</a:t>
          </a:r>
          <a:r>
            <a:rPr lang="en-AU" sz="1100" b="0" i="0" u="none" strike="noStrike" baseline="0">
              <a:solidFill>
                <a:srgbClr val="FFFFFF"/>
              </a:solidFill>
              <a:latin typeface="Calibri"/>
            </a:rPr>
            <a:t> Discharge to waters</a:t>
          </a:r>
        </a:p>
      </xdr:txBody>
    </xdr:sp>
    <xdr:clientData/>
  </xdr:twoCellAnchor>
  <xdr:twoCellAnchor>
    <xdr:from>
      <xdr:col>13</xdr:col>
      <xdr:colOff>285748</xdr:colOff>
      <xdr:row>16</xdr:row>
      <xdr:rowOff>171450</xdr:rowOff>
    </xdr:from>
    <xdr:to>
      <xdr:col>16</xdr:col>
      <xdr:colOff>76199</xdr:colOff>
      <xdr:row>22</xdr:row>
      <xdr:rowOff>66675</xdr:rowOff>
    </xdr:to>
    <xdr:sp macro="" textlink="">
      <xdr:nvSpPr>
        <xdr:cNvPr id="6151" name="Left Arrow Callout 3">
          <a:extLst>
            <a:ext uri="{FF2B5EF4-FFF2-40B4-BE49-F238E27FC236}">
              <a16:creationId xmlns:a16="http://schemas.microsoft.com/office/drawing/2014/main" id="{00000000-0008-0000-0000-000007180000}"/>
            </a:ext>
          </a:extLst>
        </xdr:cNvPr>
        <xdr:cNvSpPr>
          <a:spLocks noChangeArrowheads="1"/>
        </xdr:cNvSpPr>
      </xdr:nvSpPr>
      <xdr:spPr bwMode="auto">
        <a:xfrm>
          <a:off x="8210548" y="3219450"/>
          <a:ext cx="1619251" cy="1038225"/>
        </a:xfrm>
        <a:prstGeom prst="leftArrowCallout">
          <a:avLst>
            <a:gd name="adj1" fmla="val 25000"/>
            <a:gd name="adj2" fmla="val 25000"/>
            <a:gd name="adj3" fmla="val 24998"/>
            <a:gd name="adj4" fmla="val 64977"/>
          </a:avLst>
        </a:prstGeom>
        <a:solidFill>
          <a:srgbClr val="4F81BD">
            <a:alpha val="50195"/>
          </a:srgbClr>
        </a:solidFill>
        <a:ln w="25400">
          <a:solidFill>
            <a:srgbClr val="243F60"/>
          </a:solidFill>
          <a:miter lim="800000"/>
          <a:headEnd/>
          <a:tailEnd/>
        </a:ln>
      </xdr:spPr>
      <xdr:txBody>
        <a:bodyPr vertOverflow="clip" wrap="square" lIns="91440" tIns="45720" rIns="91440" bIns="45720" anchor="ctr" upright="1"/>
        <a:lstStyle/>
        <a:p>
          <a:pPr algn="ctr" rtl="0">
            <a:defRPr sz="1000"/>
          </a:pPr>
          <a:r>
            <a:rPr lang="en-AU" sz="1400" b="1" i="0" u="none" strike="noStrike" baseline="0">
              <a:solidFill>
                <a:srgbClr val="FFFFFF"/>
              </a:solidFill>
              <a:latin typeface="Calibri"/>
            </a:rPr>
            <a:t>EPA Point 2</a:t>
          </a:r>
          <a:r>
            <a:rPr lang="en-AU" sz="1100" b="0" i="0" u="none" strike="noStrike" baseline="0">
              <a:solidFill>
                <a:srgbClr val="FFFFFF"/>
              </a:solidFill>
              <a:latin typeface="Calibri"/>
            </a:rPr>
            <a:t> Total volume monitoring</a:t>
          </a:r>
        </a:p>
      </xdr:txBody>
    </xdr:sp>
    <xdr:clientData/>
  </xdr:twoCellAnchor>
  <xdr:twoCellAnchor>
    <xdr:from>
      <xdr:col>12</xdr:col>
      <xdr:colOff>104775</xdr:colOff>
      <xdr:row>25</xdr:row>
      <xdr:rowOff>133350</xdr:rowOff>
    </xdr:from>
    <xdr:to>
      <xdr:col>15</xdr:col>
      <xdr:colOff>66675</xdr:colOff>
      <xdr:row>30</xdr:row>
      <xdr:rowOff>95250</xdr:rowOff>
    </xdr:to>
    <xdr:sp macro="" textlink="">
      <xdr:nvSpPr>
        <xdr:cNvPr id="6152" name="Right Arrow Callout 4">
          <a:extLst>
            <a:ext uri="{FF2B5EF4-FFF2-40B4-BE49-F238E27FC236}">
              <a16:creationId xmlns:a16="http://schemas.microsoft.com/office/drawing/2014/main" id="{00000000-0008-0000-0000-000008180000}"/>
            </a:ext>
          </a:extLst>
        </xdr:cNvPr>
        <xdr:cNvSpPr>
          <a:spLocks noChangeArrowheads="1"/>
        </xdr:cNvSpPr>
      </xdr:nvSpPr>
      <xdr:spPr bwMode="auto">
        <a:xfrm>
          <a:off x="7419975" y="4895850"/>
          <a:ext cx="1790700" cy="914400"/>
        </a:xfrm>
        <a:prstGeom prst="rightArrowCallout">
          <a:avLst>
            <a:gd name="adj1" fmla="val 25000"/>
            <a:gd name="adj2" fmla="val 25000"/>
            <a:gd name="adj3" fmla="val 24996"/>
            <a:gd name="adj4" fmla="val 64977"/>
          </a:avLst>
        </a:prstGeom>
        <a:solidFill>
          <a:srgbClr val="4F81BD">
            <a:alpha val="50195"/>
          </a:srgbClr>
        </a:solidFill>
        <a:ln w="25400">
          <a:solidFill>
            <a:srgbClr val="243F60"/>
          </a:solidFill>
          <a:miter lim="800000"/>
          <a:headEnd/>
          <a:tailEnd/>
        </a:ln>
      </xdr:spPr>
      <xdr:txBody>
        <a:bodyPr vertOverflow="clip" wrap="square" lIns="91440" tIns="45720" rIns="91440" bIns="45720" anchor="ctr" upright="1"/>
        <a:lstStyle/>
        <a:p>
          <a:pPr algn="ctr" rtl="0">
            <a:defRPr sz="1000"/>
          </a:pPr>
          <a:r>
            <a:rPr lang="en-AU" sz="1400" b="1" i="0" u="none" strike="noStrike" baseline="0">
              <a:solidFill>
                <a:srgbClr val="FFFFFF"/>
              </a:solidFill>
              <a:latin typeface="Calibri"/>
            </a:rPr>
            <a:t>EPA Point 3</a:t>
          </a:r>
          <a:r>
            <a:rPr lang="en-AU" sz="1100" b="0" i="0" u="none" strike="noStrike" baseline="0">
              <a:solidFill>
                <a:srgbClr val="FFFFFF"/>
              </a:solidFill>
              <a:latin typeface="Calibri"/>
            </a:rPr>
            <a:t> Effluent quality monitoring</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Works\Water%20Sewer%20Pools\Operations\Monitoring%20Data\Sewer\System%20Monitoring\Evans%20Head\STP%20Operations%20Data%20-%20June%202012%20-%20May%20201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Works\Water%20Sewer%20Pools\Operations\Monitoring%20Data\Sewer\System%20Monitoring\Evans%20Head\STP%20Operations%20Data%20-%20June%202013%20-%20May%20201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Works\Water%20Sewer%20Pools\Operations\Monitoring%20Data\Sewer\System%20Monitoring\Evans%20Head\STP%20Operations%20Data%20-%20June%202014%20-%20May%20201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Works\Water%20Sewer%20Pools\Operations\Monitoring%20Data\Sewer\System%20Monitoring\Evans%20Head\STP%20Operations%20Data%20-%20June%202016%20-%20May%202017.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Works\Water%20Sewer%20Pools\Operations\Monitoring%20Data\Sewer\System%20Monitoring\Evans%20Head\STP%20Operations%20Data%20-%20June%202021%20-%20May%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P Load"/>
      <sheetName val="Aluminium"/>
      <sheetName val="Operations INPUT"/>
      <sheetName val="LICENCE INPUT"/>
      <sheetName val="Chemical Ordering"/>
      <sheetName val="Monthly Stocktake"/>
      <sheetName val="Lagoon Storage Form"/>
      <sheetName val="Biosolids Monitoring Form"/>
      <sheetName val="Sewer Overflows"/>
      <sheetName val="LUKE EVANS STP"/>
      <sheetName val="LUKE RILEYS STP"/>
      <sheetName val="LUKE CORAKI STP"/>
      <sheetName val="LUKE CASINO STP"/>
      <sheetName val="Woodburn Overflows"/>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P Load"/>
      <sheetName val="Aluminium"/>
      <sheetName val="Operations INPUT"/>
      <sheetName val="LICENCE INPUT"/>
      <sheetName val="Chemical Ordering"/>
      <sheetName val="Monthly Stocktake"/>
      <sheetName val="Lagoon Storage Form"/>
      <sheetName val="Biosolids Monitoring Form"/>
      <sheetName val="Sewer Overflows"/>
      <sheetName val="Woodburn Overflows"/>
    </sheetNames>
    <sheetDataSet>
      <sheetData sheetId="0" refreshError="1"/>
      <sheetData sheetId="1" refreshError="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CENCE INPUT"/>
      <sheetName val="Operations INPUT"/>
      <sheetName val="Aluminium"/>
      <sheetName val="TP Load"/>
      <sheetName val="Chemical Ordering"/>
      <sheetName val="Monthly Stocktake"/>
      <sheetName val="Lagoon Storage Form"/>
      <sheetName val="Biosolids Monitoring Form"/>
      <sheetName val="Sewer Overflows"/>
      <sheetName val="Woodburn Overflows"/>
    </sheetNames>
    <sheetDataSet>
      <sheetData sheetId="0"/>
      <sheetData sheetId="1">
        <row r="15">
          <cell r="A15">
            <v>41799</v>
          </cell>
        </row>
        <row r="29">
          <cell r="A29">
            <v>41813</v>
          </cell>
        </row>
        <row r="43">
          <cell r="A43">
            <v>41827</v>
          </cell>
        </row>
        <row r="57">
          <cell r="A57">
            <v>41841</v>
          </cell>
        </row>
        <row r="71">
          <cell r="A71">
            <v>41855</v>
          </cell>
        </row>
        <row r="85">
          <cell r="A85">
            <v>41869</v>
          </cell>
        </row>
        <row r="99">
          <cell r="A99">
            <v>41883</v>
          </cell>
        </row>
        <row r="113">
          <cell r="A113">
            <v>41897</v>
          </cell>
        </row>
        <row r="127">
          <cell r="A127">
            <v>41911</v>
          </cell>
        </row>
        <row r="141">
          <cell r="A141">
            <v>41925</v>
          </cell>
        </row>
        <row r="155">
          <cell r="A155">
            <v>41939</v>
          </cell>
        </row>
        <row r="169">
          <cell r="A169">
            <v>41953</v>
          </cell>
        </row>
        <row r="183">
          <cell r="A183">
            <v>41967</v>
          </cell>
        </row>
        <row r="197">
          <cell r="A197">
            <v>41981</v>
          </cell>
        </row>
        <row r="211">
          <cell r="A211">
            <v>41995</v>
          </cell>
        </row>
        <row r="225">
          <cell r="A225">
            <v>42009</v>
          </cell>
        </row>
        <row r="239">
          <cell r="A239">
            <v>42023</v>
          </cell>
        </row>
        <row r="253">
          <cell r="A253">
            <v>42037</v>
          </cell>
        </row>
        <row r="267">
          <cell r="A267">
            <v>42051</v>
          </cell>
        </row>
        <row r="281">
          <cell r="A281">
            <v>42065</v>
          </cell>
        </row>
        <row r="295">
          <cell r="A295">
            <v>42079</v>
          </cell>
        </row>
        <row r="309">
          <cell r="A309">
            <v>42093</v>
          </cell>
        </row>
        <row r="323">
          <cell r="A323">
            <v>42107</v>
          </cell>
        </row>
        <row r="337">
          <cell r="A337">
            <v>42121</v>
          </cell>
        </row>
        <row r="351">
          <cell r="A351">
            <v>42135</v>
          </cell>
        </row>
      </sheetData>
      <sheetData sheetId="2" refreshError="1"/>
      <sheetData sheetId="3" refreshError="1"/>
      <sheetData sheetId="4"/>
      <sheetData sheetId="5"/>
      <sheetData sheetId="6"/>
      <sheetData sheetId="7"/>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rations INPUT"/>
      <sheetName val="LICENCE INPUT"/>
      <sheetName val="Rising Mains"/>
      <sheetName val="Chemical Ordering"/>
      <sheetName val="Monthly Stocktake"/>
      <sheetName val="Biosolids"/>
      <sheetName val="Aluminium"/>
      <sheetName val="TP Load"/>
      <sheetName val="Lagoon Storage Form"/>
      <sheetName val="Sewer Overflows"/>
      <sheetName val="Woodburn Overflows"/>
    </sheetNames>
    <sheetDataSet>
      <sheetData sheetId="0"/>
      <sheetData sheetId="1"/>
      <sheetData sheetId="2"/>
      <sheetData sheetId="3"/>
      <sheetData sheetId="4"/>
      <sheetData sheetId="5"/>
      <sheetData sheetId="6" refreshError="1"/>
      <sheetData sheetId="7" refreshError="1"/>
      <sheetData sheetId="8"/>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rations INPUT"/>
      <sheetName val="LICENCE INPUT"/>
      <sheetName val="Rising Mains"/>
      <sheetName val="Chemical Ordering"/>
      <sheetName val="Biosolids"/>
      <sheetName val="Monthly Stocktake"/>
      <sheetName val="Aluminium"/>
      <sheetName val="TP Load"/>
      <sheetName val="Lagoon Storage Form"/>
      <sheetName val="Sewer Overflows"/>
      <sheetName val="Woodburn Overflows"/>
    </sheetNames>
    <sheetDataSet>
      <sheetData sheetId="0">
        <row r="57">
          <cell r="J57">
            <v>0</v>
          </cell>
        </row>
        <row r="58">
          <cell r="J58">
            <v>0</v>
          </cell>
        </row>
        <row r="59">
          <cell r="J59">
            <v>0</v>
          </cell>
        </row>
        <row r="60">
          <cell r="J60">
            <v>1</v>
          </cell>
        </row>
        <row r="61">
          <cell r="J61">
            <v>0</v>
          </cell>
        </row>
        <row r="62">
          <cell r="J62">
            <v>0</v>
          </cell>
        </row>
        <row r="63">
          <cell r="J63">
            <v>0</v>
          </cell>
        </row>
        <row r="64">
          <cell r="J64">
            <v>0</v>
          </cell>
        </row>
        <row r="65">
          <cell r="J65">
            <v>0</v>
          </cell>
        </row>
        <row r="66">
          <cell r="J66">
            <v>0</v>
          </cell>
        </row>
        <row r="67">
          <cell r="J67">
            <v>0</v>
          </cell>
        </row>
        <row r="68">
          <cell r="J68">
            <v>0</v>
          </cell>
        </row>
        <row r="69">
          <cell r="J69">
            <v>0</v>
          </cell>
        </row>
        <row r="70">
          <cell r="J70">
            <v>4</v>
          </cell>
        </row>
        <row r="71">
          <cell r="J71">
            <v>1</v>
          </cell>
        </row>
        <row r="72">
          <cell r="J72">
            <v>0</v>
          </cell>
        </row>
        <row r="73">
          <cell r="J73">
            <v>0</v>
          </cell>
        </row>
        <row r="74">
          <cell r="J74">
            <v>0</v>
          </cell>
        </row>
        <row r="75">
          <cell r="J75">
            <v>0</v>
          </cell>
        </row>
        <row r="76">
          <cell r="J76">
            <v>4</v>
          </cell>
        </row>
        <row r="77">
          <cell r="J77">
            <v>0</v>
          </cell>
        </row>
        <row r="78">
          <cell r="J78">
            <v>0</v>
          </cell>
        </row>
        <row r="79">
          <cell r="J79">
            <v>0</v>
          </cell>
        </row>
      </sheetData>
      <sheetData sheetId="1"/>
      <sheetData sheetId="2"/>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epa.nsw.gov.au/prpoeoapp/viewpoeolicence.aspx?docid=72296&amp;sysuid=1&amp;licid=2386"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www.epa.nsw.gov.au/prpoeoapp/viewpoeolicence.aspx?docid=72296&amp;sysuid=1&amp;licid=2386"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http://www.epa.nsw.gov.au/prpoeoapp/viewpoeolicence.aspx?docid=72296&amp;sysuid=1&amp;licid=2386"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epa.nsw.gov.au/prpoeoapp/viewpoeolicence.aspx?docid=72296&amp;sysuid=1&amp;licid=2386"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epa.nsw.gov.au/prpoeoapp/viewpoeolicence.aspx?docid=72296&amp;sysuid=1&amp;licid=2386"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www.epa.nsw.gov.au/prpoeoapp/viewpoeolicence.aspx?docid=72296&amp;sysuid=1&amp;licid=2386"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www.epa.nsw.gov.au/prpoeoapp/viewpoeolicence.aspx?docid=72296&amp;sysuid=1&amp;licid=2386"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epa.nsw.gov.au/prpoeoapp/viewpoeolicence.aspx?docid=72296&amp;sysuid=1&amp;licid=2386"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www.epa.nsw.gov.au/prpoeoapp/viewpoeolicence.aspx?docid=72296&amp;sysuid=1&amp;licid=2386"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www.epa.nsw.gov.au/prpoeoapp/viewpoeolicence.aspx?docid=72296&amp;sysuid=1&amp;licid=2386"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epa.nsw.gov.au/prpoeoapp/viewpoeolicence.aspx?docid=72296&amp;sysuid=1&amp;licid=238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workbookViewId="0"/>
  </sheetViews>
  <sheetFormatPr defaultRowHeight="15"/>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610B8-C059-4AB9-BD4C-9997637500D7}">
  <dimension ref="A1:Y382"/>
  <sheetViews>
    <sheetView zoomScale="85" zoomScaleNormal="85" workbookViewId="0">
      <pane xSplit="1" ySplit="11" topLeftCell="B264" activePane="bottomRight" state="frozen"/>
      <selection pane="topRight" activeCell="B1" sqref="B1"/>
      <selection pane="bottomLeft" activeCell="A12" sqref="A12"/>
      <selection pane="bottomRight" activeCell="A2" sqref="A2:S2"/>
    </sheetView>
  </sheetViews>
  <sheetFormatPr defaultRowHeight="15"/>
  <cols>
    <col min="1" max="1" width="30.42578125" bestFit="1" customWidth="1"/>
    <col min="2" max="2" width="16.85546875" customWidth="1"/>
    <col min="3" max="3" width="11" customWidth="1"/>
    <col min="6" max="6" width="11.42578125" customWidth="1"/>
    <col min="11" max="11" width="12.85546875" customWidth="1"/>
    <col min="12" max="12" width="12.140625" customWidth="1"/>
    <col min="13" max="13" width="12" customWidth="1"/>
    <col min="14" max="14" width="13.7109375" customWidth="1"/>
    <col min="15" max="15" width="11.5703125" customWidth="1"/>
    <col min="16" max="16" width="10.42578125" customWidth="1"/>
    <col min="17" max="17" width="13.42578125" style="149" customWidth="1"/>
    <col min="18" max="18" width="15.28515625" customWidth="1"/>
    <col min="19" max="19" width="16.28515625" customWidth="1"/>
    <col min="20" max="20" width="179.140625" style="141" customWidth="1"/>
  </cols>
  <sheetData>
    <row r="1" spans="1:20" ht="21">
      <c r="A1" s="313" t="s">
        <v>48</v>
      </c>
      <c r="B1" s="313"/>
      <c r="C1" s="313"/>
      <c r="D1" s="313"/>
      <c r="E1" s="313"/>
      <c r="F1" s="313"/>
      <c r="G1" s="313"/>
      <c r="H1" s="313"/>
      <c r="I1" s="313"/>
      <c r="J1" s="313"/>
      <c r="K1" s="313"/>
      <c r="L1" s="313"/>
      <c r="M1" s="313"/>
      <c r="N1" s="313"/>
      <c r="O1" s="313"/>
      <c r="P1" s="313"/>
      <c r="Q1" s="313"/>
      <c r="R1" s="313"/>
      <c r="S1" s="313"/>
      <c r="T1"/>
    </row>
    <row r="2" spans="1:20" ht="21" customHeight="1">
      <c r="A2" s="314" t="s">
        <v>47</v>
      </c>
      <c r="B2" s="314"/>
      <c r="C2" s="314"/>
      <c r="D2" s="314"/>
      <c r="E2" s="314"/>
      <c r="F2" s="314"/>
      <c r="G2" s="314"/>
      <c r="H2" s="314"/>
      <c r="I2" s="314"/>
      <c r="J2" s="314"/>
      <c r="K2" s="314"/>
      <c r="L2" s="314"/>
      <c r="M2" s="314"/>
      <c r="N2" s="314"/>
      <c r="O2" s="314"/>
      <c r="P2" s="314"/>
      <c r="Q2" s="314"/>
      <c r="R2" s="314"/>
      <c r="S2" s="314"/>
      <c r="T2"/>
    </row>
    <row r="3" spans="1:20" ht="21" customHeight="1">
      <c r="A3" s="367" t="s">
        <v>49</v>
      </c>
      <c r="B3" s="315"/>
      <c r="C3" s="315"/>
      <c r="D3" s="315"/>
      <c r="E3" s="315"/>
      <c r="F3" s="315"/>
      <c r="G3" s="315"/>
      <c r="H3" s="315"/>
      <c r="I3" s="315"/>
      <c r="J3" s="315"/>
      <c r="K3" s="315"/>
      <c r="L3" s="315"/>
      <c r="M3" s="315"/>
      <c r="N3" s="315"/>
      <c r="O3" s="315"/>
      <c r="P3" s="315"/>
      <c r="Q3" s="315"/>
      <c r="R3" s="315"/>
      <c r="S3" s="315"/>
      <c r="T3"/>
    </row>
    <row r="4" spans="1:20" ht="12.75" customHeight="1">
      <c r="A4" s="316"/>
      <c r="B4" s="316"/>
      <c r="C4" s="316"/>
      <c r="D4" s="316"/>
      <c r="E4" s="316"/>
      <c r="F4" s="316"/>
      <c r="G4" s="316"/>
      <c r="H4" s="316"/>
      <c r="I4" s="316"/>
      <c r="J4" s="316"/>
      <c r="K4" s="316"/>
      <c r="L4" s="316"/>
      <c r="M4" s="316"/>
      <c r="N4" s="316"/>
      <c r="O4" s="316"/>
      <c r="P4" s="316"/>
      <c r="Q4" s="316"/>
      <c r="R4" s="316"/>
      <c r="S4" s="316"/>
      <c r="T4"/>
    </row>
    <row r="5" spans="1:20" ht="18" customHeight="1">
      <c r="A5" s="346" t="s">
        <v>62</v>
      </c>
      <c r="B5" s="347"/>
      <c r="C5" s="347"/>
      <c r="D5" s="347"/>
      <c r="E5" s="347"/>
      <c r="F5" s="347"/>
      <c r="G5" s="347"/>
      <c r="H5" s="347"/>
      <c r="I5" s="347"/>
      <c r="J5" s="347"/>
      <c r="K5" s="347"/>
      <c r="L5" s="347"/>
      <c r="M5" s="347"/>
      <c r="N5" s="347"/>
      <c r="O5" s="347"/>
      <c r="P5" s="347"/>
      <c r="Q5" s="347"/>
      <c r="R5" s="347"/>
      <c r="S5" s="347"/>
      <c r="T5" s="358"/>
    </row>
    <row r="6" spans="1:20" ht="20.25" customHeight="1">
      <c r="A6" s="357" t="s">
        <v>32</v>
      </c>
      <c r="B6" s="357"/>
      <c r="C6" s="357"/>
      <c r="D6" s="357"/>
      <c r="E6" s="357"/>
      <c r="F6" s="357"/>
      <c r="G6" s="357"/>
      <c r="H6" s="357"/>
      <c r="I6" s="357"/>
      <c r="J6" s="357"/>
      <c r="K6" s="357"/>
      <c r="L6" s="357"/>
      <c r="M6" s="357"/>
      <c r="N6" s="357"/>
      <c r="O6" s="357"/>
      <c r="P6" s="357"/>
      <c r="Q6" s="357"/>
      <c r="R6" s="357"/>
      <c r="S6" s="357"/>
      <c r="T6"/>
    </row>
    <row r="7" spans="1:20" ht="34.5" customHeight="1">
      <c r="A7" s="321" t="s">
        <v>2</v>
      </c>
      <c r="B7" s="324" t="s">
        <v>41</v>
      </c>
      <c r="C7" s="354" t="s">
        <v>33</v>
      </c>
      <c r="D7" s="326"/>
      <c r="E7" s="326"/>
      <c r="F7" s="326"/>
      <c r="G7" s="326"/>
      <c r="H7" s="326"/>
      <c r="I7" s="326"/>
      <c r="J7" s="327"/>
      <c r="K7" s="328" t="s">
        <v>3</v>
      </c>
      <c r="L7" s="329"/>
      <c r="M7" s="329"/>
      <c r="N7" s="329"/>
      <c r="O7" s="330"/>
      <c r="P7" s="46"/>
      <c r="Q7" s="362" t="s">
        <v>52</v>
      </c>
      <c r="R7" s="324" t="s">
        <v>30</v>
      </c>
      <c r="S7" s="324" t="s">
        <v>31</v>
      </c>
      <c r="T7" s="324" t="s">
        <v>54</v>
      </c>
    </row>
    <row r="8" spans="1:20" ht="51">
      <c r="A8" s="322"/>
      <c r="B8" s="344"/>
      <c r="C8" s="6" t="s">
        <v>4</v>
      </c>
      <c r="D8" s="7" t="s">
        <v>40</v>
      </c>
      <c r="E8" s="331" t="s">
        <v>0</v>
      </c>
      <c r="F8" s="6" t="s">
        <v>5</v>
      </c>
      <c r="G8" s="8" t="s">
        <v>50</v>
      </c>
      <c r="H8" s="8" t="s">
        <v>7</v>
      </c>
      <c r="I8" s="8" t="s">
        <v>8</v>
      </c>
      <c r="J8" s="7" t="s">
        <v>9</v>
      </c>
      <c r="K8" s="9" t="s">
        <v>10</v>
      </c>
      <c r="L8" s="9" t="s">
        <v>11</v>
      </c>
      <c r="M8" s="9" t="s">
        <v>12</v>
      </c>
      <c r="N8" s="9" t="s">
        <v>13</v>
      </c>
      <c r="O8" s="9" t="s">
        <v>14</v>
      </c>
      <c r="P8" s="9" t="s">
        <v>26</v>
      </c>
      <c r="Q8" s="363"/>
      <c r="R8" s="343"/>
      <c r="S8" s="343"/>
      <c r="T8" s="343"/>
    </row>
    <row r="9" spans="1:20">
      <c r="A9" s="323"/>
      <c r="B9" s="10" t="s">
        <v>29</v>
      </c>
      <c r="C9" s="11" t="s">
        <v>15</v>
      </c>
      <c r="D9" s="8" t="s">
        <v>15</v>
      </c>
      <c r="E9" s="332"/>
      <c r="F9" s="11" t="s">
        <v>16</v>
      </c>
      <c r="G9" s="12" t="s">
        <v>15</v>
      </c>
      <c r="H9" s="12" t="s">
        <v>15</v>
      </c>
      <c r="I9" s="11" t="s">
        <v>15</v>
      </c>
      <c r="J9" s="11" t="s">
        <v>15</v>
      </c>
      <c r="K9" s="11" t="s">
        <v>17</v>
      </c>
      <c r="L9" s="11" t="s">
        <v>17</v>
      </c>
      <c r="M9" s="11" t="s">
        <v>17</v>
      </c>
      <c r="N9" s="11" t="s">
        <v>17</v>
      </c>
      <c r="O9" s="11" t="s">
        <v>17</v>
      </c>
      <c r="P9" s="11" t="s">
        <v>27</v>
      </c>
      <c r="Q9" s="364"/>
      <c r="R9" s="344"/>
      <c r="S9" s="344"/>
      <c r="T9" s="344"/>
    </row>
    <row r="10" spans="1:20">
      <c r="A10" s="13" t="s">
        <v>18</v>
      </c>
      <c r="B10" s="18">
        <v>6500</v>
      </c>
      <c r="C10" s="15">
        <v>5</v>
      </c>
      <c r="D10" s="16">
        <v>6</v>
      </c>
      <c r="E10" s="311" t="s">
        <v>39</v>
      </c>
      <c r="F10" s="17">
        <v>600</v>
      </c>
      <c r="G10" s="17">
        <v>30</v>
      </c>
      <c r="H10" s="17">
        <v>20</v>
      </c>
      <c r="I10" s="17">
        <v>20</v>
      </c>
      <c r="J10" s="18">
        <v>1</v>
      </c>
      <c r="K10" s="79">
        <v>7227</v>
      </c>
      <c r="L10" s="79">
        <v>9636</v>
      </c>
      <c r="M10" s="79">
        <v>4818</v>
      </c>
      <c r="N10" s="79">
        <v>483</v>
      </c>
      <c r="O10" s="79">
        <v>7227</v>
      </c>
      <c r="P10" s="79"/>
      <c r="Q10" s="144" t="s">
        <v>1</v>
      </c>
      <c r="R10" s="66" t="s">
        <v>1</v>
      </c>
      <c r="S10" s="66" t="s">
        <v>1</v>
      </c>
      <c r="T10" s="138"/>
    </row>
    <row r="11" spans="1:20">
      <c r="A11" s="13" t="s">
        <v>19</v>
      </c>
      <c r="B11" s="14" t="s">
        <v>1</v>
      </c>
      <c r="C11" s="18">
        <v>2</v>
      </c>
      <c r="D11" s="18">
        <v>2</v>
      </c>
      <c r="E11" s="312"/>
      <c r="F11" s="66">
        <v>200</v>
      </c>
      <c r="G11" s="66">
        <v>15</v>
      </c>
      <c r="H11" s="66">
        <v>10</v>
      </c>
      <c r="I11" s="66">
        <v>10</v>
      </c>
      <c r="J11" s="18">
        <v>0.3</v>
      </c>
      <c r="K11" s="78" t="s">
        <v>1</v>
      </c>
      <c r="L11" s="78" t="s">
        <v>1</v>
      </c>
      <c r="M11" s="78" t="s">
        <v>1</v>
      </c>
      <c r="N11" s="78" t="s">
        <v>1</v>
      </c>
      <c r="O11" s="78" t="s">
        <v>1</v>
      </c>
      <c r="P11" s="78" t="s">
        <v>1</v>
      </c>
      <c r="Q11" s="144" t="s">
        <v>1</v>
      </c>
      <c r="R11" s="66" t="s">
        <v>1</v>
      </c>
      <c r="S11" s="66" t="s">
        <v>1</v>
      </c>
      <c r="T11" s="139"/>
    </row>
    <row r="12" spans="1:20">
      <c r="A12" s="57">
        <v>43983</v>
      </c>
      <c r="B12" s="25">
        <v>1390</v>
      </c>
      <c r="C12" s="170"/>
      <c r="D12" s="170"/>
      <c r="E12" s="170"/>
      <c r="F12" s="170"/>
      <c r="G12" s="170"/>
      <c r="H12" s="170"/>
      <c r="I12" s="170"/>
      <c r="J12" s="170"/>
      <c r="K12" s="170"/>
      <c r="L12" s="170"/>
      <c r="M12" s="170"/>
      <c r="N12" s="170"/>
      <c r="O12" s="170"/>
      <c r="P12" s="47">
        <v>0</v>
      </c>
      <c r="Q12" s="145"/>
      <c r="R12" s="75"/>
      <c r="S12" s="75"/>
      <c r="T12" s="140"/>
    </row>
    <row r="13" spans="1:20">
      <c r="A13" s="57">
        <v>43984</v>
      </c>
      <c r="B13" s="25">
        <v>1190</v>
      </c>
      <c r="C13" s="170"/>
      <c r="D13" s="170"/>
      <c r="E13" s="170"/>
      <c r="F13" s="170"/>
      <c r="G13" s="170"/>
      <c r="H13" s="170"/>
      <c r="I13" s="170"/>
      <c r="J13" s="170"/>
      <c r="K13" s="170"/>
      <c r="L13" s="170"/>
      <c r="M13" s="170"/>
      <c r="N13" s="170"/>
      <c r="O13" s="170"/>
      <c r="P13" s="47">
        <v>1</v>
      </c>
      <c r="Q13" s="145"/>
      <c r="R13" s="75"/>
      <c r="S13" s="75"/>
      <c r="T13" s="140"/>
    </row>
    <row r="14" spans="1:20">
      <c r="A14" s="57">
        <v>43985</v>
      </c>
      <c r="B14" s="25">
        <v>1462</v>
      </c>
      <c r="C14" s="170"/>
      <c r="D14" s="170"/>
      <c r="E14" s="170"/>
      <c r="F14" s="170"/>
      <c r="G14" s="170"/>
      <c r="H14" s="170"/>
      <c r="I14" s="170"/>
      <c r="J14" s="170"/>
      <c r="K14" s="170"/>
      <c r="L14" s="170"/>
      <c r="M14" s="170"/>
      <c r="N14" s="170"/>
      <c r="O14" s="170"/>
      <c r="P14" s="47">
        <v>0</v>
      </c>
      <c r="Q14" s="145"/>
      <c r="R14" s="75"/>
      <c r="S14" s="75"/>
      <c r="T14" s="140"/>
    </row>
    <row r="15" spans="1:20">
      <c r="A15" s="57">
        <v>43986</v>
      </c>
      <c r="B15" s="25">
        <v>955</v>
      </c>
      <c r="C15" s="170"/>
      <c r="D15" s="170"/>
      <c r="E15" s="170"/>
      <c r="F15" s="170"/>
      <c r="G15" s="170"/>
      <c r="H15" s="170"/>
      <c r="I15" s="170"/>
      <c r="J15" s="170"/>
      <c r="K15" s="170"/>
      <c r="L15" s="170"/>
      <c r="M15" s="170"/>
      <c r="N15" s="170"/>
      <c r="O15" s="170"/>
      <c r="P15" s="47">
        <v>0</v>
      </c>
      <c r="Q15" s="145"/>
      <c r="R15" s="75"/>
      <c r="S15" s="75"/>
      <c r="T15" s="140"/>
    </row>
    <row r="16" spans="1:20">
      <c r="A16" s="57">
        <v>43987</v>
      </c>
      <c r="B16" s="25">
        <v>1416</v>
      </c>
      <c r="C16" s="170"/>
      <c r="D16" s="170"/>
      <c r="E16" s="170"/>
      <c r="F16" s="170"/>
      <c r="G16" s="170"/>
      <c r="H16" s="170"/>
      <c r="I16" s="170"/>
      <c r="J16" s="170"/>
      <c r="K16" s="170"/>
      <c r="L16" s="170"/>
      <c r="M16" s="170"/>
      <c r="N16" s="170"/>
      <c r="O16" s="170"/>
      <c r="P16" s="47">
        <v>0</v>
      </c>
      <c r="Q16" s="145"/>
      <c r="R16" s="75"/>
      <c r="S16" s="75"/>
      <c r="T16" s="140"/>
    </row>
    <row r="17" spans="1:20" ht="15" customHeight="1">
      <c r="A17" s="57">
        <v>43988</v>
      </c>
      <c r="B17" s="25">
        <v>1020</v>
      </c>
      <c r="C17" s="170"/>
      <c r="D17" s="170"/>
      <c r="E17" s="170"/>
      <c r="F17" s="170"/>
      <c r="G17" s="170"/>
      <c r="H17" s="170"/>
      <c r="I17" s="170"/>
      <c r="J17" s="170"/>
      <c r="K17" s="170"/>
      <c r="L17" s="170"/>
      <c r="M17" s="170"/>
      <c r="N17" s="170"/>
      <c r="O17" s="170"/>
      <c r="P17" s="47">
        <v>0</v>
      </c>
      <c r="Q17" s="145"/>
      <c r="R17" s="75"/>
      <c r="S17" s="75"/>
      <c r="T17" s="140"/>
    </row>
    <row r="18" spans="1:20">
      <c r="A18" s="57">
        <v>43989</v>
      </c>
      <c r="B18" s="25">
        <v>1354</v>
      </c>
      <c r="C18" s="170"/>
      <c r="D18" s="170"/>
      <c r="E18" s="170"/>
      <c r="F18" s="170"/>
      <c r="G18" s="170"/>
      <c r="H18" s="170"/>
      <c r="I18" s="170"/>
      <c r="J18" s="170"/>
      <c r="K18" s="170"/>
      <c r="L18" s="170"/>
      <c r="M18" s="170"/>
      <c r="N18" s="170"/>
      <c r="O18" s="170"/>
      <c r="P18" s="47">
        <v>0</v>
      </c>
      <c r="Q18" s="145"/>
      <c r="R18" s="75"/>
      <c r="S18" s="75"/>
      <c r="T18" s="140"/>
    </row>
    <row r="19" spans="1:20">
      <c r="A19" s="57">
        <v>43990</v>
      </c>
      <c r="B19" s="25">
        <v>1248</v>
      </c>
      <c r="C19" s="21">
        <v>0.38</v>
      </c>
      <c r="D19" s="24">
        <v>1</v>
      </c>
      <c r="E19" s="24">
        <v>7.2</v>
      </c>
      <c r="F19" s="25">
        <v>1</v>
      </c>
      <c r="G19" s="25">
        <v>5</v>
      </c>
      <c r="H19" s="25">
        <v>1</v>
      </c>
      <c r="I19" s="21">
        <v>4.3</v>
      </c>
      <c r="J19" s="21">
        <v>0.13</v>
      </c>
      <c r="K19" s="21">
        <v>1.25</v>
      </c>
      <c r="L19" s="21">
        <v>5.37</v>
      </c>
      <c r="M19" s="21">
        <v>1.25</v>
      </c>
      <c r="N19" s="21">
        <v>0.16</v>
      </c>
      <c r="O19" s="21">
        <v>6.24</v>
      </c>
      <c r="P19" s="47">
        <v>0</v>
      </c>
      <c r="Q19" s="145">
        <v>0.38541666666666669</v>
      </c>
      <c r="R19" s="75">
        <v>44005</v>
      </c>
      <c r="S19" s="75">
        <v>44005</v>
      </c>
      <c r="T19" s="140"/>
    </row>
    <row r="20" spans="1:20">
      <c r="A20" s="57">
        <v>43991</v>
      </c>
      <c r="B20" s="25">
        <v>1337</v>
      </c>
      <c r="C20" s="170"/>
      <c r="D20" s="170"/>
      <c r="E20" s="170"/>
      <c r="F20" s="170"/>
      <c r="G20" s="170"/>
      <c r="H20" s="170"/>
      <c r="I20" s="170"/>
      <c r="J20" s="170"/>
      <c r="K20" s="170"/>
      <c r="L20" s="170"/>
      <c r="M20" s="170"/>
      <c r="N20" s="170"/>
      <c r="O20" s="170"/>
      <c r="P20" s="47">
        <v>0</v>
      </c>
      <c r="Q20" s="145"/>
      <c r="R20" s="75"/>
      <c r="S20" s="75"/>
      <c r="T20" s="140"/>
    </row>
    <row r="21" spans="1:20">
      <c r="A21" s="57">
        <v>43992</v>
      </c>
      <c r="B21" s="25">
        <v>1131</v>
      </c>
      <c r="C21" s="170"/>
      <c r="D21" s="170"/>
      <c r="E21" s="170"/>
      <c r="F21" s="170"/>
      <c r="G21" s="170"/>
      <c r="H21" s="170"/>
      <c r="I21" s="170"/>
      <c r="J21" s="170"/>
      <c r="K21" s="170"/>
      <c r="L21" s="170"/>
      <c r="M21" s="170"/>
      <c r="N21" s="170"/>
      <c r="O21" s="170"/>
      <c r="P21" s="47">
        <v>5</v>
      </c>
      <c r="Q21" s="145"/>
      <c r="R21" s="75"/>
      <c r="S21" s="75"/>
      <c r="T21" s="140"/>
    </row>
    <row r="22" spans="1:20">
      <c r="A22" s="57">
        <v>43993</v>
      </c>
      <c r="B22" s="25">
        <v>1955</v>
      </c>
      <c r="C22" s="170"/>
      <c r="D22" s="170"/>
      <c r="E22" s="170"/>
      <c r="F22" s="170"/>
      <c r="G22" s="170"/>
      <c r="H22" s="170"/>
      <c r="I22" s="170"/>
      <c r="J22" s="170"/>
      <c r="K22" s="170"/>
      <c r="L22" s="170"/>
      <c r="M22" s="170"/>
      <c r="N22" s="170"/>
      <c r="O22" s="170"/>
      <c r="P22" s="47">
        <v>31</v>
      </c>
      <c r="Q22" s="145"/>
      <c r="R22" s="75"/>
      <c r="S22" s="75"/>
      <c r="T22" s="140"/>
    </row>
    <row r="23" spans="1:20">
      <c r="A23" s="57">
        <v>43994</v>
      </c>
      <c r="B23" s="25">
        <v>1567</v>
      </c>
      <c r="C23" s="170"/>
      <c r="D23" s="170"/>
      <c r="E23" s="170"/>
      <c r="F23" s="170"/>
      <c r="G23" s="170"/>
      <c r="H23" s="170"/>
      <c r="I23" s="170"/>
      <c r="J23" s="170"/>
      <c r="K23" s="170"/>
      <c r="L23" s="170"/>
      <c r="M23" s="170"/>
      <c r="N23" s="170"/>
      <c r="O23" s="170"/>
      <c r="P23" s="47">
        <v>0</v>
      </c>
      <c r="Q23" s="145"/>
      <c r="R23" s="75"/>
      <c r="S23" s="75"/>
      <c r="T23" s="140"/>
    </row>
    <row r="24" spans="1:20">
      <c r="A24" s="57">
        <v>43995</v>
      </c>
      <c r="B24" s="25">
        <v>1612</v>
      </c>
      <c r="C24" s="170"/>
      <c r="D24" s="170"/>
      <c r="E24" s="170"/>
      <c r="F24" s="170"/>
      <c r="G24" s="170"/>
      <c r="H24" s="170"/>
      <c r="I24" s="170"/>
      <c r="J24" s="170"/>
      <c r="K24" s="170"/>
      <c r="L24" s="170"/>
      <c r="M24" s="170"/>
      <c r="N24" s="170"/>
      <c r="O24" s="170"/>
      <c r="P24" s="47">
        <v>0</v>
      </c>
      <c r="Q24" s="145"/>
      <c r="R24" s="75"/>
      <c r="S24" s="75"/>
      <c r="T24" s="140"/>
    </row>
    <row r="25" spans="1:20" ht="15" customHeight="1">
      <c r="A25" s="57">
        <v>43996</v>
      </c>
      <c r="B25" s="25">
        <v>1581</v>
      </c>
      <c r="C25" s="170"/>
      <c r="D25" s="170"/>
      <c r="E25" s="170"/>
      <c r="F25" s="170"/>
      <c r="G25" s="170"/>
      <c r="H25" s="170"/>
      <c r="I25" s="170"/>
      <c r="J25" s="170"/>
      <c r="K25" s="170"/>
      <c r="L25" s="170"/>
      <c r="M25" s="170"/>
      <c r="N25" s="170"/>
      <c r="O25" s="170"/>
      <c r="P25" s="47">
        <v>0</v>
      </c>
      <c r="Q25" s="145"/>
      <c r="R25" s="75"/>
      <c r="S25" s="75"/>
      <c r="T25" s="140"/>
    </row>
    <row r="26" spans="1:20">
      <c r="A26" s="57">
        <v>43997</v>
      </c>
      <c r="B26" s="25">
        <v>1747</v>
      </c>
      <c r="C26" s="170"/>
      <c r="D26" s="170"/>
      <c r="E26" s="170"/>
      <c r="F26" s="170"/>
      <c r="G26" s="170"/>
      <c r="H26" s="170"/>
      <c r="I26" s="170"/>
      <c r="J26" s="170"/>
      <c r="K26" s="170"/>
      <c r="L26" s="170"/>
      <c r="M26" s="170"/>
      <c r="N26" s="170"/>
      <c r="O26" s="170"/>
      <c r="P26" s="47">
        <v>20</v>
      </c>
      <c r="Q26" s="145"/>
      <c r="R26" s="75"/>
      <c r="S26" s="75"/>
      <c r="T26" s="140"/>
    </row>
    <row r="27" spans="1:20">
      <c r="A27" s="57">
        <v>43998</v>
      </c>
      <c r="B27" s="25">
        <v>1685</v>
      </c>
      <c r="C27" s="170"/>
      <c r="D27" s="170"/>
      <c r="E27" s="170"/>
      <c r="F27" s="170"/>
      <c r="G27" s="170"/>
      <c r="H27" s="170"/>
      <c r="I27" s="170"/>
      <c r="J27" s="170"/>
      <c r="K27" s="170"/>
      <c r="L27" s="170"/>
      <c r="M27" s="170"/>
      <c r="N27" s="170"/>
      <c r="O27" s="170"/>
      <c r="P27" s="47">
        <v>0</v>
      </c>
      <c r="Q27" s="145"/>
      <c r="R27" s="75"/>
      <c r="S27" s="75"/>
      <c r="T27" s="140"/>
    </row>
    <row r="28" spans="1:20">
      <c r="A28" s="57">
        <v>43999</v>
      </c>
      <c r="B28" s="25">
        <v>1534</v>
      </c>
      <c r="C28" s="170"/>
      <c r="D28" s="170"/>
      <c r="E28" s="170"/>
      <c r="F28" s="170"/>
      <c r="G28" s="170"/>
      <c r="H28" s="170"/>
      <c r="I28" s="170"/>
      <c r="J28" s="170"/>
      <c r="K28" s="170"/>
      <c r="L28" s="170"/>
      <c r="M28" s="170"/>
      <c r="N28" s="170"/>
      <c r="O28" s="170"/>
      <c r="P28" s="47">
        <v>0</v>
      </c>
      <c r="Q28" s="145"/>
      <c r="R28" s="75"/>
      <c r="S28" s="75"/>
      <c r="T28" s="140"/>
    </row>
    <row r="29" spans="1:20">
      <c r="A29" s="57">
        <v>44000</v>
      </c>
      <c r="B29" s="25">
        <v>1397</v>
      </c>
      <c r="C29" s="170"/>
      <c r="D29" s="170"/>
      <c r="E29" s="170"/>
      <c r="F29" s="170"/>
      <c r="G29" s="170"/>
      <c r="H29" s="170"/>
      <c r="I29" s="170"/>
      <c r="J29" s="170"/>
      <c r="K29" s="170"/>
      <c r="L29" s="170"/>
      <c r="M29" s="170"/>
      <c r="N29" s="170"/>
      <c r="O29" s="170"/>
      <c r="P29" s="47">
        <v>2</v>
      </c>
      <c r="Q29" s="145"/>
      <c r="R29" s="75"/>
      <c r="S29" s="75"/>
      <c r="T29" s="140"/>
    </row>
    <row r="30" spans="1:20">
      <c r="A30" s="57">
        <v>44001</v>
      </c>
      <c r="B30" s="25">
        <v>1565</v>
      </c>
      <c r="C30" s="170"/>
      <c r="D30" s="170"/>
      <c r="E30" s="170"/>
      <c r="F30" s="170"/>
      <c r="G30" s="170"/>
      <c r="H30" s="170"/>
      <c r="I30" s="170"/>
      <c r="J30" s="170"/>
      <c r="K30" s="170"/>
      <c r="L30" s="170"/>
      <c r="M30" s="170"/>
      <c r="N30" s="170"/>
      <c r="O30" s="170"/>
      <c r="P30" s="47">
        <v>10</v>
      </c>
      <c r="Q30" s="145"/>
      <c r="R30" s="75"/>
      <c r="S30" s="75"/>
      <c r="T30" s="140"/>
    </row>
    <row r="31" spans="1:20">
      <c r="A31" s="57">
        <v>44002</v>
      </c>
      <c r="B31" s="25">
        <v>1368</v>
      </c>
      <c r="C31" s="170"/>
      <c r="D31" s="170"/>
      <c r="E31" s="170"/>
      <c r="F31" s="170"/>
      <c r="G31" s="170"/>
      <c r="H31" s="170"/>
      <c r="I31" s="170"/>
      <c r="J31" s="170"/>
      <c r="K31" s="170"/>
      <c r="L31" s="170"/>
      <c r="M31" s="170"/>
      <c r="N31" s="170"/>
      <c r="O31" s="170"/>
      <c r="P31" s="47">
        <v>3</v>
      </c>
      <c r="Q31" s="145"/>
      <c r="R31" s="75"/>
      <c r="S31" s="75"/>
      <c r="T31" s="140"/>
    </row>
    <row r="32" spans="1:20" ht="15" customHeight="1">
      <c r="A32" s="57">
        <v>44003</v>
      </c>
      <c r="B32" s="25">
        <v>1634</v>
      </c>
      <c r="C32" s="170"/>
      <c r="D32" s="170"/>
      <c r="E32" s="170"/>
      <c r="F32" s="170"/>
      <c r="G32" s="170"/>
      <c r="H32" s="170"/>
      <c r="I32" s="170"/>
      <c r="J32" s="170"/>
      <c r="K32" s="170"/>
      <c r="L32" s="170"/>
      <c r="M32" s="170"/>
      <c r="N32" s="170"/>
      <c r="O32" s="170"/>
      <c r="P32" s="47">
        <v>1</v>
      </c>
      <c r="Q32" s="145"/>
      <c r="R32" s="75"/>
      <c r="S32" s="75"/>
      <c r="T32" s="140"/>
    </row>
    <row r="33" spans="1:20">
      <c r="A33" s="57">
        <v>44004</v>
      </c>
      <c r="B33" s="25">
        <v>1805</v>
      </c>
      <c r="C33" s="21">
        <v>0.3</v>
      </c>
      <c r="D33" s="24">
        <v>1</v>
      </c>
      <c r="E33" s="24">
        <v>7.1</v>
      </c>
      <c r="F33" s="25">
        <v>32</v>
      </c>
      <c r="G33" s="25">
        <v>9</v>
      </c>
      <c r="H33" s="25">
        <v>2</v>
      </c>
      <c r="I33" s="21">
        <v>4.2</v>
      </c>
      <c r="J33" s="21">
        <v>0.1</v>
      </c>
      <c r="K33" s="21">
        <v>3.61</v>
      </c>
      <c r="L33" s="21">
        <v>7.58</v>
      </c>
      <c r="M33" s="21">
        <v>1.81</v>
      </c>
      <c r="N33" s="21">
        <v>0.18</v>
      </c>
      <c r="O33" s="21">
        <v>16.25</v>
      </c>
      <c r="P33" s="47">
        <v>0</v>
      </c>
      <c r="Q33" s="145">
        <v>0.3125</v>
      </c>
      <c r="R33" s="75">
        <v>44011</v>
      </c>
      <c r="S33" s="75">
        <v>44011</v>
      </c>
      <c r="T33" s="140"/>
    </row>
    <row r="34" spans="1:20">
      <c r="A34" s="57">
        <v>44005</v>
      </c>
      <c r="B34" s="25">
        <v>1539</v>
      </c>
      <c r="C34" s="170"/>
      <c r="D34" s="170"/>
      <c r="E34" s="170"/>
      <c r="F34" s="170"/>
      <c r="G34" s="170"/>
      <c r="H34" s="170"/>
      <c r="I34" s="170"/>
      <c r="J34" s="170"/>
      <c r="K34" s="170"/>
      <c r="L34" s="170"/>
      <c r="M34" s="170"/>
      <c r="N34" s="170"/>
      <c r="O34" s="170"/>
      <c r="P34" s="47">
        <v>0</v>
      </c>
      <c r="Q34" s="145"/>
      <c r="R34" s="75"/>
      <c r="S34" s="75"/>
      <c r="T34" s="140"/>
    </row>
    <row r="35" spans="1:20">
      <c r="A35" s="57">
        <v>44006</v>
      </c>
      <c r="B35" s="25">
        <v>1224</v>
      </c>
      <c r="C35" s="170"/>
      <c r="D35" s="170"/>
      <c r="E35" s="170"/>
      <c r="F35" s="170"/>
      <c r="G35" s="170"/>
      <c r="H35" s="170"/>
      <c r="I35" s="170"/>
      <c r="J35" s="170"/>
      <c r="K35" s="170"/>
      <c r="L35" s="170"/>
      <c r="M35" s="170"/>
      <c r="N35" s="170"/>
      <c r="O35" s="170"/>
      <c r="P35" s="47">
        <v>0</v>
      </c>
      <c r="Q35" s="145"/>
      <c r="R35" s="75"/>
      <c r="S35" s="75"/>
      <c r="T35" s="140"/>
    </row>
    <row r="36" spans="1:20">
      <c r="A36" s="57">
        <v>44007</v>
      </c>
      <c r="B36" s="25">
        <v>1639</v>
      </c>
      <c r="C36" s="170"/>
      <c r="D36" s="170"/>
      <c r="E36" s="170"/>
      <c r="F36" s="170"/>
      <c r="G36" s="170"/>
      <c r="H36" s="170"/>
      <c r="I36" s="170"/>
      <c r="J36" s="170"/>
      <c r="K36" s="170"/>
      <c r="L36" s="170"/>
      <c r="M36" s="170"/>
      <c r="N36" s="170"/>
      <c r="O36" s="170"/>
      <c r="P36" s="47">
        <v>0</v>
      </c>
      <c r="Q36" s="145"/>
      <c r="R36" s="75"/>
      <c r="S36" s="75"/>
      <c r="T36" s="140"/>
    </row>
    <row r="37" spans="1:20">
      <c r="A37" s="57">
        <v>44008</v>
      </c>
      <c r="B37" s="25">
        <v>1385</v>
      </c>
      <c r="C37" s="170"/>
      <c r="D37" s="170"/>
      <c r="E37" s="170"/>
      <c r="F37" s="170"/>
      <c r="G37" s="170"/>
      <c r="H37" s="170"/>
      <c r="I37" s="170"/>
      <c r="J37" s="170"/>
      <c r="K37" s="170"/>
      <c r="L37" s="170"/>
      <c r="M37" s="170"/>
      <c r="N37" s="170"/>
      <c r="O37" s="170"/>
      <c r="P37" s="47">
        <v>0</v>
      </c>
      <c r="Q37" s="145"/>
      <c r="R37" s="75"/>
      <c r="S37" s="75"/>
      <c r="T37" s="140"/>
    </row>
    <row r="38" spans="1:20">
      <c r="A38" s="57">
        <v>44009</v>
      </c>
      <c r="B38" s="25">
        <v>1234</v>
      </c>
      <c r="C38" s="170"/>
      <c r="D38" s="170"/>
      <c r="E38" s="170"/>
      <c r="F38" s="170"/>
      <c r="G38" s="170"/>
      <c r="H38" s="170"/>
      <c r="I38" s="170"/>
      <c r="J38" s="170"/>
      <c r="K38" s="170"/>
      <c r="L38" s="170"/>
      <c r="M38" s="170"/>
      <c r="N38" s="170"/>
      <c r="O38" s="170"/>
      <c r="P38" s="47">
        <v>0</v>
      </c>
      <c r="Q38" s="145"/>
      <c r="R38" s="75"/>
      <c r="S38" s="75"/>
      <c r="T38" s="140"/>
    </row>
    <row r="39" spans="1:20" ht="15" customHeight="1">
      <c r="A39" s="57">
        <v>44010</v>
      </c>
      <c r="B39" s="25">
        <v>1579</v>
      </c>
      <c r="C39" s="170"/>
      <c r="D39" s="170"/>
      <c r="E39" s="170"/>
      <c r="F39" s="170"/>
      <c r="G39" s="170"/>
      <c r="H39" s="170"/>
      <c r="I39" s="170"/>
      <c r="J39" s="170"/>
      <c r="K39" s="170"/>
      <c r="L39" s="170"/>
      <c r="M39" s="170"/>
      <c r="N39" s="170"/>
      <c r="O39" s="170"/>
      <c r="P39" s="47">
        <v>10</v>
      </c>
      <c r="Q39" s="145"/>
      <c r="R39" s="75"/>
      <c r="S39" s="75"/>
      <c r="T39" s="140"/>
    </row>
    <row r="40" spans="1:20">
      <c r="A40" s="57">
        <v>44011</v>
      </c>
      <c r="B40" s="25">
        <v>1361</v>
      </c>
      <c r="C40" s="170"/>
      <c r="D40" s="170"/>
      <c r="E40" s="170"/>
      <c r="F40" s="170"/>
      <c r="G40" s="170"/>
      <c r="H40" s="170"/>
      <c r="I40" s="170"/>
      <c r="J40" s="170"/>
      <c r="K40" s="170"/>
      <c r="L40" s="170"/>
      <c r="M40" s="170"/>
      <c r="N40" s="170"/>
      <c r="O40" s="170"/>
      <c r="P40" s="47">
        <v>0</v>
      </c>
      <c r="Q40" s="145"/>
      <c r="R40" s="75"/>
      <c r="S40" s="75"/>
      <c r="T40" s="140"/>
    </row>
    <row r="41" spans="1:20">
      <c r="A41" s="57">
        <v>44012</v>
      </c>
      <c r="B41" s="25">
        <v>1401</v>
      </c>
      <c r="C41" s="170"/>
      <c r="D41" s="170"/>
      <c r="E41" s="170"/>
      <c r="F41" s="170"/>
      <c r="G41" s="170"/>
      <c r="H41" s="170"/>
      <c r="I41" s="170"/>
      <c r="J41" s="170"/>
      <c r="K41" s="170"/>
      <c r="L41" s="170"/>
      <c r="M41" s="170"/>
      <c r="N41" s="170"/>
      <c r="O41" s="170"/>
      <c r="P41" s="47">
        <v>3</v>
      </c>
      <c r="Q41" s="145"/>
      <c r="R41" s="75"/>
      <c r="S41" s="75"/>
      <c r="T41" s="140"/>
    </row>
    <row r="42" spans="1:20">
      <c r="A42" s="57">
        <v>44013</v>
      </c>
      <c r="B42" s="25">
        <v>1558</v>
      </c>
      <c r="C42" s="170"/>
      <c r="D42" s="170"/>
      <c r="E42" s="170"/>
      <c r="F42" s="170"/>
      <c r="G42" s="170"/>
      <c r="H42" s="170"/>
      <c r="I42" s="170"/>
      <c r="J42" s="170"/>
      <c r="K42" s="170"/>
      <c r="L42" s="170"/>
      <c r="M42" s="170"/>
      <c r="N42" s="170"/>
      <c r="O42" s="170"/>
      <c r="P42" s="47">
        <v>0</v>
      </c>
      <c r="Q42" s="145"/>
      <c r="R42" s="75"/>
      <c r="S42" s="75"/>
      <c r="T42" s="140"/>
    </row>
    <row r="43" spans="1:20">
      <c r="A43" s="57">
        <v>44014</v>
      </c>
      <c r="B43" s="25">
        <v>1260</v>
      </c>
      <c r="C43" s="170"/>
      <c r="D43" s="170"/>
      <c r="E43" s="170"/>
      <c r="F43" s="170"/>
      <c r="G43" s="170"/>
      <c r="H43" s="170"/>
      <c r="I43" s="170"/>
      <c r="J43" s="170"/>
      <c r="K43" s="170"/>
      <c r="L43" s="170"/>
      <c r="M43" s="170"/>
      <c r="N43" s="170"/>
      <c r="O43" s="170"/>
      <c r="P43" s="47">
        <v>0</v>
      </c>
      <c r="Q43" s="145"/>
      <c r="R43" s="75"/>
      <c r="S43" s="75"/>
      <c r="T43" s="140"/>
    </row>
    <row r="44" spans="1:20">
      <c r="A44" s="57">
        <v>44015</v>
      </c>
      <c r="B44" s="25">
        <v>1269</v>
      </c>
      <c r="C44" s="170"/>
      <c r="D44" s="170"/>
      <c r="E44" s="170"/>
      <c r="F44" s="170"/>
      <c r="G44" s="170"/>
      <c r="H44" s="170"/>
      <c r="I44" s="170"/>
      <c r="J44" s="170"/>
      <c r="K44" s="170"/>
      <c r="L44" s="170"/>
      <c r="M44" s="170"/>
      <c r="N44" s="170"/>
      <c r="O44" s="170"/>
      <c r="P44" s="47">
        <v>0</v>
      </c>
      <c r="Q44" s="145"/>
      <c r="R44" s="75"/>
      <c r="S44" s="75"/>
      <c r="T44" s="140"/>
    </row>
    <row r="45" spans="1:20">
      <c r="A45" s="57">
        <v>44016</v>
      </c>
      <c r="B45" s="25">
        <v>1532</v>
      </c>
      <c r="C45" s="170"/>
      <c r="D45" s="170"/>
      <c r="E45" s="170"/>
      <c r="F45" s="170"/>
      <c r="G45" s="170"/>
      <c r="H45" s="170"/>
      <c r="I45" s="170"/>
      <c r="J45" s="170"/>
      <c r="K45" s="170"/>
      <c r="L45" s="170"/>
      <c r="M45" s="170"/>
      <c r="N45" s="170"/>
      <c r="O45" s="170"/>
      <c r="P45" s="47">
        <v>2</v>
      </c>
      <c r="Q45" s="145"/>
      <c r="R45" s="75"/>
      <c r="S45" s="75"/>
      <c r="T45" s="140"/>
    </row>
    <row r="46" spans="1:20" ht="15" customHeight="1">
      <c r="A46" s="57">
        <v>44017</v>
      </c>
      <c r="B46" s="25">
        <v>1417</v>
      </c>
      <c r="C46" s="170"/>
      <c r="D46" s="170"/>
      <c r="E46" s="170"/>
      <c r="F46" s="170"/>
      <c r="G46" s="170"/>
      <c r="H46" s="170"/>
      <c r="I46" s="170"/>
      <c r="J46" s="170"/>
      <c r="K46" s="170"/>
      <c r="L46" s="170"/>
      <c r="M46" s="170"/>
      <c r="N46" s="170"/>
      <c r="O46" s="170"/>
      <c r="P46" s="47">
        <v>0</v>
      </c>
      <c r="Q46" s="145"/>
      <c r="R46" s="75"/>
      <c r="S46" s="75"/>
      <c r="T46" s="140"/>
    </row>
    <row r="47" spans="1:20">
      <c r="A47" s="57">
        <v>44018</v>
      </c>
      <c r="B47" s="25">
        <v>1303</v>
      </c>
      <c r="C47" s="21">
        <v>0.77</v>
      </c>
      <c r="D47" s="24">
        <v>1</v>
      </c>
      <c r="E47" s="24">
        <v>7.4</v>
      </c>
      <c r="F47" s="25">
        <v>3</v>
      </c>
      <c r="G47" s="25">
        <v>4</v>
      </c>
      <c r="H47" s="25">
        <v>4</v>
      </c>
      <c r="I47" s="21">
        <v>4.8</v>
      </c>
      <c r="J47" s="21">
        <v>0.21</v>
      </c>
      <c r="K47" s="21">
        <v>5.21</v>
      </c>
      <c r="L47" s="21">
        <v>6.25</v>
      </c>
      <c r="M47" s="21">
        <v>1.3</v>
      </c>
      <c r="N47" s="21">
        <v>0.27</v>
      </c>
      <c r="O47" s="21">
        <v>5.21</v>
      </c>
      <c r="P47" s="47">
        <v>0</v>
      </c>
      <c r="Q47" s="145">
        <v>0.3125</v>
      </c>
      <c r="R47" s="75">
        <v>44028</v>
      </c>
      <c r="S47" s="75">
        <v>44028</v>
      </c>
      <c r="T47" s="140"/>
    </row>
    <row r="48" spans="1:20">
      <c r="A48" s="57">
        <v>44019</v>
      </c>
      <c r="B48" s="25">
        <v>1651</v>
      </c>
      <c r="C48" s="170"/>
      <c r="D48" s="170"/>
      <c r="E48" s="170"/>
      <c r="F48" s="170"/>
      <c r="G48" s="170"/>
      <c r="H48" s="170"/>
      <c r="I48" s="170"/>
      <c r="J48" s="170"/>
      <c r="K48" s="170"/>
      <c r="L48" s="170"/>
      <c r="M48" s="170"/>
      <c r="N48" s="170"/>
      <c r="O48" s="170"/>
      <c r="P48" s="47">
        <v>0</v>
      </c>
      <c r="Q48" s="145"/>
      <c r="R48" s="75"/>
      <c r="S48" s="75"/>
      <c r="T48" s="140"/>
    </row>
    <row r="49" spans="1:20">
      <c r="A49" s="57">
        <v>44020</v>
      </c>
      <c r="B49" s="25">
        <v>1299</v>
      </c>
      <c r="C49" s="170"/>
      <c r="D49" s="170"/>
      <c r="E49" s="170"/>
      <c r="F49" s="170"/>
      <c r="G49" s="170"/>
      <c r="H49" s="170"/>
      <c r="I49" s="170"/>
      <c r="J49" s="170"/>
      <c r="K49" s="170"/>
      <c r="L49" s="170"/>
      <c r="M49" s="170"/>
      <c r="N49" s="170"/>
      <c r="O49" s="170"/>
      <c r="P49" s="47">
        <v>0</v>
      </c>
      <c r="Q49" s="145"/>
      <c r="R49" s="75"/>
      <c r="S49" s="75"/>
      <c r="T49" s="140"/>
    </row>
    <row r="50" spans="1:20">
      <c r="A50" s="57">
        <v>44021</v>
      </c>
      <c r="B50" s="25">
        <v>1615</v>
      </c>
      <c r="C50" s="170"/>
      <c r="D50" s="170"/>
      <c r="E50" s="170"/>
      <c r="F50" s="170"/>
      <c r="G50" s="170"/>
      <c r="H50" s="170"/>
      <c r="I50" s="170"/>
      <c r="J50" s="170"/>
      <c r="K50" s="170"/>
      <c r="L50" s="170"/>
      <c r="M50" s="170"/>
      <c r="N50" s="170"/>
      <c r="O50" s="170"/>
      <c r="P50" s="47">
        <v>26</v>
      </c>
      <c r="Q50" s="145"/>
      <c r="R50" s="75"/>
      <c r="S50" s="75"/>
      <c r="T50" s="140"/>
    </row>
    <row r="51" spans="1:20">
      <c r="A51" s="57">
        <v>44022</v>
      </c>
      <c r="B51" s="25">
        <v>1000</v>
      </c>
      <c r="C51" s="170"/>
      <c r="D51" s="170"/>
      <c r="E51" s="170"/>
      <c r="F51" s="170"/>
      <c r="G51" s="170"/>
      <c r="H51" s="170"/>
      <c r="I51" s="170"/>
      <c r="J51" s="170"/>
      <c r="K51" s="170"/>
      <c r="L51" s="170"/>
      <c r="M51" s="170"/>
      <c r="N51" s="170"/>
      <c r="O51" s="170"/>
      <c r="P51" s="47">
        <v>1</v>
      </c>
      <c r="Q51" s="145"/>
      <c r="R51" s="75"/>
      <c r="S51" s="75"/>
      <c r="T51" s="140"/>
    </row>
    <row r="52" spans="1:20">
      <c r="A52" s="57">
        <v>44023</v>
      </c>
      <c r="B52" s="25">
        <v>1843</v>
      </c>
      <c r="C52" s="170"/>
      <c r="D52" s="170"/>
      <c r="E52" s="170"/>
      <c r="F52" s="170"/>
      <c r="G52" s="170"/>
      <c r="H52" s="170"/>
      <c r="I52" s="170"/>
      <c r="J52" s="170"/>
      <c r="K52" s="170"/>
      <c r="L52" s="170"/>
      <c r="M52" s="170"/>
      <c r="N52" s="170"/>
      <c r="O52" s="170"/>
      <c r="P52" s="47">
        <v>0</v>
      </c>
      <c r="Q52" s="145"/>
      <c r="R52" s="75"/>
      <c r="S52" s="75"/>
      <c r="T52" s="140"/>
    </row>
    <row r="53" spans="1:20" ht="15" customHeight="1">
      <c r="A53" s="57">
        <v>44024</v>
      </c>
      <c r="B53" s="25">
        <v>1610</v>
      </c>
      <c r="C53" s="170"/>
      <c r="D53" s="170"/>
      <c r="E53" s="170"/>
      <c r="F53" s="170"/>
      <c r="G53" s="170"/>
      <c r="H53" s="170"/>
      <c r="I53" s="170"/>
      <c r="J53" s="170"/>
      <c r="K53" s="170"/>
      <c r="L53" s="170"/>
      <c r="M53" s="170"/>
      <c r="N53" s="170"/>
      <c r="O53" s="170"/>
      <c r="P53" s="47">
        <v>1</v>
      </c>
      <c r="Q53" s="145"/>
      <c r="R53" s="75"/>
      <c r="S53" s="75"/>
      <c r="T53" s="140"/>
    </row>
    <row r="54" spans="1:20">
      <c r="A54" s="57">
        <v>44025</v>
      </c>
      <c r="B54" s="25">
        <v>1395</v>
      </c>
      <c r="C54" s="170"/>
      <c r="D54" s="170"/>
      <c r="E54" s="170"/>
      <c r="F54" s="170"/>
      <c r="G54" s="170"/>
      <c r="H54" s="170"/>
      <c r="I54" s="170"/>
      <c r="J54" s="170"/>
      <c r="K54" s="170"/>
      <c r="L54" s="170"/>
      <c r="M54" s="170"/>
      <c r="N54" s="170"/>
      <c r="O54" s="170"/>
      <c r="P54" s="47">
        <v>2</v>
      </c>
      <c r="Q54" s="145"/>
      <c r="R54" s="75"/>
      <c r="S54" s="75"/>
      <c r="T54" s="140"/>
    </row>
    <row r="55" spans="1:20">
      <c r="A55" s="57">
        <v>44026</v>
      </c>
      <c r="B55" s="25">
        <v>1058</v>
      </c>
      <c r="C55" s="170"/>
      <c r="D55" s="170"/>
      <c r="E55" s="170"/>
      <c r="F55" s="170"/>
      <c r="G55" s="170"/>
      <c r="H55" s="170"/>
      <c r="I55" s="170"/>
      <c r="J55" s="170"/>
      <c r="K55" s="170"/>
      <c r="L55" s="170"/>
      <c r="M55" s="170"/>
      <c r="N55" s="170"/>
      <c r="O55" s="170"/>
      <c r="P55" s="47">
        <v>0</v>
      </c>
      <c r="Q55" s="145"/>
      <c r="R55" s="75"/>
      <c r="S55" s="75"/>
      <c r="T55" s="140"/>
    </row>
    <row r="56" spans="1:20">
      <c r="A56" s="57">
        <v>44027</v>
      </c>
      <c r="B56" s="25">
        <v>1796</v>
      </c>
      <c r="C56" s="170"/>
      <c r="D56" s="170"/>
      <c r="E56" s="170"/>
      <c r="F56" s="170"/>
      <c r="G56" s="170"/>
      <c r="H56" s="170"/>
      <c r="I56" s="170"/>
      <c r="J56" s="170"/>
      <c r="K56" s="170"/>
      <c r="L56" s="170"/>
      <c r="M56" s="170"/>
      <c r="N56" s="170"/>
      <c r="O56" s="170"/>
      <c r="P56" s="47">
        <v>0</v>
      </c>
      <c r="Q56" s="145"/>
      <c r="R56" s="75"/>
      <c r="S56" s="75"/>
      <c r="T56" s="140"/>
    </row>
    <row r="57" spans="1:20">
      <c r="A57" s="57">
        <v>44028</v>
      </c>
      <c r="B57" s="25">
        <v>1233</v>
      </c>
      <c r="C57" s="170"/>
      <c r="D57" s="170"/>
      <c r="E57" s="170"/>
      <c r="F57" s="170"/>
      <c r="G57" s="170"/>
      <c r="H57" s="170"/>
      <c r="I57" s="170"/>
      <c r="J57" s="170"/>
      <c r="K57" s="170"/>
      <c r="L57" s="170"/>
      <c r="M57" s="170"/>
      <c r="N57" s="170"/>
      <c r="O57" s="170"/>
      <c r="P57" s="47">
        <v>0</v>
      </c>
      <c r="Q57" s="145"/>
      <c r="R57" s="75"/>
      <c r="S57" s="75"/>
      <c r="T57" s="140"/>
    </row>
    <row r="58" spans="1:20">
      <c r="A58" s="57">
        <v>44029</v>
      </c>
      <c r="B58" s="25">
        <v>1408</v>
      </c>
      <c r="C58" s="170"/>
      <c r="D58" s="170"/>
      <c r="E58" s="170"/>
      <c r="F58" s="170"/>
      <c r="G58" s="170"/>
      <c r="H58" s="170"/>
      <c r="I58" s="170"/>
      <c r="J58" s="170"/>
      <c r="K58" s="170"/>
      <c r="L58" s="170"/>
      <c r="M58" s="170"/>
      <c r="N58" s="170"/>
      <c r="O58" s="170"/>
      <c r="P58" s="47">
        <v>0</v>
      </c>
      <c r="Q58" s="145"/>
      <c r="R58" s="75"/>
      <c r="S58" s="75"/>
      <c r="T58" s="140"/>
    </row>
    <row r="59" spans="1:20">
      <c r="A59" s="57">
        <v>44030</v>
      </c>
      <c r="B59" s="25">
        <v>1335</v>
      </c>
      <c r="C59" s="170"/>
      <c r="D59" s="170"/>
      <c r="E59" s="170"/>
      <c r="F59" s="170"/>
      <c r="G59" s="170"/>
      <c r="H59" s="170"/>
      <c r="I59" s="170"/>
      <c r="J59" s="170"/>
      <c r="K59" s="170"/>
      <c r="L59" s="170"/>
      <c r="M59" s="170"/>
      <c r="N59" s="170"/>
      <c r="O59" s="170"/>
      <c r="P59" s="47">
        <v>0</v>
      </c>
      <c r="Q59" s="145"/>
      <c r="R59" s="75"/>
      <c r="S59" s="75"/>
      <c r="T59" s="140"/>
    </row>
    <row r="60" spans="1:20" ht="15" customHeight="1">
      <c r="A60" s="57">
        <v>44031</v>
      </c>
      <c r="B60" s="25">
        <v>1323</v>
      </c>
      <c r="C60" s="170"/>
      <c r="D60" s="170"/>
      <c r="E60" s="170"/>
      <c r="F60" s="170"/>
      <c r="G60" s="170"/>
      <c r="H60" s="170"/>
      <c r="I60" s="170"/>
      <c r="J60" s="170"/>
      <c r="K60" s="170"/>
      <c r="L60" s="170"/>
      <c r="M60" s="170"/>
      <c r="N60" s="170"/>
      <c r="O60" s="170"/>
      <c r="P60" s="47">
        <v>0</v>
      </c>
      <c r="Q60" s="145"/>
      <c r="R60" s="75"/>
      <c r="S60" s="75"/>
      <c r="T60" s="140"/>
    </row>
    <row r="61" spans="1:20">
      <c r="A61" s="57">
        <v>44032</v>
      </c>
      <c r="B61" s="25">
        <v>1625</v>
      </c>
      <c r="C61" s="21">
        <v>0.42</v>
      </c>
      <c r="D61" s="24">
        <v>1</v>
      </c>
      <c r="E61" s="24">
        <v>7.3</v>
      </c>
      <c r="F61" s="25">
        <v>2</v>
      </c>
      <c r="G61" s="25">
        <v>6</v>
      </c>
      <c r="H61" s="25">
        <v>2</v>
      </c>
      <c r="I61" s="21">
        <v>4.2</v>
      </c>
      <c r="J61" s="21">
        <v>0.12</v>
      </c>
      <c r="K61" s="21">
        <v>3.25</v>
      </c>
      <c r="L61" s="21">
        <v>6.83</v>
      </c>
      <c r="M61" s="21">
        <v>1.63</v>
      </c>
      <c r="N61" s="21">
        <v>0.2</v>
      </c>
      <c r="O61" s="21">
        <v>9.75</v>
      </c>
      <c r="P61" s="47">
        <v>0</v>
      </c>
      <c r="Q61" s="145">
        <v>0.39583333333333331</v>
      </c>
      <c r="R61" s="75">
        <v>44040</v>
      </c>
      <c r="S61" s="75">
        <v>44040</v>
      </c>
      <c r="T61" s="140"/>
    </row>
    <row r="62" spans="1:20">
      <c r="A62" s="57">
        <v>44033</v>
      </c>
      <c r="B62" s="25">
        <v>934</v>
      </c>
      <c r="C62" s="170"/>
      <c r="D62" s="170"/>
      <c r="E62" s="170"/>
      <c r="F62" s="170"/>
      <c r="G62" s="170"/>
      <c r="H62" s="170"/>
      <c r="I62" s="170"/>
      <c r="J62" s="170"/>
      <c r="K62" s="170"/>
      <c r="L62" s="170"/>
      <c r="M62" s="170"/>
      <c r="N62" s="170"/>
      <c r="O62" s="170"/>
      <c r="P62" s="47">
        <v>0</v>
      </c>
      <c r="Q62" s="145"/>
      <c r="R62" s="75"/>
      <c r="S62" s="75"/>
      <c r="T62" s="140"/>
    </row>
    <row r="63" spans="1:20">
      <c r="A63" s="57">
        <v>44034</v>
      </c>
      <c r="B63" s="25">
        <v>1660</v>
      </c>
      <c r="C63" s="170"/>
      <c r="D63" s="170"/>
      <c r="E63" s="170"/>
      <c r="F63" s="170"/>
      <c r="G63" s="170"/>
      <c r="H63" s="170"/>
      <c r="I63" s="170"/>
      <c r="J63" s="170"/>
      <c r="K63" s="170"/>
      <c r="L63" s="170"/>
      <c r="M63" s="170"/>
      <c r="N63" s="170"/>
      <c r="O63" s="170"/>
      <c r="P63" s="47">
        <v>1</v>
      </c>
      <c r="Q63" s="145"/>
      <c r="R63" s="75"/>
      <c r="S63" s="75"/>
      <c r="T63" s="140"/>
    </row>
    <row r="64" spans="1:20">
      <c r="A64" s="57">
        <v>44035</v>
      </c>
      <c r="B64" s="25">
        <v>724</v>
      </c>
      <c r="C64" s="170"/>
      <c r="D64" s="170"/>
      <c r="E64" s="170"/>
      <c r="F64" s="170"/>
      <c r="G64" s="170"/>
      <c r="H64" s="170"/>
      <c r="I64" s="170"/>
      <c r="J64" s="170"/>
      <c r="K64" s="170"/>
      <c r="L64" s="170"/>
      <c r="M64" s="170"/>
      <c r="N64" s="170"/>
      <c r="O64" s="170"/>
      <c r="P64" s="47">
        <v>1</v>
      </c>
      <c r="Q64" s="145"/>
      <c r="R64" s="75"/>
      <c r="S64" s="75"/>
      <c r="T64" s="140"/>
    </row>
    <row r="65" spans="1:20">
      <c r="A65" s="57">
        <v>44036</v>
      </c>
      <c r="B65" s="25">
        <v>1646</v>
      </c>
      <c r="C65" s="170"/>
      <c r="D65" s="170"/>
      <c r="E65" s="170"/>
      <c r="F65" s="170"/>
      <c r="G65" s="170"/>
      <c r="H65" s="170"/>
      <c r="I65" s="170"/>
      <c r="J65" s="170"/>
      <c r="K65" s="170"/>
      <c r="L65" s="170"/>
      <c r="M65" s="170"/>
      <c r="N65" s="170"/>
      <c r="O65" s="170"/>
      <c r="P65" s="47">
        <v>42</v>
      </c>
      <c r="Q65" s="145"/>
      <c r="R65" s="75"/>
      <c r="S65" s="75"/>
      <c r="T65" s="140"/>
    </row>
    <row r="66" spans="1:20">
      <c r="A66" s="57">
        <v>44037</v>
      </c>
      <c r="B66" s="25">
        <v>2589</v>
      </c>
      <c r="C66" s="170"/>
      <c r="D66" s="170"/>
      <c r="E66" s="170"/>
      <c r="F66" s="170"/>
      <c r="G66" s="170"/>
      <c r="H66" s="170"/>
      <c r="I66" s="170"/>
      <c r="J66" s="170"/>
      <c r="K66" s="170"/>
      <c r="L66" s="170"/>
      <c r="M66" s="170"/>
      <c r="N66" s="170"/>
      <c r="O66" s="170"/>
      <c r="P66" s="47">
        <v>25</v>
      </c>
      <c r="Q66" s="145"/>
      <c r="R66" s="75"/>
      <c r="S66" s="75"/>
      <c r="T66" s="140"/>
    </row>
    <row r="67" spans="1:20" ht="15" customHeight="1">
      <c r="A67" s="57">
        <v>44038</v>
      </c>
      <c r="B67" s="25">
        <v>2762</v>
      </c>
      <c r="C67" s="170"/>
      <c r="D67" s="170"/>
      <c r="E67" s="170"/>
      <c r="F67" s="170"/>
      <c r="G67" s="170"/>
      <c r="H67" s="170"/>
      <c r="I67" s="170"/>
      <c r="J67" s="170"/>
      <c r="K67" s="170"/>
      <c r="L67" s="170"/>
      <c r="M67" s="170"/>
      <c r="N67" s="170"/>
      <c r="O67" s="170"/>
      <c r="P67" s="47">
        <v>36</v>
      </c>
      <c r="Q67" s="145"/>
      <c r="R67" s="75"/>
      <c r="S67" s="75"/>
      <c r="T67" s="140"/>
    </row>
    <row r="68" spans="1:20">
      <c r="A68" s="57">
        <v>44039</v>
      </c>
      <c r="B68" s="25">
        <v>3913</v>
      </c>
      <c r="C68" s="170"/>
      <c r="D68" s="170"/>
      <c r="E68" s="170"/>
      <c r="F68" s="170"/>
      <c r="G68" s="170"/>
      <c r="H68" s="170"/>
      <c r="I68" s="170"/>
      <c r="J68" s="170"/>
      <c r="K68" s="170"/>
      <c r="L68" s="170"/>
      <c r="M68" s="170"/>
      <c r="N68" s="170"/>
      <c r="O68" s="170"/>
      <c r="P68" s="47">
        <v>49</v>
      </c>
      <c r="Q68" s="145"/>
      <c r="R68" s="75"/>
      <c r="S68" s="75"/>
      <c r="T68" s="140"/>
    </row>
    <row r="69" spans="1:20">
      <c r="A69" s="57">
        <v>44040</v>
      </c>
      <c r="B69" s="25">
        <v>2763</v>
      </c>
      <c r="C69" s="170"/>
      <c r="D69" s="170"/>
      <c r="E69" s="170"/>
      <c r="F69" s="170"/>
      <c r="G69" s="170"/>
      <c r="H69" s="170"/>
      <c r="I69" s="170"/>
      <c r="J69" s="170"/>
      <c r="K69" s="170"/>
      <c r="L69" s="170"/>
      <c r="M69" s="170"/>
      <c r="N69" s="170"/>
      <c r="O69" s="170"/>
      <c r="P69" s="47">
        <v>0</v>
      </c>
      <c r="Q69" s="145"/>
      <c r="R69" s="75"/>
      <c r="S69" s="75"/>
      <c r="T69" s="140"/>
    </row>
    <row r="70" spans="1:20">
      <c r="A70" s="57">
        <v>44041</v>
      </c>
      <c r="B70" s="25">
        <v>2227</v>
      </c>
      <c r="C70" s="170"/>
      <c r="D70" s="170"/>
      <c r="E70" s="170"/>
      <c r="F70" s="170"/>
      <c r="G70" s="170"/>
      <c r="H70" s="170"/>
      <c r="I70" s="170"/>
      <c r="J70" s="170"/>
      <c r="K70" s="170"/>
      <c r="L70" s="170"/>
      <c r="M70" s="170"/>
      <c r="N70" s="170"/>
      <c r="O70" s="170"/>
      <c r="P70" s="47">
        <v>0</v>
      </c>
      <c r="Q70" s="145"/>
      <c r="R70" s="75"/>
      <c r="S70" s="75"/>
      <c r="T70" s="140"/>
    </row>
    <row r="71" spans="1:20">
      <c r="A71" s="57">
        <v>44042</v>
      </c>
      <c r="B71" s="25">
        <v>1878</v>
      </c>
      <c r="C71" s="170"/>
      <c r="D71" s="170"/>
      <c r="E71" s="170"/>
      <c r="F71" s="170"/>
      <c r="G71" s="170"/>
      <c r="H71" s="170"/>
      <c r="I71" s="170"/>
      <c r="J71" s="170"/>
      <c r="K71" s="170"/>
      <c r="L71" s="170"/>
      <c r="M71" s="170"/>
      <c r="N71" s="170"/>
      <c r="O71" s="170"/>
      <c r="P71" s="47">
        <v>0</v>
      </c>
      <c r="Q71" s="145"/>
      <c r="R71" s="75"/>
      <c r="S71" s="75"/>
      <c r="T71" s="140"/>
    </row>
    <row r="72" spans="1:20">
      <c r="A72" s="57">
        <v>44043</v>
      </c>
      <c r="B72" s="25">
        <v>2006</v>
      </c>
      <c r="C72" s="170"/>
      <c r="D72" s="170"/>
      <c r="E72" s="170"/>
      <c r="F72" s="170"/>
      <c r="G72" s="170"/>
      <c r="H72" s="170"/>
      <c r="I72" s="170"/>
      <c r="J72" s="170"/>
      <c r="K72" s="170"/>
      <c r="L72" s="170"/>
      <c r="M72" s="170"/>
      <c r="N72" s="170"/>
      <c r="O72" s="170"/>
      <c r="P72" s="47">
        <v>0</v>
      </c>
      <c r="Q72" s="145"/>
      <c r="R72" s="75"/>
      <c r="S72" s="75"/>
      <c r="T72" s="140"/>
    </row>
    <row r="73" spans="1:20">
      <c r="A73" s="57">
        <v>44044</v>
      </c>
      <c r="B73" s="25">
        <v>1776</v>
      </c>
      <c r="C73" s="170"/>
      <c r="D73" s="170"/>
      <c r="E73" s="170"/>
      <c r="F73" s="170"/>
      <c r="G73" s="170"/>
      <c r="H73" s="170"/>
      <c r="I73" s="170"/>
      <c r="J73" s="170"/>
      <c r="K73" s="170"/>
      <c r="L73" s="170"/>
      <c r="M73" s="170"/>
      <c r="N73" s="170"/>
      <c r="O73" s="170"/>
      <c r="P73" s="47">
        <v>2</v>
      </c>
      <c r="Q73" s="145"/>
      <c r="R73" s="75"/>
      <c r="S73" s="75"/>
      <c r="T73" s="140"/>
    </row>
    <row r="74" spans="1:20" ht="15" customHeight="1">
      <c r="A74" s="57">
        <v>44045</v>
      </c>
      <c r="B74" s="25">
        <v>1734</v>
      </c>
      <c r="C74" s="170"/>
      <c r="D74" s="170"/>
      <c r="E74" s="170"/>
      <c r="F74" s="170"/>
      <c r="G74" s="170"/>
      <c r="H74" s="170"/>
      <c r="I74" s="170"/>
      <c r="J74" s="170"/>
      <c r="K74" s="170"/>
      <c r="L74" s="170"/>
      <c r="M74" s="170"/>
      <c r="N74" s="170"/>
      <c r="O74" s="170"/>
      <c r="P74" s="47">
        <v>0</v>
      </c>
      <c r="Q74" s="145"/>
      <c r="R74" s="75"/>
      <c r="S74" s="75"/>
      <c r="T74" s="140"/>
    </row>
    <row r="75" spans="1:20">
      <c r="A75" s="57">
        <v>44046</v>
      </c>
      <c r="B75" s="25">
        <v>1692</v>
      </c>
      <c r="C75" s="21">
        <v>0.55000000000000004</v>
      </c>
      <c r="D75" s="24">
        <v>1</v>
      </c>
      <c r="E75" s="24">
        <v>7.3</v>
      </c>
      <c r="F75" s="25">
        <v>3</v>
      </c>
      <c r="G75" s="25">
        <v>5</v>
      </c>
      <c r="H75" s="25">
        <v>2</v>
      </c>
      <c r="I75" s="21">
        <v>4.4000000000000004</v>
      </c>
      <c r="J75" s="21">
        <v>0.12</v>
      </c>
      <c r="K75" s="21">
        <v>3.38</v>
      </c>
      <c r="L75" s="21">
        <v>7.44</v>
      </c>
      <c r="M75" s="21">
        <v>1.69</v>
      </c>
      <c r="N75" s="21">
        <v>0.2</v>
      </c>
      <c r="O75" s="21">
        <v>8.4600000000000009</v>
      </c>
      <c r="P75" s="47">
        <v>0</v>
      </c>
      <c r="Q75" s="145">
        <v>0.41666666666666669</v>
      </c>
      <c r="R75" s="75">
        <v>44060</v>
      </c>
      <c r="S75" s="75">
        <v>44060</v>
      </c>
      <c r="T75" s="140"/>
    </row>
    <row r="76" spans="1:20">
      <c r="A76" s="57">
        <v>44047</v>
      </c>
      <c r="B76" s="25">
        <v>1743</v>
      </c>
      <c r="C76" s="170"/>
      <c r="D76" s="170"/>
      <c r="E76" s="170"/>
      <c r="F76" s="170"/>
      <c r="G76" s="170"/>
      <c r="H76" s="170"/>
      <c r="I76" s="170"/>
      <c r="J76" s="170"/>
      <c r="K76" s="170"/>
      <c r="L76" s="170"/>
      <c r="M76" s="170"/>
      <c r="N76" s="170"/>
      <c r="O76" s="170"/>
      <c r="P76" s="47">
        <v>0</v>
      </c>
      <c r="Q76" s="145"/>
      <c r="R76" s="75"/>
      <c r="S76" s="75"/>
      <c r="T76" s="140"/>
    </row>
    <row r="77" spans="1:20">
      <c r="A77" s="57">
        <v>44048</v>
      </c>
      <c r="B77" s="25">
        <v>1841</v>
      </c>
      <c r="C77" s="170"/>
      <c r="D77" s="170"/>
      <c r="E77" s="170"/>
      <c r="F77" s="170"/>
      <c r="G77" s="170"/>
      <c r="H77" s="170"/>
      <c r="I77" s="170"/>
      <c r="J77" s="170"/>
      <c r="K77" s="170"/>
      <c r="L77" s="170"/>
      <c r="M77" s="170"/>
      <c r="N77" s="170"/>
      <c r="O77" s="170"/>
      <c r="P77" s="47">
        <v>0</v>
      </c>
      <c r="Q77" s="145"/>
      <c r="R77" s="75"/>
      <c r="S77" s="75"/>
      <c r="T77" s="140"/>
    </row>
    <row r="78" spans="1:20">
      <c r="A78" s="57">
        <v>44049</v>
      </c>
      <c r="B78" s="25">
        <v>1504</v>
      </c>
      <c r="C78" s="170"/>
      <c r="D78" s="170"/>
      <c r="E78" s="170"/>
      <c r="F78" s="170"/>
      <c r="G78" s="170"/>
      <c r="H78" s="170"/>
      <c r="I78" s="170"/>
      <c r="J78" s="170"/>
      <c r="K78" s="170"/>
      <c r="L78" s="170"/>
      <c r="M78" s="170"/>
      <c r="N78" s="170"/>
      <c r="O78" s="170"/>
      <c r="P78" s="47">
        <v>0</v>
      </c>
      <c r="Q78" s="145"/>
      <c r="R78" s="75"/>
      <c r="S78" s="75"/>
      <c r="T78" s="140"/>
    </row>
    <row r="79" spans="1:20">
      <c r="A79" s="57">
        <v>44050</v>
      </c>
      <c r="B79" s="25">
        <v>1344</v>
      </c>
      <c r="C79" s="170"/>
      <c r="D79" s="170"/>
      <c r="E79" s="170"/>
      <c r="F79" s="170"/>
      <c r="G79" s="170"/>
      <c r="H79" s="170"/>
      <c r="I79" s="170"/>
      <c r="J79" s="170"/>
      <c r="K79" s="170"/>
      <c r="L79" s="170"/>
      <c r="M79" s="170"/>
      <c r="N79" s="170"/>
      <c r="O79" s="170"/>
      <c r="P79" s="47">
        <v>0</v>
      </c>
      <c r="Q79" s="145"/>
      <c r="R79" s="75"/>
      <c r="S79" s="75"/>
      <c r="T79" s="140"/>
    </row>
    <row r="80" spans="1:20">
      <c r="A80" s="57">
        <v>44051</v>
      </c>
      <c r="B80" s="25">
        <v>2000</v>
      </c>
      <c r="C80" s="170"/>
      <c r="D80" s="170"/>
      <c r="E80" s="170"/>
      <c r="F80" s="170"/>
      <c r="G80" s="170"/>
      <c r="H80" s="170"/>
      <c r="I80" s="170"/>
      <c r="J80" s="170"/>
      <c r="K80" s="170"/>
      <c r="L80" s="170"/>
      <c r="M80" s="170"/>
      <c r="N80" s="170"/>
      <c r="O80" s="170"/>
      <c r="P80" s="47">
        <v>18</v>
      </c>
      <c r="Q80" s="145"/>
      <c r="R80" s="75"/>
      <c r="S80" s="75"/>
      <c r="T80" s="140"/>
    </row>
    <row r="81" spans="1:20" ht="15" customHeight="1">
      <c r="A81" s="57">
        <v>44052</v>
      </c>
      <c r="B81" s="25">
        <v>1475</v>
      </c>
      <c r="C81" s="170"/>
      <c r="D81" s="170"/>
      <c r="E81" s="170"/>
      <c r="F81" s="170"/>
      <c r="G81" s="170"/>
      <c r="H81" s="170"/>
      <c r="I81" s="170"/>
      <c r="J81" s="170"/>
      <c r="K81" s="170"/>
      <c r="L81" s="170"/>
      <c r="M81" s="170"/>
      <c r="N81" s="170"/>
      <c r="O81" s="170"/>
      <c r="P81" s="47">
        <v>0</v>
      </c>
      <c r="Q81" s="145"/>
      <c r="R81" s="75"/>
      <c r="S81" s="75"/>
      <c r="T81" s="140"/>
    </row>
    <row r="82" spans="1:20">
      <c r="A82" s="57">
        <v>44053</v>
      </c>
      <c r="B82" s="25">
        <v>1543</v>
      </c>
      <c r="C82" s="170"/>
      <c r="D82" s="170"/>
      <c r="E82" s="170"/>
      <c r="F82" s="170"/>
      <c r="G82" s="170"/>
      <c r="H82" s="170"/>
      <c r="I82" s="170"/>
      <c r="J82" s="170"/>
      <c r="K82" s="170"/>
      <c r="L82" s="170"/>
      <c r="M82" s="170"/>
      <c r="N82" s="170"/>
      <c r="O82" s="170"/>
      <c r="P82" s="47">
        <v>0</v>
      </c>
      <c r="Q82" s="145"/>
      <c r="R82" s="75"/>
      <c r="S82" s="75"/>
      <c r="T82" s="140"/>
    </row>
    <row r="83" spans="1:20">
      <c r="A83" s="57">
        <v>44054</v>
      </c>
      <c r="B83" s="25">
        <v>1496</v>
      </c>
      <c r="C83" s="170"/>
      <c r="D83" s="170"/>
      <c r="E83" s="170"/>
      <c r="F83" s="170"/>
      <c r="G83" s="170"/>
      <c r="H83" s="170"/>
      <c r="I83" s="170"/>
      <c r="J83" s="170"/>
      <c r="K83" s="170"/>
      <c r="L83" s="170"/>
      <c r="M83" s="170"/>
      <c r="N83" s="170"/>
      <c r="O83" s="170"/>
      <c r="P83" s="47">
        <v>0</v>
      </c>
      <c r="Q83" s="145"/>
      <c r="R83" s="75"/>
      <c r="S83" s="75"/>
      <c r="T83" s="140"/>
    </row>
    <row r="84" spans="1:20">
      <c r="A84" s="57">
        <v>44055</v>
      </c>
      <c r="B84" s="25">
        <v>1256</v>
      </c>
      <c r="C84" s="170"/>
      <c r="D84" s="170"/>
      <c r="E84" s="170"/>
      <c r="F84" s="170"/>
      <c r="G84" s="170"/>
      <c r="H84" s="170"/>
      <c r="I84" s="170"/>
      <c r="J84" s="170"/>
      <c r="K84" s="170"/>
      <c r="L84" s="170"/>
      <c r="M84" s="170"/>
      <c r="N84" s="170"/>
      <c r="O84" s="170"/>
      <c r="P84" s="47">
        <v>0</v>
      </c>
      <c r="Q84" s="145"/>
      <c r="R84" s="75"/>
      <c r="S84" s="75"/>
      <c r="T84" s="140"/>
    </row>
    <row r="85" spans="1:20">
      <c r="A85" s="57">
        <v>44056</v>
      </c>
      <c r="B85" s="25">
        <v>1563</v>
      </c>
      <c r="C85" s="170"/>
      <c r="D85" s="170"/>
      <c r="E85" s="170"/>
      <c r="F85" s="170"/>
      <c r="G85" s="170"/>
      <c r="H85" s="170"/>
      <c r="I85" s="170"/>
      <c r="J85" s="170"/>
      <c r="K85" s="170"/>
      <c r="L85" s="170"/>
      <c r="M85" s="170"/>
      <c r="N85" s="170"/>
      <c r="O85" s="170"/>
      <c r="P85" s="47">
        <v>0</v>
      </c>
      <c r="Q85" s="145"/>
      <c r="R85" s="75"/>
      <c r="S85" s="75"/>
      <c r="T85" s="140"/>
    </row>
    <row r="86" spans="1:20">
      <c r="A86" s="57">
        <v>44057</v>
      </c>
      <c r="B86" s="25">
        <v>1323</v>
      </c>
      <c r="C86" s="170"/>
      <c r="D86" s="170"/>
      <c r="E86" s="170"/>
      <c r="F86" s="170"/>
      <c r="G86" s="170"/>
      <c r="H86" s="170"/>
      <c r="I86" s="170"/>
      <c r="J86" s="170"/>
      <c r="K86" s="170"/>
      <c r="L86" s="170"/>
      <c r="M86" s="170"/>
      <c r="N86" s="170"/>
      <c r="O86" s="170"/>
      <c r="P86" s="47">
        <v>0</v>
      </c>
      <c r="Q86" s="145"/>
      <c r="R86" s="75"/>
      <c r="S86" s="75"/>
      <c r="T86" s="140"/>
    </row>
    <row r="87" spans="1:20">
      <c r="A87" s="57">
        <v>44058</v>
      </c>
      <c r="B87" s="25">
        <v>1663</v>
      </c>
      <c r="C87" s="170"/>
      <c r="D87" s="170"/>
      <c r="E87" s="170"/>
      <c r="F87" s="170"/>
      <c r="G87" s="170"/>
      <c r="H87" s="170"/>
      <c r="I87" s="170"/>
      <c r="J87" s="170"/>
      <c r="K87" s="170"/>
      <c r="L87" s="170"/>
      <c r="M87" s="170"/>
      <c r="N87" s="170"/>
      <c r="O87" s="170"/>
      <c r="P87" s="47">
        <v>12</v>
      </c>
      <c r="Q87" s="145"/>
      <c r="R87" s="75"/>
      <c r="S87" s="75"/>
      <c r="T87" s="140"/>
    </row>
    <row r="88" spans="1:20" ht="15" customHeight="1">
      <c r="A88" s="57">
        <v>44059</v>
      </c>
      <c r="B88" s="25">
        <v>1817</v>
      </c>
      <c r="C88" s="170"/>
      <c r="D88" s="170"/>
      <c r="E88" s="170"/>
      <c r="F88" s="170"/>
      <c r="G88" s="170"/>
      <c r="H88" s="170"/>
      <c r="I88" s="170"/>
      <c r="J88" s="170"/>
      <c r="K88" s="170"/>
      <c r="L88" s="170"/>
      <c r="M88" s="170"/>
      <c r="N88" s="170"/>
      <c r="O88" s="170"/>
      <c r="P88" s="47">
        <v>2</v>
      </c>
      <c r="Q88" s="145"/>
      <c r="R88" s="75"/>
      <c r="S88" s="75"/>
      <c r="T88" s="140"/>
    </row>
    <row r="89" spans="1:20">
      <c r="A89" s="57">
        <v>44060</v>
      </c>
      <c r="B89" s="25">
        <v>1533</v>
      </c>
      <c r="C89" s="21">
        <v>0.45</v>
      </c>
      <c r="D89" s="24">
        <v>1</v>
      </c>
      <c r="E89" s="24">
        <v>7.3</v>
      </c>
      <c r="F89" s="25">
        <v>2</v>
      </c>
      <c r="G89" s="25">
        <v>4</v>
      </c>
      <c r="H89" s="25">
        <v>1</v>
      </c>
      <c r="I89" s="21">
        <v>3.9</v>
      </c>
      <c r="J89" s="21">
        <v>0.09</v>
      </c>
      <c r="K89" s="21">
        <v>1.53</v>
      </c>
      <c r="L89" s="21">
        <v>5.98</v>
      </c>
      <c r="M89" s="21">
        <v>1.53</v>
      </c>
      <c r="N89" s="21">
        <v>0.14000000000000001</v>
      </c>
      <c r="O89" s="21">
        <v>6.13</v>
      </c>
      <c r="P89" s="47">
        <v>0</v>
      </c>
      <c r="Q89" s="145">
        <v>0.33333333333333331</v>
      </c>
      <c r="R89" s="75">
        <v>44067</v>
      </c>
      <c r="S89" s="75">
        <v>44067</v>
      </c>
      <c r="T89" s="140"/>
    </row>
    <row r="90" spans="1:20">
      <c r="A90" s="57">
        <v>44061</v>
      </c>
      <c r="B90" s="25">
        <v>1286</v>
      </c>
      <c r="C90" s="170"/>
      <c r="D90" s="170"/>
      <c r="E90" s="170"/>
      <c r="F90" s="170"/>
      <c r="G90" s="170"/>
      <c r="H90" s="170"/>
      <c r="I90" s="170"/>
      <c r="J90" s="170"/>
      <c r="K90" s="170"/>
      <c r="L90" s="170"/>
      <c r="M90" s="170"/>
      <c r="N90" s="170"/>
      <c r="O90" s="170"/>
      <c r="P90" s="47">
        <v>0</v>
      </c>
      <c r="Q90" s="145"/>
      <c r="R90" s="75"/>
      <c r="S90" s="75"/>
      <c r="T90" s="140"/>
    </row>
    <row r="91" spans="1:20">
      <c r="A91" s="57">
        <v>44062</v>
      </c>
      <c r="B91" s="25">
        <v>1502</v>
      </c>
      <c r="C91" s="170"/>
      <c r="D91" s="170"/>
      <c r="E91" s="170"/>
      <c r="F91" s="170"/>
      <c r="G91" s="170"/>
      <c r="H91" s="170"/>
      <c r="I91" s="170"/>
      <c r="J91" s="170"/>
      <c r="K91" s="170"/>
      <c r="L91" s="170"/>
      <c r="M91" s="170"/>
      <c r="N91" s="170"/>
      <c r="O91" s="170"/>
      <c r="P91" s="47">
        <v>0</v>
      </c>
      <c r="Q91" s="145"/>
      <c r="R91" s="75"/>
      <c r="S91" s="75"/>
      <c r="T91" s="140"/>
    </row>
    <row r="92" spans="1:20">
      <c r="A92" s="57">
        <v>44063</v>
      </c>
      <c r="B92" s="25">
        <v>1313</v>
      </c>
      <c r="C92" s="170"/>
      <c r="D92" s="170"/>
      <c r="E92" s="170"/>
      <c r="F92" s="170"/>
      <c r="G92" s="170"/>
      <c r="H92" s="170"/>
      <c r="I92" s="170"/>
      <c r="J92" s="170"/>
      <c r="K92" s="170"/>
      <c r="L92" s="170"/>
      <c r="M92" s="170"/>
      <c r="N92" s="170"/>
      <c r="O92" s="170"/>
      <c r="P92" s="47">
        <v>0</v>
      </c>
      <c r="Q92" s="145"/>
      <c r="R92" s="75"/>
      <c r="S92" s="75"/>
      <c r="T92" s="140"/>
    </row>
    <row r="93" spans="1:20">
      <c r="A93" s="57">
        <v>44064</v>
      </c>
      <c r="B93" s="25">
        <v>1423</v>
      </c>
      <c r="C93" s="170"/>
      <c r="D93" s="170"/>
      <c r="E93" s="170"/>
      <c r="F93" s="170"/>
      <c r="G93" s="170"/>
      <c r="H93" s="170"/>
      <c r="I93" s="170"/>
      <c r="J93" s="170"/>
      <c r="K93" s="170"/>
      <c r="L93" s="170"/>
      <c r="M93" s="170"/>
      <c r="N93" s="170"/>
      <c r="O93" s="170"/>
      <c r="P93" s="47">
        <v>0</v>
      </c>
      <c r="Q93" s="145"/>
      <c r="R93" s="75"/>
      <c r="S93" s="75"/>
      <c r="T93" s="140"/>
    </row>
    <row r="94" spans="1:20">
      <c r="A94" s="57">
        <v>44065</v>
      </c>
      <c r="B94" s="25">
        <v>1379</v>
      </c>
      <c r="C94" s="170"/>
      <c r="D94" s="170"/>
      <c r="E94" s="170"/>
      <c r="F94" s="170"/>
      <c r="G94" s="170"/>
      <c r="H94" s="170"/>
      <c r="I94" s="170"/>
      <c r="J94" s="170"/>
      <c r="K94" s="170"/>
      <c r="L94" s="170"/>
      <c r="M94" s="170"/>
      <c r="N94" s="170"/>
      <c r="O94" s="170"/>
      <c r="P94" s="47">
        <v>0</v>
      </c>
      <c r="Q94" s="145"/>
      <c r="R94" s="75"/>
      <c r="S94" s="75"/>
      <c r="T94" s="140"/>
    </row>
    <row r="95" spans="1:20" ht="15" customHeight="1">
      <c r="A95" s="57">
        <v>44066</v>
      </c>
      <c r="B95" s="25">
        <v>1701</v>
      </c>
      <c r="C95" s="170"/>
      <c r="D95" s="170"/>
      <c r="E95" s="170"/>
      <c r="F95" s="170"/>
      <c r="G95" s="170"/>
      <c r="H95" s="170"/>
      <c r="I95" s="170"/>
      <c r="J95" s="170"/>
      <c r="K95" s="170"/>
      <c r="L95" s="170"/>
      <c r="M95" s="170"/>
      <c r="N95" s="170"/>
      <c r="O95" s="170"/>
      <c r="P95" s="47">
        <v>0</v>
      </c>
      <c r="Q95" s="145"/>
      <c r="R95" s="75"/>
      <c r="S95" s="75"/>
      <c r="T95" s="140"/>
    </row>
    <row r="96" spans="1:20">
      <c r="A96" s="57">
        <v>44067</v>
      </c>
      <c r="B96" s="25">
        <v>1213</v>
      </c>
      <c r="C96" s="170"/>
      <c r="D96" s="170"/>
      <c r="E96" s="170"/>
      <c r="F96" s="170"/>
      <c r="G96" s="170"/>
      <c r="H96" s="170"/>
      <c r="I96" s="170"/>
      <c r="J96" s="170"/>
      <c r="K96" s="170"/>
      <c r="L96" s="170"/>
      <c r="M96" s="170"/>
      <c r="N96" s="170"/>
      <c r="O96" s="170"/>
      <c r="P96" s="47">
        <v>0</v>
      </c>
      <c r="Q96" s="145"/>
      <c r="R96" s="75"/>
      <c r="S96" s="75"/>
      <c r="T96" s="140"/>
    </row>
    <row r="97" spans="1:20">
      <c r="A97" s="57">
        <v>44068</v>
      </c>
      <c r="B97" s="25">
        <v>1386</v>
      </c>
      <c r="C97" s="170"/>
      <c r="D97" s="170"/>
      <c r="E97" s="170"/>
      <c r="F97" s="170"/>
      <c r="G97" s="170"/>
      <c r="H97" s="170"/>
      <c r="I97" s="170"/>
      <c r="J97" s="170"/>
      <c r="K97" s="170"/>
      <c r="L97" s="170"/>
      <c r="M97" s="170"/>
      <c r="N97" s="170"/>
      <c r="O97" s="170"/>
      <c r="P97" s="47">
        <v>0</v>
      </c>
      <c r="Q97" s="145"/>
      <c r="R97" s="75"/>
      <c r="S97" s="75"/>
      <c r="T97" s="140"/>
    </row>
    <row r="98" spans="1:20">
      <c r="A98" s="57">
        <v>44069</v>
      </c>
      <c r="B98" s="25">
        <v>1372</v>
      </c>
      <c r="C98" s="170"/>
      <c r="D98" s="170"/>
      <c r="E98" s="170"/>
      <c r="F98" s="170"/>
      <c r="G98" s="170"/>
      <c r="H98" s="170"/>
      <c r="I98" s="170"/>
      <c r="J98" s="170"/>
      <c r="K98" s="170"/>
      <c r="L98" s="170"/>
      <c r="M98" s="170"/>
      <c r="N98" s="170"/>
      <c r="O98" s="170"/>
      <c r="P98" s="47">
        <v>3</v>
      </c>
      <c r="Q98" s="145"/>
      <c r="R98" s="75"/>
      <c r="S98" s="75"/>
      <c r="T98" s="140"/>
    </row>
    <row r="99" spans="1:20">
      <c r="A99" s="57">
        <v>44070</v>
      </c>
      <c r="B99" s="25">
        <v>1523</v>
      </c>
      <c r="C99" s="170"/>
      <c r="D99" s="170"/>
      <c r="E99" s="170"/>
      <c r="F99" s="170"/>
      <c r="G99" s="170"/>
      <c r="H99" s="170"/>
      <c r="I99" s="170"/>
      <c r="J99" s="170"/>
      <c r="K99" s="170"/>
      <c r="L99" s="170"/>
      <c r="M99" s="170"/>
      <c r="N99" s="170"/>
      <c r="O99" s="170"/>
      <c r="P99" s="47">
        <v>0</v>
      </c>
      <c r="Q99" s="145"/>
      <c r="R99" s="75"/>
      <c r="S99" s="75"/>
      <c r="T99" s="140"/>
    </row>
    <row r="100" spans="1:20">
      <c r="A100" s="57">
        <v>44071</v>
      </c>
      <c r="B100" s="25">
        <v>1203</v>
      </c>
      <c r="C100" s="170"/>
      <c r="D100" s="170"/>
      <c r="E100" s="170"/>
      <c r="F100" s="170"/>
      <c r="G100" s="170"/>
      <c r="H100" s="170"/>
      <c r="I100" s="170"/>
      <c r="J100" s="170"/>
      <c r="K100" s="170"/>
      <c r="L100" s="170"/>
      <c r="M100" s="170"/>
      <c r="N100" s="170"/>
      <c r="O100" s="170"/>
      <c r="P100" s="47">
        <v>0</v>
      </c>
      <c r="Q100" s="145"/>
      <c r="R100" s="75"/>
      <c r="S100" s="75"/>
      <c r="T100" s="140"/>
    </row>
    <row r="101" spans="1:20">
      <c r="A101" s="57">
        <v>44072</v>
      </c>
      <c r="B101" s="25">
        <v>1407</v>
      </c>
      <c r="C101" s="170"/>
      <c r="D101" s="170"/>
      <c r="E101" s="170"/>
      <c r="F101" s="170"/>
      <c r="G101" s="170"/>
      <c r="H101" s="170"/>
      <c r="I101" s="170"/>
      <c r="J101" s="170"/>
      <c r="K101" s="170"/>
      <c r="L101" s="170"/>
      <c r="M101" s="170"/>
      <c r="N101" s="170"/>
      <c r="O101" s="170"/>
      <c r="P101" s="47">
        <v>0</v>
      </c>
      <c r="Q101" s="145"/>
      <c r="R101" s="75"/>
      <c r="S101" s="75"/>
      <c r="T101" s="140"/>
    </row>
    <row r="102" spans="1:20" ht="15" customHeight="1">
      <c r="A102" s="57">
        <v>44073</v>
      </c>
      <c r="B102" s="25">
        <v>1775</v>
      </c>
      <c r="C102" s="170"/>
      <c r="D102" s="170"/>
      <c r="E102" s="170"/>
      <c r="F102" s="170"/>
      <c r="G102" s="170"/>
      <c r="H102" s="170"/>
      <c r="I102" s="170"/>
      <c r="J102" s="170"/>
      <c r="K102" s="170"/>
      <c r="L102" s="170"/>
      <c r="M102" s="170"/>
      <c r="N102" s="170"/>
      <c r="O102" s="170"/>
      <c r="P102" s="47">
        <v>0</v>
      </c>
      <c r="Q102" s="145"/>
      <c r="R102" s="75"/>
      <c r="S102" s="75"/>
      <c r="T102" s="140"/>
    </row>
    <row r="103" spans="1:20">
      <c r="A103" s="57">
        <v>44074</v>
      </c>
      <c r="B103" s="25">
        <v>1070</v>
      </c>
      <c r="C103" s="21">
        <v>0.99</v>
      </c>
      <c r="D103" s="24">
        <v>1</v>
      </c>
      <c r="E103" s="24">
        <v>7.3</v>
      </c>
      <c r="F103" s="25">
        <v>14</v>
      </c>
      <c r="G103" s="25">
        <v>5</v>
      </c>
      <c r="H103" s="25">
        <v>2</v>
      </c>
      <c r="I103" s="21">
        <v>4.0999999999999996</v>
      </c>
      <c r="J103" s="21">
        <v>0.14000000000000001</v>
      </c>
      <c r="K103" s="21">
        <v>2.14</v>
      </c>
      <c r="L103" s="21">
        <v>4.3899999999999997</v>
      </c>
      <c r="M103" s="21">
        <v>1.07</v>
      </c>
      <c r="N103" s="21">
        <v>0.15</v>
      </c>
      <c r="O103" s="21">
        <v>5.35</v>
      </c>
      <c r="P103" s="47">
        <v>0</v>
      </c>
      <c r="Q103" s="145">
        <v>0.4375</v>
      </c>
      <c r="R103" s="75">
        <v>44088</v>
      </c>
      <c r="S103" s="75">
        <v>44095</v>
      </c>
      <c r="T103" s="140"/>
    </row>
    <row r="104" spans="1:20">
      <c r="A104" s="57">
        <v>44075</v>
      </c>
      <c r="B104" s="25">
        <v>1773</v>
      </c>
      <c r="C104" s="170"/>
      <c r="D104" s="170"/>
      <c r="E104" s="170"/>
      <c r="F104" s="170"/>
      <c r="G104" s="170"/>
      <c r="H104" s="170"/>
      <c r="I104" s="170"/>
      <c r="J104" s="170"/>
      <c r="K104" s="170"/>
      <c r="L104" s="170"/>
      <c r="M104" s="170"/>
      <c r="N104" s="170"/>
      <c r="O104" s="170"/>
      <c r="P104" s="47">
        <v>0</v>
      </c>
      <c r="Q104" s="145"/>
      <c r="R104" s="75"/>
      <c r="S104" s="75"/>
      <c r="T104" s="140"/>
    </row>
    <row r="105" spans="1:20">
      <c r="A105" s="57">
        <v>44076</v>
      </c>
      <c r="B105" s="25">
        <v>1079</v>
      </c>
      <c r="C105" s="170"/>
      <c r="D105" s="170"/>
      <c r="E105" s="170"/>
      <c r="F105" s="170"/>
      <c r="G105" s="170"/>
      <c r="H105" s="170"/>
      <c r="I105" s="170"/>
      <c r="J105" s="170"/>
      <c r="K105" s="170"/>
      <c r="L105" s="170"/>
      <c r="M105" s="170"/>
      <c r="N105" s="170"/>
      <c r="O105" s="170"/>
      <c r="P105" s="47">
        <v>4</v>
      </c>
      <c r="Q105" s="145"/>
      <c r="R105" s="75"/>
      <c r="S105" s="75"/>
      <c r="T105" s="140"/>
    </row>
    <row r="106" spans="1:20">
      <c r="A106" s="57">
        <v>44077</v>
      </c>
      <c r="B106" s="25">
        <v>1394</v>
      </c>
      <c r="C106" s="170"/>
      <c r="D106" s="170"/>
      <c r="E106" s="170"/>
      <c r="F106" s="170"/>
      <c r="G106" s="170"/>
      <c r="H106" s="170"/>
      <c r="I106" s="170"/>
      <c r="J106" s="170"/>
      <c r="K106" s="170"/>
      <c r="L106" s="170"/>
      <c r="M106" s="170"/>
      <c r="N106" s="170"/>
      <c r="O106" s="170"/>
      <c r="P106" s="47">
        <v>0</v>
      </c>
      <c r="Q106" s="145"/>
      <c r="R106" s="75"/>
      <c r="S106" s="75"/>
      <c r="T106" s="140"/>
    </row>
    <row r="107" spans="1:20">
      <c r="A107" s="57">
        <v>44078</v>
      </c>
      <c r="B107" s="25">
        <v>1161</v>
      </c>
      <c r="C107" s="170"/>
      <c r="D107" s="170"/>
      <c r="E107" s="170"/>
      <c r="F107" s="170"/>
      <c r="G107" s="170"/>
      <c r="H107" s="170"/>
      <c r="I107" s="170"/>
      <c r="J107" s="170"/>
      <c r="K107" s="170"/>
      <c r="L107" s="170"/>
      <c r="M107" s="170"/>
      <c r="N107" s="170"/>
      <c r="O107" s="170"/>
      <c r="P107" s="47">
        <v>0</v>
      </c>
      <c r="Q107" s="145"/>
      <c r="R107" s="75"/>
      <c r="S107" s="75"/>
    </row>
    <row r="108" spans="1:20">
      <c r="A108" s="57">
        <v>44079</v>
      </c>
      <c r="B108" s="25">
        <v>1614</v>
      </c>
      <c r="C108" s="170"/>
      <c r="D108" s="170"/>
      <c r="E108" s="170"/>
      <c r="F108" s="170"/>
      <c r="G108" s="170"/>
      <c r="H108" s="170"/>
      <c r="I108" s="170"/>
      <c r="J108" s="170"/>
      <c r="K108" s="170"/>
      <c r="L108" s="170"/>
      <c r="M108" s="170"/>
      <c r="N108" s="170"/>
      <c r="O108" s="170"/>
      <c r="P108" s="47">
        <v>0</v>
      </c>
      <c r="Q108" s="145"/>
      <c r="R108" s="75"/>
      <c r="S108" s="75"/>
      <c r="T108" s="140"/>
    </row>
    <row r="109" spans="1:20" ht="15" customHeight="1">
      <c r="A109" s="57">
        <v>44080</v>
      </c>
      <c r="B109" s="25">
        <v>853</v>
      </c>
      <c r="C109" s="170"/>
      <c r="D109" s="170"/>
      <c r="E109" s="170"/>
      <c r="F109" s="170"/>
      <c r="G109" s="170"/>
      <c r="H109" s="170"/>
      <c r="I109" s="170"/>
      <c r="J109" s="170"/>
      <c r="K109" s="170"/>
      <c r="L109" s="170"/>
      <c r="M109" s="170"/>
      <c r="N109" s="170"/>
      <c r="O109" s="170"/>
      <c r="P109" s="47">
        <v>2</v>
      </c>
      <c r="Q109" s="145"/>
      <c r="R109" s="75"/>
      <c r="S109" s="75"/>
      <c r="T109" s="140"/>
    </row>
    <row r="110" spans="1:20">
      <c r="A110" s="57">
        <v>44081</v>
      </c>
      <c r="B110" s="25">
        <v>1652</v>
      </c>
      <c r="C110" s="170"/>
      <c r="D110" s="170"/>
      <c r="E110" s="170"/>
      <c r="F110" s="170"/>
      <c r="G110" s="170"/>
      <c r="H110" s="170"/>
      <c r="I110" s="170"/>
      <c r="J110" s="170"/>
      <c r="K110" s="170"/>
      <c r="L110" s="170"/>
      <c r="M110" s="170"/>
      <c r="N110" s="170"/>
      <c r="O110" s="170"/>
      <c r="P110" s="47">
        <v>0</v>
      </c>
      <c r="Q110" s="145"/>
      <c r="R110" s="75"/>
      <c r="S110" s="75"/>
      <c r="T110" s="140"/>
    </row>
    <row r="111" spans="1:20">
      <c r="A111" s="57">
        <v>44082</v>
      </c>
      <c r="B111" s="25">
        <v>1246</v>
      </c>
      <c r="C111" s="170"/>
      <c r="D111" s="170"/>
      <c r="E111" s="170"/>
      <c r="F111" s="170"/>
      <c r="G111" s="170"/>
      <c r="H111" s="170"/>
      <c r="I111" s="170"/>
      <c r="J111" s="170"/>
      <c r="K111" s="170"/>
      <c r="L111" s="170"/>
      <c r="M111" s="170"/>
      <c r="N111" s="170"/>
      <c r="O111" s="170"/>
      <c r="P111" s="47">
        <v>0</v>
      </c>
      <c r="Q111" s="145"/>
      <c r="R111" s="75"/>
      <c r="S111" s="75"/>
      <c r="T111" s="140"/>
    </row>
    <row r="112" spans="1:20">
      <c r="A112" s="57">
        <v>44083</v>
      </c>
      <c r="B112" s="25">
        <v>1100</v>
      </c>
      <c r="C112" s="170"/>
      <c r="D112" s="170"/>
      <c r="E112" s="170"/>
      <c r="F112" s="170"/>
      <c r="G112" s="170"/>
      <c r="H112" s="170"/>
      <c r="I112" s="170"/>
      <c r="J112" s="170"/>
      <c r="K112" s="170"/>
      <c r="L112" s="170"/>
      <c r="M112" s="170"/>
      <c r="N112" s="170"/>
      <c r="O112" s="170"/>
      <c r="P112" s="47">
        <v>0</v>
      </c>
      <c r="Q112" s="145"/>
      <c r="R112" s="75"/>
      <c r="S112" s="75"/>
      <c r="T112" s="140"/>
    </row>
    <row r="113" spans="1:20">
      <c r="A113" s="57">
        <v>44084</v>
      </c>
      <c r="B113" s="25">
        <v>1183</v>
      </c>
      <c r="C113" s="170"/>
      <c r="D113" s="170"/>
      <c r="E113" s="170"/>
      <c r="F113" s="170"/>
      <c r="G113" s="170"/>
      <c r="H113" s="170"/>
      <c r="I113" s="170"/>
      <c r="J113" s="170"/>
      <c r="K113" s="170"/>
      <c r="L113" s="170"/>
      <c r="M113" s="170"/>
      <c r="N113" s="170"/>
      <c r="O113" s="170"/>
      <c r="P113" s="47">
        <v>13</v>
      </c>
      <c r="Q113" s="145"/>
      <c r="R113" s="75"/>
      <c r="S113" s="75"/>
      <c r="T113" s="140"/>
    </row>
    <row r="114" spans="1:20">
      <c r="A114" s="57">
        <v>44085</v>
      </c>
      <c r="B114" s="25">
        <v>1425</v>
      </c>
      <c r="C114" s="170"/>
      <c r="D114" s="170"/>
      <c r="E114" s="170"/>
      <c r="F114" s="170"/>
      <c r="G114" s="170"/>
      <c r="H114" s="170"/>
      <c r="I114" s="170"/>
      <c r="J114" s="170"/>
      <c r="K114" s="170"/>
      <c r="L114" s="170"/>
      <c r="M114" s="170"/>
      <c r="N114" s="170"/>
      <c r="O114" s="170"/>
      <c r="P114" s="47">
        <v>17</v>
      </c>
      <c r="Q114" s="145"/>
      <c r="R114" s="75"/>
      <c r="S114" s="75"/>
      <c r="T114" s="140"/>
    </row>
    <row r="115" spans="1:20">
      <c r="A115" s="57">
        <v>44086</v>
      </c>
      <c r="B115" s="25">
        <v>1736</v>
      </c>
      <c r="C115" s="170"/>
      <c r="D115" s="170"/>
      <c r="E115" s="170"/>
      <c r="F115" s="170"/>
      <c r="G115" s="170"/>
      <c r="H115" s="170"/>
      <c r="I115" s="170"/>
      <c r="J115" s="170"/>
      <c r="K115" s="170"/>
      <c r="L115" s="170"/>
      <c r="M115" s="170"/>
      <c r="N115" s="170"/>
      <c r="O115" s="170"/>
      <c r="P115" s="47">
        <v>3</v>
      </c>
      <c r="Q115" s="145"/>
      <c r="R115" s="75"/>
      <c r="S115" s="75"/>
      <c r="T115" s="140"/>
    </row>
    <row r="116" spans="1:20" ht="15" customHeight="1">
      <c r="A116" s="57">
        <v>44087</v>
      </c>
      <c r="B116" s="25">
        <v>1215</v>
      </c>
      <c r="C116" s="170"/>
      <c r="D116" s="170"/>
      <c r="E116" s="170"/>
      <c r="F116" s="170"/>
      <c r="G116" s="170"/>
      <c r="H116" s="170"/>
      <c r="I116" s="170"/>
      <c r="J116" s="170"/>
      <c r="K116" s="170"/>
      <c r="L116" s="170"/>
      <c r="M116" s="170"/>
      <c r="N116" s="170"/>
      <c r="O116" s="170"/>
      <c r="P116" s="47">
        <v>1</v>
      </c>
      <c r="Q116" s="145"/>
      <c r="R116" s="75"/>
      <c r="S116" s="75"/>
      <c r="T116" s="140"/>
    </row>
    <row r="117" spans="1:20">
      <c r="A117" s="57">
        <v>44088</v>
      </c>
      <c r="B117" s="25">
        <v>1346</v>
      </c>
      <c r="C117" s="21">
        <v>0.71</v>
      </c>
      <c r="D117" s="24">
        <v>1</v>
      </c>
      <c r="E117" s="24">
        <v>7.2</v>
      </c>
      <c r="F117" s="25">
        <v>1</v>
      </c>
      <c r="G117" s="25">
        <v>6</v>
      </c>
      <c r="H117" s="25">
        <v>1</v>
      </c>
      <c r="I117" s="21">
        <v>3.8</v>
      </c>
      <c r="J117" s="21">
        <v>0.11</v>
      </c>
      <c r="K117" s="21">
        <v>1.35</v>
      </c>
      <c r="L117" s="21">
        <v>5.1100000000000003</v>
      </c>
      <c r="M117" s="21">
        <v>1.35</v>
      </c>
      <c r="N117" s="21">
        <v>0.15</v>
      </c>
      <c r="O117" s="21">
        <v>8.08</v>
      </c>
      <c r="P117" s="47">
        <v>0</v>
      </c>
      <c r="Q117" s="145">
        <v>0.5625</v>
      </c>
      <c r="R117" s="75">
        <v>44103</v>
      </c>
      <c r="S117" s="75">
        <v>44103</v>
      </c>
      <c r="T117" s="140"/>
    </row>
    <row r="118" spans="1:20">
      <c r="A118" s="57">
        <v>44089</v>
      </c>
      <c r="B118" s="25">
        <v>1466</v>
      </c>
      <c r="C118" s="170"/>
      <c r="D118" s="170"/>
      <c r="E118" s="170"/>
      <c r="F118" s="170"/>
      <c r="G118" s="170"/>
      <c r="H118" s="170"/>
      <c r="I118" s="170"/>
      <c r="J118" s="170"/>
      <c r="K118" s="170"/>
      <c r="L118" s="170"/>
      <c r="M118" s="170"/>
      <c r="N118" s="170"/>
      <c r="O118" s="170"/>
      <c r="P118" s="47">
        <v>0</v>
      </c>
      <c r="Q118" s="145"/>
      <c r="R118" s="75"/>
      <c r="S118" s="75"/>
      <c r="T118" s="140"/>
    </row>
    <row r="119" spans="1:20">
      <c r="A119" s="57">
        <v>44090</v>
      </c>
      <c r="B119" s="25">
        <v>1243</v>
      </c>
      <c r="C119" s="170"/>
      <c r="D119" s="170"/>
      <c r="E119" s="170"/>
      <c r="F119" s="170"/>
      <c r="G119" s="170"/>
      <c r="H119" s="170"/>
      <c r="I119" s="170"/>
      <c r="J119" s="170"/>
      <c r="K119" s="170"/>
      <c r="L119" s="170"/>
      <c r="M119" s="170"/>
      <c r="N119" s="170"/>
      <c r="O119" s="170"/>
      <c r="P119" s="47">
        <v>0</v>
      </c>
      <c r="Q119" s="145"/>
      <c r="R119" s="75"/>
      <c r="S119" s="75"/>
      <c r="T119" s="140"/>
    </row>
    <row r="120" spans="1:20">
      <c r="A120" s="57">
        <v>44091</v>
      </c>
      <c r="B120" s="25">
        <v>1243</v>
      </c>
      <c r="C120" s="170"/>
      <c r="D120" s="170"/>
      <c r="E120" s="170"/>
      <c r="F120" s="170"/>
      <c r="G120" s="170"/>
      <c r="H120" s="170"/>
      <c r="I120" s="170"/>
      <c r="J120" s="170"/>
      <c r="K120" s="170"/>
      <c r="L120" s="170"/>
      <c r="M120" s="170"/>
      <c r="N120" s="170"/>
      <c r="O120" s="170"/>
      <c r="P120" s="47">
        <v>0</v>
      </c>
      <c r="Q120" s="145"/>
      <c r="R120" s="75"/>
      <c r="S120" s="75"/>
      <c r="T120" s="140"/>
    </row>
    <row r="121" spans="1:20">
      <c r="A121" s="57">
        <v>44092</v>
      </c>
      <c r="B121" s="25">
        <v>1267</v>
      </c>
      <c r="C121" s="170"/>
      <c r="D121" s="170"/>
      <c r="E121" s="170"/>
      <c r="F121" s="170"/>
      <c r="G121" s="170"/>
      <c r="H121" s="170"/>
      <c r="I121" s="170"/>
      <c r="J121" s="170"/>
      <c r="K121" s="170"/>
      <c r="L121" s="170"/>
      <c r="M121" s="170"/>
      <c r="N121" s="170"/>
      <c r="O121" s="170"/>
      <c r="P121" s="47">
        <v>0</v>
      </c>
      <c r="Q121" s="145"/>
      <c r="R121" s="75"/>
      <c r="S121" s="75"/>
      <c r="T121" s="140"/>
    </row>
    <row r="122" spans="1:20">
      <c r="A122" s="57">
        <v>44093</v>
      </c>
      <c r="B122" s="25">
        <v>1164</v>
      </c>
      <c r="C122" s="170"/>
      <c r="D122" s="170"/>
      <c r="E122" s="170"/>
      <c r="F122" s="170"/>
      <c r="G122" s="170"/>
      <c r="H122" s="170"/>
      <c r="I122" s="170"/>
      <c r="J122" s="170"/>
      <c r="K122" s="170"/>
      <c r="L122" s="170"/>
      <c r="M122" s="170"/>
      <c r="N122" s="170"/>
      <c r="O122" s="170"/>
      <c r="P122" s="47">
        <v>0</v>
      </c>
      <c r="Q122" s="145"/>
      <c r="R122" s="75"/>
      <c r="S122" s="75"/>
      <c r="T122" s="140"/>
    </row>
    <row r="123" spans="1:20" ht="15" customHeight="1">
      <c r="A123" s="57">
        <v>44094</v>
      </c>
      <c r="B123" s="25">
        <v>1227</v>
      </c>
      <c r="C123" s="170"/>
      <c r="D123" s="170"/>
      <c r="E123" s="170"/>
      <c r="F123" s="170"/>
      <c r="G123" s="170"/>
      <c r="H123" s="170"/>
      <c r="I123" s="170"/>
      <c r="J123" s="170"/>
      <c r="K123" s="170"/>
      <c r="L123" s="170"/>
      <c r="M123" s="170"/>
      <c r="N123" s="170"/>
      <c r="O123" s="170"/>
      <c r="P123" s="47">
        <v>3</v>
      </c>
      <c r="Q123" s="145"/>
      <c r="R123" s="75"/>
      <c r="S123" s="75"/>
      <c r="T123" s="140"/>
    </row>
    <row r="124" spans="1:20">
      <c r="A124" s="57">
        <v>44095</v>
      </c>
      <c r="B124" s="25">
        <v>1392</v>
      </c>
      <c r="C124" s="170"/>
      <c r="D124" s="170"/>
      <c r="E124" s="170"/>
      <c r="F124" s="170"/>
      <c r="G124" s="170"/>
      <c r="H124" s="170"/>
      <c r="I124" s="170"/>
      <c r="J124" s="170"/>
      <c r="K124" s="170"/>
      <c r="L124" s="170"/>
      <c r="M124" s="170"/>
      <c r="N124" s="170"/>
      <c r="O124" s="170"/>
      <c r="P124" s="47">
        <v>0</v>
      </c>
      <c r="Q124" s="145"/>
      <c r="R124" s="75"/>
      <c r="S124" s="75"/>
      <c r="T124" s="140"/>
    </row>
    <row r="125" spans="1:20">
      <c r="A125" s="57">
        <v>44096</v>
      </c>
      <c r="B125" s="25">
        <v>1269</v>
      </c>
      <c r="C125" s="170"/>
      <c r="D125" s="170"/>
      <c r="E125" s="170"/>
      <c r="F125" s="170"/>
      <c r="G125" s="170"/>
      <c r="H125" s="170"/>
      <c r="I125" s="170"/>
      <c r="J125" s="170"/>
      <c r="K125" s="170"/>
      <c r="L125" s="170"/>
      <c r="M125" s="170"/>
      <c r="N125" s="170"/>
      <c r="O125" s="170"/>
      <c r="P125" s="47">
        <v>0</v>
      </c>
      <c r="Q125" s="145"/>
      <c r="R125" s="75"/>
      <c r="S125" s="75"/>
      <c r="T125" s="140"/>
    </row>
    <row r="126" spans="1:20">
      <c r="A126" s="57">
        <v>44097</v>
      </c>
      <c r="B126" s="25">
        <v>1244</v>
      </c>
      <c r="C126" s="170"/>
      <c r="D126" s="170"/>
      <c r="E126" s="170"/>
      <c r="F126" s="170"/>
      <c r="G126" s="170"/>
      <c r="H126" s="170"/>
      <c r="I126" s="170"/>
      <c r="J126" s="170"/>
      <c r="K126" s="170"/>
      <c r="L126" s="170"/>
      <c r="M126" s="170"/>
      <c r="N126" s="170"/>
      <c r="O126" s="170"/>
      <c r="P126" s="47">
        <v>2</v>
      </c>
      <c r="Q126" s="145"/>
      <c r="R126" s="75"/>
      <c r="S126" s="75"/>
      <c r="T126" s="140"/>
    </row>
    <row r="127" spans="1:20">
      <c r="A127" s="57">
        <v>44098</v>
      </c>
      <c r="B127" s="25">
        <v>1210</v>
      </c>
      <c r="C127" s="170"/>
      <c r="D127" s="170"/>
      <c r="E127" s="170"/>
      <c r="F127" s="170"/>
      <c r="G127" s="170"/>
      <c r="H127" s="170"/>
      <c r="I127" s="170"/>
      <c r="J127" s="170"/>
      <c r="K127" s="170"/>
      <c r="L127" s="170"/>
      <c r="M127" s="170"/>
      <c r="N127" s="170"/>
      <c r="O127" s="170"/>
      <c r="P127" s="47">
        <v>0</v>
      </c>
      <c r="Q127" s="145"/>
      <c r="R127" s="75"/>
      <c r="S127" s="75"/>
      <c r="T127" s="140"/>
    </row>
    <row r="128" spans="1:20">
      <c r="A128" s="57">
        <v>44099</v>
      </c>
      <c r="B128" s="25">
        <v>1133</v>
      </c>
      <c r="C128" s="170"/>
      <c r="D128" s="170"/>
      <c r="E128" s="170"/>
      <c r="F128" s="170"/>
      <c r="G128" s="170"/>
      <c r="H128" s="170"/>
      <c r="I128" s="170"/>
      <c r="J128" s="170"/>
      <c r="K128" s="170"/>
      <c r="L128" s="170"/>
      <c r="M128" s="170"/>
      <c r="N128" s="170"/>
      <c r="O128" s="170"/>
      <c r="P128" s="47">
        <v>0</v>
      </c>
      <c r="Q128" s="145"/>
      <c r="R128" s="75"/>
      <c r="S128" s="75"/>
      <c r="T128" s="140"/>
    </row>
    <row r="129" spans="1:20">
      <c r="A129" s="57">
        <v>44100</v>
      </c>
      <c r="B129" s="25">
        <v>999</v>
      </c>
      <c r="C129" s="170"/>
      <c r="D129" s="170"/>
      <c r="E129" s="170"/>
      <c r="F129" s="170"/>
      <c r="G129" s="170"/>
      <c r="H129" s="170"/>
      <c r="I129" s="170"/>
      <c r="J129" s="170"/>
      <c r="K129" s="170"/>
      <c r="L129" s="170"/>
      <c r="M129" s="170"/>
      <c r="N129" s="170"/>
      <c r="O129" s="170"/>
      <c r="P129" s="47">
        <v>0</v>
      </c>
      <c r="Q129" s="145"/>
      <c r="R129" s="75"/>
      <c r="S129" s="75"/>
      <c r="T129" s="140"/>
    </row>
    <row r="130" spans="1:20" ht="15" customHeight="1">
      <c r="A130" s="57">
        <v>44101</v>
      </c>
      <c r="B130" s="25">
        <v>1567</v>
      </c>
      <c r="C130" s="170"/>
      <c r="D130" s="170"/>
      <c r="E130" s="170"/>
      <c r="F130" s="170"/>
      <c r="G130" s="170"/>
      <c r="H130" s="170"/>
      <c r="I130" s="170"/>
      <c r="J130" s="170"/>
      <c r="K130" s="170"/>
      <c r="L130" s="170"/>
      <c r="M130" s="170"/>
      <c r="N130" s="170"/>
      <c r="O130" s="170"/>
      <c r="P130" s="47">
        <v>0</v>
      </c>
      <c r="Q130" s="145"/>
      <c r="R130" s="75"/>
      <c r="S130" s="75"/>
      <c r="T130" s="140"/>
    </row>
    <row r="131" spans="1:20">
      <c r="A131" s="57">
        <v>44102</v>
      </c>
      <c r="B131" s="25">
        <v>1336</v>
      </c>
      <c r="C131" s="21">
        <v>0.67</v>
      </c>
      <c r="D131" s="24">
        <v>1</v>
      </c>
      <c r="E131" s="24">
        <v>7.2</v>
      </c>
      <c r="F131" s="25">
        <v>1</v>
      </c>
      <c r="G131" s="25">
        <v>2</v>
      </c>
      <c r="H131" s="25">
        <v>2</v>
      </c>
      <c r="I131" s="21">
        <v>5.2</v>
      </c>
      <c r="J131" s="21">
        <v>0.12</v>
      </c>
      <c r="K131" s="21">
        <v>2.67</v>
      </c>
      <c r="L131" s="21">
        <v>6.95</v>
      </c>
      <c r="M131" s="21">
        <v>1.34</v>
      </c>
      <c r="N131" s="21">
        <v>0.16</v>
      </c>
      <c r="O131" s="21">
        <v>2.67</v>
      </c>
      <c r="P131" s="47">
        <v>0</v>
      </c>
      <c r="Q131" s="145">
        <v>0.41666666666666669</v>
      </c>
      <c r="R131" s="75">
        <v>44113</v>
      </c>
      <c r="S131" s="75">
        <v>44113</v>
      </c>
      <c r="T131" s="140"/>
    </row>
    <row r="132" spans="1:20">
      <c r="A132" s="57">
        <v>44103</v>
      </c>
      <c r="B132" s="25">
        <v>1213</v>
      </c>
      <c r="C132" s="170"/>
      <c r="D132" s="170"/>
      <c r="E132" s="170"/>
      <c r="F132" s="170"/>
      <c r="G132" s="170"/>
      <c r="H132" s="170"/>
      <c r="I132" s="170"/>
      <c r="J132" s="170"/>
      <c r="K132" s="170"/>
      <c r="L132" s="170"/>
      <c r="M132" s="170"/>
      <c r="N132" s="170"/>
      <c r="O132" s="170"/>
      <c r="P132" s="47">
        <v>3</v>
      </c>
      <c r="Q132" s="145"/>
      <c r="R132" s="75"/>
      <c r="S132" s="75"/>
      <c r="T132" s="140"/>
    </row>
    <row r="133" spans="1:20">
      <c r="A133" s="57">
        <v>44104</v>
      </c>
      <c r="B133" s="25">
        <v>1218</v>
      </c>
      <c r="C133" s="170"/>
      <c r="D133" s="170"/>
      <c r="E133" s="170"/>
      <c r="F133" s="170"/>
      <c r="G133" s="170"/>
      <c r="H133" s="170"/>
      <c r="I133" s="170"/>
      <c r="J133" s="170"/>
      <c r="K133" s="170"/>
      <c r="L133" s="170"/>
      <c r="M133" s="170"/>
      <c r="N133" s="170"/>
      <c r="O133" s="170"/>
      <c r="P133" s="47">
        <v>0</v>
      </c>
      <c r="Q133" s="145"/>
      <c r="R133" s="75"/>
      <c r="S133" s="75"/>
      <c r="T133" s="140"/>
    </row>
    <row r="134" spans="1:20">
      <c r="A134" s="57">
        <v>44105</v>
      </c>
      <c r="B134" s="25">
        <v>769</v>
      </c>
      <c r="C134" s="170"/>
      <c r="D134" s="170"/>
      <c r="E134" s="170"/>
      <c r="F134" s="170"/>
      <c r="G134" s="170"/>
      <c r="H134" s="170"/>
      <c r="I134" s="170"/>
      <c r="J134" s="170"/>
      <c r="K134" s="170"/>
      <c r="L134" s="170"/>
      <c r="M134" s="170"/>
      <c r="N134" s="170"/>
      <c r="O134" s="170"/>
      <c r="P134" s="47">
        <v>0</v>
      </c>
      <c r="Q134" s="145"/>
      <c r="R134" s="75"/>
      <c r="S134" s="75"/>
      <c r="T134" s="140"/>
    </row>
    <row r="135" spans="1:20">
      <c r="A135" s="57">
        <v>44106</v>
      </c>
      <c r="B135" s="25">
        <v>1492</v>
      </c>
      <c r="C135" s="170"/>
      <c r="D135" s="170"/>
      <c r="E135" s="170"/>
      <c r="F135" s="170"/>
      <c r="G135" s="170"/>
      <c r="H135" s="170"/>
      <c r="I135" s="170"/>
      <c r="J135" s="170"/>
      <c r="K135" s="170"/>
      <c r="L135" s="170"/>
      <c r="M135" s="170"/>
      <c r="N135" s="170"/>
      <c r="O135" s="170"/>
      <c r="P135" s="47">
        <v>0</v>
      </c>
      <c r="Q135" s="145"/>
      <c r="R135" s="75"/>
      <c r="S135" s="75"/>
      <c r="T135" s="140"/>
    </row>
    <row r="136" spans="1:20">
      <c r="A136" s="57">
        <v>44107</v>
      </c>
      <c r="B136" s="25">
        <v>1363</v>
      </c>
      <c r="C136" s="170"/>
      <c r="D136" s="170"/>
      <c r="E136" s="170"/>
      <c r="F136" s="170"/>
      <c r="G136" s="170"/>
      <c r="H136" s="170"/>
      <c r="I136" s="170"/>
      <c r="J136" s="170"/>
      <c r="K136" s="170"/>
      <c r="L136" s="170"/>
      <c r="M136" s="170"/>
      <c r="N136" s="170"/>
      <c r="O136" s="170"/>
      <c r="P136" s="47">
        <v>0</v>
      </c>
      <c r="Q136" s="145"/>
      <c r="R136" s="75"/>
      <c r="S136" s="75"/>
      <c r="T136" s="140"/>
    </row>
    <row r="137" spans="1:20" ht="15" customHeight="1">
      <c r="A137" s="57">
        <v>44108</v>
      </c>
      <c r="B137" s="25">
        <v>1464</v>
      </c>
      <c r="C137" s="170"/>
      <c r="D137" s="170"/>
      <c r="E137" s="170"/>
      <c r="F137" s="170"/>
      <c r="G137" s="170"/>
      <c r="H137" s="170"/>
      <c r="I137" s="170"/>
      <c r="J137" s="170"/>
      <c r="K137" s="170"/>
      <c r="L137" s="170"/>
      <c r="M137" s="170"/>
      <c r="N137" s="170"/>
      <c r="O137" s="170"/>
      <c r="P137" s="47">
        <v>0</v>
      </c>
      <c r="Q137" s="145"/>
      <c r="R137" s="75"/>
      <c r="S137" s="75"/>
      <c r="T137" s="140"/>
    </row>
    <row r="138" spans="1:20">
      <c r="A138" s="57">
        <v>44109</v>
      </c>
      <c r="B138" s="25">
        <v>1464</v>
      </c>
      <c r="C138" s="170"/>
      <c r="D138" s="170"/>
      <c r="E138" s="170"/>
      <c r="F138" s="170"/>
      <c r="G138" s="170"/>
      <c r="H138" s="170"/>
      <c r="I138" s="170"/>
      <c r="J138" s="170"/>
      <c r="K138" s="170"/>
      <c r="L138" s="170"/>
      <c r="M138" s="170"/>
      <c r="N138" s="170"/>
      <c r="O138" s="170"/>
      <c r="P138" s="47">
        <v>0</v>
      </c>
      <c r="Q138" s="145"/>
      <c r="R138" s="75"/>
      <c r="S138" s="75"/>
      <c r="T138" s="140"/>
    </row>
    <row r="139" spans="1:20">
      <c r="A139" s="57">
        <v>44110</v>
      </c>
      <c r="B139" s="25">
        <v>1494</v>
      </c>
      <c r="C139" s="170"/>
      <c r="D139" s="170"/>
      <c r="E139" s="170"/>
      <c r="F139" s="170"/>
      <c r="G139" s="170"/>
      <c r="H139" s="170"/>
      <c r="I139" s="170"/>
      <c r="J139" s="170"/>
      <c r="K139" s="170"/>
      <c r="L139" s="170"/>
      <c r="M139" s="170"/>
      <c r="N139" s="170"/>
      <c r="O139" s="170"/>
      <c r="P139" s="47">
        <v>0</v>
      </c>
      <c r="Q139" s="145"/>
      <c r="R139" s="75"/>
      <c r="S139" s="75"/>
      <c r="T139" s="140"/>
    </row>
    <row r="140" spans="1:20">
      <c r="A140" s="57">
        <v>44111</v>
      </c>
      <c r="B140" s="25">
        <v>1177</v>
      </c>
      <c r="C140" s="170"/>
      <c r="D140" s="170"/>
      <c r="E140" s="170"/>
      <c r="F140" s="170"/>
      <c r="G140" s="170"/>
      <c r="H140" s="170"/>
      <c r="I140" s="170"/>
      <c r="J140" s="170"/>
      <c r="K140" s="170"/>
      <c r="L140" s="170"/>
      <c r="M140" s="170"/>
      <c r="N140" s="170"/>
      <c r="O140" s="170"/>
      <c r="P140" s="47">
        <v>0</v>
      </c>
      <c r="Q140" s="145"/>
      <c r="R140" s="75"/>
      <c r="S140" s="75"/>
      <c r="T140" s="140"/>
    </row>
    <row r="141" spans="1:20">
      <c r="A141" s="57">
        <v>44112</v>
      </c>
      <c r="B141" s="25">
        <v>1416</v>
      </c>
      <c r="C141" s="170"/>
      <c r="D141" s="170"/>
      <c r="E141" s="170"/>
      <c r="F141" s="170"/>
      <c r="G141" s="170"/>
      <c r="H141" s="170"/>
      <c r="I141" s="170"/>
      <c r="J141" s="170"/>
      <c r="K141" s="170"/>
      <c r="L141" s="170"/>
      <c r="M141" s="170"/>
      <c r="N141" s="170"/>
      <c r="O141" s="170"/>
      <c r="P141" s="47">
        <v>0</v>
      </c>
      <c r="Q141" s="145"/>
      <c r="R141" s="75"/>
      <c r="S141" s="75"/>
      <c r="T141" s="140"/>
    </row>
    <row r="142" spans="1:20">
      <c r="A142" s="57">
        <v>44113</v>
      </c>
      <c r="B142" s="25">
        <v>779</v>
      </c>
      <c r="C142" s="170"/>
      <c r="D142" s="170"/>
      <c r="E142" s="170"/>
      <c r="F142" s="170"/>
      <c r="G142" s="170"/>
      <c r="H142" s="170"/>
      <c r="I142" s="170"/>
      <c r="J142" s="170"/>
      <c r="K142" s="170"/>
      <c r="L142" s="170"/>
      <c r="M142" s="170"/>
      <c r="N142" s="170"/>
      <c r="O142" s="170"/>
      <c r="P142" s="47">
        <v>0</v>
      </c>
      <c r="Q142" s="145"/>
      <c r="R142" s="75"/>
      <c r="S142" s="75"/>
      <c r="T142" s="140"/>
    </row>
    <row r="143" spans="1:20">
      <c r="A143" s="57">
        <v>44114</v>
      </c>
      <c r="B143" s="25">
        <v>1526</v>
      </c>
      <c r="C143" s="170"/>
      <c r="D143" s="170"/>
      <c r="E143" s="170"/>
      <c r="F143" s="170"/>
      <c r="G143" s="170"/>
      <c r="H143" s="170"/>
      <c r="I143" s="170"/>
      <c r="J143" s="170"/>
      <c r="K143" s="170"/>
      <c r="L143" s="170"/>
      <c r="M143" s="170"/>
      <c r="N143" s="170"/>
      <c r="O143" s="170"/>
      <c r="P143" s="47">
        <v>0</v>
      </c>
      <c r="Q143" s="145"/>
      <c r="R143" s="75"/>
      <c r="S143" s="75"/>
      <c r="T143" s="140"/>
    </row>
    <row r="144" spans="1:20" ht="15" customHeight="1">
      <c r="A144" s="57">
        <v>44115</v>
      </c>
      <c r="B144" s="25">
        <v>1175</v>
      </c>
      <c r="C144" s="170"/>
      <c r="D144" s="170"/>
      <c r="E144" s="170"/>
      <c r="F144" s="170"/>
      <c r="G144" s="170"/>
      <c r="H144" s="170"/>
      <c r="I144" s="170"/>
      <c r="J144" s="170"/>
      <c r="K144" s="170"/>
      <c r="L144" s="170"/>
      <c r="M144" s="170"/>
      <c r="N144" s="170"/>
      <c r="O144" s="170"/>
      <c r="P144" s="47">
        <v>0</v>
      </c>
      <c r="Q144" s="145"/>
      <c r="R144" s="75"/>
      <c r="S144" s="75"/>
      <c r="T144" s="140"/>
    </row>
    <row r="145" spans="1:20">
      <c r="A145" s="57">
        <v>44116</v>
      </c>
      <c r="B145" s="25">
        <v>1276</v>
      </c>
      <c r="C145" s="21">
        <v>0.83</v>
      </c>
      <c r="D145" s="24">
        <v>1</v>
      </c>
      <c r="E145" s="24">
        <v>7.3</v>
      </c>
      <c r="F145" s="25">
        <v>6</v>
      </c>
      <c r="G145" s="25">
        <v>4</v>
      </c>
      <c r="H145" s="25">
        <v>2</v>
      </c>
      <c r="I145" s="21">
        <v>4.8</v>
      </c>
      <c r="J145" s="21">
        <v>0.17</v>
      </c>
      <c r="K145" s="21">
        <v>2.5499999999999998</v>
      </c>
      <c r="L145" s="21">
        <v>6.12</v>
      </c>
      <c r="M145" s="21">
        <v>1.28</v>
      </c>
      <c r="N145" s="21">
        <v>0.22</v>
      </c>
      <c r="O145" s="21">
        <v>5.0999999999999996</v>
      </c>
      <c r="P145" s="47">
        <v>0</v>
      </c>
      <c r="Q145" s="145">
        <v>0.41666666666666669</v>
      </c>
      <c r="R145" s="75">
        <v>44126</v>
      </c>
      <c r="S145" s="75">
        <v>44126</v>
      </c>
      <c r="T145" s="140"/>
    </row>
    <row r="146" spans="1:20">
      <c r="A146" s="57">
        <v>44117</v>
      </c>
      <c r="B146" s="25">
        <v>1175</v>
      </c>
      <c r="C146" s="170"/>
      <c r="D146" s="170"/>
      <c r="E146" s="170"/>
      <c r="F146" s="170"/>
      <c r="G146" s="170"/>
      <c r="H146" s="170"/>
      <c r="I146" s="170"/>
      <c r="J146" s="170"/>
      <c r="K146" s="170"/>
      <c r="L146" s="170"/>
      <c r="M146" s="170"/>
      <c r="N146" s="170"/>
      <c r="O146" s="170"/>
      <c r="P146" s="47">
        <v>0</v>
      </c>
      <c r="Q146" s="145"/>
      <c r="R146" s="75"/>
      <c r="S146" s="75"/>
      <c r="T146" s="140"/>
    </row>
    <row r="147" spans="1:20">
      <c r="A147" s="57">
        <v>44118</v>
      </c>
      <c r="B147" s="25">
        <v>1147</v>
      </c>
      <c r="C147" s="170"/>
      <c r="D147" s="170"/>
      <c r="E147" s="170"/>
      <c r="F147" s="170"/>
      <c r="G147" s="170"/>
      <c r="H147" s="170"/>
      <c r="I147" s="170"/>
      <c r="J147" s="170"/>
      <c r="K147" s="170"/>
      <c r="L147" s="170"/>
      <c r="M147" s="170"/>
      <c r="N147" s="170"/>
      <c r="O147" s="170"/>
      <c r="P147" s="47">
        <v>0</v>
      </c>
      <c r="Q147" s="145"/>
      <c r="R147" s="75"/>
      <c r="S147" s="75"/>
      <c r="T147" s="140"/>
    </row>
    <row r="148" spans="1:20">
      <c r="A148" s="57">
        <v>44119</v>
      </c>
      <c r="B148" s="25">
        <v>1100</v>
      </c>
      <c r="C148" s="170"/>
      <c r="D148" s="170"/>
      <c r="E148" s="170"/>
      <c r="F148" s="170"/>
      <c r="G148" s="170"/>
      <c r="H148" s="170"/>
      <c r="I148" s="170"/>
      <c r="J148" s="170"/>
      <c r="K148" s="170"/>
      <c r="L148" s="170"/>
      <c r="M148" s="170"/>
      <c r="N148" s="170"/>
      <c r="O148" s="170"/>
      <c r="P148" s="47">
        <v>0</v>
      </c>
      <c r="Q148" s="145"/>
      <c r="R148" s="75"/>
      <c r="S148" s="75"/>
      <c r="T148" s="140"/>
    </row>
    <row r="149" spans="1:20">
      <c r="A149" s="57">
        <v>44120</v>
      </c>
      <c r="B149" s="25">
        <v>1095</v>
      </c>
      <c r="C149" s="170"/>
      <c r="D149" s="170"/>
      <c r="E149" s="170"/>
      <c r="F149" s="170"/>
      <c r="G149" s="170"/>
      <c r="H149" s="170"/>
      <c r="I149" s="170"/>
      <c r="J149" s="170"/>
      <c r="K149" s="170"/>
      <c r="L149" s="170"/>
      <c r="M149" s="170"/>
      <c r="N149" s="170"/>
      <c r="O149" s="170"/>
      <c r="P149" s="47">
        <v>0</v>
      </c>
      <c r="Q149" s="145"/>
      <c r="R149" s="75"/>
      <c r="S149" s="75"/>
      <c r="T149" s="140"/>
    </row>
    <row r="150" spans="1:20">
      <c r="A150" s="57">
        <v>44121</v>
      </c>
      <c r="B150" s="25">
        <v>511</v>
      </c>
      <c r="C150" s="170"/>
      <c r="D150" s="170"/>
      <c r="E150" s="170"/>
      <c r="F150" s="170"/>
      <c r="G150" s="170"/>
      <c r="H150" s="170"/>
      <c r="I150" s="170"/>
      <c r="J150" s="170"/>
      <c r="K150" s="170"/>
      <c r="L150" s="170"/>
      <c r="M150" s="170"/>
      <c r="N150" s="170"/>
      <c r="O150" s="170"/>
      <c r="P150" s="47">
        <v>0</v>
      </c>
      <c r="Q150" s="145"/>
      <c r="R150" s="75"/>
      <c r="S150" s="75"/>
      <c r="T150" s="140"/>
    </row>
    <row r="151" spans="1:20" ht="15" customHeight="1">
      <c r="A151" s="57">
        <v>44122</v>
      </c>
      <c r="B151" s="25">
        <v>1294</v>
      </c>
      <c r="C151" s="170"/>
      <c r="D151" s="170"/>
      <c r="E151" s="170"/>
      <c r="F151" s="170"/>
      <c r="G151" s="170"/>
      <c r="H151" s="170"/>
      <c r="I151" s="170"/>
      <c r="J151" s="170"/>
      <c r="K151" s="170"/>
      <c r="L151" s="170"/>
      <c r="M151" s="170"/>
      <c r="N151" s="170"/>
      <c r="O151" s="170"/>
      <c r="P151" s="47">
        <v>0</v>
      </c>
      <c r="Q151" s="145"/>
      <c r="R151" s="75"/>
      <c r="S151" s="75"/>
      <c r="T151" s="140"/>
    </row>
    <row r="152" spans="1:20">
      <c r="A152" s="57">
        <v>44123</v>
      </c>
      <c r="B152" s="25">
        <v>1303</v>
      </c>
      <c r="C152" s="170"/>
      <c r="D152" s="170"/>
      <c r="E152" s="170"/>
      <c r="F152" s="170"/>
      <c r="G152" s="170"/>
      <c r="H152" s="170"/>
      <c r="I152" s="170"/>
      <c r="J152" s="170"/>
      <c r="K152" s="170"/>
      <c r="L152" s="170"/>
      <c r="M152" s="170"/>
      <c r="N152" s="170"/>
      <c r="O152" s="170"/>
      <c r="P152" s="47">
        <v>10</v>
      </c>
      <c r="Q152" s="145"/>
      <c r="R152" s="75"/>
      <c r="S152" s="75"/>
      <c r="T152" s="140"/>
    </row>
    <row r="153" spans="1:20">
      <c r="A153" s="57">
        <v>44124</v>
      </c>
      <c r="B153" s="25">
        <v>1400</v>
      </c>
      <c r="C153" s="170"/>
      <c r="D153" s="170"/>
      <c r="E153" s="170"/>
      <c r="F153" s="170"/>
      <c r="G153" s="170"/>
      <c r="H153" s="170"/>
      <c r="I153" s="170"/>
      <c r="J153" s="170"/>
      <c r="K153" s="170"/>
      <c r="L153" s="170"/>
      <c r="M153" s="170"/>
      <c r="N153" s="170"/>
      <c r="O153" s="170"/>
      <c r="P153" s="47">
        <v>2</v>
      </c>
      <c r="Q153" s="145"/>
      <c r="R153" s="75"/>
      <c r="S153" s="75"/>
      <c r="T153" s="140"/>
    </row>
    <row r="154" spans="1:20">
      <c r="A154" s="57">
        <v>44125</v>
      </c>
      <c r="B154" s="25">
        <v>1235</v>
      </c>
      <c r="C154" s="170"/>
      <c r="D154" s="170"/>
      <c r="E154" s="170"/>
      <c r="F154" s="170"/>
      <c r="G154" s="170"/>
      <c r="H154" s="170"/>
      <c r="I154" s="170"/>
      <c r="J154" s="170"/>
      <c r="K154" s="170"/>
      <c r="L154" s="170"/>
      <c r="M154" s="170"/>
      <c r="N154" s="170"/>
      <c r="O154" s="170"/>
      <c r="P154" s="47">
        <v>0</v>
      </c>
      <c r="Q154" s="145"/>
      <c r="R154" s="75"/>
      <c r="S154" s="75"/>
      <c r="T154" s="140"/>
    </row>
    <row r="155" spans="1:20">
      <c r="A155" s="57">
        <v>44126</v>
      </c>
      <c r="B155" s="25">
        <v>1222</v>
      </c>
      <c r="C155" s="170"/>
      <c r="D155" s="170"/>
      <c r="E155" s="170"/>
      <c r="F155" s="170"/>
      <c r="G155" s="170"/>
      <c r="H155" s="170"/>
      <c r="I155" s="170"/>
      <c r="J155" s="170"/>
      <c r="K155" s="170"/>
      <c r="L155" s="170"/>
      <c r="M155" s="170"/>
      <c r="N155" s="170"/>
      <c r="O155" s="170"/>
      <c r="P155" s="47">
        <v>0</v>
      </c>
      <c r="Q155" s="145"/>
      <c r="R155" s="75"/>
      <c r="S155" s="75"/>
      <c r="T155" s="140"/>
    </row>
    <row r="156" spans="1:20">
      <c r="A156" s="57">
        <v>44127</v>
      </c>
      <c r="B156" s="25">
        <v>1114</v>
      </c>
      <c r="C156" s="170"/>
      <c r="D156" s="170"/>
      <c r="E156" s="170"/>
      <c r="F156" s="170"/>
      <c r="G156" s="170"/>
      <c r="H156" s="170"/>
      <c r="I156" s="170"/>
      <c r="J156" s="170"/>
      <c r="K156" s="170"/>
      <c r="L156" s="170"/>
      <c r="M156" s="170"/>
      <c r="N156" s="170"/>
      <c r="O156" s="170"/>
      <c r="P156" s="47">
        <v>0</v>
      </c>
      <c r="Q156" s="145"/>
      <c r="R156" s="75"/>
      <c r="S156" s="75"/>
      <c r="T156" s="140"/>
    </row>
    <row r="157" spans="1:20">
      <c r="A157" s="57">
        <v>44128</v>
      </c>
      <c r="B157" s="25">
        <v>1082</v>
      </c>
      <c r="C157" s="170"/>
      <c r="D157" s="170"/>
      <c r="E157" s="170"/>
      <c r="F157" s="170"/>
      <c r="G157" s="170"/>
      <c r="H157" s="170"/>
      <c r="I157" s="170"/>
      <c r="J157" s="170"/>
      <c r="K157" s="170"/>
      <c r="L157" s="170"/>
      <c r="M157" s="170"/>
      <c r="N157" s="170"/>
      <c r="O157" s="170"/>
      <c r="P157" s="47">
        <v>0</v>
      </c>
      <c r="Q157" s="145"/>
      <c r="R157" s="75"/>
      <c r="S157" s="75"/>
      <c r="T157" s="140"/>
    </row>
    <row r="158" spans="1:20" ht="15" customHeight="1">
      <c r="A158" s="57">
        <v>44129</v>
      </c>
      <c r="B158" s="25">
        <v>881</v>
      </c>
      <c r="C158" s="170"/>
      <c r="D158" s="170"/>
      <c r="E158" s="170"/>
      <c r="F158" s="170"/>
      <c r="G158" s="170"/>
      <c r="H158" s="170"/>
      <c r="I158" s="170"/>
      <c r="J158" s="170"/>
      <c r="K158" s="170"/>
      <c r="L158" s="170"/>
      <c r="M158" s="170"/>
      <c r="N158" s="170"/>
      <c r="O158" s="170"/>
      <c r="P158" s="47">
        <v>3</v>
      </c>
      <c r="Q158" s="145"/>
      <c r="R158" s="75"/>
      <c r="S158" s="75"/>
      <c r="T158" s="140"/>
    </row>
    <row r="159" spans="1:20">
      <c r="A159" s="57">
        <v>44130</v>
      </c>
      <c r="B159" s="25">
        <v>1118</v>
      </c>
      <c r="C159" s="21">
        <v>0.54</v>
      </c>
      <c r="D159" s="24">
        <v>1</v>
      </c>
      <c r="E159" s="24">
        <v>7.2</v>
      </c>
      <c r="F159" s="25">
        <v>2</v>
      </c>
      <c r="G159" s="25">
        <v>6</v>
      </c>
      <c r="H159" s="25">
        <v>1</v>
      </c>
      <c r="I159" s="21">
        <v>3.4</v>
      </c>
      <c r="J159" s="21">
        <v>0.14000000000000001</v>
      </c>
      <c r="K159" s="21">
        <v>1.1200000000000001</v>
      </c>
      <c r="L159" s="21">
        <v>3.8</v>
      </c>
      <c r="M159" s="21">
        <v>1.1200000000000001</v>
      </c>
      <c r="N159" s="21">
        <v>0.16</v>
      </c>
      <c r="O159" s="21">
        <v>6.71</v>
      </c>
      <c r="P159" s="47">
        <v>0</v>
      </c>
      <c r="Q159" s="145">
        <v>0.41666666666666669</v>
      </c>
      <c r="R159" s="75">
        <v>44139</v>
      </c>
      <c r="S159" s="75">
        <v>44139</v>
      </c>
      <c r="T159" s="140"/>
    </row>
    <row r="160" spans="1:20">
      <c r="A160" s="57">
        <v>44131</v>
      </c>
      <c r="B160" s="25">
        <v>1311</v>
      </c>
      <c r="C160" s="170"/>
      <c r="D160" s="170"/>
      <c r="E160" s="170"/>
      <c r="F160" s="170"/>
      <c r="G160" s="170"/>
      <c r="H160" s="170"/>
      <c r="I160" s="170"/>
      <c r="J160" s="170"/>
      <c r="K160" s="170"/>
      <c r="L160" s="170"/>
      <c r="M160" s="170"/>
      <c r="N160" s="170"/>
      <c r="O160" s="170"/>
      <c r="P160" s="47">
        <v>0</v>
      </c>
      <c r="Q160" s="145"/>
      <c r="R160" s="75"/>
      <c r="S160" s="75"/>
      <c r="T160" s="140"/>
    </row>
    <row r="161" spans="1:20">
      <c r="A161" s="57">
        <v>44132</v>
      </c>
      <c r="B161" s="25">
        <v>1284</v>
      </c>
      <c r="C161" s="170"/>
      <c r="D161" s="170"/>
      <c r="E161" s="170"/>
      <c r="F161" s="170"/>
      <c r="G161" s="170"/>
      <c r="H161" s="170"/>
      <c r="I161" s="170"/>
      <c r="J161" s="170"/>
      <c r="K161" s="170"/>
      <c r="L161" s="170"/>
      <c r="M161" s="170"/>
      <c r="N161" s="170"/>
      <c r="O161" s="170"/>
      <c r="P161" s="47">
        <v>7</v>
      </c>
      <c r="Q161" s="145"/>
      <c r="R161" s="75"/>
      <c r="S161" s="75"/>
      <c r="T161" s="140"/>
    </row>
    <row r="162" spans="1:20">
      <c r="A162" s="57">
        <v>44133</v>
      </c>
      <c r="B162" s="25">
        <v>1069</v>
      </c>
      <c r="C162" s="170"/>
      <c r="D162" s="170"/>
      <c r="E162" s="170"/>
      <c r="F162" s="170"/>
      <c r="G162" s="170"/>
      <c r="H162" s="170"/>
      <c r="I162" s="170"/>
      <c r="J162" s="170"/>
      <c r="K162" s="170"/>
      <c r="L162" s="170"/>
      <c r="M162" s="170"/>
      <c r="N162" s="170"/>
      <c r="O162" s="170"/>
      <c r="P162" s="47">
        <v>4</v>
      </c>
      <c r="Q162" s="145"/>
      <c r="R162" s="75"/>
      <c r="S162" s="75"/>
      <c r="T162" s="140"/>
    </row>
    <row r="163" spans="1:20">
      <c r="A163" s="57">
        <v>44134</v>
      </c>
      <c r="B163" s="25">
        <v>753</v>
      </c>
      <c r="C163" s="170"/>
      <c r="D163" s="170"/>
      <c r="E163" s="170"/>
      <c r="F163" s="170"/>
      <c r="G163" s="170"/>
      <c r="H163" s="170"/>
      <c r="I163" s="170"/>
      <c r="J163" s="170"/>
      <c r="K163" s="170"/>
      <c r="L163" s="170"/>
      <c r="M163" s="170"/>
      <c r="N163" s="170"/>
      <c r="O163" s="170"/>
      <c r="P163" s="47">
        <v>4</v>
      </c>
      <c r="Q163" s="145"/>
      <c r="R163" s="75"/>
      <c r="S163" s="75"/>
      <c r="T163" s="140"/>
    </row>
    <row r="164" spans="1:20">
      <c r="A164" s="57">
        <v>44135</v>
      </c>
      <c r="B164" s="25">
        <v>1799</v>
      </c>
      <c r="C164" s="170"/>
      <c r="D164" s="170"/>
      <c r="E164" s="170"/>
      <c r="F164" s="170"/>
      <c r="G164" s="170"/>
      <c r="H164" s="170"/>
      <c r="I164" s="170"/>
      <c r="J164" s="170"/>
      <c r="K164" s="170"/>
      <c r="L164" s="170"/>
      <c r="M164" s="170"/>
      <c r="N164" s="170"/>
      <c r="O164" s="170"/>
      <c r="P164" s="47">
        <v>0</v>
      </c>
      <c r="Q164" s="145"/>
      <c r="R164" s="75"/>
      <c r="S164" s="75"/>
      <c r="T164" s="140"/>
    </row>
    <row r="165" spans="1:20" ht="15" customHeight="1">
      <c r="A165" s="57">
        <v>44136</v>
      </c>
      <c r="B165" s="25">
        <v>1212</v>
      </c>
      <c r="C165" s="170"/>
      <c r="D165" s="170"/>
      <c r="E165" s="170"/>
      <c r="F165" s="170"/>
      <c r="G165" s="170"/>
      <c r="H165" s="170"/>
      <c r="I165" s="170"/>
      <c r="J165" s="170"/>
      <c r="K165" s="170"/>
      <c r="L165" s="170"/>
      <c r="M165" s="170"/>
      <c r="N165" s="170"/>
      <c r="O165" s="170"/>
      <c r="P165" s="47">
        <v>0</v>
      </c>
      <c r="Q165" s="145"/>
      <c r="R165" s="75"/>
      <c r="S165" s="75"/>
      <c r="T165" s="140"/>
    </row>
    <row r="166" spans="1:20">
      <c r="A166" s="57">
        <v>44137</v>
      </c>
      <c r="B166" s="25">
        <v>878</v>
      </c>
      <c r="C166" s="170"/>
      <c r="D166" s="170"/>
      <c r="E166" s="170"/>
      <c r="F166" s="170"/>
      <c r="G166" s="170"/>
      <c r="H166" s="170"/>
      <c r="I166" s="170"/>
      <c r="J166" s="170"/>
      <c r="K166" s="170"/>
      <c r="L166" s="170"/>
      <c r="M166" s="170"/>
      <c r="N166" s="170"/>
      <c r="O166" s="170"/>
      <c r="P166" s="47">
        <v>0</v>
      </c>
      <c r="Q166" s="145"/>
      <c r="R166" s="75"/>
      <c r="S166" s="75"/>
      <c r="T166" s="140"/>
    </row>
    <row r="167" spans="1:20">
      <c r="A167" s="57">
        <v>44138</v>
      </c>
      <c r="B167" s="25">
        <v>1486</v>
      </c>
      <c r="C167" s="170"/>
      <c r="D167" s="170"/>
      <c r="E167" s="170"/>
      <c r="F167" s="170"/>
      <c r="G167" s="170"/>
      <c r="H167" s="170"/>
      <c r="I167" s="170"/>
      <c r="J167" s="170"/>
      <c r="K167" s="170"/>
      <c r="L167" s="170"/>
      <c r="M167" s="170"/>
      <c r="N167" s="170"/>
      <c r="O167" s="170"/>
      <c r="P167" s="47">
        <v>0</v>
      </c>
      <c r="Q167" s="145"/>
      <c r="R167" s="75"/>
      <c r="S167" s="75"/>
      <c r="T167" s="140"/>
    </row>
    <row r="168" spans="1:20">
      <c r="A168" s="57">
        <v>44139</v>
      </c>
      <c r="B168" s="25">
        <v>1128</v>
      </c>
      <c r="C168" s="170"/>
      <c r="D168" s="170"/>
      <c r="E168" s="170"/>
      <c r="F168" s="170"/>
      <c r="G168" s="170"/>
      <c r="H168" s="170"/>
      <c r="I168" s="170"/>
      <c r="J168" s="170"/>
      <c r="K168" s="170"/>
      <c r="L168" s="170"/>
      <c r="M168" s="170"/>
      <c r="N168" s="170"/>
      <c r="O168" s="170"/>
      <c r="P168" s="47">
        <v>0</v>
      </c>
      <c r="Q168" s="145"/>
      <c r="R168" s="75"/>
      <c r="S168" s="75"/>
      <c r="T168" s="140"/>
    </row>
    <row r="169" spans="1:20">
      <c r="A169" s="57">
        <v>44140</v>
      </c>
      <c r="B169" s="25">
        <v>969</v>
      </c>
      <c r="C169" s="170"/>
      <c r="D169" s="170"/>
      <c r="E169" s="170"/>
      <c r="F169" s="170"/>
      <c r="G169" s="170"/>
      <c r="H169" s="170"/>
      <c r="I169" s="170"/>
      <c r="J169" s="170"/>
      <c r="K169" s="170"/>
      <c r="L169" s="170"/>
      <c r="M169" s="170"/>
      <c r="N169" s="170"/>
      <c r="O169" s="170"/>
      <c r="P169" s="47">
        <v>0</v>
      </c>
      <c r="Q169" s="145"/>
      <c r="R169" s="75"/>
      <c r="S169" s="75"/>
      <c r="T169" s="140"/>
    </row>
    <row r="170" spans="1:20">
      <c r="A170" s="57">
        <v>44141</v>
      </c>
      <c r="B170" s="25">
        <v>1178</v>
      </c>
      <c r="C170" s="170"/>
      <c r="D170" s="170"/>
      <c r="E170" s="170"/>
      <c r="F170" s="170"/>
      <c r="G170" s="170"/>
      <c r="H170" s="170"/>
      <c r="I170" s="170"/>
      <c r="J170" s="170"/>
      <c r="K170" s="170"/>
      <c r="L170" s="170"/>
      <c r="M170" s="170"/>
      <c r="N170" s="170"/>
      <c r="O170" s="170"/>
      <c r="P170" s="47">
        <v>0</v>
      </c>
      <c r="Q170" s="145"/>
      <c r="R170" s="75"/>
      <c r="S170" s="75"/>
      <c r="T170" s="140"/>
    </row>
    <row r="171" spans="1:20">
      <c r="A171" s="57">
        <v>44142</v>
      </c>
      <c r="B171" s="25">
        <v>1196</v>
      </c>
      <c r="C171" s="170"/>
      <c r="D171" s="170"/>
      <c r="E171" s="170"/>
      <c r="F171" s="170"/>
      <c r="G171" s="170"/>
      <c r="H171" s="170"/>
      <c r="I171" s="170"/>
      <c r="J171" s="170"/>
      <c r="K171" s="170"/>
      <c r="L171" s="170"/>
      <c r="M171" s="170"/>
      <c r="N171" s="170"/>
      <c r="O171" s="170"/>
      <c r="P171" s="47">
        <v>6</v>
      </c>
      <c r="Q171" s="145"/>
      <c r="R171" s="75"/>
      <c r="S171" s="75"/>
      <c r="T171" s="140"/>
    </row>
    <row r="172" spans="1:20" ht="15" customHeight="1">
      <c r="A172" s="57">
        <v>44143</v>
      </c>
      <c r="B172" s="25">
        <v>1138</v>
      </c>
      <c r="C172" s="170"/>
      <c r="D172" s="170"/>
      <c r="E172" s="170"/>
      <c r="F172" s="170"/>
      <c r="G172" s="170"/>
      <c r="H172" s="170"/>
      <c r="I172" s="170"/>
      <c r="J172" s="170"/>
      <c r="K172" s="170"/>
      <c r="L172" s="170"/>
      <c r="M172" s="170"/>
      <c r="N172" s="170"/>
      <c r="O172" s="170"/>
      <c r="P172" s="47">
        <v>8</v>
      </c>
      <c r="Q172" s="145"/>
      <c r="R172" s="75"/>
      <c r="S172" s="75"/>
      <c r="T172" s="140"/>
    </row>
    <row r="173" spans="1:20">
      <c r="A173" s="57">
        <v>44144</v>
      </c>
      <c r="B173" s="25">
        <v>1189</v>
      </c>
      <c r="C173" s="21">
        <v>0.73</v>
      </c>
      <c r="D173" s="24">
        <v>1</v>
      </c>
      <c r="E173" s="24">
        <v>7.6</v>
      </c>
      <c r="F173" s="25">
        <v>11</v>
      </c>
      <c r="G173" s="25">
        <v>2</v>
      </c>
      <c r="H173" s="25">
        <v>1</v>
      </c>
      <c r="I173" s="21">
        <v>5</v>
      </c>
      <c r="J173" s="21">
        <v>0.21</v>
      </c>
      <c r="K173" s="21">
        <v>1.19</v>
      </c>
      <c r="L173" s="21">
        <v>5.95</v>
      </c>
      <c r="M173" s="21">
        <v>1.19</v>
      </c>
      <c r="N173" s="21">
        <v>0.25</v>
      </c>
      <c r="O173" s="21">
        <v>2.38</v>
      </c>
      <c r="P173" s="47">
        <v>0</v>
      </c>
      <c r="Q173" s="145">
        <v>0.38541666666666669</v>
      </c>
      <c r="R173" s="75">
        <v>44154</v>
      </c>
      <c r="S173" s="75">
        <v>44154</v>
      </c>
      <c r="T173" s="140"/>
    </row>
    <row r="174" spans="1:20">
      <c r="A174" s="57">
        <v>44145</v>
      </c>
      <c r="B174" s="25">
        <v>1203</v>
      </c>
      <c r="C174" s="170"/>
      <c r="D174" s="170"/>
      <c r="E174" s="170"/>
      <c r="F174" s="170"/>
      <c r="G174" s="170"/>
      <c r="H174" s="170"/>
      <c r="I174" s="170"/>
      <c r="J174" s="170"/>
      <c r="K174" s="170"/>
      <c r="L174" s="170"/>
      <c r="M174" s="170"/>
      <c r="N174" s="170"/>
      <c r="O174" s="170"/>
      <c r="P174" s="47">
        <v>3</v>
      </c>
      <c r="Q174" s="145"/>
      <c r="R174" s="75"/>
      <c r="S174" s="75"/>
      <c r="T174" s="140"/>
    </row>
    <row r="175" spans="1:20">
      <c r="A175" s="57">
        <v>44146</v>
      </c>
      <c r="B175" s="25">
        <v>1218</v>
      </c>
      <c r="C175" s="170"/>
      <c r="D175" s="170"/>
      <c r="E175" s="170"/>
      <c r="F175" s="170"/>
      <c r="G175" s="170"/>
      <c r="H175" s="170"/>
      <c r="I175" s="170"/>
      <c r="J175" s="170"/>
      <c r="K175" s="170"/>
      <c r="L175" s="170"/>
      <c r="M175" s="170"/>
      <c r="N175" s="170"/>
      <c r="O175" s="170"/>
      <c r="P175" s="47">
        <v>0</v>
      </c>
      <c r="Q175" s="145"/>
      <c r="R175" s="75"/>
      <c r="S175" s="75"/>
      <c r="T175" s="140"/>
    </row>
    <row r="176" spans="1:20">
      <c r="A176" s="57">
        <v>44147</v>
      </c>
      <c r="B176" s="25">
        <v>693</v>
      </c>
      <c r="C176" s="170"/>
      <c r="D176" s="170"/>
      <c r="E176" s="170"/>
      <c r="F176" s="170"/>
      <c r="G176" s="170"/>
      <c r="H176" s="170"/>
      <c r="I176" s="170"/>
      <c r="J176" s="170"/>
      <c r="K176" s="170"/>
      <c r="L176" s="170"/>
      <c r="M176" s="170"/>
      <c r="N176" s="170"/>
      <c r="O176" s="170"/>
      <c r="P176" s="47">
        <v>0</v>
      </c>
      <c r="Q176" s="145"/>
      <c r="R176" s="75"/>
      <c r="S176" s="75"/>
      <c r="T176" s="140"/>
    </row>
    <row r="177" spans="1:20">
      <c r="A177" s="57">
        <v>44148</v>
      </c>
      <c r="B177" s="25">
        <v>1409</v>
      </c>
      <c r="C177" s="170"/>
      <c r="D177" s="170"/>
      <c r="E177" s="170"/>
      <c r="F177" s="170"/>
      <c r="G177" s="170"/>
      <c r="H177" s="170"/>
      <c r="I177" s="170"/>
      <c r="J177" s="170"/>
      <c r="K177" s="170"/>
      <c r="L177" s="170"/>
      <c r="M177" s="170"/>
      <c r="N177" s="170"/>
      <c r="O177" s="170"/>
      <c r="P177" s="47">
        <v>0</v>
      </c>
      <c r="Q177" s="145"/>
      <c r="R177" s="75"/>
      <c r="S177" s="75"/>
      <c r="T177" s="140"/>
    </row>
    <row r="178" spans="1:20">
      <c r="A178" s="57">
        <v>44149</v>
      </c>
      <c r="B178" s="25">
        <v>575</v>
      </c>
      <c r="C178" s="170"/>
      <c r="D178" s="170"/>
      <c r="E178" s="170"/>
      <c r="F178" s="170"/>
      <c r="G178" s="170"/>
      <c r="H178" s="170"/>
      <c r="I178" s="170"/>
      <c r="J178" s="170"/>
      <c r="K178" s="170"/>
      <c r="L178" s="170"/>
      <c r="M178" s="170"/>
      <c r="N178" s="170"/>
      <c r="O178" s="170"/>
      <c r="P178" s="47">
        <v>1</v>
      </c>
      <c r="Q178" s="145"/>
      <c r="R178" s="75"/>
      <c r="S178" s="75"/>
      <c r="T178" s="140"/>
    </row>
    <row r="179" spans="1:20" ht="15" customHeight="1">
      <c r="A179" s="57">
        <v>44150</v>
      </c>
      <c r="B179" s="25">
        <v>1566</v>
      </c>
      <c r="C179" s="170"/>
      <c r="D179" s="170"/>
      <c r="E179" s="170"/>
      <c r="F179" s="170"/>
      <c r="G179" s="170"/>
      <c r="H179" s="170"/>
      <c r="I179" s="170"/>
      <c r="J179" s="170"/>
      <c r="K179" s="170"/>
      <c r="L179" s="170"/>
      <c r="M179" s="170"/>
      <c r="N179" s="170"/>
      <c r="O179" s="170"/>
      <c r="P179" s="47">
        <v>0</v>
      </c>
      <c r="Q179" s="145"/>
      <c r="R179" s="75"/>
      <c r="S179" s="75"/>
      <c r="T179" s="140"/>
    </row>
    <row r="180" spans="1:20">
      <c r="A180" s="57">
        <v>44151</v>
      </c>
      <c r="B180" s="25">
        <v>1297</v>
      </c>
      <c r="C180" s="170"/>
      <c r="D180" s="170"/>
      <c r="E180" s="170"/>
      <c r="F180" s="170"/>
      <c r="G180" s="170"/>
      <c r="H180" s="170"/>
      <c r="I180" s="170"/>
      <c r="J180" s="170"/>
      <c r="K180" s="170"/>
      <c r="L180" s="170"/>
      <c r="M180" s="170"/>
      <c r="N180" s="170"/>
      <c r="O180" s="170"/>
      <c r="P180" s="47">
        <v>0</v>
      </c>
      <c r="Q180" s="145"/>
      <c r="R180" s="75"/>
      <c r="S180" s="75"/>
      <c r="T180" s="140"/>
    </row>
    <row r="181" spans="1:20">
      <c r="A181" s="57">
        <v>44152</v>
      </c>
      <c r="B181" s="25">
        <v>1122</v>
      </c>
      <c r="C181" s="170"/>
      <c r="D181" s="170"/>
      <c r="E181" s="170"/>
      <c r="F181" s="170"/>
      <c r="G181" s="170"/>
      <c r="H181" s="170"/>
      <c r="I181" s="170"/>
      <c r="J181" s="170"/>
      <c r="K181" s="170"/>
      <c r="L181" s="170"/>
      <c r="M181" s="170"/>
      <c r="N181" s="170"/>
      <c r="O181" s="170"/>
      <c r="P181" s="47">
        <v>2</v>
      </c>
      <c r="Q181" s="145"/>
      <c r="R181" s="75"/>
      <c r="S181" s="75"/>
      <c r="T181" s="140"/>
    </row>
    <row r="182" spans="1:20">
      <c r="A182" s="57">
        <v>44153</v>
      </c>
      <c r="B182" s="25">
        <v>1110</v>
      </c>
      <c r="C182" s="170"/>
      <c r="D182" s="170"/>
      <c r="E182" s="170"/>
      <c r="F182" s="170"/>
      <c r="G182" s="170"/>
      <c r="H182" s="170"/>
      <c r="I182" s="170"/>
      <c r="J182" s="170"/>
      <c r="K182" s="170"/>
      <c r="L182" s="170"/>
      <c r="M182" s="170"/>
      <c r="N182" s="170"/>
      <c r="O182" s="170"/>
      <c r="P182" s="47">
        <v>0</v>
      </c>
      <c r="Q182" s="145"/>
      <c r="R182" s="75"/>
      <c r="S182" s="75"/>
      <c r="T182" s="140"/>
    </row>
    <row r="183" spans="1:20">
      <c r="A183" s="57">
        <v>44154</v>
      </c>
      <c r="B183" s="25">
        <v>1058</v>
      </c>
      <c r="C183" s="170"/>
      <c r="D183" s="170"/>
      <c r="E183" s="170"/>
      <c r="F183" s="170"/>
      <c r="G183" s="170"/>
      <c r="H183" s="170"/>
      <c r="I183" s="170"/>
      <c r="J183" s="170"/>
      <c r="K183" s="170"/>
      <c r="L183" s="170"/>
      <c r="M183" s="170"/>
      <c r="N183" s="170"/>
      <c r="O183" s="170"/>
      <c r="P183" s="47">
        <v>0</v>
      </c>
      <c r="Q183" s="145"/>
      <c r="R183" s="75"/>
      <c r="S183" s="75"/>
      <c r="T183" s="140"/>
    </row>
    <row r="184" spans="1:20">
      <c r="A184" s="57">
        <v>44155</v>
      </c>
      <c r="B184" s="25">
        <v>498</v>
      </c>
      <c r="C184" s="170"/>
      <c r="D184" s="170"/>
      <c r="E184" s="170"/>
      <c r="F184" s="170"/>
      <c r="G184" s="170"/>
      <c r="H184" s="170"/>
      <c r="I184" s="170"/>
      <c r="J184" s="170"/>
      <c r="K184" s="170"/>
      <c r="L184" s="170"/>
      <c r="M184" s="170"/>
      <c r="N184" s="170"/>
      <c r="O184" s="170"/>
      <c r="P184" s="47">
        <v>0</v>
      </c>
      <c r="Q184" s="145"/>
      <c r="R184" s="75"/>
      <c r="S184" s="75"/>
      <c r="T184" s="140"/>
    </row>
    <row r="185" spans="1:20">
      <c r="A185" s="57">
        <v>44156</v>
      </c>
      <c r="B185" s="25">
        <v>1214</v>
      </c>
      <c r="C185" s="170"/>
      <c r="D185" s="170"/>
      <c r="E185" s="170"/>
      <c r="F185" s="170"/>
      <c r="G185" s="170"/>
      <c r="H185" s="170"/>
      <c r="I185" s="170"/>
      <c r="J185" s="170"/>
      <c r="K185" s="170"/>
      <c r="L185" s="170"/>
      <c r="M185" s="170"/>
      <c r="N185" s="170"/>
      <c r="O185" s="170"/>
      <c r="P185" s="47">
        <v>0</v>
      </c>
      <c r="Q185" s="145"/>
      <c r="R185" s="75"/>
      <c r="S185" s="75"/>
      <c r="T185" s="140"/>
    </row>
    <row r="186" spans="1:20" ht="15" customHeight="1">
      <c r="A186" s="57">
        <v>44157</v>
      </c>
      <c r="B186" s="25">
        <v>1176</v>
      </c>
      <c r="C186" s="170"/>
      <c r="D186" s="170"/>
      <c r="E186" s="170"/>
      <c r="F186" s="170"/>
      <c r="G186" s="170"/>
      <c r="H186" s="170"/>
      <c r="I186" s="170"/>
      <c r="J186" s="170"/>
      <c r="K186" s="170"/>
      <c r="L186" s="170"/>
      <c r="M186" s="170"/>
      <c r="N186" s="170"/>
      <c r="O186" s="170"/>
      <c r="P186" s="47">
        <v>0</v>
      </c>
      <c r="Q186" s="145"/>
      <c r="R186" s="75"/>
      <c r="S186" s="75"/>
      <c r="T186" s="140"/>
    </row>
    <row r="187" spans="1:20">
      <c r="A187" s="57">
        <v>44158</v>
      </c>
      <c r="B187" s="25">
        <v>1435</v>
      </c>
      <c r="C187" s="21">
        <v>0.56000000000000005</v>
      </c>
      <c r="D187" s="24">
        <v>1</v>
      </c>
      <c r="E187" s="24">
        <v>7.4</v>
      </c>
      <c r="F187" s="25">
        <v>1</v>
      </c>
      <c r="G187" s="25">
        <v>11</v>
      </c>
      <c r="H187" s="25">
        <v>1</v>
      </c>
      <c r="I187" s="21">
        <v>3.5</v>
      </c>
      <c r="J187" s="21">
        <v>0.18</v>
      </c>
      <c r="K187" s="21">
        <v>1.44</v>
      </c>
      <c r="L187" s="21">
        <v>5.0199999999999996</v>
      </c>
      <c r="M187" s="21">
        <v>1.44</v>
      </c>
      <c r="N187" s="21">
        <v>0.26</v>
      </c>
      <c r="O187" s="21">
        <v>15.79</v>
      </c>
      <c r="P187" s="47">
        <v>0</v>
      </c>
      <c r="Q187" s="145">
        <v>0.40625</v>
      </c>
      <c r="R187" s="75">
        <v>44168</v>
      </c>
      <c r="S187" s="75">
        <v>44168</v>
      </c>
      <c r="T187" s="140"/>
    </row>
    <row r="188" spans="1:20">
      <c r="A188" s="57">
        <v>44159</v>
      </c>
      <c r="B188" s="25">
        <v>1181</v>
      </c>
      <c r="C188" s="170"/>
      <c r="D188" s="170"/>
      <c r="E188" s="170"/>
      <c r="F188" s="170"/>
      <c r="G188" s="170"/>
      <c r="H188" s="170"/>
      <c r="I188" s="170"/>
      <c r="J188" s="170"/>
      <c r="K188" s="170"/>
      <c r="L188" s="170"/>
      <c r="M188" s="170"/>
      <c r="N188" s="170"/>
      <c r="O188" s="170"/>
      <c r="P188" s="47">
        <v>0</v>
      </c>
      <c r="Q188" s="145"/>
      <c r="R188" s="75"/>
      <c r="S188" s="75"/>
      <c r="T188" s="140"/>
    </row>
    <row r="189" spans="1:20">
      <c r="A189" s="57">
        <v>44160</v>
      </c>
      <c r="B189" s="25">
        <v>419</v>
      </c>
      <c r="C189" s="170"/>
      <c r="D189" s="170"/>
      <c r="E189" s="170"/>
      <c r="F189" s="170"/>
      <c r="G189" s="170"/>
      <c r="H189" s="170"/>
      <c r="I189" s="170"/>
      <c r="J189" s="170"/>
      <c r="K189" s="170"/>
      <c r="L189" s="170"/>
      <c r="M189" s="170"/>
      <c r="N189" s="170"/>
      <c r="O189" s="170"/>
      <c r="P189" s="47">
        <v>0</v>
      </c>
      <c r="Q189" s="145"/>
      <c r="R189" s="75"/>
      <c r="S189" s="75"/>
      <c r="T189" s="140"/>
    </row>
    <row r="190" spans="1:20">
      <c r="A190" s="57">
        <v>44161</v>
      </c>
      <c r="B190" s="25">
        <v>1271</v>
      </c>
      <c r="C190" s="170"/>
      <c r="D190" s="170"/>
      <c r="E190" s="170"/>
      <c r="F190" s="170"/>
      <c r="G190" s="170"/>
      <c r="H190" s="170"/>
      <c r="I190" s="170"/>
      <c r="J190" s="170"/>
      <c r="K190" s="170"/>
      <c r="L190" s="170"/>
      <c r="M190" s="170"/>
      <c r="N190" s="170"/>
      <c r="O190" s="170"/>
      <c r="P190" s="47">
        <v>0</v>
      </c>
      <c r="Q190" s="145"/>
      <c r="R190" s="75"/>
      <c r="S190" s="75"/>
      <c r="T190" s="140"/>
    </row>
    <row r="191" spans="1:20">
      <c r="A191" s="57">
        <v>44162</v>
      </c>
      <c r="B191" s="25">
        <v>1286</v>
      </c>
      <c r="C191" s="170"/>
      <c r="D191" s="170"/>
      <c r="E191" s="170"/>
      <c r="F191" s="170"/>
      <c r="G191" s="170"/>
      <c r="H191" s="170"/>
      <c r="I191" s="170"/>
      <c r="J191" s="170"/>
      <c r="K191" s="170"/>
      <c r="L191" s="170"/>
      <c r="M191" s="170"/>
      <c r="N191" s="170"/>
      <c r="O191" s="170"/>
      <c r="P191" s="47">
        <v>0</v>
      </c>
      <c r="Q191" s="145"/>
      <c r="R191" s="75"/>
      <c r="S191" s="75"/>
      <c r="T191" s="140"/>
    </row>
    <row r="192" spans="1:20">
      <c r="A192" s="57">
        <v>44163</v>
      </c>
      <c r="B192" s="25">
        <v>988</v>
      </c>
      <c r="C192" s="170"/>
      <c r="D192" s="170"/>
      <c r="E192" s="170"/>
      <c r="F192" s="170"/>
      <c r="G192" s="170"/>
      <c r="H192" s="170"/>
      <c r="I192" s="170"/>
      <c r="J192" s="170"/>
      <c r="K192" s="170"/>
      <c r="L192" s="170"/>
      <c r="M192" s="170"/>
      <c r="N192" s="170"/>
      <c r="O192" s="170"/>
      <c r="P192" s="47">
        <v>0</v>
      </c>
      <c r="Q192" s="145"/>
      <c r="R192" s="75"/>
      <c r="S192" s="75"/>
      <c r="T192" s="140"/>
    </row>
    <row r="193" spans="1:20" ht="15" customHeight="1">
      <c r="A193" s="57">
        <v>44164</v>
      </c>
      <c r="B193" s="25">
        <v>1303</v>
      </c>
      <c r="C193" s="170"/>
      <c r="D193" s="170"/>
      <c r="E193" s="170"/>
      <c r="F193" s="170"/>
      <c r="G193" s="170"/>
      <c r="H193" s="170"/>
      <c r="I193" s="170"/>
      <c r="J193" s="170"/>
      <c r="K193" s="170"/>
      <c r="L193" s="170"/>
      <c r="M193" s="170"/>
      <c r="N193" s="170"/>
      <c r="O193" s="170"/>
      <c r="P193" s="47">
        <v>0</v>
      </c>
      <c r="Q193" s="145"/>
      <c r="R193" s="75"/>
      <c r="S193" s="75"/>
      <c r="T193" s="140"/>
    </row>
    <row r="194" spans="1:20">
      <c r="A194" s="57">
        <v>44165</v>
      </c>
      <c r="B194" s="25">
        <v>825</v>
      </c>
      <c r="C194" s="170"/>
      <c r="D194" s="170"/>
      <c r="E194" s="170"/>
      <c r="F194" s="170"/>
      <c r="G194" s="170"/>
      <c r="H194" s="170"/>
      <c r="I194" s="170"/>
      <c r="J194" s="170"/>
      <c r="K194" s="170"/>
      <c r="L194" s="170"/>
      <c r="M194" s="170"/>
      <c r="N194" s="170"/>
      <c r="O194" s="170"/>
      <c r="P194" s="47">
        <v>0</v>
      </c>
      <c r="Q194" s="145"/>
      <c r="R194" s="75"/>
      <c r="S194" s="75"/>
      <c r="T194" s="140"/>
    </row>
    <row r="195" spans="1:20">
      <c r="A195" s="57">
        <v>44166</v>
      </c>
      <c r="B195" s="25">
        <v>1379</v>
      </c>
      <c r="C195" s="170"/>
      <c r="D195" s="170"/>
      <c r="E195" s="170"/>
      <c r="F195" s="170"/>
      <c r="G195" s="170"/>
      <c r="H195" s="170"/>
      <c r="I195" s="170"/>
      <c r="J195" s="170"/>
      <c r="K195" s="170"/>
      <c r="L195" s="170"/>
      <c r="M195" s="170"/>
      <c r="N195" s="170"/>
      <c r="O195" s="170"/>
      <c r="P195" s="47">
        <v>0</v>
      </c>
      <c r="Q195" s="145"/>
      <c r="R195" s="75"/>
      <c r="S195" s="75"/>
      <c r="T195" s="140"/>
    </row>
    <row r="196" spans="1:20">
      <c r="A196" s="57">
        <v>44167</v>
      </c>
      <c r="B196" s="25">
        <v>1019</v>
      </c>
      <c r="C196" s="170"/>
      <c r="D196" s="170"/>
      <c r="E196" s="170"/>
      <c r="F196" s="170"/>
      <c r="G196" s="170"/>
      <c r="H196" s="170"/>
      <c r="I196" s="170"/>
      <c r="J196" s="170"/>
      <c r="K196" s="170"/>
      <c r="L196" s="170"/>
      <c r="M196" s="170"/>
      <c r="N196" s="170"/>
      <c r="O196" s="170"/>
      <c r="P196" s="47">
        <v>0</v>
      </c>
      <c r="Q196" s="145"/>
      <c r="R196" s="75"/>
      <c r="S196" s="75"/>
      <c r="T196" s="140"/>
    </row>
    <row r="197" spans="1:20">
      <c r="A197" s="57">
        <v>44168</v>
      </c>
      <c r="B197" s="25">
        <v>1004</v>
      </c>
      <c r="C197" s="170"/>
      <c r="D197" s="170"/>
      <c r="E197" s="170"/>
      <c r="F197" s="170"/>
      <c r="G197" s="170"/>
      <c r="H197" s="170"/>
      <c r="I197" s="170"/>
      <c r="J197" s="170"/>
      <c r="K197" s="170"/>
      <c r="L197" s="170"/>
      <c r="M197" s="170"/>
      <c r="N197" s="170"/>
      <c r="O197" s="170"/>
      <c r="P197" s="47">
        <v>2</v>
      </c>
      <c r="Q197" s="145"/>
      <c r="R197" s="75"/>
      <c r="S197" s="75"/>
      <c r="T197" s="140"/>
    </row>
    <row r="198" spans="1:20">
      <c r="A198" s="57">
        <v>44169</v>
      </c>
      <c r="B198" s="25">
        <v>1093</v>
      </c>
      <c r="C198" s="170"/>
      <c r="D198" s="170"/>
      <c r="E198" s="170"/>
      <c r="F198" s="170"/>
      <c r="G198" s="170"/>
      <c r="H198" s="170"/>
      <c r="I198" s="170"/>
      <c r="J198" s="170"/>
      <c r="K198" s="170"/>
      <c r="L198" s="170"/>
      <c r="M198" s="170"/>
      <c r="N198" s="170"/>
      <c r="O198" s="170"/>
      <c r="P198" s="47">
        <v>0</v>
      </c>
      <c r="Q198" s="145"/>
      <c r="R198" s="75"/>
      <c r="S198" s="75"/>
      <c r="T198" s="140"/>
    </row>
    <row r="199" spans="1:20">
      <c r="A199" s="57">
        <v>44170</v>
      </c>
      <c r="B199" s="25">
        <v>1054</v>
      </c>
      <c r="C199" s="170"/>
      <c r="D199" s="170"/>
      <c r="E199" s="170"/>
      <c r="F199" s="170"/>
      <c r="G199" s="170"/>
      <c r="H199" s="170"/>
      <c r="I199" s="170"/>
      <c r="J199" s="170"/>
      <c r="K199" s="170"/>
      <c r="L199" s="170"/>
      <c r="M199" s="170"/>
      <c r="N199" s="170"/>
      <c r="O199" s="170"/>
      <c r="P199" s="47">
        <v>0</v>
      </c>
      <c r="Q199" s="145"/>
      <c r="R199" s="75"/>
      <c r="S199" s="75"/>
      <c r="T199" s="140"/>
    </row>
    <row r="200" spans="1:20" ht="15" customHeight="1">
      <c r="A200" s="57">
        <v>44171</v>
      </c>
      <c r="B200" s="25">
        <v>1104</v>
      </c>
      <c r="C200" s="170"/>
      <c r="D200" s="170"/>
      <c r="E200" s="170"/>
      <c r="F200" s="170"/>
      <c r="G200" s="170"/>
      <c r="H200" s="170"/>
      <c r="I200" s="170"/>
      <c r="J200" s="170"/>
      <c r="K200" s="170"/>
      <c r="L200" s="170"/>
      <c r="M200" s="170"/>
      <c r="N200" s="170"/>
      <c r="O200" s="170"/>
      <c r="P200" s="47">
        <v>0</v>
      </c>
      <c r="Q200" s="145"/>
      <c r="R200" s="75"/>
      <c r="S200" s="75"/>
      <c r="T200" s="140"/>
    </row>
    <row r="201" spans="1:20">
      <c r="A201" s="57">
        <v>44172</v>
      </c>
      <c r="B201" s="25">
        <v>1150</v>
      </c>
      <c r="C201" s="21">
        <v>0.44</v>
      </c>
      <c r="D201" s="24">
        <v>1</v>
      </c>
      <c r="E201" s="24">
        <v>7.5</v>
      </c>
      <c r="F201" s="25">
        <v>5</v>
      </c>
      <c r="G201" s="25">
        <v>3</v>
      </c>
      <c r="H201" s="25">
        <v>2</v>
      </c>
      <c r="I201" s="21">
        <v>3.7</v>
      </c>
      <c r="J201" s="21">
        <v>0.26</v>
      </c>
      <c r="K201" s="21">
        <v>2.2999999999999998</v>
      </c>
      <c r="L201" s="21">
        <v>4.26</v>
      </c>
      <c r="M201" s="21">
        <v>1.1499999999999999</v>
      </c>
      <c r="N201" s="21">
        <v>0.3</v>
      </c>
      <c r="O201" s="21">
        <v>3.45</v>
      </c>
      <c r="P201" s="47">
        <v>0</v>
      </c>
      <c r="Q201" s="145">
        <v>0.47916666666666669</v>
      </c>
      <c r="R201" s="75">
        <v>44187</v>
      </c>
      <c r="S201" s="75">
        <v>44187</v>
      </c>
      <c r="T201" s="140"/>
    </row>
    <row r="202" spans="1:20">
      <c r="A202" s="57">
        <v>44173</v>
      </c>
      <c r="B202" s="25">
        <v>991</v>
      </c>
      <c r="C202" s="170"/>
      <c r="D202" s="170"/>
      <c r="E202" s="170"/>
      <c r="F202" s="170"/>
      <c r="G202" s="170"/>
      <c r="H202" s="170"/>
      <c r="I202" s="170"/>
      <c r="J202" s="170"/>
      <c r="K202" s="170"/>
      <c r="L202" s="170"/>
      <c r="M202" s="170"/>
      <c r="N202" s="170"/>
      <c r="O202" s="170"/>
      <c r="P202" s="47">
        <v>2</v>
      </c>
      <c r="Q202" s="145"/>
      <c r="R202" s="75"/>
      <c r="S202" s="75"/>
      <c r="T202" s="140"/>
    </row>
    <row r="203" spans="1:20">
      <c r="A203" s="57">
        <v>44174</v>
      </c>
      <c r="B203" s="25">
        <v>1353</v>
      </c>
      <c r="C203" s="170"/>
      <c r="D203" s="170"/>
      <c r="E203" s="170"/>
      <c r="F203" s="170"/>
      <c r="G203" s="170"/>
      <c r="H203" s="170"/>
      <c r="I203" s="170"/>
      <c r="J203" s="170"/>
      <c r="K203" s="170"/>
      <c r="L203" s="170"/>
      <c r="M203" s="170"/>
      <c r="N203" s="170"/>
      <c r="O203" s="170"/>
      <c r="P203" s="47">
        <v>0</v>
      </c>
      <c r="Q203" s="145"/>
      <c r="R203" s="75"/>
      <c r="S203" s="75"/>
      <c r="T203" s="140"/>
    </row>
    <row r="204" spans="1:20">
      <c r="A204" s="57">
        <v>44175</v>
      </c>
      <c r="B204" s="25">
        <v>995</v>
      </c>
      <c r="C204" s="170"/>
      <c r="D204" s="170"/>
      <c r="E204" s="170"/>
      <c r="F204" s="170"/>
      <c r="G204" s="170"/>
      <c r="H204" s="170"/>
      <c r="I204" s="170"/>
      <c r="J204" s="170"/>
      <c r="K204" s="170"/>
      <c r="L204" s="170"/>
      <c r="M204" s="170"/>
      <c r="N204" s="170"/>
      <c r="O204" s="170"/>
      <c r="P204" s="47">
        <v>0</v>
      </c>
      <c r="Q204" s="145"/>
      <c r="R204" s="75"/>
      <c r="S204" s="75"/>
      <c r="T204" s="140"/>
    </row>
    <row r="205" spans="1:20">
      <c r="A205" s="57">
        <v>44176</v>
      </c>
      <c r="B205" s="25">
        <v>1199</v>
      </c>
      <c r="C205" s="170"/>
      <c r="D205" s="170"/>
      <c r="E205" s="170"/>
      <c r="F205" s="170"/>
      <c r="G205" s="170"/>
      <c r="H205" s="170"/>
      <c r="I205" s="170"/>
      <c r="J205" s="170"/>
      <c r="K205" s="170"/>
      <c r="L205" s="170"/>
      <c r="M205" s="170"/>
      <c r="N205" s="170"/>
      <c r="O205" s="170"/>
      <c r="P205" s="47">
        <v>0</v>
      </c>
      <c r="Q205" s="145"/>
      <c r="R205" s="75"/>
      <c r="S205" s="75"/>
      <c r="T205" s="140"/>
    </row>
    <row r="206" spans="1:20">
      <c r="A206" s="57">
        <v>44177</v>
      </c>
      <c r="B206" s="25">
        <v>1070</v>
      </c>
      <c r="C206" s="170"/>
      <c r="D206" s="170"/>
      <c r="E206" s="170"/>
      <c r="F206" s="170"/>
      <c r="G206" s="170"/>
      <c r="H206" s="170"/>
      <c r="I206" s="170"/>
      <c r="J206" s="170"/>
      <c r="K206" s="170"/>
      <c r="L206" s="170"/>
      <c r="M206" s="170"/>
      <c r="N206" s="170"/>
      <c r="O206" s="170"/>
      <c r="P206" s="47">
        <v>63</v>
      </c>
      <c r="Q206" s="145"/>
      <c r="R206" s="75"/>
      <c r="S206" s="75"/>
      <c r="T206" s="140"/>
    </row>
    <row r="207" spans="1:20" ht="15" customHeight="1">
      <c r="A207" s="57">
        <v>44178</v>
      </c>
      <c r="B207" s="25">
        <v>1305</v>
      </c>
      <c r="C207" s="170"/>
      <c r="D207" s="170"/>
      <c r="E207" s="170"/>
      <c r="F207" s="170"/>
      <c r="G207" s="170"/>
      <c r="H207" s="170"/>
      <c r="I207" s="170"/>
      <c r="J207" s="170"/>
      <c r="K207" s="170"/>
      <c r="L207" s="170"/>
      <c r="M207" s="170"/>
      <c r="N207" s="170"/>
      <c r="O207" s="170"/>
      <c r="P207" s="47">
        <v>30</v>
      </c>
      <c r="Q207" s="145"/>
      <c r="R207" s="75"/>
      <c r="S207" s="75"/>
      <c r="T207" s="140"/>
    </row>
    <row r="208" spans="1:20">
      <c r="A208" s="57">
        <v>44179</v>
      </c>
      <c r="B208" s="25">
        <v>2264</v>
      </c>
      <c r="C208" s="170"/>
      <c r="D208" s="170"/>
      <c r="E208" s="170"/>
      <c r="F208" s="170"/>
      <c r="G208" s="170"/>
      <c r="H208" s="170"/>
      <c r="I208" s="170"/>
      <c r="J208" s="170"/>
      <c r="K208" s="170"/>
      <c r="L208" s="170"/>
      <c r="M208" s="170"/>
      <c r="N208" s="170"/>
      <c r="O208" s="170"/>
      <c r="P208" s="47">
        <v>10</v>
      </c>
      <c r="Q208" s="145"/>
      <c r="R208" s="75"/>
      <c r="S208" s="75"/>
      <c r="T208" s="140"/>
    </row>
    <row r="209" spans="1:20">
      <c r="A209" s="57">
        <v>44180</v>
      </c>
      <c r="B209" s="25">
        <v>1876</v>
      </c>
      <c r="C209" s="170"/>
      <c r="D209" s="170"/>
      <c r="E209" s="170"/>
      <c r="F209" s="170"/>
      <c r="G209" s="170"/>
      <c r="H209" s="170"/>
      <c r="I209" s="170"/>
      <c r="J209" s="170"/>
      <c r="K209" s="170"/>
      <c r="L209" s="170"/>
      <c r="M209" s="170"/>
      <c r="N209" s="170"/>
      <c r="O209" s="170"/>
      <c r="P209" s="47">
        <v>66</v>
      </c>
      <c r="Q209" s="145"/>
      <c r="R209" s="75"/>
      <c r="S209" s="75"/>
      <c r="T209" s="140"/>
    </row>
    <row r="210" spans="1:20" ht="15" customHeight="1">
      <c r="A210" s="57">
        <v>44181</v>
      </c>
      <c r="B210" s="25">
        <v>2936</v>
      </c>
      <c r="C210" s="170"/>
      <c r="D210" s="170"/>
      <c r="E210" s="170"/>
      <c r="F210" s="170"/>
      <c r="G210" s="170"/>
      <c r="H210" s="170"/>
      <c r="I210" s="170"/>
      <c r="J210" s="170"/>
      <c r="K210" s="170"/>
      <c r="L210" s="170"/>
      <c r="M210" s="170"/>
      <c r="N210" s="170"/>
      <c r="O210" s="170"/>
      <c r="P210" s="47">
        <v>8</v>
      </c>
      <c r="Q210" s="145"/>
      <c r="R210" s="75"/>
      <c r="S210" s="75"/>
      <c r="T210" s="140"/>
    </row>
    <row r="211" spans="1:20">
      <c r="A211" s="57">
        <v>44182</v>
      </c>
      <c r="B211" s="25">
        <v>3959</v>
      </c>
      <c r="C211" s="170"/>
      <c r="D211" s="170"/>
      <c r="E211" s="170"/>
      <c r="F211" s="170"/>
      <c r="G211" s="170"/>
      <c r="H211" s="170"/>
      <c r="I211" s="170"/>
      <c r="J211" s="170"/>
      <c r="K211" s="170"/>
      <c r="L211" s="170"/>
      <c r="M211" s="170"/>
      <c r="N211" s="170"/>
      <c r="O211" s="170"/>
      <c r="P211" s="47">
        <v>3</v>
      </c>
      <c r="Q211" s="145"/>
      <c r="R211" s="75"/>
      <c r="S211" s="75"/>
      <c r="T211" s="140"/>
    </row>
    <row r="212" spans="1:20">
      <c r="A212" s="57">
        <v>44183</v>
      </c>
      <c r="B212" s="25">
        <v>2865</v>
      </c>
      <c r="C212" s="170"/>
      <c r="D212" s="170"/>
      <c r="E212" s="170"/>
      <c r="F212" s="170"/>
      <c r="G212" s="170"/>
      <c r="H212" s="170"/>
      <c r="I212" s="170"/>
      <c r="J212" s="170"/>
      <c r="K212" s="170"/>
      <c r="L212" s="170"/>
      <c r="M212" s="170"/>
      <c r="N212" s="170"/>
      <c r="O212" s="170"/>
      <c r="P212" s="47">
        <v>8</v>
      </c>
      <c r="Q212" s="145"/>
      <c r="R212" s="75"/>
      <c r="S212" s="75"/>
      <c r="T212" s="140"/>
    </row>
    <row r="213" spans="1:20">
      <c r="A213" s="57">
        <v>44184</v>
      </c>
      <c r="B213" s="25">
        <v>2493</v>
      </c>
      <c r="C213" s="170"/>
      <c r="D213" s="170"/>
      <c r="E213" s="170"/>
      <c r="F213" s="170"/>
      <c r="G213" s="170"/>
      <c r="H213" s="170"/>
      <c r="I213" s="170"/>
      <c r="J213" s="170"/>
      <c r="K213" s="170"/>
      <c r="L213" s="170"/>
      <c r="M213" s="170"/>
      <c r="N213" s="170"/>
      <c r="O213" s="170"/>
      <c r="P213" s="47">
        <v>1</v>
      </c>
      <c r="Q213" s="145"/>
      <c r="R213" s="75"/>
      <c r="S213" s="75"/>
      <c r="T213" s="140"/>
    </row>
    <row r="214" spans="1:20" ht="15" customHeight="1">
      <c r="A214" s="57">
        <v>44185</v>
      </c>
      <c r="B214" s="25">
        <v>2193</v>
      </c>
      <c r="C214" s="170"/>
      <c r="D214" s="170"/>
      <c r="E214" s="170"/>
      <c r="F214" s="170"/>
      <c r="G214" s="170"/>
      <c r="H214" s="170"/>
      <c r="I214" s="170"/>
      <c r="J214" s="170"/>
      <c r="K214" s="170"/>
      <c r="L214" s="170"/>
      <c r="M214" s="170"/>
      <c r="N214" s="170"/>
      <c r="O214" s="170"/>
      <c r="P214" s="47">
        <v>0</v>
      </c>
      <c r="Q214" s="145"/>
      <c r="R214" s="75"/>
      <c r="S214" s="75"/>
      <c r="T214" s="140"/>
    </row>
    <row r="215" spans="1:20">
      <c r="A215" s="57">
        <v>44186</v>
      </c>
      <c r="B215" s="25">
        <v>1814</v>
      </c>
      <c r="C215" s="95">
        <v>2.2999999999999998</v>
      </c>
      <c r="D215" s="95" t="s">
        <v>53</v>
      </c>
      <c r="E215" s="95">
        <v>7.4</v>
      </c>
      <c r="F215" s="95">
        <v>10</v>
      </c>
      <c r="G215" s="95" t="s">
        <v>42</v>
      </c>
      <c r="H215" s="95" t="s">
        <v>63</v>
      </c>
      <c r="I215" s="95">
        <v>5.2</v>
      </c>
      <c r="J215" s="95">
        <v>0.33</v>
      </c>
      <c r="K215" s="95" t="s">
        <v>64</v>
      </c>
      <c r="L215" s="95">
        <v>9.43</v>
      </c>
      <c r="M215" s="95">
        <v>1.81</v>
      </c>
      <c r="N215" s="95">
        <v>0.6</v>
      </c>
      <c r="O215" s="95">
        <v>0.6</v>
      </c>
      <c r="P215" s="176">
        <v>74</v>
      </c>
      <c r="Q215" s="177">
        <v>0.50717592592592597</v>
      </c>
      <c r="R215" s="178">
        <v>44202</v>
      </c>
      <c r="S215" s="178">
        <v>44203</v>
      </c>
      <c r="T215" s="140"/>
    </row>
    <row r="216" spans="1:20">
      <c r="A216" s="57">
        <v>44187</v>
      </c>
      <c r="B216" s="25">
        <v>2394</v>
      </c>
      <c r="C216" s="170"/>
      <c r="D216" s="170"/>
      <c r="E216" s="170"/>
      <c r="F216" s="170"/>
      <c r="G216" s="170"/>
      <c r="H216" s="170"/>
      <c r="I216" s="170"/>
      <c r="J216" s="170"/>
      <c r="K216" s="170"/>
      <c r="L216" s="170"/>
      <c r="M216" s="170"/>
      <c r="N216" s="170"/>
      <c r="O216" s="170"/>
      <c r="P216" s="47">
        <v>1</v>
      </c>
      <c r="Q216" s="145"/>
      <c r="R216" s="75"/>
      <c r="S216" s="75"/>
      <c r="T216" s="140"/>
    </row>
    <row r="217" spans="1:20">
      <c r="A217" s="57">
        <v>44188</v>
      </c>
      <c r="B217" s="174">
        <v>3015</v>
      </c>
      <c r="C217" s="170"/>
      <c r="D217" s="170"/>
      <c r="E217" s="170"/>
      <c r="F217" s="170"/>
      <c r="G217" s="170"/>
      <c r="H217" s="170"/>
      <c r="I217" s="170"/>
      <c r="J217" s="170"/>
      <c r="K217" s="170"/>
      <c r="L217" s="170"/>
      <c r="M217" s="170"/>
      <c r="N217" s="170"/>
      <c r="O217" s="170"/>
      <c r="P217" s="47">
        <v>0</v>
      </c>
      <c r="Q217" s="145"/>
      <c r="R217" s="75"/>
      <c r="S217" s="75"/>
      <c r="T217" s="140"/>
    </row>
    <row r="218" spans="1:20">
      <c r="A218" s="57">
        <v>44189</v>
      </c>
      <c r="B218" s="174">
        <v>2259</v>
      </c>
      <c r="C218" s="170"/>
      <c r="D218" s="170"/>
      <c r="E218" s="170"/>
      <c r="F218" s="170"/>
      <c r="G218" s="170"/>
      <c r="H218" s="170"/>
      <c r="I218" s="170"/>
      <c r="J218" s="170"/>
      <c r="K218" s="170"/>
      <c r="L218" s="170"/>
      <c r="M218" s="170"/>
      <c r="N218" s="170"/>
      <c r="O218" s="170"/>
      <c r="P218" s="47">
        <v>0</v>
      </c>
      <c r="Q218" s="145"/>
      <c r="R218" s="75"/>
      <c r="S218" s="75"/>
      <c r="T218" s="140"/>
    </row>
    <row r="219" spans="1:20">
      <c r="A219" s="57">
        <v>44190</v>
      </c>
      <c r="B219" s="174"/>
      <c r="C219" s="170"/>
      <c r="D219" s="170"/>
      <c r="E219" s="170"/>
      <c r="F219" s="170"/>
      <c r="G219" s="170"/>
      <c r="H219" s="170"/>
      <c r="I219" s="170"/>
      <c r="J219" s="170"/>
      <c r="K219" s="170"/>
      <c r="L219" s="170"/>
      <c r="M219" s="170"/>
      <c r="N219" s="170"/>
      <c r="O219" s="170"/>
      <c r="P219" s="47"/>
      <c r="Q219" s="145"/>
      <c r="R219" s="75"/>
      <c r="S219" s="75"/>
      <c r="T219" s="140"/>
    </row>
    <row r="220" spans="1:20">
      <c r="A220" s="57">
        <v>44191</v>
      </c>
      <c r="B220" s="174">
        <v>2318</v>
      </c>
      <c r="C220" s="170"/>
      <c r="D220" s="170"/>
      <c r="E220" s="170"/>
      <c r="F220" s="170"/>
      <c r="G220" s="170"/>
      <c r="H220" s="170"/>
      <c r="I220" s="170"/>
      <c r="J220" s="170"/>
      <c r="K220" s="170"/>
      <c r="L220" s="170"/>
      <c r="M220" s="170"/>
      <c r="N220" s="170"/>
      <c r="O220" s="170"/>
      <c r="P220" s="47">
        <v>0</v>
      </c>
      <c r="Q220" s="145"/>
      <c r="R220" s="75"/>
      <c r="S220" s="75"/>
      <c r="T220" s="140"/>
    </row>
    <row r="221" spans="1:20" ht="15" customHeight="1">
      <c r="A221" s="57">
        <v>44192</v>
      </c>
      <c r="B221" s="174">
        <v>1669</v>
      </c>
      <c r="C221" s="170"/>
      <c r="D221" s="170"/>
      <c r="E221" s="170"/>
      <c r="F221" s="170"/>
      <c r="G221" s="170"/>
      <c r="H221" s="170"/>
      <c r="I221" s="170"/>
      <c r="J221" s="170"/>
      <c r="K221" s="170"/>
      <c r="L221" s="170"/>
      <c r="M221" s="170"/>
      <c r="N221" s="170"/>
      <c r="O221" s="170"/>
      <c r="P221" s="47">
        <v>0</v>
      </c>
      <c r="Q221" s="145"/>
      <c r="R221" s="75"/>
      <c r="S221" s="75"/>
      <c r="T221" s="140"/>
    </row>
    <row r="222" spans="1:20" ht="15" customHeight="1">
      <c r="A222" s="57">
        <v>44193</v>
      </c>
      <c r="B222" s="174">
        <v>2151</v>
      </c>
      <c r="C222" s="170"/>
      <c r="D222" s="170"/>
      <c r="E222" s="170"/>
      <c r="F222" s="170"/>
      <c r="G222" s="170"/>
      <c r="H222" s="170"/>
      <c r="I222" s="170"/>
      <c r="J222" s="170"/>
      <c r="K222" s="170"/>
      <c r="L222" s="170"/>
      <c r="M222" s="170"/>
      <c r="N222" s="170"/>
      <c r="O222" s="170"/>
      <c r="P222" s="47">
        <v>0</v>
      </c>
      <c r="Q222" s="145"/>
      <c r="R222" s="75"/>
      <c r="S222" s="75"/>
      <c r="T222" s="140"/>
    </row>
    <row r="223" spans="1:20" ht="15" customHeight="1">
      <c r="A223" s="57">
        <v>44194</v>
      </c>
      <c r="B223" s="174">
        <v>2050</v>
      </c>
      <c r="C223" s="170"/>
      <c r="D223" s="170"/>
      <c r="E223" s="170"/>
      <c r="F223" s="170"/>
      <c r="G223" s="170"/>
      <c r="H223" s="170"/>
      <c r="I223" s="170"/>
      <c r="J223" s="170"/>
      <c r="K223" s="170"/>
      <c r="L223" s="170"/>
      <c r="M223" s="170"/>
      <c r="N223" s="170"/>
      <c r="O223" s="170"/>
      <c r="P223" s="47">
        <v>0</v>
      </c>
      <c r="Q223" s="145"/>
      <c r="R223" s="75"/>
      <c r="S223" s="75"/>
      <c r="T223" s="140"/>
    </row>
    <row r="224" spans="1:20" ht="15" customHeight="1">
      <c r="A224" s="57">
        <v>44195</v>
      </c>
      <c r="B224" s="174">
        <v>1988</v>
      </c>
      <c r="C224" s="170"/>
      <c r="D224" s="170"/>
      <c r="E224" s="170"/>
      <c r="F224" s="170"/>
      <c r="G224" s="170"/>
      <c r="H224" s="170"/>
      <c r="I224" s="170"/>
      <c r="J224" s="170"/>
      <c r="K224" s="170"/>
      <c r="L224" s="170"/>
      <c r="M224" s="170"/>
      <c r="N224" s="170"/>
      <c r="O224" s="170"/>
      <c r="P224" s="47">
        <v>122</v>
      </c>
      <c r="Q224" s="145"/>
      <c r="R224" s="75"/>
      <c r="S224" s="75"/>
      <c r="T224" s="140"/>
    </row>
    <row r="225" spans="1:20" ht="15" customHeight="1">
      <c r="A225" s="57">
        <v>44196</v>
      </c>
      <c r="B225" s="174">
        <v>2151</v>
      </c>
      <c r="C225" s="170"/>
      <c r="D225" s="170"/>
      <c r="E225" s="170"/>
      <c r="F225" s="170"/>
      <c r="G225" s="170"/>
      <c r="H225" s="170"/>
      <c r="I225" s="170"/>
      <c r="J225" s="170"/>
      <c r="K225" s="170"/>
      <c r="L225" s="170"/>
      <c r="M225" s="170"/>
      <c r="N225" s="170"/>
      <c r="O225" s="170"/>
      <c r="P225" s="47">
        <v>0</v>
      </c>
      <c r="Q225" s="145"/>
      <c r="R225" s="75"/>
      <c r="S225" s="75"/>
      <c r="T225" s="140"/>
    </row>
    <row r="226" spans="1:20" ht="15" customHeight="1">
      <c r="A226" s="57">
        <v>44197</v>
      </c>
      <c r="B226" s="174">
        <v>5279</v>
      </c>
      <c r="C226" s="170"/>
      <c r="D226" s="170"/>
      <c r="E226" s="170"/>
      <c r="F226" s="170"/>
      <c r="G226" s="170"/>
      <c r="H226" s="170"/>
      <c r="I226" s="170"/>
      <c r="J226" s="170"/>
      <c r="K226" s="170"/>
      <c r="L226" s="170"/>
      <c r="M226" s="170"/>
      <c r="N226" s="170"/>
      <c r="O226" s="170"/>
      <c r="P226" s="47">
        <v>1</v>
      </c>
      <c r="Q226" s="145"/>
      <c r="R226" s="75"/>
      <c r="S226" s="75"/>
      <c r="T226" s="140"/>
    </row>
    <row r="227" spans="1:20" ht="15" customHeight="1">
      <c r="A227" s="57">
        <v>44198</v>
      </c>
      <c r="B227" s="174">
        <v>3050</v>
      </c>
      <c r="C227" s="170"/>
      <c r="D227" s="170"/>
      <c r="E227" s="170"/>
      <c r="F227" s="170"/>
      <c r="G227" s="170"/>
      <c r="H227" s="170"/>
      <c r="I227" s="170"/>
      <c r="J227" s="170"/>
      <c r="K227" s="170"/>
      <c r="L227" s="170"/>
      <c r="M227" s="170"/>
      <c r="N227" s="170"/>
      <c r="O227" s="170"/>
      <c r="P227" s="47">
        <v>9</v>
      </c>
      <c r="Q227" s="145"/>
      <c r="R227" s="75"/>
      <c r="S227" s="75"/>
      <c r="T227" s="140"/>
    </row>
    <row r="228" spans="1:20" ht="15" customHeight="1">
      <c r="A228" s="57">
        <v>44199</v>
      </c>
      <c r="B228" s="174">
        <v>2702</v>
      </c>
      <c r="C228" s="170"/>
      <c r="D228" s="170"/>
      <c r="E228" s="170"/>
      <c r="F228" s="170"/>
      <c r="G228" s="170"/>
      <c r="H228" s="170"/>
      <c r="I228" s="170"/>
      <c r="J228" s="170"/>
      <c r="K228" s="170"/>
      <c r="L228" s="170"/>
      <c r="M228" s="170"/>
      <c r="N228" s="170"/>
      <c r="O228" s="170"/>
      <c r="P228" s="47">
        <v>3</v>
      </c>
      <c r="Q228" s="145"/>
      <c r="R228" s="75"/>
      <c r="S228" s="75"/>
      <c r="T228" s="140"/>
    </row>
    <row r="229" spans="1:20">
      <c r="A229" s="57">
        <v>44200</v>
      </c>
      <c r="B229" s="179">
        <v>2774</v>
      </c>
      <c r="C229" s="185">
        <v>0.9</v>
      </c>
      <c r="D229" s="185" t="s">
        <v>53</v>
      </c>
      <c r="E229" s="185">
        <v>7</v>
      </c>
      <c r="F229" s="185" t="s">
        <v>42</v>
      </c>
      <c r="G229" s="185">
        <v>4</v>
      </c>
      <c r="H229" s="185" t="s">
        <v>53</v>
      </c>
      <c r="I229" s="185">
        <v>2.8</v>
      </c>
      <c r="J229" s="186">
        <v>0.15</v>
      </c>
      <c r="K229" s="185">
        <v>2.77</v>
      </c>
      <c r="L229" s="186">
        <v>7.77</v>
      </c>
      <c r="M229" s="185">
        <v>2.77</v>
      </c>
      <c r="N229" s="184">
        <v>0.42</v>
      </c>
      <c r="O229" s="182">
        <v>11.1</v>
      </c>
      <c r="P229" s="183">
        <v>0</v>
      </c>
      <c r="Q229" s="181">
        <v>0.39583333333333331</v>
      </c>
      <c r="R229" s="180">
        <v>44207</v>
      </c>
      <c r="S229" s="180">
        <v>44210</v>
      </c>
      <c r="T229" s="140"/>
    </row>
    <row r="230" spans="1:20">
      <c r="A230" s="57">
        <v>44201</v>
      </c>
      <c r="B230" s="179">
        <v>2591</v>
      </c>
      <c r="C230" s="170"/>
      <c r="D230" s="170"/>
      <c r="E230" s="170"/>
      <c r="F230" s="170"/>
      <c r="G230" s="170"/>
      <c r="H230" s="170"/>
      <c r="I230" s="170"/>
      <c r="J230" s="170"/>
      <c r="K230" s="170"/>
      <c r="L230" s="170"/>
      <c r="M230" s="170"/>
      <c r="N230" s="170"/>
      <c r="O230" s="170"/>
      <c r="P230" s="47">
        <v>6</v>
      </c>
      <c r="Q230" s="145"/>
      <c r="R230" s="75"/>
      <c r="S230" s="75"/>
      <c r="T230" s="140"/>
    </row>
    <row r="231" spans="1:20">
      <c r="A231" s="57">
        <v>44202</v>
      </c>
      <c r="B231" s="179">
        <v>2074</v>
      </c>
      <c r="C231" s="170"/>
      <c r="D231" s="170"/>
      <c r="E231" s="170"/>
      <c r="F231" s="170"/>
      <c r="G231" s="170"/>
      <c r="H231" s="170"/>
      <c r="I231" s="170"/>
      <c r="J231" s="170"/>
      <c r="K231" s="170"/>
      <c r="L231" s="170"/>
      <c r="M231" s="170"/>
      <c r="N231" s="170"/>
      <c r="O231" s="170"/>
      <c r="P231" s="47">
        <v>2</v>
      </c>
      <c r="Q231" s="145"/>
      <c r="R231" s="75"/>
      <c r="S231" s="75"/>
      <c r="T231" s="140"/>
    </row>
    <row r="232" spans="1:20">
      <c r="A232" s="57">
        <v>44203</v>
      </c>
      <c r="B232" s="179">
        <v>2611</v>
      </c>
      <c r="C232" s="170"/>
      <c r="D232" s="170"/>
      <c r="E232" s="170"/>
      <c r="F232" s="170"/>
      <c r="G232" s="170"/>
      <c r="H232" s="170"/>
      <c r="I232" s="170"/>
      <c r="J232" s="170"/>
      <c r="K232" s="170"/>
      <c r="L232" s="170"/>
      <c r="M232" s="170"/>
      <c r="N232" s="170"/>
      <c r="O232" s="170"/>
      <c r="P232" s="47">
        <v>10</v>
      </c>
      <c r="Q232" s="145"/>
      <c r="R232" s="75"/>
      <c r="S232" s="75"/>
      <c r="T232" s="140"/>
    </row>
    <row r="233" spans="1:20">
      <c r="A233" s="57">
        <v>44204</v>
      </c>
      <c r="B233" s="179">
        <v>1994</v>
      </c>
      <c r="C233" s="170"/>
      <c r="D233" s="170"/>
      <c r="E233" s="170"/>
      <c r="F233" s="170"/>
      <c r="G233" s="170"/>
      <c r="H233" s="170"/>
      <c r="I233" s="170"/>
      <c r="J233" s="170"/>
      <c r="K233" s="170"/>
      <c r="L233" s="170"/>
      <c r="M233" s="170"/>
      <c r="N233" s="170"/>
      <c r="O233" s="170"/>
      <c r="P233" s="47">
        <v>34</v>
      </c>
      <c r="Q233" s="145"/>
      <c r="R233" s="75"/>
      <c r="S233" s="75"/>
      <c r="T233" s="140"/>
    </row>
    <row r="234" spans="1:20">
      <c r="A234" s="57">
        <v>44205</v>
      </c>
      <c r="B234" s="179">
        <v>2885</v>
      </c>
      <c r="C234" s="170"/>
      <c r="D234" s="170"/>
      <c r="E234" s="170"/>
      <c r="F234" s="170"/>
      <c r="G234" s="170"/>
      <c r="H234" s="170"/>
      <c r="I234" s="170"/>
      <c r="J234" s="170"/>
      <c r="K234" s="170"/>
      <c r="L234" s="170"/>
      <c r="M234" s="170"/>
      <c r="N234" s="170"/>
      <c r="O234" s="170"/>
      <c r="P234" s="47">
        <v>22</v>
      </c>
      <c r="Q234" s="145"/>
      <c r="R234" s="75"/>
      <c r="S234" s="75"/>
      <c r="T234" s="140"/>
    </row>
    <row r="235" spans="1:20" ht="15" customHeight="1">
      <c r="A235" s="57">
        <v>44206</v>
      </c>
      <c r="B235" s="179">
        <v>2887</v>
      </c>
      <c r="C235" s="170"/>
      <c r="D235" s="170"/>
      <c r="E235" s="170"/>
      <c r="F235" s="170"/>
      <c r="G235" s="170"/>
      <c r="H235" s="170"/>
      <c r="I235" s="170"/>
      <c r="J235" s="170"/>
      <c r="K235" s="170"/>
      <c r="L235" s="170"/>
      <c r="M235" s="170"/>
      <c r="N235" s="170"/>
      <c r="O235" s="170"/>
      <c r="P235" s="47">
        <v>2</v>
      </c>
      <c r="Q235" s="145"/>
      <c r="R235" s="75"/>
      <c r="S235" s="75"/>
      <c r="T235" s="140"/>
    </row>
    <row r="236" spans="1:20">
      <c r="A236" s="57">
        <v>44207</v>
      </c>
      <c r="B236" s="179">
        <v>2965</v>
      </c>
      <c r="C236" s="170"/>
      <c r="D236" s="170"/>
      <c r="E236" s="170"/>
      <c r="F236" s="170"/>
      <c r="G236" s="170"/>
      <c r="H236" s="170"/>
      <c r="I236" s="170"/>
      <c r="J236" s="170"/>
      <c r="K236" s="170"/>
      <c r="L236" s="170"/>
      <c r="M236" s="170"/>
      <c r="N236" s="170"/>
      <c r="O236" s="170"/>
      <c r="P236" s="47">
        <v>1</v>
      </c>
      <c r="Q236" s="145"/>
      <c r="R236" s="75"/>
      <c r="S236" s="75"/>
      <c r="T236" s="140"/>
    </row>
    <row r="237" spans="1:20">
      <c r="A237" s="57">
        <v>44208</v>
      </c>
      <c r="B237" s="179">
        <v>2590</v>
      </c>
      <c r="C237" s="170"/>
      <c r="D237" s="170"/>
      <c r="E237" s="170"/>
      <c r="F237" s="170"/>
      <c r="G237" s="170"/>
      <c r="H237" s="170"/>
      <c r="I237" s="170"/>
      <c r="J237" s="170"/>
      <c r="K237" s="170"/>
      <c r="L237" s="170"/>
      <c r="M237" s="170"/>
      <c r="N237" s="170"/>
      <c r="O237" s="170"/>
      <c r="P237" s="47">
        <v>0</v>
      </c>
      <c r="Q237" s="145"/>
      <c r="R237" s="75"/>
      <c r="S237" s="75"/>
      <c r="T237" s="140"/>
    </row>
    <row r="238" spans="1:20">
      <c r="A238" s="57">
        <v>44209</v>
      </c>
      <c r="B238" s="179">
        <v>2296</v>
      </c>
      <c r="C238" s="170"/>
      <c r="D238" s="170"/>
      <c r="E238" s="170"/>
      <c r="F238" s="170"/>
      <c r="G238" s="170"/>
      <c r="H238" s="170"/>
      <c r="I238" s="170"/>
      <c r="J238" s="170"/>
      <c r="K238" s="170"/>
      <c r="L238" s="170"/>
      <c r="M238" s="170"/>
      <c r="N238" s="170"/>
      <c r="O238" s="170"/>
      <c r="P238" s="47">
        <v>0</v>
      </c>
      <c r="Q238" s="145"/>
      <c r="R238" s="75"/>
      <c r="S238" s="75"/>
      <c r="T238" s="140"/>
    </row>
    <row r="239" spans="1:20">
      <c r="A239" s="57">
        <v>44210</v>
      </c>
      <c r="B239" s="179">
        <v>2404</v>
      </c>
      <c r="C239" s="170"/>
      <c r="D239" s="170"/>
      <c r="E239" s="170"/>
      <c r="F239" s="170"/>
      <c r="G239" s="170"/>
      <c r="H239" s="170"/>
      <c r="I239" s="170"/>
      <c r="J239" s="170"/>
      <c r="K239" s="170"/>
      <c r="L239" s="170"/>
      <c r="M239" s="170"/>
      <c r="N239" s="170"/>
      <c r="O239" s="170"/>
      <c r="P239" s="47">
        <v>0</v>
      </c>
      <c r="Q239" s="145"/>
      <c r="R239" s="75"/>
      <c r="S239" s="75"/>
      <c r="T239" s="140"/>
    </row>
    <row r="240" spans="1:20">
      <c r="A240" s="57">
        <v>44211</v>
      </c>
      <c r="B240" s="179">
        <v>2080</v>
      </c>
      <c r="C240" s="170"/>
      <c r="D240" s="170"/>
      <c r="E240" s="170"/>
      <c r="F240" s="170"/>
      <c r="G240" s="170"/>
      <c r="H240" s="170"/>
      <c r="I240" s="170"/>
      <c r="J240" s="170"/>
      <c r="K240" s="170"/>
      <c r="L240" s="170"/>
      <c r="M240" s="170"/>
      <c r="N240" s="170"/>
      <c r="O240" s="170"/>
      <c r="P240" s="47">
        <v>0</v>
      </c>
      <c r="Q240" s="145"/>
      <c r="R240" s="75"/>
      <c r="S240" s="75"/>
      <c r="T240" s="140"/>
    </row>
    <row r="241" spans="1:25" ht="15" customHeight="1">
      <c r="A241" s="57">
        <v>44212</v>
      </c>
      <c r="B241" s="179">
        <v>1957</v>
      </c>
      <c r="C241" s="170"/>
      <c r="D241" s="170"/>
      <c r="E241" s="170"/>
      <c r="F241" s="170"/>
      <c r="G241" s="170"/>
      <c r="H241" s="170"/>
      <c r="I241" s="170"/>
      <c r="J241" s="170"/>
      <c r="K241" s="170"/>
      <c r="L241" s="170"/>
      <c r="M241" s="170"/>
      <c r="N241" s="170"/>
      <c r="O241" s="170"/>
      <c r="P241" s="47">
        <v>2</v>
      </c>
      <c r="Q241" s="145"/>
      <c r="R241" s="75"/>
      <c r="S241" s="75"/>
      <c r="T241" s="140"/>
    </row>
    <row r="242" spans="1:25">
      <c r="A242" s="57">
        <v>44213</v>
      </c>
      <c r="B242" s="179">
        <v>2204</v>
      </c>
      <c r="C242" s="170"/>
      <c r="D242" s="170"/>
      <c r="E242" s="170"/>
      <c r="F242" s="170"/>
      <c r="G242" s="170"/>
      <c r="H242" s="170"/>
      <c r="I242" s="170"/>
      <c r="J242" s="170"/>
      <c r="K242" s="170"/>
      <c r="L242" s="170"/>
      <c r="M242" s="170"/>
      <c r="N242" s="170"/>
      <c r="O242" s="170"/>
      <c r="P242" s="47">
        <v>0</v>
      </c>
      <c r="Q242" s="145"/>
      <c r="R242" s="75"/>
      <c r="S242" s="75"/>
      <c r="T242" s="140"/>
    </row>
    <row r="243" spans="1:25">
      <c r="A243" s="57">
        <v>44214</v>
      </c>
      <c r="B243" s="179">
        <v>1618</v>
      </c>
      <c r="C243" s="189">
        <v>0.74</v>
      </c>
      <c r="D243" s="189">
        <v>1</v>
      </c>
      <c r="E243" s="189">
        <v>7.3</v>
      </c>
      <c r="F243" s="189">
        <v>1</v>
      </c>
      <c r="G243" s="189">
        <v>7</v>
      </c>
      <c r="H243" s="189">
        <v>3</v>
      </c>
      <c r="I243" s="189">
        <v>3.8</v>
      </c>
      <c r="J243" s="189">
        <v>0.13</v>
      </c>
      <c r="K243" s="189">
        <v>4.8499999999999996</v>
      </c>
      <c r="L243" s="189">
        <v>6.15</v>
      </c>
      <c r="M243" s="189">
        <v>4.62</v>
      </c>
      <c r="N243" s="189">
        <v>0.21</v>
      </c>
      <c r="O243" s="189">
        <v>11.33</v>
      </c>
      <c r="P243" s="189">
        <v>0</v>
      </c>
      <c r="Q243" s="188">
        <v>0.52083333333333337</v>
      </c>
      <c r="R243" s="187">
        <v>44223</v>
      </c>
      <c r="S243" s="187">
        <v>44224</v>
      </c>
      <c r="T243" s="140"/>
    </row>
    <row r="244" spans="1:25">
      <c r="A244" s="57">
        <v>44215</v>
      </c>
      <c r="B244" s="179">
        <v>1935</v>
      </c>
      <c r="C244" s="170"/>
      <c r="D244" s="170"/>
      <c r="E244" s="170"/>
      <c r="F244" s="170"/>
      <c r="G244" s="170"/>
      <c r="H244" s="170"/>
      <c r="I244" s="170"/>
      <c r="J244" s="170"/>
      <c r="K244" s="170"/>
      <c r="L244" s="170"/>
      <c r="M244" s="170"/>
      <c r="N244" s="170"/>
      <c r="O244" s="170"/>
      <c r="P244" s="47">
        <v>14</v>
      </c>
      <c r="Q244" s="145"/>
      <c r="R244" s="75"/>
      <c r="S244" s="75"/>
      <c r="T244" s="140"/>
    </row>
    <row r="245" spans="1:25" ht="15.75" customHeight="1">
      <c r="A245" s="57">
        <v>44216</v>
      </c>
      <c r="B245" s="179">
        <v>2035</v>
      </c>
      <c r="C245" s="170"/>
      <c r="D245" s="170"/>
      <c r="E245" s="170"/>
      <c r="F245" s="170"/>
      <c r="G245" s="170"/>
      <c r="H245" s="170"/>
      <c r="I245" s="170"/>
      <c r="J245" s="170"/>
      <c r="K245" s="170"/>
      <c r="L245" s="170"/>
      <c r="M245" s="170"/>
      <c r="N245" s="170"/>
      <c r="O245" s="170"/>
      <c r="P245" s="47">
        <v>9</v>
      </c>
      <c r="Q245" s="145"/>
      <c r="R245" s="75"/>
      <c r="S245" s="75"/>
      <c r="T245" s="140"/>
      <c r="U245" s="167"/>
      <c r="V245" s="167"/>
      <c r="W245" s="167"/>
      <c r="X245" s="167"/>
      <c r="Y245" s="167"/>
    </row>
    <row r="246" spans="1:25" ht="15.75" customHeight="1">
      <c r="A246" s="57">
        <v>44217</v>
      </c>
      <c r="B246" s="179">
        <v>1500</v>
      </c>
      <c r="C246" s="170"/>
      <c r="D246" s="170"/>
      <c r="E246" s="170"/>
      <c r="F246" s="170"/>
      <c r="G246" s="170"/>
      <c r="H246" s="170"/>
      <c r="I246" s="170"/>
      <c r="J246" s="170"/>
      <c r="K246" s="170"/>
      <c r="L246" s="170"/>
      <c r="M246" s="170"/>
      <c r="N246" s="170"/>
      <c r="O246" s="170"/>
      <c r="P246" s="47">
        <v>6</v>
      </c>
      <c r="Q246" s="145"/>
      <c r="R246" s="75"/>
      <c r="S246" s="75"/>
      <c r="T246" s="140"/>
      <c r="U246" s="167"/>
      <c r="V246" s="167"/>
      <c r="W246" s="167"/>
      <c r="X246" s="167"/>
      <c r="Y246" s="167"/>
    </row>
    <row r="247" spans="1:25">
      <c r="A247" s="57">
        <v>44218</v>
      </c>
      <c r="B247" s="179">
        <v>1673</v>
      </c>
      <c r="C247" s="170"/>
      <c r="D247" s="170"/>
      <c r="E247" s="170"/>
      <c r="F247" s="170"/>
      <c r="G247" s="170"/>
      <c r="H247" s="170"/>
      <c r="I247" s="170"/>
      <c r="J247" s="170"/>
      <c r="K247" s="170"/>
      <c r="L247" s="170"/>
      <c r="M247" s="170"/>
      <c r="N247" s="170"/>
      <c r="O247" s="170"/>
      <c r="P247" s="47">
        <v>0</v>
      </c>
      <c r="Q247" s="145"/>
      <c r="R247" s="75"/>
      <c r="S247" s="75"/>
      <c r="T247" s="140"/>
    </row>
    <row r="248" spans="1:25">
      <c r="A248" s="57">
        <v>44219</v>
      </c>
      <c r="B248" s="179">
        <v>1685</v>
      </c>
      <c r="C248" s="170"/>
      <c r="D248" s="170"/>
      <c r="E248" s="170"/>
      <c r="F248" s="170"/>
      <c r="G248" s="170"/>
      <c r="H248" s="170"/>
      <c r="I248" s="170"/>
      <c r="J248" s="170"/>
      <c r="K248" s="170"/>
      <c r="L248" s="170"/>
      <c r="M248" s="170"/>
      <c r="N248" s="170"/>
      <c r="O248" s="170"/>
      <c r="P248" s="47">
        <v>0</v>
      </c>
      <c r="Q248" s="145"/>
      <c r="R248" s="75"/>
      <c r="S248" s="75"/>
      <c r="T248" s="140"/>
    </row>
    <row r="249" spans="1:25">
      <c r="A249" s="57">
        <v>44220</v>
      </c>
      <c r="B249" s="179">
        <v>1456</v>
      </c>
      <c r="C249" s="170"/>
      <c r="D249" s="170"/>
      <c r="E249" s="170"/>
      <c r="F249" s="170"/>
      <c r="G249" s="170"/>
      <c r="H249" s="170"/>
      <c r="I249" s="170"/>
      <c r="J249" s="170"/>
      <c r="K249" s="170"/>
      <c r="L249" s="170"/>
      <c r="M249" s="170"/>
      <c r="N249" s="170"/>
      <c r="O249" s="170"/>
      <c r="P249" s="47">
        <v>0</v>
      </c>
      <c r="Q249" s="145"/>
      <c r="R249" s="75"/>
      <c r="S249" s="75"/>
      <c r="T249" s="140"/>
    </row>
    <row r="250" spans="1:25" ht="15" customHeight="1">
      <c r="A250" s="57">
        <v>44221</v>
      </c>
      <c r="B250" s="179">
        <v>2073</v>
      </c>
      <c r="C250" s="170"/>
      <c r="D250" s="170"/>
      <c r="E250" s="170"/>
      <c r="F250" s="170"/>
      <c r="G250" s="170"/>
      <c r="H250" s="170"/>
      <c r="I250" s="170"/>
      <c r="J250" s="170"/>
      <c r="K250" s="170"/>
      <c r="L250" s="170"/>
      <c r="M250" s="170"/>
      <c r="N250" s="170"/>
      <c r="O250" s="170"/>
      <c r="P250" s="47">
        <v>0</v>
      </c>
      <c r="Q250" s="145"/>
      <c r="R250" s="75"/>
      <c r="S250" s="75"/>
      <c r="T250" s="140"/>
    </row>
    <row r="251" spans="1:25">
      <c r="A251" s="57">
        <v>44222</v>
      </c>
      <c r="B251" s="179">
        <v>1456</v>
      </c>
      <c r="C251" s="170"/>
      <c r="D251" s="170"/>
      <c r="E251" s="170"/>
      <c r="F251" s="170"/>
      <c r="G251" s="170"/>
      <c r="H251" s="170"/>
      <c r="I251" s="170"/>
      <c r="J251" s="170"/>
      <c r="K251" s="170"/>
      <c r="L251" s="170"/>
      <c r="M251" s="170"/>
      <c r="N251" s="170"/>
      <c r="O251" s="170"/>
      <c r="P251" s="47">
        <v>0</v>
      </c>
      <c r="Q251" s="145"/>
      <c r="R251" s="75"/>
      <c r="S251" s="75"/>
      <c r="T251" s="140"/>
    </row>
    <row r="252" spans="1:25">
      <c r="A252" s="57">
        <v>44223</v>
      </c>
      <c r="B252" s="179">
        <v>1715</v>
      </c>
      <c r="C252" s="170"/>
      <c r="D252" s="170"/>
      <c r="E252" s="170"/>
      <c r="F252" s="170"/>
      <c r="G252" s="170"/>
      <c r="H252" s="170"/>
      <c r="I252" s="170"/>
      <c r="J252" s="170"/>
      <c r="K252" s="170"/>
      <c r="L252" s="170"/>
      <c r="M252" s="170"/>
      <c r="N252" s="170"/>
      <c r="O252" s="170"/>
      <c r="P252" s="47">
        <v>0</v>
      </c>
      <c r="Q252" s="145"/>
      <c r="R252" s="75"/>
      <c r="S252" s="75"/>
      <c r="T252" s="140"/>
    </row>
    <row r="253" spans="1:25">
      <c r="A253" s="57">
        <v>44224</v>
      </c>
      <c r="B253" s="179">
        <v>1642</v>
      </c>
      <c r="C253" s="170"/>
      <c r="D253" s="170"/>
      <c r="E253" s="170"/>
      <c r="F253" s="170"/>
      <c r="G253" s="170"/>
      <c r="H253" s="170"/>
      <c r="I253" s="170"/>
      <c r="J253" s="170"/>
      <c r="K253" s="170"/>
      <c r="L253" s="170"/>
      <c r="M253" s="170"/>
      <c r="N253" s="170"/>
      <c r="O253" s="170"/>
      <c r="P253" s="47">
        <v>0</v>
      </c>
      <c r="Q253" s="145"/>
      <c r="R253" s="75"/>
      <c r="S253" s="75"/>
      <c r="T253" s="140"/>
    </row>
    <row r="254" spans="1:25">
      <c r="A254" s="57">
        <v>44225</v>
      </c>
      <c r="B254" s="179">
        <v>1546</v>
      </c>
      <c r="C254" s="170"/>
      <c r="D254" s="170"/>
      <c r="E254" s="170"/>
      <c r="F254" s="170"/>
      <c r="G254" s="170"/>
      <c r="H254" s="170"/>
      <c r="I254" s="170"/>
      <c r="J254" s="170"/>
      <c r="K254" s="170"/>
      <c r="L254" s="170"/>
      <c r="M254" s="170"/>
      <c r="N254" s="170"/>
      <c r="O254" s="170"/>
      <c r="P254" s="47">
        <v>0</v>
      </c>
      <c r="Q254" s="145"/>
      <c r="R254" s="75"/>
      <c r="S254" s="75"/>
      <c r="T254" s="140"/>
    </row>
    <row r="255" spans="1:25">
      <c r="A255" s="57">
        <v>44226</v>
      </c>
      <c r="B255" s="179">
        <v>1173</v>
      </c>
      <c r="C255" s="170"/>
      <c r="D255" s="170"/>
      <c r="E255" s="170"/>
      <c r="F255" s="170"/>
      <c r="G255" s="170"/>
      <c r="H255" s="170"/>
      <c r="I255" s="170"/>
      <c r="J255" s="170"/>
      <c r="K255" s="170"/>
      <c r="L255" s="170"/>
      <c r="M255" s="170"/>
      <c r="N255" s="170"/>
      <c r="O255" s="170"/>
      <c r="P255" s="47">
        <v>0</v>
      </c>
      <c r="Q255" s="145"/>
      <c r="R255" s="75"/>
      <c r="S255" s="75"/>
      <c r="T255" s="140"/>
    </row>
    <row r="256" spans="1:25" ht="15" customHeight="1">
      <c r="A256" s="57">
        <v>44227</v>
      </c>
      <c r="B256" s="179">
        <v>1614</v>
      </c>
      <c r="C256" s="170"/>
      <c r="D256" s="170"/>
      <c r="E256" s="170"/>
      <c r="F256" s="170"/>
      <c r="G256" s="170"/>
      <c r="H256" s="170"/>
      <c r="I256" s="170"/>
      <c r="J256" s="170"/>
      <c r="K256" s="170"/>
      <c r="L256" s="170"/>
      <c r="M256" s="170"/>
      <c r="N256" s="170"/>
      <c r="O256" s="170"/>
      <c r="P256" s="47">
        <v>3</v>
      </c>
      <c r="Q256" s="145"/>
      <c r="R256" s="75"/>
      <c r="S256" s="75"/>
      <c r="T256" s="140"/>
    </row>
    <row r="257" spans="1:20">
      <c r="A257" s="57">
        <v>44228</v>
      </c>
      <c r="B257" s="179">
        <v>1576</v>
      </c>
      <c r="C257" s="191">
        <v>0.61</v>
      </c>
      <c r="D257" s="191">
        <v>1</v>
      </c>
      <c r="E257" s="191">
        <v>7.2</v>
      </c>
      <c r="F257" s="191">
        <v>1</v>
      </c>
      <c r="G257" s="191">
        <v>6</v>
      </c>
      <c r="H257" s="191">
        <v>2</v>
      </c>
      <c r="I257" s="191">
        <v>5</v>
      </c>
      <c r="J257" s="191">
        <v>0.16</v>
      </c>
      <c r="K257" s="191">
        <v>3.15</v>
      </c>
      <c r="L257" s="191">
        <v>7.88</v>
      </c>
      <c r="M257" s="191">
        <v>1.58</v>
      </c>
      <c r="N257" s="191">
        <v>0.25</v>
      </c>
      <c r="O257" s="191">
        <v>9.4600000000000009</v>
      </c>
      <c r="P257" s="193">
        <v>1</v>
      </c>
      <c r="Q257" s="192">
        <v>0.36458333333333331</v>
      </c>
      <c r="R257" s="190">
        <v>44235</v>
      </c>
      <c r="S257" s="190">
        <v>44239</v>
      </c>
      <c r="T257" s="140"/>
    </row>
    <row r="258" spans="1:20">
      <c r="A258" s="57">
        <v>44229</v>
      </c>
      <c r="B258" s="179">
        <v>1223</v>
      </c>
      <c r="C258" s="170"/>
      <c r="D258" s="170"/>
      <c r="E258" s="170"/>
      <c r="F258" s="170"/>
      <c r="G258" s="170"/>
      <c r="H258" s="170"/>
      <c r="I258" s="170"/>
      <c r="J258" s="170"/>
      <c r="K258" s="170"/>
      <c r="L258" s="170"/>
      <c r="M258" s="170"/>
      <c r="N258" s="170"/>
      <c r="O258" s="170"/>
      <c r="P258" s="47">
        <v>2</v>
      </c>
      <c r="Q258" s="145"/>
      <c r="R258" s="75"/>
      <c r="S258" s="75"/>
      <c r="T258" s="140"/>
    </row>
    <row r="259" spans="1:20">
      <c r="A259" s="57">
        <v>44230</v>
      </c>
      <c r="B259" s="179">
        <v>1293</v>
      </c>
      <c r="C259" s="170"/>
      <c r="D259" s="170"/>
      <c r="E259" s="170"/>
      <c r="F259" s="170"/>
      <c r="G259" s="170"/>
      <c r="H259" s="170"/>
      <c r="I259" s="170"/>
      <c r="J259" s="170"/>
      <c r="K259" s="170"/>
      <c r="L259" s="170"/>
      <c r="M259" s="170"/>
      <c r="N259" s="170"/>
      <c r="O259" s="170"/>
      <c r="P259" s="47">
        <v>25</v>
      </c>
      <c r="Q259" s="145"/>
      <c r="R259" s="75"/>
      <c r="S259" s="75"/>
      <c r="T259" s="140"/>
    </row>
    <row r="260" spans="1:20">
      <c r="A260" s="57">
        <v>44231</v>
      </c>
      <c r="B260" s="179">
        <v>1436</v>
      </c>
      <c r="C260" s="170"/>
      <c r="D260" s="170"/>
      <c r="E260" s="170"/>
      <c r="F260" s="170"/>
      <c r="G260" s="170"/>
      <c r="H260" s="170"/>
      <c r="I260" s="170"/>
      <c r="J260" s="170"/>
      <c r="K260" s="170"/>
      <c r="L260" s="170"/>
      <c r="M260" s="170"/>
      <c r="N260" s="170"/>
      <c r="O260" s="170"/>
      <c r="P260" s="47">
        <v>2</v>
      </c>
      <c r="Q260" s="145"/>
      <c r="R260" s="75"/>
      <c r="S260" s="75"/>
      <c r="T260" s="140"/>
    </row>
    <row r="261" spans="1:20">
      <c r="A261" s="57">
        <v>44232</v>
      </c>
      <c r="B261" s="179">
        <v>1939</v>
      </c>
      <c r="C261" s="170"/>
      <c r="D261" s="170"/>
      <c r="E261" s="170"/>
      <c r="F261" s="170"/>
      <c r="G261" s="170"/>
      <c r="H261" s="170"/>
      <c r="I261" s="170"/>
      <c r="J261" s="170"/>
      <c r="K261" s="170"/>
      <c r="L261" s="170"/>
      <c r="M261" s="170"/>
      <c r="N261" s="170"/>
      <c r="O261" s="170"/>
      <c r="P261" s="47">
        <v>0</v>
      </c>
      <c r="Q261" s="145"/>
      <c r="R261" s="75"/>
      <c r="S261" s="75"/>
      <c r="T261" s="140"/>
    </row>
    <row r="262" spans="1:20">
      <c r="A262" s="57">
        <v>44233</v>
      </c>
      <c r="B262" s="179">
        <v>1366</v>
      </c>
      <c r="C262" s="170"/>
      <c r="D262" s="170"/>
      <c r="E262" s="170"/>
      <c r="F262" s="170"/>
      <c r="G262" s="170"/>
      <c r="H262" s="170"/>
      <c r="I262" s="170"/>
      <c r="J262" s="170"/>
      <c r="K262" s="170"/>
      <c r="L262" s="170"/>
      <c r="M262" s="170"/>
      <c r="N262" s="170"/>
      <c r="O262" s="170"/>
      <c r="P262" s="47">
        <v>0</v>
      </c>
      <c r="Q262" s="145"/>
      <c r="R262" s="75"/>
      <c r="S262" s="75"/>
      <c r="T262" s="140"/>
    </row>
    <row r="263" spans="1:20">
      <c r="A263" s="57">
        <v>44234</v>
      </c>
      <c r="B263" s="179">
        <v>1289</v>
      </c>
      <c r="C263" s="170"/>
      <c r="D263" s="170"/>
      <c r="E263" s="170"/>
      <c r="F263" s="170"/>
      <c r="G263" s="170"/>
      <c r="H263" s="170"/>
      <c r="I263" s="170"/>
      <c r="J263" s="170"/>
      <c r="K263" s="170"/>
      <c r="L263" s="170"/>
      <c r="M263" s="170"/>
      <c r="N263" s="170"/>
      <c r="O263" s="170"/>
      <c r="P263" s="47">
        <v>0</v>
      </c>
      <c r="Q263" s="145"/>
      <c r="R263" s="75"/>
      <c r="S263" s="75"/>
      <c r="T263" s="140"/>
    </row>
    <row r="264" spans="1:20">
      <c r="A264" s="57">
        <v>44235</v>
      </c>
      <c r="B264" s="179">
        <v>1213</v>
      </c>
      <c r="C264" s="170"/>
      <c r="D264" s="170"/>
      <c r="E264" s="170"/>
      <c r="F264" s="170"/>
      <c r="G264" s="170"/>
      <c r="H264" s="170"/>
      <c r="I264" s="170"/>
      <c r="J264" s="170"/>
      <c r="K264" s="170"/>
      <c r="L264" s="170"/>
      <c r="M264" s="170"/>
      <c r="N264" s="170"/>
      <c r="O264" s="170"/>
      <c r="P264" s="47">
        <v>0</v>
      </c>
      <c r="Q264" s="145"/>
      <c r="R264" s="75"/>
      <c r="S264" s="75"/>
      <c r="T264" s="140"/>
    </row>
    <row r="265" spans="1:20">
      <c r="A265" s="57">
        <v>44236</v>
      </c>
      <c r="B265" s="179">
        <v>1516</v>
      </c>
      <c r="C265" s="170"/>
      <c r="D265" s="170"/>
      <c r="E265" s="170"/>
      <c r="F265" s="170"/>
      <c r="G265" s="170"/>
      <c r="H265" s="170"/>
      <c r="I265" s="170"/>
      <c r="J265" s="170"/>
      <c r="K265" s="170"/>
      <c r="L265" s="170"/>
      <c r="M265" s="170"/>
      <c r="N265" s="170"/>
      <c r="O265" s="170"/>
      <c r="P265" s="47">
        <v>1</v>
      </c>
      <c r="Q265" s="145"/>
      <c r="R265" s="75"/>
      <c r="S265" s="75"/>
      <c r="T265" s="140"/>
    </row>
    <row r="266" spans="1:20">
      <c r="A266" s="57">
        <v>44237</v>
      </c>
      <c r="B266" s="179">
        <v>1225</v>
      </c>
      <c r="C266" s="170"/>
      <c r="D266" s="170"/>
      <c r="E266" s="170"/>
      <c r="F266" s="170"/>
      <c r="G266" s="170"/>
      <c r="H266" s="170"/>
      <c r="I266" s="170"/>
      <c r="J266" s="170"/>
      <c r="K266" s="170"/>
      <c r="L266" s="170"/>
      <c r="M266" s="170"/>
      <c r="N266" s="170"/>
      <c r="O266" s="170"/>
      <c r="P266" s="47">
        <v>0</v>
      </c>
      <c r="Q266" s="145"/>
      <c r="R266" s="75"/>
      <c r="S266" s="75"/>
      <c r="T266" s="140"/>
    </row>
    <row r="267" spans="1:20">
      <c r="A267" s="57">
        <v>44238</v>
      </c>
      <c r="B267" s="179">
        <v>1400</v>
      </c>
      <c r="C267" s="170"/>
      <c r="D267" s="170"/>
      <c r="E267" s="170"/>
      <c r="F267" s="170"/>
      <c r="G267" s="170"/>
      <c r="H267" s="170"/>
      <c r="I267" s="170"/>
      <c r="J267" s="170"/>
      <c r="K267" s="170"/>
      <c r="L267" s="170"/>
      <c r="M267" s="170"/>
      <c r="N267" s="170"/>
      <c r="O267" s="170"/>
      <c r="P267" s="47">
        <v>2</v>
      </c>
      <c r="Q267" s="145"/>
      <c r="R267" s="75"/>
      <c r="S267" s="75"/>
      <c r="T267" s="140"/>
    </row>
    <row r="268" spans="1:20">
      <c r="A268" s="57">
        <v>44239</v>
      </c>
      <c r="B268" s="179">
        <v>1115</v>
      </c>
      <c r="C268" s="170"/>
      <c r="D268" s="170"/>
      <c r="E268" s="170"/>
      <c r="F268" s="170"/>
      <c r="G268" s="170"/>
      <c r="H268" s="170"/>
      <c r="I268" s="170"/>
      <c r="J268" s="170"/>
      <c r="K268" s="170"/>
      <c r="L268" s="170"/>
      <c r="M268" s="170"/>
      <c r="N268" s="170"/>
      <c r="O268" s="170"/>
      <c r="P268" s="47">
        <v>0</v>
      </c>
      <c r="Q268" s="145"/>
      <c r="R268" s="75"/>
      <c r="S268" s="75"/>
      <c r="T268" s="140"/>
    </row>
    <row r="269" spans="1:20">
      <c r="A269" s="57">
        <v>44240</v>
      </c>
      <c r="B269" s="179">
        <v>1407</v>
      </c>
      <c r="C269" s="170"/>
      <c r="D269" s="170"/>
      <c r="E269" s="170"/>
      <c r="F269" s="170"/>
      <c r="G269" s="170"/>
      <c r="H269" s="170"/>
      <c r="I269" s="170"/>
      <c r="J269" s="170"/>
      <c r="K269" s="170"/>
      <c r="L269" s="170"/>
      <c r="M269" s="170"/>
      <c r="N269" s="170"/>
      <c r="O269" s="170"/>
      <c r="P269" s="47">
        <v>0</v>
      </c>
      <c r="Q269" s="145"/>
      <c r="R269" s="75"/>
      <c r="S269" s="75"/>
      <c r="T269" s="140"/>
    </row>
    <row r="270" spans="1:20" ht="15" customHeight="1">
      <c r="A270" s="57">
        <v>44241</v>
      </c>
      <c r="B270" s="179">
        <v>1388</v>
      </c>
      <c r="C270" s="170"/>
      <c r="D270" s="170"/>
      <c r="E270" s="170"/>
      <c r="F270" s="170"/>
      <c r="G270" s="170"/>
      <c r="H270" s="170"/>
      <c r="I270" s="170"/>
      <c r="J270" s="170"/>
      <c r="K270" s="170"/>
      <c r="L270" s="170"/>
      <c r="M270" s="170"/>
      <c r="N270" s="170"/>
      <c r="O270" s="170"/>
      <c r="P270" s="47">
        <v>13</v>
      </c>
      <c r="Q270" s="145"/>
      <c r="R270" s="75"/>
      <c r="S270" s="75"/>
      <c r="T270" s="140"/>
    </row>
    <row r="271" spans="1:20">
      <c r="A271" s="57">
        <v>44242</v>
      </c>
      <c r="B271" s="179">
        <v>1484</v>
      </c>
      <c r="C271" s="195">
        <v>0.59</v>
      </c>
      <c r="D271" s="195">
        <v>1</v>
      </c>
      <c r="E271" s="195">
        <v>7.1</v>
      </c>
      <c r="F271" s="195">
        <v>1</v>
      </c>
      <c r="G271" s="195">
        <v>5</v>
      </c>
      <c r="H271" s="195">
        <v>2</v>
      </c>
      <c r="I271" s="195">
        <v>4.3</v>
      </c>
      <c r="J271" s="195">
        <v>0.14000000000000001</v>
      </c>
      <c r="K271" s="195">
        <v>2.97</v>
      </c>
      <c r="L271" s="195">
        <v>6.38</v>
      </c>
      <c r="M271" s="195">
        <v>2.97</v>
      </c>
      <c r="N271" s="195">
        <v>0.21</v>
      </c>
      <c r="O271" s="195">
        <v>7.42</v>
      </c>
      <c r="P271" s="197">
        <v>7</v>
      </c>
      <c r="Q271" s="196">
        <v>0.375</v>
      </c>
      <c r="R271" s="194">
        <v>44252</v>
      </c>
      <c r="S271" s="194">
        <v>44256</v>
      </c>
      <c r="T271" s="140"/>
    </row>
    <row r="272" spans="1:20">
      <c r="A272" s="57">
        <v>44243</v>
      </c>
      <c r="B272" s="179">
        <v>1216</v>
      </c>
      <c r="C272" s="170"/>
      <c r="D272" s="170"/>
      <c r="E272" s="170"/>
      <c r="F272" s="170"/>
      <c r="G272" s="170"/>
      <c r="H272" s="170"/>
      <c r="I272" s="170"/>
      <c r="J272" s="170"/>
      <c r="K272" s="170"/>
      <c r="L272" s="170"/>
      <c r="M272" s="170"/>
      <c r="N272" s="170"/>
      <c r="O272" s="170"/>
      <c r="P272" s="47">
        <v>1</v>
      </c>
      <c r="Q272" s="145"/>
      <c r="R272" s="75"/>
      <c r="S272" s="75"/>
      <c r="T272" s="140"/>
    </row>
    <row r="273" spans="1:20">
      <c r="A273" s="57">
        <v>44244</v>
      </c>
      <c r="B273" s="179">
        <v>1240</v>
      </c>
      <c r="C273" s="170"/>
      <c r="D273" s="170"/>
      <c r="E273" s="170"/>
      <c r="F273" s="170"/>
      <c r="G273" s="170"/>
      <c r="H273" s="170"/>
      <c r="I273" s="170"/>
      <c r="J273" s="170"/>
      <c r="K273" s="170"/>
      <c r="L273" s="170"/>
      <c r="M273" s="170"/>
      <c r="N273" s="170"/>
      <c r="O273" s="170"/>
      <c r="P273" s="47">
        <v>16</v>
      </c>
      <c r="Q273" s="145"/>
      <c r="R273" s="75"/>
      <c r="S273" s="75"/>
      <c r="T273" s="140"/>
    </row>
    <row r="274" spans="1:20">
      <c r="A274" s="57">
        <v>44245</v>
      </c>
      <c r="B274" s="179">
        <v>1677</v>
      </c>
      <c r="C274" s="170"/>
      <c r="D274" s="170"/>
      <c r="E274" s="170"/>
      <c r="F274" s="170"/>
      <c r="G274" s="170"/>
      <c r="H274" s="170"/>
      <c r="I274" s="170"/>
      <c r="J274" s="170"/>
      <c r="K274" s="170"/>
      <c r="L274" s="170"/>
      <c r="M274" s="170"/>
      <c r="N274" s="170"/>
      <c r="O274" s="170"/>
      <c r="P274" s="47">
        <v>26</v>
      </c>
      <c r="Q274" s="145"/>
      <c r="R274" s="75"/>
      <c r="S274" s="75"/>
      <c r="T274" s="140"/>
    </row>
    <row r="275" spans="1:20">
      <c r="A275" s="57">
        <v>44246</v>
      </c>
      <c r="B275" s="179">
        <v>1761</v>
      </c>
      <c r="C275" s="170"/>
      <c r="D275" s="170"/>
      <c r="E275" s="170"/>
      <c r="F275" s="170"/>
      <c r="G275" s="170"/>
      <c r="H275" s="170"/>
      <c r="I275" s="170"/>
      <c r="J275" s="170"/>
      <c r="K275" s="170"/>
      <c r="L275" s="170"/>
      <c r="M275" s="170"/>
      <c r="N275" s="170"/>
      <c r="O275" s="170"/>
      <c r="P275" s="47">
        <v>7</v>
      </c>
      <c r="Q275" s="145"/>
      <c r="R275" s="75"/>
      <c r="S275" s="75"/>
      <c r="T275" s="140"/>
    </row>
    <row r="276" spans="1:20">
      <c r="A276" s="57">
        <v>44247</v>
      </c>
      <c r="B276" s="179">
        <v>1953</v>
      </c>
      <c r="C276" s="170"/>
      <c r="D276" s="170"/>
      <c r="E276" s="170"/>
      <c r="F276" s="170"/>
      <c r="G276" s="170"/>
      <c r="H276" s="170"/>
      <c r="I276" s="170"/>
      <c r="J276" s="170"/>
      <c r="K276" s="170"/>
      <c r="L276" s="170"/>
      <c r="M276" s="170"/>
      <c r="N276" s="170"/>
      <c r="O276" s="170"/>
      <c r="P276" s="47">
        <v>69</v>
      </c>
      <c r="Q276" s="145"/>
      <c r="R276" s="75"/>
      <c r="S276" s="75"/>
      <c r="T276" s="140"/>
    </row>
    <row r="277" spans="1:20">
      <c r="A277" s="57">
        <v>44248</v>
      </c>
      <c r="B277" s="179">
        <v>2469</v>
      </c>
      <c r="C277" s="170"/>
      <c r="D277" s="170"/>
      <c r="E277" s="170"/>
      <c r="F277" s="170"/>
      <c r="G277" s="170"/>
      <c r="H277" s="170"/>
      <c r="I277" s="170"/>
      <c r="J277" s="170"/>
      <c r="K277" s="170"/>
      <c r="L277" s="170"/>
      <c r="M277" s="170"/>
      <c r="N277" s="170"/>
      <c r="O277" s="170"/>
      <c r="P277" s="47">
        <v>19</v>
      </c>
      <c r="Q277" s="145"/>
      <c r="R277" s="75"/>
      <c r="S277" s="75"/>
      <c r="T277" s="140"/>
    </row>
    <row r="278" spans="1:20">
      <c r="A278" s="57">
        <v>44249</v>
      </c>
      <c r="B278" s="179">
        <v>3682</v>
      </c>
      <c r="C278" s="170"/>
      <c r="D278" s="170"/>
      <c r="E278" s="170"/>
      <c r="F278" s="170"/>
      <c r="G278" s="170"/>
      <c r="H278" s="170"/>
      <c r="I278" s="170"/>
      <c r="J278" s="170"/>
      <c r="K278" s="170"/>
      <c r="L278" s="170"/>
      <c r="M278" s="170"/>
      <c r="N278" s="170"/>
      <c r="O278" s="170"/>
      <c r="P278" s="47">
        <v>10</v>
      </c>
      <c r="Q278" s="145"/>
      <c r="R278" s="75"/>
      <c r="S278" s="75"/>
      <c r="T278" s="140"/>
    </row>
    <row r="279" spans="1:20">
      <c r="A279" s="57">
        <v>44250</v>
      </c>
      <c r="B279" s="179">
        <v>2226</v>
      </c>
      <c r="C279" s="170"/>
      <c r="D279" s="170"/>
      <c r="E279" s="170"/>
      <c r="F279" s="170"/>
      <c r="G279" s="170"/>
      <c r="H279" s="170"/>
      <c r="I279" s="170"/>
      <c r="J279" s="170"/>
      <c r="K279" s="170"/>
      <c r="L279" s="170"/>
      <c r="M279" s="170"/>
      <c r="N279" s="170"/>
      <c r="O279" s="170"/>
      <c r="P279" s="47">
        <v>0</v>
      </c>
      <c r="Q279" s="145"/>
      <c r="R279" s="75"/>
      <c r="S279" s="75"/>
      <c r="T279" s="140"/>
    </row>
    <row r="280" spans="1:20">
      <c r="A280" s="57">
        <v>44251</v>
      </c>
      <c r="B280" s="179">
        <v>2647</v>
      </c>
      <c r="C280" s="170"/>
      <c r="D280" s="170"/>
      <c r="E280" s="170"/>
      <c r="F280" s="170"/>
      <c r="G280" s="170"/>
      <c r="H280" s="170"/>
      <c r="I280" s="170"/>
      <c r="J280" s="170"/>
      <c r="K280" s="170"/>
      <c r="L280" s="170"/>
      <c r="M280" s="170"/>
      <c r="N280" s="170"/>
      <c r="O280" s="170"/>
      <c r="P280" s="47">
        <v>38</v>
      </c>
      <c r="Q280" s="145"/>
      <c r="R280" s="75"/>
      <c r="S280" s="75"/>
      <c r="T280" s="140"/>
    </row>
    <row r="281" spans="1:20">
      <c r="A281" s="57">
        <v>44252</v>
      </c>
      <c r="B281" s="179">
        <v>2086</v>
      </c>
      <c r="C281" s="170"/>
      <c r="D281" s="170"/>
      <c r="E281" s="170"/>
      <c r="F281" s="170"/>
      <c r="G281" s="170"/>
      <c r="H281" s="170"/>
      <c r="I281" s="170"/>
      <c r="J281" s="170"/>
      <c r="K281" s="170"/>
      <c r="L281" s="170"/>
      <c r="M281" s="170"/>
      <c r="N281" s="170"/>
      <c r="O281" s="170"/>
      <c r="P281" s="47">
        <v>11</v>
      </c>
      <c r="Q281" s="145"/>
      <c r="R281" s="75"/>
      <c r="S281" s="75"/>
      <c r="T281" s="140"/>
    </row>
    <row r="282" spans="1:20">
      <c r="A282" s="57">
        <v>44253</v>
      </c>
      <c r="B282" s="179">
        <v>3328</v>
      </c>
      <c r="C282" s="170"/>
      <c r="D282" s="170"/>
      <c r="E282" s="170"/>
      <c r="F282" s="170"/>
      <c r="G282" s="170"/>
      <c r="H282" s="170"/>
      <c r="I282" s="170"/>
      <c r="J282" s="170"/>
      <c r="K282" s="170"/>
      <c r="L282" s="170"/>
      <c r="M282" s="170"/>
      <c r="N282" s="170"/>
      <c r="O282" s="170"/>
      <c r="P282" s="47">
        <v>1</v>
      </c>
      <c r="Q282" s="145"/>
      <c r="R282" s="75"/>
      <c r="S282" s="75"/>
      <c r="T282" s="140"/>
    </row>
    <row r="283" spans="1:20">
      <c r="A283" s="57">
        <v>44254</v>
      </c>
      <c r="B283" s="179">
        <v>2756</v>
      </c>
      <c r="C283" s="170"/>
      <c r="D283" s="170"/>
      <c r="E283" s="170"/>
      <c r="F283" s="170"/>
      <c r="G283" s="170"/>
      <c r="H283" s="170"/>
      <c r="I283" s="170"/>
      <c r="J283" s="170"/>
      <c r="K283" s="170"/>
      <c r="L283" s="170"/>
      <c r="M283" s="170"/>
      <c r="N283" s="170"/>
      <c r="O283" s="170"/>
      <c r="P283" s="47">
        <v>0</v>
      </c>
      <c r="Q283" s="145"/>
      <c r="R283" s="75"/>
      <c r="S283" s="75"/>
      <c r="T283" s="140"/>
    </row>
    <row r="284" spans="1:20" ht="15" customHeight="1">
      <c r="A284" s="57">
        <v>44255</v>
      </c>
      <c r="B284" s="179">
        <v>2285</v>
      </c>
      <c r="C284" s="170"/>
      <c r="D284" s="170"/>
      <c r="E284" s="170"/>
      <c r="F284" s="170"/>
      <c r="G284" s="170"/>
      <c r="H284" s="170"/>
      <c r="I284" s="170"/>
      <c r="J284" s="170"/>
      <c r="K284" s="170"/>
      <c r="L284" s="170"/>
      <c r="M284" s="170"/>
      <c r="N284" s="170"/>
      <c r="O284" s="170"/>
      <c r="P284" s="47">
        <v>0</v>
      </c>
      <c r="Q284" s="145"/>
      <c r="R284" s="75"/>
      <c r="S284" s="75"/>
      <c r="T284" s="140"/>
    </row>
    <row r="285" spans="1:20">
      <c r="A285" s="57">
        <v>44256</v>
      </c>
      <c r="B285" s="25">
        <v>2060</v>
      </c>
      <c r="C285" s="95">
        <v>0.5</v>
      </c>
      <c r="D285" s="95">
        <v>1</v>
      </c>
      <c r="E285" s="95">
        <v>7</v>
      </c>
      <c r="F285" s="95">
        <v>3</v>
      </c>
      <c r="G285" s="95">
        <v>7</v>
      </c>
      <c r="H285" s="95">
        <v>1</v>
      </c>
      <c r="I285" s="95">
        <v>3.7</v>
      </c>
      <c r="J285" s="95">
        <v>0.16</v>
      </c>
      <c r="K285" s="95">
        <v>2.06</v>
      </c>
      <c r="L285" s="95">
        <v>7.62</v>
      </c>
      <c r="M285" s="95">
        <v>2.06</v>
      </c>
      <c r="N285" s="95">
        <v>0.33</v>
      </c>
      <c r="O285" s="95">
        <v>14.42</v>
      </c>
      <c r="P285" s="176">
        <v>0</v>
      </c>
      <c r="Q285" s="145" t="s">
        <v>65</v>
      </c>
      <c r="R285" s="75" t="s">
        <v>66</v>
      </c>
      <c r="S285" s="75" t="s">
        <v>66</v>
      </c>
      <c r="T285" s="140"/>
    </row>
    <row r="286" spans="1:20">
      <c r="A286" s="57">
        <v>44257</v>
      </c>
      <c r="B286" s="25">
        <v>2046</v>
      </c>
      <c r="C286" s="170"/>
      <c r="D286" s="170"/>
      <c r="E286" s="170"/>
      <c r="F286" s="170"/>
      <c r="G286" s="170"/>
      <c r="H286" s="170"/>
      <c r="I286" s="170"/>
      <c r="J286" s="170"/>
      <c r="K286" s="170"/>
      <c r="L286" s="170"/>
      <c r="M286" s="170"/>
      <c r="N286" s="170"/>
      <c r="O286" s="170"/>
      <c r="P286" s="47">
        <v>1</v>
      </c>
      <c r="Q286" s="145"/>
      <c r="R286" s="75"/>
      <c r="S286" s="75"/>
      <c r="T286" s="140"/>
    </row>
    <row r="287" spans="1:20">
      <c r="A287" s="57">
        <v>44258</v>
      </c>
      <c r="B287" s="25">
        <v>1986</v>
      </c>
      <c r="C287" s="170"/>
      <c r="D287" s="170"/>
      <c r="E287" s="170"/>
      <c r="F287" s="170"/>
      <c r="G287" s="170"/>
      <c r="H287" s="170"/>
      <c r="I287" s="170"/>
      <c r="J287" s="170"/>
      <c r="K287" s="170"/>
      <c r="L287" s="170"/>
      <c r="M287" s="170"/>
      <c r="N287" s="170"/>
      <c r="O287" s="170"/>
      <c r="P287" s="47">
        <v>1</v>
      </c>
      <c r="Q287" s="145"/>
      <c r="R287" s="75"/>
      <c r="S287" s="75"/>
      <c r="T287" s="140"/>
    </row>
    <row r="288" spans="1:20">
      <c r="A288" s="57">
        <v>44259</v>
      </c>
      <c r="B288" s="25">
        <v>1994</v>
      </c>
      <c r="C288" s="170"/>
      <c r="D288" s="170"/>
      <c r="E288" s="170"/>
      <c r="F288" s="170"/>
      <c r="G288" s="170"/>
      <c r="H288" s="170"/>
      <c r="I288" s="170"/>
      <c r="J288" s="170"/>
      <c r="K288" s="170"/>
      <c r="L288" s="170"/>
      <c r="M288" s="170"/>
      <c r="N288" s="170"/>
      <c r="O288" s="170"/>
      <c r="P288" s="47">
        <v>24</v>
      </c>
      <c r="Q288" s="145"/>
      <c r="R288" s="75"/>
      <c r="S288" s="75"/>
      <c r="T288" s="140"/>
    </row>
    <row r="289" spans="1:20">
      <c r="A289" s="57">
        <v>44260</v>
      </c>
      <c r="B289" s="25">
        <v>1893</v>
      </c>
      <c r="C289" s="170"/>
      <c r="D289" s="170"/>
      <c r="E289" s="170"/>
      <c r="F289" s="170"/>
      <c r="G289" s="170"/>
      <c r="H289" s="170"/>
      <c r="I289" s="170"/>
      <c r="J289" s="170"/>
      <c r="K289" s="170"/>
      <c r="L289" s="170"/>
      <c r="M289" s="170"/>
      <c r="N289" s="170"/>
      <c r="O289" s="170"/>
      <c r="P289" s="47">
        <v>1</v>
      </c>
      <c r="Q289" s="145"/>
      <c r="R289" s="75"/>
      <c r="S289" s="75"/>
      <c r="T289" s="140"/>
    </row>
    <row r="290" spans="1:20">
      <c r="A290" s="57">
        <v>44261</v>
      </c>
      <c r="B290" s="25">
        <v>2284</v>
      </c>
      <c r="C290" s="170"/>
      <c r="D290" s="170"/>
      <c r="E290" s="170"/>
      <c r="F290" s="170"/>
      <c r="G290" s="170"/>
      <c r="H290" s="170"/>
      <c r="I290" s="170"/>
      <c r="J290" s="170"/>
      <c r="K290" s="170"/>
      <c r="L290" s="170"/>
      <c r="M290" s="170"/>
      <c r="N290" s="170"/>
      <c r="O290" s="170"/>
      <c r="P290" s="47">
        <v>3</v>
      </c>
      <c r="Q290" s="145"/>
      <c r="R290" s="75"/>
      <c r="S290" s="75"/>
      <c r="T290" s="140"/>
    </row>
    <row r="291" spans="1:20">
      <c r="A291" s="57">
        <v>44262</v>
      </c>
      <c r="B291" s="25">
        <v>1643</v>
      </c>
      <c r="C291" s="170"/>
      <c r="D291" s="170"/>
      <c r="E291" s="170"/>
      <c r="F291" s="170"/>
      <c r="G291" s="170"/>
      <c r="H291" s="170"/>
      <c r="I291" s="170"/>
      <c r="J291" s="170"/>
      <c r="K291" s="170"/>
      <c r="L291" s="170"/>
      <c r="M291" s="170"/>
      <c r="N291" s="170"/>
      <c r="O291" s="170"/>
      <c r="P291" s="47">
        <v>5</v>
      </c>
      <c r="Q291" s="145"/>
      <c r="R291" s="75"/>
      <c r="S291" s="75"/>
      <c r="T291" s="140"/>
    </row>
    <row r="292" spans="1:20">
      <c r="A292" s="57">
        <v>44263</v>
      </c>
      <c r="B292" s="25">
        <v>1646</v>
      </c>
      <c r="C292" s="170"/>
      <c r="D292" s="170"/>
      <c r="E292" s="170"/>
      <c r="F292" s="170"/>
      <c r="G292" s="170"/>
      <c r="H292" s="170"/>
      <c r="I292" s="170"/>
      <c r="J292" s="170"/>
      <c r="K292" s="170"/>
      <c r="L292" s="170"/>
      <c r="M292" s="170"/>
      <c r="N292" s="170"/>
      <c r="O292" s="170"/>
      <c r="P292" s="47">
        <v>0</v>
      </c>
      <c r="Q292" s="145"/>
      <c r="R292" s="75"/>
      <c r="S292" s="75"/>
      <c r="T292" s="140"/>
    </row>
    <row r="293" spans="1:20" ht="14.45" customHeight="1">
      <c r="A293" s="57">
        <v>44264</v>
      </c>
      <c r="B293" s="25">
        <v>1876</v>
      </c>
      <c r="C293" s="170"/>
      <c r="D293" s="170"/>
      <c r="E293" s="170"/>
      <c r="F293" s="170"/>
      <c r="G293" s="170"/>
      <c r="H293" s="170"/>
      <c r="I293" s="170"/>
      <c r="J293" s="170"/>
      <c r="K293" s="170"/>
      <c r="L293" s="170"/>
      <c r="M293" s="170"/>
      <c r="N293" s="170"/>
      <c r="O293" s="170"/>
      <c r="P293" s="47">
        <v>16</v>
      </c>
      <c r="Q293" s="145"/>
      <c r="R293" s="75"/>
      <c r="S293" s="75"/>
      <c r="T293" s="140"/>
    </row>
    <row r="294" spans="1:20" ht="14.45" customHeight="1">
      <c r="A294" s="57">
        <v>44265</v>
      </c>
      <c r="B294" s="25">
        <v>1522</v>
      </c>
      <c r="C294" s="170"/>
      <c r="D294" s="170"/>
      <c r="E294" s="170"/>
      <c r="F294" s="170"/>
      <c r="G294" s="170"/>
      <c r="H294" s="170"/>
      <c r="I294" s="170"/>
      <c r="J294" s="170"/>
      <c r="K294" s="170"/>
      <c r="L294" s="170"/>
      <c r="M294" s="170"/>
      <c r="N294" s="170"/>
      <c r="O294" s="170"/>
      <c r="P294" s="47">
        <v>2</v>
      </c>
      <c r="Q294" s="145"/>
      <c r="R294" s="75"/>
      <c r="S294" s="75"/>
      <c r="T294" s="140"/>
    </row>
    <row r="295" spans="1:20" ht="14.45" customHeight="1">
      <c r="A295" s="57">
        <v>44266</v>
      </c>
      <c r="B295" s="25">
        <v>1671</v>
      </c>
      <c r="C295" s="170"/>
      <c r="D295" s="170"/>
      <c r="E295" s="170"/>
      <c r="F295" s="170"/>
      <c r="G295" s="170"/>
      <c r="H295" s="170"/>
      <c r="I295" s="170"/>
      <c r="J295" s="170"/>
      <c r="K295" s="170"/>
      <c r="L295" s="170"/>
      <c r="M295" s="170"/>
      <c r="N295" s="170"/>
      <c r="O295" s="170"/>
      <c r="P295" s="47">
        <v>31</v>
      </c>
      <c r="Q295" s="145"/>
      <c r="R295" s="75"/>
      <c r="S295" s="75"/>
      <c r="T295" s="140"/>
    </row>
    <row r="296" spans="1:20" ht="14.45" customHeight="1">
      <c r="A296" s="57">
        <v>44267</v>
      </c>
      <c r="B296" s="25">
        <v>2455</v>
      </c>
      <c r="C296" s="170"/>
      <c r="D296" s="170"/>
      <c r="E296" s="170"/>
      <c r="F296" s="170"/>
      <c r="G296" s="170"/>
      <c r="H296" s="170"/>
      <c r="I296" s="170"/>
      <c r="J296" s="170"/>
      <c r="K296" s="170"/>
      <c r="L296" s="170"/>
      <c r="M296" s="170"/>
      <c r="N296" s="170"/>
      <c r="O296" s="170"/>
      <c r="P296" s="47">
        <v>16</v>
      </c>
      <c r="Q296" s="145"/>
      <c r="R296" s="75"/>
      <c r="S296" s="75"/>
      <c r="T296" s="140"/>
    </row>
    <row r="297" spans="1:20" ht="14.45" customHeight="1">
      <c r="A297" s="57">
        <v>44268</v>
      </c>
      <c r="B297" s="25">
        <v>3872</v>
      </c>
      <c r="C297" s="170"/>
      <c r="D297" s="170"/>
      <c r="E297" s="170"/>
      <c r="F297" s="170"/>
      <c r="G297" s="170"/>
      <c r="H297" s="170"/>
      <c r="I297" s="170"/>
      <c r="J297" s="170"/>
      <c r="K297" s="170"/>
      <c r="L297" s="170"/>
      <c r="M297" s="170"/>
      <c r="N297" s="170"/>
      <c r="O297" s="170"/>
      <c r="P297" s="47">
        <v>0</v>
      </c>
      <c r="Q297" s="145"/>
      <c r="R297" s="75"/>
      <c r="S297" s="75"/>
      <c r="T297" s="140"/>
    </row>
    <row r="298" spans="1:20" ht="14.45" customHeight="1">
      <c r="A298" s="57">
        <v>44269</v>
      </c>
      <c r="B298" s="25">
        <v>2824</v>
      </c>
      <c r="C298" s="170"/>
      <c r="D298" s="170"/>
      <c r="E298" s="170"/>
      <c r="F298" s="170"/>
      <c r="G298" s="170"/>
      <c r="H298" s="170"/>
      <c r="I298" s="170"/>
      <c r="J298" s="170"/>
      <c r="K298" s="170"/>
      <c r="L298" s="170"/>
      <c r="M298" s="170"/>
      <c r="N298" s="170"/>
      <c r="O298" s="170"/>
      <c r="P298" s="47">
        <v>0</v>
      </c>
      <c r="Q298" s="145"/>
      <c r="R298" s="75"/>
      <c r="S298" s="75"/>
      <c r="T298" s="140"/>
    </row>
    <row r="299" spans="1:20" ht="15" customHeight="1">
      <c r="A299" s="57">
        <v>44270</v>
      </c>
      <c r="B299" s="25">
        <v>2254</v>
      </c>
      <c r="C299" s="95">
        <v>0.35</v>
      </c>
      <c r="D299" s="95">
        <v>1</v>
      </c>
      <c r="E299" s="95">
        <v>7.4</v>
      </c>
      <c r="F299" s="95">
        <v>1</v>
      </c>
      <c r="G299" s="95">
        <v>9</v>
      </c>
      <c r="H299" s="95">
        <v>2</v>
      </c>
      <c r="I299" s="95">
        <v>4.3</v>
      </c>
      <c r="J299" s="95">
        <v>0.2</v>
      </c>
      <c r="K299" s="95">
        <v>4.51</v>
      </c>
      <c r="L299" s="95">
        <v>9.69</v>
      </c>
      <c r="M299" s="95">
        <v>2.25</v>
      </c>
      <c r="N299" s="95">
        <v>0.45</v>
      </c>
      <c r="O299" s="95">
        <v>20.29</v>
      </c>
      <c r="P299" s="176">
        <v>21</v>
      </c>
      <c r="Q299" s="145" t="s">
        <v>67</v>
      </c>
      <c r="R299" s="75" t="s">
        <v>68</v>
      </c>
      <c r="S299" s="75" t="s">
        <v>68</v>
      </c>
      <c r="T299" s="140"/>
    </row>
    <row r="300" spans="1:20" ht="14.45" customHeight="1">
      <c r="A300" s="57">
        <v>44271</v>
      </c>
      <c r="B300" s="25">
        <v>2209</v>
      </c>
      <c r="C300" s="170"/>
      <c r="D300" s="170"/>
      <c r="E300" s="170"/>
      <c r="F300" s="170"/>
      <c r="G300" s="170"/>
      <c r="H300" s="170"/>
      <c r="I300" s="170"/>
      <c r="J300" s="170"/>
      <c r="K300" s="170"/>
      <c r="L300" s="170"/>
      <c r="M300" s="170"/>
      <c r="N300" s="170"/>
      <c r="O300" s="170"/>
      <c r="P300" s="47">
        <v>10</v>
      </c>
      <c r="Q300" s="145"/>
      <c r="R300" s="75"/>
      <c r="S300" s="75"/>
      <c r="T300" s="140"/>
    </row>
    <row r="301" spans="1:20" ht="14.45" customHeight="1">
      <c r="A301" s="57">
        <v>44272</v>
      </c>
      <c r="B301" s="25">
        <v>2864</v>
      </c>
      <c r="C301" s="170"/>
      <c r="D301" s="170"/>
      <c r="E301" s="170"/>
      <c r="F301" s="170"/>
      <c r="G301" s="170"/>
      <c r="H301" s="170"/>
      <c r="I301" s="170"/>
      <c r="J301" s="170"/>
      <c r="K301" s="170"/>
      <c r="L301" s="170"/>
      <c r="M301" s="170"/>
      <c r="N301" s="170"/>
      <c r="O301" s="170"/>
      <c r="P301" s="47">
        <v>3</v>
      </c>
      <c r="Q301" s="145"/>
      <c r="R301" s="75"/>
      <c r="S301" s="75"/>
      <c r="T301" s="140"/>
    </row>
    <row r="302" spans="1:20" ht="14.45" customHeight="1">
      <c r="A302" s="57">
        <v>44273</v>
      </c>
      <c r="B302" s="25">
        <v>2074</v>
      </c>
      <c r="C302" s="170"/>
      <c r="D302" s="170"/>
      <c r="E302" s="170"/>
      <c r="F302" s="170"/>
      <c r="G302" s="170"/>
      <c r="H302" s="170"/>
      <c r="I302" s="170"/>
      <c r="J302" s="170"/>
      <c r="K302" s="170"/>
      <c r="L302" s="170"/>
      <c r="M302" s="170"/>
      <c r="N302" s="170"/>
      <c r="O302" s="170"/>
      <c r="P302" s="47">
        <v>8</v>
      </c>
      <c r="Q302" s="145"/>
      <c r="R302" s="75"/>
      <c r="S302" s="75"/>
      <c r="T302" s="140"/>
    </row>
    <row r="303" spans="1:20" ht="14.45" customHeight="1">
      <c r="A303" s="57">
        <v>44274</v>
      </c>
      <c r="B303" s="25">
        <v>2254</v>
      </c>
      <c r="C303" s="170"/>
      <c r="D303" s="170"/>
      <c r="E303" s="170"/>
      <c r="F303" s="170"/>
      <c r="G303" s="170"/>
      <c r="H303" s="170"/>
      <c r="I303" s="170"/>
      <c r="J303" s="170"/>
      <c r="K303" s="170"/>
      <c r="L303" s="170"/>
      <c r="M303" s="170"/>
      <c r="N303" s="170"/>
      <c r="O303" s="170"/>
      <c r="P303" s="47">
        <v>12</v>
      </c>
      <c r="Q303" s="145"/>
      <c r="R303" s="75"/>
      <c r="S303" s="75"/>
      <c r="T303" s="140"/>
    </row>
    <row r="304" spans="1:20" ht="14.45" customHeight="1">
      <c r="A304" s="57">
        <v>44275</v>
      </c>
      <c r="B304" s="25">
        <v>2760</v>
      </c>
      <c r="C304" s="170"/>
      <c r="D304" s="170"/>
      <c r="E304" s="170"/>
      <c r="F304" s="170"/>
      <c r="G304" s="170"/>
      <c r="H304" s="170"/>
      <c r="I304" s="170"/>
      <c r="J304" s="170"/>
      <c r="K304" s="170"/>
      <c r="L304" s="170"/>
      <c r="M304" s="170"/>
      <c r="N304" s="170"/>
      <c r="O304" s="170"/>
      <c r="P304" s="47">
        <v>23</v>
      </c>
      <c r="Q304" s="145"/>
      <c r="R304" s="75"/>
      <c r="S304" s="75"/>
      <c r="T304" s="140"/>
    </row>
    <row r="305" spans="1:20" ht="14.45" customHeight="1">
      <c r="A305" s="57">
        <v>44276</v>
      </c>
      <c r="B305" s="25">
        <v>2301</v>
      </c>
      <c r="C305" s="170"/>
      <c r="D305" s="170"/>
      <c r="E305" s="170"/>
      <c r="F305" s="170"/>
      <c r="G305" s="170"/>
      <c r="H305" s="170"/>
      <c r="I305" s="170"/>
      <c r="J305" s="170"/>
      <c r="K305" s="170"/>
      <c r="L305" s="170"/>
      <c r="M305" s="170"/>
      <c r="N305" s="170"/>
      <c r="O305" s="170"/>
      <c r="P305" s="47">
        <v>25</v>
      </c>
      <c r="Q305" s="145"/>
      <c r="R305" s="75"/>
      <c r="S305" s="75"/>
      <c r="T305" s="140"/>
    </row>
    <row r="306" spans="1:20">
      <c r="A306" s="57">
        <v>44277</v>
      </c>
      <c r="B306" s="25">
        <v>2285</v>
      </c>
      <c r="C306" s="170"/>
      <c r="D306" s="170"/>
      <c r="E306" s="170"/>
      <c r="F306" s="170"/>
      <c r="G306" s="170"/>
      <c r="H306" s="170"/>
      <c r="I306" s="170"/>
      <c r="J306" s="170"/>
      <c r="K306" s="170"/>
      <c r="L306" s="170"/>
      <c r="M306" s="170"/>
      <c r="N306" s="170"/>
      <c r="O306" s="170"/>
      <c r="P306" s="47">
        <v>101</v>
      </c>
      <c r="Q306" s="145"/>
      <c r="R306" s="75"/>
      <c r="S306" s="75"/>
      <c r="T306" s="140"/>
    </row>
    <row r="307" spans="1:20">
      <c r="A307" s="57">
        <v>44278</v>
      </c>
      <c r="B307" s="25">
        <v>7573</v>
      </c>
      <c r="C307" s="170"/>
      <c r="D307" s="170"/>
      <c r="E307" s="170"/>
      <c r="F307" s="170"/>
      <c r="G307" s="170"/>
      <c r="H307" s="170"/>
      <c r="I307" s="170"/>
      <c r="J307" s="170"/>
      <c r="K307" s="170"/>
      <c r="L307" s="170"/>
      <c r="M307" s="170"/>
      <c r="N307" s="170"/>
      <c r="O307" s="170"/>
      <c r="P307" s="47">
        <v>59</v>
      </c>
      <c r="Q307" s="145"/>
      <c r="R307" s="75"/>
      <c r="S307" s="75"/>
      <c r="T307" s="140"/>
    </row>
    <row r="308" spans="1:20">
      <c r="A308" s="57">
        <v>44279</v>
      </c>
      <c r="B308" s="25">
        <v>9181</v>
      </c>
      <c r="C308" s="170"/>
      <c r="D308" s="170"/>
      <c r="E308" s="170"/>
      <c r="F308" s="170"/>
      <c r="G308" s="170"/>
      <c r="H308" s="170"/>
      <c r="I308" s="170"/>
      <c r="J308" s="170"/>
      <c r="K308" s="170"/>
      <c r="L308" s="170"/>
      <c r="M308" s="170"/>
      <c r="N308" s="170"/>
      <c r="O308" s="170"/>
      <c r="P308" s="47">
        <v>36</v>
      </c>
      <c r="Q308" s="145"/>
      <c r="R308" s="75"/>
      <c r="S308" s="75"/>
      <c r="T308" s="140"/>
    </row>
    <row r="309" spans="1:20">
      <c r="A309" s="57">
        <v>44280</v>
      </c>
      <c r="B309" s="25">
        <v>6665</v>
      </c>
      <c r="C309" s="170"/>
      <c r="D309" s="170"/>
      <c r="E309" s="170"/>
      <c r="F309" s="170"/>
      <c r="G309" s="170"/>
      <c r="H309" s="170"/>
      <c r="I309" s="170"/>
      <c r="J309" s="170"/>
      <c r="K309" s="170"/>
      <c r="L309" s="170"/>
      <c r="M309" s="170"/>
      <c r="N309" s="170"/>
      <c r="O309" s="170"/>
      <c r="P309" s="47">
        <v>0</v>
      </c>
      <c r="Q309" s="145"/>
      <c r="R309" s="75"/>
      <c r="S309" s="75"/>
      <c r="T309" s="140"/>
    </row>
    <row r="310" spans="1:20">
      <c r="A310" s="57">
        <v>44281</v>
      </c>
      <c r="B310" s="25">
        <v>4885</v>
      </c>
      <c r="C310" s="170"/>
      <c r="D310" s="170"/>
      <c r="E310" s="170"/>
      <c r="F310" s="170"/>
      <c r="G310" s="170"/>
      <c r="H310" s="170"/>
      <c r="I310" s="170"/>
      <c r="J310" s="170"/>
      <c r="K310" s="170"/>
      <c r="L310" s="170"/>
      <c r="M310" s="170"/>
      <c r="N310" s="170"/>
      <c r="O310" s="170"/>
      <c r="P310" s="47">
        <v>0</v>
      </c>
      <c r="Q310" s="145"/>
      <c r="R310" s="75"/>
      <c r="S310" s="75"/>
      <c r="T310" s="140"/>
    </row>
    <row r="311" spans="1:20">
      <c r="A311" s="57">
        <v>44282</v>
      </c>
      <c r="B311" s="25">
        <v>3450</v>
      </c>
      <c r="C311" s="170"/>
      <c r="D311" s="170"/>
      <c r="E311" s="170"/>
      <c r="F311" s="170"/>
      <c r="G311" s="170"/>
      <c r="H311" s="170"/>
      <c r="I311" s="170"/>
      <c r="J311" s="170"/>
      <c r="K311" s="170"/>
      <c r="L311" s="170"/>
      <c r="M311" s="170"/>
      <c r="N311" s="170"/>
      <c r="O311" s="170"/>
      <c r="P311" s="47">
        <v>0</v>
      </c>
      <c r="Q311" s="145"/>
      <c r="R311" s="75"/>
      <c r="S311" s="75"/>
      <c r="T311" s="140"/>
    </row>
    <row r="312" spans="1:20" ht="15" customHeight="1">
      <c r="A312" s="57">
        <v>44283</v>
      </c>
      <c r="B312" s="25">
        <v>2551</v>
      </c>
      <c r="C312" s="170"/>
      <c r="D312" s="170"/>
      <c r="E312" s="170"/>
      <c r="F312" s="170"/>
      <c r="G312" s="170"/>
      <c r="H312" s="170"/>
      <c r="I312" s="170"/>
      <c r="J312" s="170"/>
      <c r="K312" s="170"/>
      <c r="L312" s="170"/>
      <c r="M312" s="170"/>
      <c r="N312" s="170"/>
      <c r="O312" s="170"/>
      <c r="P312" s="47">
        <v>0</v>
      </c>
      <c r="Q312" s="145"/>
      <c r="R312" s="75"/>
      <c r="S312" s="75"/>
      <c r="T312" s="140"/>
    </row>
    <row r="313" spans="1:20">
      <c r="A313" s="57">
        <v>44284</v>
      </c>
      <c r="B313" s="25">
        <v>2730</v>
      </c>
      <c r="C313" s="95">
        <v>0.3</v>
      </c>
      <c r="D313" s="95">
        <v>1</v>
      </c>
      <c r="E313" s="95">
        <v>7.1</v>
      </c>
      <c r="F313" s="95">
        <v>1</v>
      </c>
      <c r="G313" s="95">
        <v>9</v>
      </c>
      <c r="H313" s="95">
        <v>3</v>
      </c>
      <c r="I313" s="95">
        <v>2.8</v>
      </c>
      <c r="J313" s="95">
        <v>0.24</v>
      </c>
      <c r="K313" s="95">
        <v>8.19</v>
      </c>
      <c r="L313" s="95">
        <v>7.64</v>
      </c>
      <c r="M313" s="95">
        <v>2.73</v>
      </c>
      <c r="N313" s="95">
        <v>0.66</v>
      </c>
      <c r="O313" s="95">
        <v>24.57</v>
      </c>
      <c r="P313" s="176">
        <v>0</v>
      </c>
      <c r="Q313" s="145" t="s">
        <v>69</v>
      </c>
      <c r="R313" s="75" t="s">
        <v>70</v>
      </c>
      <c r="S313" s="75" t="s">
        <v>70</v>
      </c>
      <c r="T313" s="140"/>
    </row>
    <row r="314" spans="1:20">
      <c r="A314" s="57">
        <v>44285</v>
      </c>
      <c r="B314" s="25">
        <v>2702</v>
      </c>
      <c r="C314" s="170"/>
      <c r="D314" s="170"/>
      <c r="E314" s="170"/>
      <c r="F314" s="170"/>
      <c r="G314" s="170"/>
      <c r="H314" s="170"/>
      <c r="I314" s="170"/>
      <c r="J314" s="170"/>
      <c r="K314" s="170"/>
      <c r="L314" s="170"/>
      <c r="M314" s="170"/>
      <c r="N314" s="170"/>
      <c r="O314" s="170"/>
      <c r="P314" s="47">
        <v>6</v>
      </c>
      <c r="Q314" s="145"/>
      <c r="R314" s="75"/>
      <c r="S314" s="75"/>
      <c r="T314" s="140"/>
    </row>
    <row r="315" spans="1:20">
      <c r="A315" s="57">
        <v>44286</v>
      </c>
      <c r="B315" s="25">
        <v>2573</v>
      </c>
      <c r="C315" s="170"/>
      <c r="D315" s="170"/>
      <c r="E315" s="170"/>
      <c r="F315" s="170"/>
      <c r="G315" s="170"/>
      <c r="H315" s="170"/>
      <c r="I315" s="170"/>
      <c r="J315" s="170"/>
      <c r="K315" s="170"/>
      <c r="L315" s="170"/>
      <c r="M315" s="170"/>
      <c r="N315" s="170"/>
      <c r="O315" s="170"/>
      <c r="P315" s="47">
        <v>2</v>
      </c>
      <c r="Q315" s="145"/>
      <c r="R315" s="75"/>
      <c r="S315" s="75"/>
      <c r="T315" s="140"/>
    </row>
    <row r="316" spans="1:20">
      <c r="A316" s="57">
        <v>44287</v>
      </c>
      <c r="B316" s="25">
        <v>2960</v>
      </c>
      <c r="C316" s="170"/>
      <c r="D316" s="170"/>
      <c r="E316" s="170"/>
      <c r="F316" s="170"/>
      <c r="G316" s="170"/>
      <c r="H316" s="170"/>
      <c r="I316" s="170"/>
      <c r="J316" s="170"/>
      <c r="K316" s="170"/>
      <c r="L316" s="170"/>
      <c r="M316" s="170"/>
      <c r="N316" s="170"/>
      <c r="O316" s="170"/>
      <c r="P316" s="47">
        <v>7</v>
      </c>
      <c r="Q316" s="145"/>
      <c r="R316" s="75"/>
      <c r="S316" s="75"/>
      <c r="T316" s="140"/>
    </row>
    <row r="317" spans="1:20">
      <c r="A317" s="57">
        <v>44288</v>
      </c>
      <c r="B317" s="25">
        <v>3126</v>
      </c>
      <c r="C317" s="170"/>
      <c r="D317" s="170"/>
      <c r="E317" s="170"/>
      <c r="F317" s="170"/>
      <c r="G317" s="170"/>
      <c r="H317" s="170"/>
      <c r="I317" s="170"/>
      <c r="J317" s="170"/>
      <c r="K317" s="170"/>
      <c r="L317" s="170"/>
      <c r="M317" s="170"/>
      <c r="N317" s="170"/>
      <c r="O317" s="170"/>
      <c r="P317" s="47">
        <v>36</v>
      </c>
      <c r="Q317" s="145"/>
      <c r="R317" s="75"/>
      <c r="S317" s="75"/>
      <c r="T317" s="140"/>
    </row>
    <row r="318" spans="1:20">
      <c r="A318" s="57">
        <v>44289</v>
      </c>
      <c r="B318" s="25">
        <v>3111</v>
      </c>
      <c r="C318" s="170"/>
      <c r="D318" s="170"/>
      <c r="E318" s="170"/>
      <c r="F318" s="170"/>
      <c r="G318" s="170"/>
      <c r="H318" s="170"/>
      <c r="I318" s="170"/>
      <c r="J318" s="170"/>
      <c r="K318" s="170"/>
      <c r="L318" s="170"/>
      <c r="M318" s="170"/>
      <c r="N318" s="170"/>
      <c r="O318" s="170"/>
      <c r="P318" s="47">
        <v>2</v>
      </c>
      <c r="Q318" s="145"/>
      <c r="R318" s="75"/>
      <c r="S318" s="75"/>
      <c r="T318" s="140"/>
    </row>
    <row r="319" spans="1:20">
      <c r="A319" s="57">
        <v>44290</v>
      </c>
      <c r="B319" s="25">
        <v>2697</v>
      </c>
      <c r="C319" s="170"/>
      <c r="D319" s="170"/>
      <c r="E319" s="170"/>
      <c r="F319" s="170"/>
      <c r="G319" s="170"/>
      <c r="H319" s="170"/>
      <c r="I319" s="170"/>
      <c r="J319" s="170"/>
      <c r="K319" s="170"/>
      <c r="L319" s="170"/>
      <c r="M319" s="170"/>
      <c r="N319" s="170"/>
      <c r="O319" s="170"/>
      <c r="P319" s="47">
        <v>1</v>
      </c>
      <c r="Q319" s="145"/>
      <c r="R319" s="75"/>
      <c r="S319" s="75"/>
      <c r="T319" s="140"/>
    </row>
    <row r="320" spans="1:20">
      <c r="A320" s="57">
        <v>44291</v>
      </c>
      <c r="B320" s="25">
        <v>2530</v>
      </c>
      <c r="C320" s="170"/>
      <c r="D320" s="170"/>
      <c r="E320" s="170"/>
      <c r="F320" s="170"/>
      <c r="G320" s="170"/>
      <c r="H320" s="170"/>
      <c r="I320" s="170"/>
      <c r="J320" s="170"/>
      <c r="K320" s="170"/>
      <c r="L320" s="170"/>
      <c r="M320" s="170"/>
      <c r="N320" s="170"/>
      <c r="O320" s="170"/>
      <c r="P320" s="47">
        <v>13</v>
      </c>
      <c r="Q320" s="145"/>
      <c r="R320" s="75"/>
      <c r="S320" s="75"/>
      <c r="T320" s="140"/>
    </row>
    <row r="321" spans="1:20" ht="14.45" customHeight="1">
      <c r="A321" s="57">
        <v>44292</v>
      </c>
      <c r="B321" s="25">
        <v>3147</v>
      </c>
      <c r="C321" s="170"/>
      <c r="D321" s="170"/>
      <c r="E321" s="170"/>
      <c r="F321" s="170"/>
      <c r="G321" s="170"/>
      <c r="H321" s="170"/>
      <c r="I321" s="170"/>
      <c r="J321" s="170"/>
      <c r="K321" s="170"/>
      <c r="L321" s="170"/>
      <c r="M321" s="170"/>
      <c r="N321" s="170"/>
      <c r="O321" s="170"/>
      <c r="P321" s="47">
        <v>23</v>
      </c>
      <c r="Q321" s="145"/>
      <c r="R321" s="75"/>
      <c r="S321" s="75"/>
      <c r="T321" s="140"/>
    </row>
    <row r="322" spans="1:20" ht="14.45" customHeight="1">
      <c r="A322" s="57">
        <v>44293</v>
      </c>
      <c r="B322" s="25">
        <v>4255</v>
      </c>
      <c r="C322" s="170"/>
      <c r="D322" s="170"/>
      <c r="E322" s="170"/>
      <c r="F322" s="170"/>
      <c r="G322" s="170"/>
      <c r="H322" s="170"/>
      <c r="I322" s="170"/>
      <c r="J322" s="170"/>
      <c r="K322" s="170"/>
      <c r="L322" s="170"/>
      <c r="M322" s="170"/>
      <c r="N322" s="170"/>
      <c r="O322" s="170"/>
      <c r="P322" s="47">
        <v>30</v>
      </c>
      <c r="Q322" s="145"/>
      <c r="R322" s="75"/>
      <c r="S322" s="75"/>
      <c r="T322" s="140"/>
    </row>
    <row r="323" spans="1:20" ht="14.45" customHeight="1">
      <c r="A323" s="57">
        <v>44294</v>
      </c>
      <c r="B323" s="25">
        <v>4551</v>
      </c>
      <c r="C323" s="170"/>
      <c r="D323" s="170"/>
      <c r="E323" s="170"/>
      <c r="F323" s="170"/>
      <c r="G323" s="170"/>
      <c r="H323" s="170"/>
      <c r="I323" s="170"/>
      <c r="J323" s="170"/>
      <c r="K323" s="170"/>
      <c r="L323" s="170"/>
      <c r="M323" s="170"/>
      <c r="N323" s="170"/>
      <c r="O323" s="170"/>
      <c r="P323" s="47">
        <v>13</v>
      </c>
      <c r="Q323" s="145"/>
      <c r="R323" s="75"/>
      <c r="S323" s="75"/>
      <c r="T323" s="140"/>
    </row>
    <row r="324" spans="1:20" ht="14.45" customHeight="1">
      <c r="A324" s="57">
        <v>44295</v>
      </c>
      <c r="B324" s="25">
        <v>4620</v>
      </c>
      <c r="C324" s="170"/>
      <c r="D324" s="170"/>
      <c r="E324" s="170"/>
      <c r="F324" s="170"/>
      <c r="G324" s="170"/>
      <c r="H324" s="170"/>
      <c r="I324" s="170"/>
      <c r="J324" s="170"/>
      <c r="K324" s="170"/>
      <c r="L324" s="170"/>
      <c r="M324" s="170"/>
      <c r="N324" s="170"/>
      <c r="O324" s="170"/>
      <c r="P324" s="47">
        <v>11</v>
      </c>
      <c r="Q324" s="145"/>
      <c r="R324" s="75"/>
      <c r="S324" s="75"/>
      <c r="T324" s="140"/>
    </row>
    <row r="325" spans="1:20" ht="14.45" customHeight="1">
      <c r="A325" s="57">
        <v>44296</v>
      </c>
      <c r="B325" s="25">
        <v>3660</v>
      </c>
      <c r="C325" s="170"/>
      <c r="D325" s="170"/>
      <c r="E325" s="170"/>
      <c r="F325" s="170"/>
      <c r="G325" s="170"/>
      <c r="H325" s="170"/>
      <c r="I325" s="170"/>
      <c r="J325" s="170"/>
      <c r="K325" s="170"/>
      <c r="L325" s="170"/>
      <c r="M325" s="170"/>
      <c r="N325" s="170"/>
      <c r="O325" s="170"/>
      <c r="P325" s="47">
        <v>0</v>
      </c>
      <c r="Q325" s="145"/>
      <c r="R325" s="75"/>
      <c r="S325" s="75"/>
      <c r="T325" s="140"/>
    </row>
    <row r="326" spans="1:20" ht="14.45" customHeight="1">
      <c r="A326" s="57">
        <v>44297</v>
      </c>
      <c r="B326" s="25">
        <v>2934</v>
      </c>
      <c r="C326" s="170"/>
      <c r="D326" s="170"/>
      <c r="E326" s="170"/>
      <c r="F326" s="170"/>
      <c r="G326" s="170"/>
      <c r="H326" s="170"/>
      <c r="I326" s="170"/>
      <c r="J326" s="170"/>
      <c r="K326" s="170"/>
      <c r="L326" s="170"/>
      <c r="M326" s="170"/>
      <c r="N326" s="170"/>
      <c r="O326" s="170"/>
      <c r="P326" s="47">
        <v>0</v>
      </c>
      <c r="Q326" s="145"/>
      <c r="R326" s="75"/>
      <c r="S326" s="75"/>
      <c r="T326" s="140"/>
    </row>
    <row r="327" spans="1:20" ht="15" customHeight="1">
      <c r="A327" s="57">
        <v>44298</v>
      </c>
      <c r="B327" s="25">
        <v>2619</v>
      </c>
      <c r="C327" s="95">
        <v>0.5</v>
      </c>
      <c r="D327" s="95">
        <v>1</v>
      </c>
      <c r="E327" s="95">
        <v>7</v>
      </c>
      <c r="F327" s="95">
        <v>1</v>
      </c>
      <c r="G327" s="95">
        <v>10</v>
      </c>
      <c r="H327" s="95">
        <v>2</v>
      </c>
      <c r="I327" s="95">
        <v>4.2</v>
      </c>
      <c r="J327" s="95">
        <v>0.22</v>
      </c>
      <c r="K327" s="95">
        <v>5.24</v>
      </c>
      <c r="L327" s="95">
        <v>11</v>
      </c>
      <c r="M327" s="95">
        <v>2.62</v>
      </c>
      <c r="N327" s="95">
        <v>0.57999999999999996</v>
      </c>
      <c r="O327" s="95">
        <v>26.19</v>
      </c>
      <c r="P327" s="176">
        <v>0</v>
      </c>
      <c r="Q327" s="145" t="s">
        <v>71</v>
      </c>
      <c r="R327" s="75" t="s">
        <v>72</v>
      </c>
      <c r="S327" s="75" t="s">
        <v>72</v>
      </c>
      <c r="T327" s="140"/>
    </row>
    <row r="328" spans="1:20" ht="14.45" customHeight="1">
      <c r="A328" s="57">
        <v>44299</v>
      </c>
      <c r="B328" s="25">
        <v>2619</v>
      </c>
      <c r="C328" s="170"/>
      <c r="D328" s="170"/>
      <c r="E328" s="170"/>
      <c r="F328" s="170"/>
      <c r="G328" s="170"/>
      <c r="H328" s="170"/>
      <c r="I328" s="170"/>
      <c r="J328" s="170"/>
      <c r="K328" s="170"/>
      <c r="L328" s="170"/>
      <c r="M328" s="170"/>
      <c r="N328" s="170"/>
      <c r="O328" s="170"/>
      <c r="P328" s="47">
        <v>0</v>
      </c>
      <c r="Q328" s="145"/>
      <c r="R328" s="75"/>
      <c r="S328" s="75"/>
      <c r="T328" s="140"/>
    </row>
    <row r="329" spans="1:20" ht="14.45" customHeight="1">
      <c r="A329" s="57">
        <v>44300</v>
      </c>
      <c r="B329" s="25">
        <v>1578</v>
      </c>
      <c r="C329" s="170"/>
      <c r="D329" s="170"/>
      <c r="E329" s="170"/>
      <c r="F329" s="170"/>
      <c r="G329" s="170"/>
      <c r="H329" s="170"/>
      <c r="I329" s="170"/>
      <c r="J329" s="170"/>
      <c r="K329" s="170"/>
      <c r="L329" s="170"/>
      <c r="M329" s="170"/>
      <c r="N329" s="170"/>
      <c r="O329" s="170"/>
      <c r="P329" s="47">
        <v>0</v>
      </c>
      <c r="Q329" s="145"/>
      <c r="R329" s="75"/>
      <c r="S329" s="75"/>
      <c r="T329" s="140"/>
    </row>
    <row r="330" spans="1:20" ht="14.45" customHeight="1">
      <c r="A330" s="57">
        <v>44301</v>
      </c>
      <c r="B330" s="25">
        <v>2260</v>
      </c>
      <c r="C330" s="170"/>
      <c r="D330" s="170"/>
      <c r="E330" s="170"/>
      <c r="F330" s="170"/>
      <c r="G330" s="170"/>
      <c r="H330" s="170"/>
      <c r="I330" s="170"/>
      <c r="J330" s="170"/>
      <c r="K330" s="170"/>
      <c r="L330" s="170"/>
      <c r="M330" s="170"/>
      <c r="N330" s="170"/>
      <c r="O330" s="170"/>
      <c r="P330" s="47">
        <v>0</v>
      </c>
      <c r="Q330" s="145"/>
      <c r="R330" s="75"/>
      <c r="S330" s="75"/>
      <c r="T330" s="140"/>
    </row>
    <row r="331" spans="1:20" ht="14.45" customHeight="1">
      <c r="A331" s="57">
        <v>44302</v>
      </c>
      <c r="B331" s="25">
        <v>2277</v>
      </c>
      <c r="C331" s="170"/>
      <c r="D331" s="170"/>
      <c r="E331" s="170"/>
      <c r="F331" s="170"/>
      <c r="G331" s="170"/>
      <c r="H331" s="170"/>
      <c r="I331" s="170"/>
      <c r="J331" s="170"/>
      <c r="K331" s="170"/>
      <c r="L331" s="170"/>
      <c r="M331" s="170"/>
      <c r="N331" s="170"/>
      <c r="O331" s="170"/>
      <c r="P331" s="47">
        <v>0</v>
      </c>
      <c r="Q331" s="145"/>
      <c r="R331" s="75"/>
      <c r="S331" s="75"/>
      <c r="T331" s="140"/>
    </row>
    <row r="332" spans="1:20" ht="14.45" customHeight="1">
      <c r="A332" s="57">
        <v>44303</v>
      </c>
      <c r="B332" s="25">
        <v>2204</v>
      </c>
      <c r="C332" s="170"/>
      <c r="D332" s="170"/>
      <c r="E332" s="170"/>
      <c r="F332" s="170"/>
      <c r="G332" s="170"/>
      <c r="H332" s="170"/>
      <c r="I332" s="170"/>
      <c r="J332" s="170"/>
      <c r="K332" s="170"/>
      <c r="L332" s="170"/>
      <c r="M332" s="170"/>
      <c r="N332" s="170"/>
      <c r="O332" s="170"/>
      <c r="P332" s="47">
        <v>0</v>
      </c>
      <c r="Q332" s="145"/>
      <c r="R332" s="75"/>
      <c r="S332" s="75"/>
      <c r="T332" s="140"/>
    </row>
    <row r="333" spans="1:20" ht="14.45" customHeight="1">
      <c r="A333" s="57">
        <v>44304</v>
      </c>
      <c r="B333" s="25">
        <v>2117</v>
      </c>
      <c r="C333" s="170"/>
      <c r="D333" s="170"/>
      <c r="E333" s="170"/>
      <c r="F333" s="170"/>
      <c r="G333" s="170"/>
      <c r="H333" s="170"/>
      <c r="I333" s="170"/>
      <c r="J333" s="170"/>
      <c r="K333" s="170"/>
      <c r="L333" s="170"/>
      <c r="M333" s="170"/>
      <c r="N333" s="170"/>
      <c r="O333" s="170"/>
      <c r="P333" s="47">
        <v>6</v>
      </c>
      <c r="Q333" s="145"/>
      <c r="R333" s="75"/>
      <c r="S333" s="75"/>
      <c r="T333" s="140"/>
    </row>
    <row r="334" spans="1:20">
      <c r="A334" s="57">
        <v>44305</v>
      </c>
      <c r="B334" s="25">
        <v>2166</v>
      </c>
      <c r="C334" s="170"/>
      <c r="D334" s="170"/>
      <c r="E334" s="170"/>
      <c r="F334" s="170"/>
      <c r="G334" s="170"/>
      <c r="H334" s="170"/>
      <c r="I334" s="170"/>
      <c r="J334" s="170"/>
      <c r="K334" s="170"/>
      <c r="L334" s="170"/>
      <c r="M334" s="170"/>
      <c r="N334" s="170"/>
      <c r="O334" s="170"/>
      <c r="P334" s="47">
        <v>0</v>
      </c>
      <c r="Q334" s="145"/>
      <c r="R334" s="75"/>
      <c r="S334" s="75"/>
      <c r="T334" s="140"/>
    </row>
    <row r="335" spans="1:20" ht="14.45" customHeight="1">
      <c r="A335" s="57">
        <v>44306</v>
      </c>
      <c r="B335" s="25">
        <v>1908</v>
      </c>
      <c r="C335" s="170"/>
      <c r="D335" s="170"/>
      <c r="E335" s="170"/>
      <c r="F335" s="170"/>
      <c r="G335" s="170"/>
      <c r="H335" s="170"/>
      <c r="I335" s="170"/>
      <c r="J335" s="170"/>
      <c r="K335" s="170"/>
      <c r="L335" s="170"/>
      <c r="M335" s="170"/>
      <c r="N335" s="170"/>
      <c r="O335" s="170"/>
      <c r="P335" s="47">
        <v>0</v>
      </c>
      <c r="Q335" s="145"/>
      <c r="R335" s="75"/>
      <c r="S335" s="75"/>
      <c r="T335" s="140"/>
    </row>
    <row r="336" spans="1:20" ht="14.45" customHeight="1">
      <c r="A336" s="57">
        <v>44307</v>
      </c>
      <c r="B336" s="25">
        <v>1615</v>
      </c>
      <c r="C336" s="170"/>
      <c r="D336" s="170"/>
      <c r="E336" s="170"/>
      <c r="F336" s="170"/>
      <c r="G336" s="170"/>
      <c r="H336" s="170"/>
      <c r="I336" s="170"/>
      <c r="J336" s="170"/>
      <c r="K336" s="170"/>
      <c r="L336" s="170"/>
      <c r="M336" s="170"/>
      <c r="N336" s="170"/>
      <c r="O336" s="170"/>
      <c r="P336" s="47">
        <v>0</v>
      </c>
      <c r="Q336" s="145"/>
      <c r="R336" s="75"/>
      <c r="S336" s="75"/>
      <c r="T336" s="140"/>
    </row>
    <row r="337" spans="1:20" ht="14.45" customHeight="1">
      <c r="A337" s="57">
        <v>44308</v>
      </c>
      <c r="B337" s="25">
        <v>2045</v>
      </c>
      <c r="C337" s="170"/>
      <c r="D337" s="170"/>
      <c r="E337" s="170"/>
      <c r="F337" s="170"/>
      <c r="G337" s="170"/>
      <c r="H337" s="170"/>
      <c r="I337" s="170"/>
      <c r="J337" s="170"/>
      <c r="K337" s="170"/>
      <c r="L337" s="170"/>
      <c r="M337" s="170"/>
      <c r="N337" s="170"/>
      <c r="O337" s="170"/>
      <c r="P337" s="47">
        <v>0</v>
      </c>
      <c r="Q337" s="145"/>
      <c r="R337" s="75"/>
      <c r="S337" s="75"/>
      <c r="T337" s="140"/>
    </row>
    <row r="338" spans="1:20" ht="14.45" customHeight="1">
      <c r="A338" s="57">
        <v>44309</v>
      </c>
      <c r="B338" s="25">
        <v>2045</v>
      </c>
      <c r="C338" s="170"/>
      <c r="D338" s="170"/>
      <c r="E338" s="170"/>
      <c r="F338" s="170"/>
      <c r="G338" s="170"/>
      <c r="H338" s="170"/>
      <c r="I338" s="170"/>
      <c r="J338" s="170"/>
      <c r="K338" s="170"/>
      <c r="L338" s="170"/>
      <c r="M338" s="170"/>
      <c r="N338" s="170"/>
      <c r="O338" s="170"/>
      <c r="P338" s="47">
        <v>0</v>
      </c>
      <c r="Q338" s="145"/>
      <c r="R338" s="75"/>
      <c r="S338" s="75"/>
      <c r="T338" s="140"/>
    </row>
    <row r="339" spans="1:20" ht="14.45" customHeight="1">
      <c r="A339" s="57">
        <v>44310</v>
      </c>
      <c r="B339" s="25">
        <v>1811</v>
      </c>
      <c r="C339" s="170"/>
      <c r="D339" s="170"/>
      <c r="E339" s="170"/>
      <c r="F339" s="170"/>
      <c r="G339" s="170"/>
      <c r="H339" s="170"/>
      <c r="I339" s="170"/>
      <c r="J339" s="170"/>
      <c r="K339" s="170"/>
      <c r="L339" s="170"/>
      <c r="M339" s="170"/>
      <c r="N339" s="170"/>
      <c r="O339" s="170"/>
      <c r="P339" s="47">
        <v>0</v>
      </c>
      <c r="Q339" s="145"/>
      <c r="R339" s="75"/>
      <c r="S339" s="75"/>
      <c r="T339" s="140"/>
    </row>
    <row r="340" spans="1:20" ht="14.45" customHeight="1">
      <c r="A340" s="57">
        <v>44311</v>
      </c>
      <c r="B340" s="25">
        <v>1797</v>
      </c>
      <c r="C340" s="170"/>
      <c r="D340" s="170"/>
      <c r="E340" s="170"/>
      <c r="F340" s="170"/>
      <c r="G340" s="170"/>
      <c r="H340" s="170"/>
      <c r="I340" s="170"/>
      <c r="J340" s="170"/>
      <c r="K340" s="170"/>
      <c r="L340" s="170"/>
      <c r="M340" s="170"/>
      <c r="N340" s="170"/>
      <c r="O340" s="170"/>
      <c r="P340" s="47">
        <v>0</v>
      </c>
      <c r="Q340" s="145"/>
      <c r="R340" s="75"/>
      <c r="S340" s="75"/>
      <c r="T340" s="140"/>
    </row>
    <row r="341" spans="1:20">
      <c r="A341" s="57">
        <v>44312</v>
      </c>
      <c r="B341" s="25">
        <v>1794</v>
      </c>
      <c r="C341" s="170"/>
      <c r="D341" s="170"/>
      <c r="E341" s="170"/>
      <c r="F341" s="170"/>
      <c r="G341" s="170"/>
      <c r="H341" s="170"/>
      <c r="I341" s="170"/>
      <c r="J341" s="170"/>
      <c r="K341" s="170"/>
      <c r="L341" s="170"/>
      <c r="M341" s="170"/>
      <c r="N341" s="170"/>
      <c r="O341" s="170"/>
      <c r="P341" s="47">
        <v>0</v>
      </c>
      <c r="Q341" s="145"/>
      <c r="R341" s="75"/>
      <c r="S341" s="75"/>
      <c r="T341" s="140"/>
    </row>
    <row r="342" spans="1:20" ht="14.45" customHeight="1">
      <c r="A342" s="57">
        <v>44313</v>
      </c>
      <c r="B342" s="25">
        <v>1794</v>
      </c>
      <c r="C342" s="170"/>
      <c r="D342" s="170"/>
      <c r="E342" s="170"/>
      <c r="F342" s="170"/>
      <c r="G342" s="170"/>
      <c r="H342" s="170"/>
      <c r="I342" s="170"/>
      <c r="J342" s="170"/>
      <c r="K342" s="170"/>
      <c r="L342" s="170"/>
      <c r="M342" s="170"/>
      <c r="N342" s="170"/>
      <c r="O342" s="170"/>
      <c r="P342" s="47">
        <v>5</v>
      </c>
      <c r="Q342" s="145"/>
      <c r="R342" s="75"/>
      <c r="S342" s="75"/>
      <c r="T342" s="140"/>
    </row>
    <row r="343" spans="1:20" ht="14.45" customHeight="1">
      <c r="A343" s="57">
        <v>44314</v>
      </c>
      <c r="B343" s="25">
        <v>1629</v>
      </c>
      <c r="C343" s="200">
        <v>0.59</v>
      </c>
      <c r="D343" s="95">
        <v>1</v>
      </c>
      <c r="E343" s="95">
        <v>7.1</v>
      </c>
      <c r="F343" s="95">
        <v>2</v>
      </c>
      <c r="G343" s="95">
        <v>7</v>
      </c>
      <c r="H343" s="95">
        <v>2</v>
      </c>
      <c r="I343" s="95">
        <v>3.8</v>
      </c>
      <c r="J343" s="95">
        <v>0.16</v>
      </c>
      <c r="K343" s="95">
        <v>3.59</v>
      </c>
      <c r="L343" s="95">
        <v>6.82</v>
      </c>
      <c r="M343" s="95">
        <v>1.79</v>
      </c>
      <c r="N343" s="95">
        <v>0.28999999999999998</v>
      </c>
      <c r="O343" s="95">
        <v>12.56</v>
      </c>
      <c r="P343" s="176">
        <v>5</v>
      </c>
      <c r="Q343" s="145" t="s">
        <v>73</v>
      </c>
      <c r="R343" s="75" t="s">
        <v>74</v>
      </c>
      <c r="S343" s="75" t="s">
        <v>74</v>
      </c>
      <c r="T343" s="140"/>
    </row>
    <row r="344" spans="1:20" ht="14.45" customHeight="1">
      <c r="A344" s="57">
        <v>44315</v>
      </c>
      <c r="B344" s="74">
        <v>1858</v>
      </c>
      <c r="C344" s="49"/>
      <c r="D344" s="49"/>
      <c r="F344" s="170"/>
      <c r="G344" s="170"/>
      <c r="H344" s="170"/>
      <c r="I344" s="170"/>
      <c r="J344" s="170"/>
      <c r="K344" s="170"/>
      <c r="L344" s="170"/>
      <c r="M344" s="170"/>
      <c r="N344" s="170"/>
      <c r="O344" s="170"/>
      <c r="P344" s="47">
        <v>24</v>
      </c>
      <c r="Q344" s="145"/>
      <c r="R344" s="75"/>
      <c r="S344" s="75"/>
      <c r="T344" s="140"/>
    </row>
    <row r="345" spans="1:20" ht="14.45" customHeight="1">
      <c r="A345" s="57">
        <v>44316</v>
      </c>
      <c r="B345" s="25">
        <v>1892</v>
      </c>
      <c r="C345" s="175"/>
      <c r="D345" s="170"/>
      <c r="E345" s="170"/>
      <c r="F345" s="170"/>
      <c r="G345" s="170"/>
      <c r="H345" s="170"/>
      <c r="I345" s="170"/>
      <c r="J345" s="170"/>
      <c r="K345" s="170"/>
      <c r="L345" s="170"/>
      <c r="M345" s="170"/>
      <c r="N345" s="170"/>
      <c r="O345" s="170"/>
      <c r="P345" s="47">
        <v>3</v>
      </c>
      <c r="Q345" s="145"/>
      <c r="R345" s="75"/>
      <c r="S345" s="75"/>
      <c r="T345" s="140"/>
    </row>
    <row r="346" spans="1:20" ht="14.45" customHeight="1">
      <c r="A346" s="57">
        <v>44317</v>
      </c>
      <c r="B346" s="25">
        <v>1892</v>
      </c>
      <c r="C346" s="170"/>
      <c r="D346" s="170"/>
      <c r="E346" s="170"/>
      <c r="F346" s="170"/>
      <c r="G346" s="170"/>
      <c r="H346" s="170"/>
      <c r="I346" s="170"/>
      <c r="J346" s="170"/>
      <c r="K346" s="170"/>
      <c r="L346" s="170"/>
      <c r="M346" s="170"/>
      <c r="N346" s="170"/>
      <c r="O346" s="170"/>
      <c r="P346" s="47">
        <v>35</v>
      </c>
      <c r="Q346" s="145"/>
      <c r="R346" s="75"/>
      <c r="S346" s="75"/>
      <c r="T346" s="140"/>
    </row>
    <row r="347" spans="1:20" ht="14.45" customHeight="1">
      <c r="A347" s="57">
        <v>44318</v>
      </c>
      <c r="B347" s="25">
        <v>2356</v>
      </c>
      <c r="C347" s="170"/>
      <c r="D347" s="170"/>
      <c r="E347" s="170"/>
      <c r="F347" s="170"/>
      <c r="G347" s="170"/>
      <c r="H347" s="170"/>
      <c r="I347" s="170"/>
      <c r="J347" s="170"/>
      <c r="K347" s="170"/>
      <c r="L347" s="170"/>
      <c r="M347" s="170"/>
      <c r="N347" s="170"/>
      <c r="O347" s="170"/>
      <c r="P347" s="47">
        <v>0</v>
      </c>
      <c r="Q347" s="145"/>
      <c r="R347" s="75"/>
      <c r="S347" s="75"/>
      <c r="T347" s="140"/>
    </row>
    <row r="348" spans="1:20">
      <c r="A348" s="57">
        <v>44319</v>
      </c>
      <c r="B348" s="25">
        <v>2580</v>
      </c>
      <c r="C348" s="170"/>
      <c r="D348" s="170"/>
      <c r="E348" s="170"/>
      <c r="F348" s="170"/>
      <c r="G348" s="170"/>
      <c r="H348" s="170"/>
      <c r="I348" s="170"/>
      <c r="J348" s="170"/>
      <c r="K348" s="170"/>
      <c r="L348" s="170"/>
      <c r="M348" s="170"/>
      <c r="N348" s="170"/>
      <c r="O348" s="170"/>
      <c r="P348" s="47">
        <v>0</v>
      </c>
      <c r="Q348" s="145"/>
      <c r="R348" s="75"/>
      <c r="S348" s="75"/>
      <c r="T348" s="140"/>
    </row>
    <row r="349" spans="1:20" ht="14.45" customHeight="1">
      <c r="A349" s="57">
        <v>44320</v>
      </c>
      <c r="B349" s="25">
        <v>1899</v>
      </c>
      <c r="C349" s="170"/>
      <c r="D349" s="170"/>
      <c r="E349" s="170"/>
      <c r="F349" s="170"/>
      <c r="G349" s="170"/>
      <c r="H349" s="170"/>
      <c r="I349" s="170"/>
      <c r="J349" s="170"/>
      <c r="K349" s="170"/>
      <c r="L349" s="170"/>
      <c r="M349" s="170"/>
      <c r="N349" s="170"/>
      <c r="O349" s="170"/>
      <c r="P349" s="47">
        <v>0</v>
      </c>
      <c r="Q349" s="145"/>
      <c r="R349" s="75"/>
      <c r="S349" s="75"/>
      <c r="T349" s="140"/>
    </row>
    <row r="350" spans="1:20" ht="14.45" customHeight="1">
      <c r="A350" s="57">
        <v>44321</v>
      </c>
      <c r="B350" s="25">
        <v>1821</v>
      </c>
      <c r="C350" s="170"/>
      <c r="D350" s="170"/>
      <c r="E350" s="170"/>
      <c r="F350" s="170"/>
      <c r="G350" s="170"/>
      <c r="H350" s="170"/>
      <c r="I350" s="170"/>
      <c r="J350" s="170"/>
      <c r="K350" s="170"/>
      <c r="L350" s="170"/>
      <c r="M350" s="170"/>
      <c r="N350" s="170"/>
      <c r="O350" s="170"/>
      <c r="P350" s="47">
        <v>1</v>
      </c>
      <c r="Q350" s="145"/>
      <c r="R350" s="75"/>
      <c r="S350" s="75"/>
      <c r="T350" s="140"/>
    </row>
    <row r="351" spans="1:20" ht="14.45" customHeight="1">
      <c r="A351" s="57">
        <v>44322</v>
      </c>
      <c r="B351" s="25">
        <v>2188</v>
      </c>
      <c r="C351" s="170"/>
      <c r="D351" s="170"/>
      <c r="E351" s="170"/>
      <c r="F351" s="170"/>
      <c r="G351" s="170"/>
      <c r="H351" s="170"/>
      <c r="I351" s="170"/>
      <c r="J351" s="170"/>
      <c r="K351" s="170"/>
      <c r="L351" s="170"/>
      <c r="M351" s="170"/>
      <c r="N351" s="170"/>
      <c r="O351" s="170"/>
      <c r="P351" s="47">
        <v>15</v>
      </c>
      <c r="Q351" s="145"/>
      <c r="R351" s="75"/>
      <c r="S351" s="75"/>
      <c r="T351" s="140"/>
    </row>
    <row r="352" spans="1:20" ht="14.45" customHeight="1">
      <c r="A352" s="57">
        <v>44323</v>
      </c>
      <c r="B352" s="25">
        <v>2038</v>
      </c>
      <c r="C352" s="170"/>
      <c r="D352" s="170"/>
      <c r="E352" s="170"/>
      <c r="F352" s="170"/>
      <c r="G352" s="170"/>
      <c r="H352" s="170"/>
      <c r="I352" s="170"/>
      <c r="J352" s="170"/>
      <c r="K352" s="170"/>
      <c r="L352" s="170"/>
      <c r="M352" s="170"/>
      <c r="N352" s="170"/>
      <c r="O352" s="170"/>
      <c r="P352" s="47">
        <v>0</v>
      </c>
      <c r="Q352" s="145"/>
      <c r="R352" s="75"/>
      <c r="S352" s="75"/>
      <c r="T352" s="140"/>
    </row>
    <row r="353" spans="1:20" ht="14.45" customHeight="1">
      <c r="A353" s="57">
        <v>44324</v>
      </c>
      <c r="B353" s="25">
        <v>1423</v>
      </c>
      <c r="C353" s="170"/>
      <c r="D353" s="170"/>
      <c r="E353" s="170"/>
      <c r="F353" s="170"/>
      <c r="G353" s="170"/>
      <c r="H353" s="170"/>
      <c r="I353" s="170"/>
      <c r="J353" s="170"/>
      <c r="K353" s="170"/>
      <c r="L353" s="170"/>
      <c r="M353" s="170"/>
      <c r="N353" s="170"/>
      <c r="O353" s="170"/>
      <c r="P353" s="47">
        <v>0</v>
      </c>
      <c r="Q353" s="145"/>
      <c r="R353" s="75"/>
      <c r="S353" s="75"/>
      <c r="T353" s="140"/>
    </row>
    <row r="354" spans="1:20" ht="14.45" customHeight="1">
      <c r="A354" s="57">
        <v>44325</v>
      </c>
      <c r="B354" s="25">
        <v>2198</v>
      </c>
      <c r="C354" s="170"/>
      <c r="D354" s="170"/>
      <c r="E354" s="170"/>
      <c r="F354" s="170"/>
      <c r="G354" s="170"/>
      <c r="H354" s="170"/>
      <c r="I354" s="170"/>
      <c r="J354" s="170"/>
      <c r="K354" s="170"/>
      <c r="L354" s="170"/>
      <c r="M354" s="170"/>
      <c r="N354" s="170"/>
      <c r="O354" s="170"/>
      <c r="P354" s="47">
        <v>0</v>
      </c>
      <c r="Q354" s="145"/>
      <c r="R354" s="75"/>
      <c r="S354" s="75"/>
      <c r="T354" s="140"/>
    </row>
    <row r="355" spans="1:20">
      <c r="A355" s="57">
        <v>44326</v>
      </c>
      <c r="B355" s="25">
        <v>1436</v>
      </c>
      <c r="C355" s="170"/>
      <c r="D355" s="170"/>
      <c r="E355" s="170"/>
      <c r="F355" s="170"/>
      <c r="G355" s="170"/>
      <c r="H355" s="170"/>
      <c r="I355" s="170"/>
      <c r="J355" s="170"/>
      <c r="K355" s="170"/>
      <c r="L355" s="170"/>
      <c r="M355" s="170"/>
      <c r="N355" s="170"/>
      <c r="O355" s="170"/>
      <c r="P355" s="47">
        <v>0</v>
      </c>
      <c r="Q355" s="145"/>
      <c r="R355" s="75"/>
      <c r="S355" s="75"/>
      <c r="T355" s="140"/>
    </row>
    <row r="356" spans="1:20" ht="14.45" customHeight="1">
      <c r="A356" s="57">
        <v>44327</v>
      </c>
      <c r="B356" s="25">
        <v>1707</v>
      </c>
      <c r="C356" s="170"/>
      <c r="D356" s="170"/>
      <c r="E356" s="170"/>
      <c r="F356" s="170"/>
      <c r="G356" s="170"/>
      <c r="H356" s="170"/>
      <c r="I356" s="170"/>
      <c r="J356" s="170"/>
      <c r="K356" s="170"/>
      <c r="L356" s="170"/>
      <c r="M356" s="170"/>
      <c r="N356" s="170"/>
      <c r="O356" s="170"/>
      <c r="P356" s="47">
        <v>0</v>
      </c>
      <c r="Q356" s="145"/>
      <c r="R356" s="75"/>
      <c r="S356" s="75"/>
      <c r="T356" s="140"/>
    </row>
    <row r="357" spans="1:20" ht="14.45" customHeight="1">
      <c r="A357" s="57">
        <v>44328</v>
      </c>
      <c r="B357" s="25">
        <v>1365</v>
      </c>
      <c r="C357" s="170"/>
      <c r="D357" s="170"/>
      <c r="E357" s="170"/>
      <c r="F357" s="170"/>
      <c r="G357" s="170"/>
      <c r="H357" s="170"/>
      <c r="I357" s="170"/>
      <c r="J357" s="170"/>
      <c r="K357" s="170"/>
      <c r="L357" s="170"/>
      <c r="M357" s="170"/>
      <c r="N357" s="170"/>
      <c r="O357" s="170"/>
      <c r="P357" s="47">
        <v>1</v>
      </c>
      <c r="Q357" s="145"/>
      <c r="R357" s="75"/>
      <c r="S357" s="75"/>
      <c r="T357" s="140"/>
    </row>
    <row r="358" spans="1:20" ht="14.45" customHeight="1">
      <c r="A358" s="57">
        <v>44329</v>
      </c>
      <c r="B358" s="25">
        <v>2216</v>
      </c>
      <c r="C358" s="95">
        <v>0.59</v>
      </c>
      <c r="D358" s="95">
        <v>1</v>
      </c>
      <c r="E358" s="95">
        <v>7.1</v>
      </c>
      <c r="F358" s="95">
        <v>2</v>
      </c>
      <c r="G358" s="95">
        <v>7</v>
      </c>
      <c r="H358" s="95">
        <v>2</v>
      </c>
      <c r="I358" s="95">
        <v>0.17</v>
      </c>
      <c r="J358" s="95">
        <v>0.16</v>
      </c>
      <c r="K358" s="95">
        <v>3.41</v>
      </c>
      <c r="L358" s="95">
        <v>6.49</v>
      </c>
      <c r="M358" s="95">
        <v>1.71</v>
      </c>
      <c r="N358" s="95">
        <v>0.27</v>
      </c>
      <c r="O358" s="95">
        <v>11.95</v>
      </c>
      <c r="P358" s="176">
        <v>3</v>
      </c>
      <c r="Q358" s="145" t="s">
        <v>73</v>
      </c>
      <c r="R358" s="75" t="s">
        <v>74</v>
      </c>
      <c r="S358" s="75" t="s">
        <v>74</v>
      </c>
      <c r="T358" s="140"/>
    </row>
    <row r="359" spans="1:20" ht="14.45" customHeight="1">
      <c r="A359" s="57">
        <v>44330</v>
      </c>
      <c r="B359" s="25">
        <v>1264</v>
      </c>
      <c r="C359" s="170"/>
      <c r="D359" s="170"/>
      <c r="E359" s="170"/>
      <c r="F359" s="170"/>
      <c r="G359" s="170"/>
      <c r="H359" s="170"/>
      <c r="I359" s="170"/>
      <c r="J359" s="170"/>
      <c r="K359" s="170"/>
      <c r="L359" s="170"/>
      <c r="M359" s="170"/>
      <c r="N359" s="170"/>
      <c r="O359" s="170"/>
      <c r="P359" s="47">
        <v>0</v>
      </c>
      <c r="Q359" s="145"/>
      <c r="R359" s="75"/>
      <c r="S359" s="75"/>
      <c r="T359" s="140"/>
    </row>
    <row r="360" spans="1:20" ht="14.45" customHeight="1">
      <c r="A360" s="57">
        <v>44331</v>
      </c>
      <c r="B360" s="25">
        <v>1610</v>
      </c>
      <c r="C360" s="170"/>
      <c r="D360" s="170"/>
      <c r="E360" s="170"/>
      <c r="F360" s="170"/>
      <c r="G360" s="170"/>
      <c r="H360" s="170"/>
      <c r="I360" s="170"/>
      <c r="J360" s="170"/>
      <c r="K360" s="170"/>
      <c r="L360" s="170"/>
      <c r="M360" s="170"/>
      <c r="N360" s="170"/>
      <c r="O360" s="170"/>
      <c r="P360" s="47">
        <v>0</v>
      </c>
      <c r="Q360" s="145"/>
      <c r="R360" s="75"/>
      <c r="S360" s="75"/>
      <c r="T360" s="140"/>
    </row>
    <row r="361" spans="1:20" ht="14.45" customHeight="1">
      <c r="A361" s="57">
        <v>44332</v>
      </c>
      <c r="B361" s="25">
        <v>1732</v>
      </c>
      <c r="C361" s="170"/>
      <c r="D361" s="170"/>
      <c r="E361" s="170"/>
      <c r="F361" s="170"/>
      <c r="G361" s="170"/>
      <c r="H361" s="170"/>
      <c r="I361" s="170"/>
      <c r="J361" s="170"/>
      <c r="K361" s="170"/>
      <c r="L361" s="170"/>
      <c r="M361" s="170"/>
      <c r="N361" s="170"/>
      <c r="O361" s="170"/>
      <c r="P361" s="47">
        <v>0</v>
      </c>
      <c r="Q361" s="145"/>
      <c r="R361" s="75"/>
      <c r="S361" s="75"/>
      <c r="T361" s="140"/>
    </row>
    <row r="362" spans="1:20">
      <c r="A362" s="57">
        <v>44333</v>
      </c>
      <c r="B362" s="25">
        <v>1618</v>
      </c>
      <c r="C362" s="170"/>
      <c r="D362" s="170"/>
      <c r="E362" s="170"/>
      <c r="F362" s="170"/>
      <c r="G362" s="170"/>
      <c r="H362" s="170"/>
      <c r="I362" s="170"/>
      <c r="J362" s="170"/>
      <c r="K362" s="170"/>
      <c r="L362" s="170"/>
      <c r="M362" s="170"/>
      <c r="N362" s="170"/>
      <c r="O362" s="170"/>
      <c r="P362" s="47">
        <v>0</v>
      </c>
      <c r="Q362" s="145"/>
      <c r="R362" s="75"/>
      <c r="S362" s="75"/>
      <c r="T362" s="140"/>
    </row>
    <row r="363" spans="1:20" ht="14.45" customHeight="1">
      <c r="A363" s="57">
        <v>44334</v>
      </c>
      <c r="B363" s="25">
        <v>1543</v>
      </c>
      <c r="C363" s="170"/>
      <c r="D363" s="170"/>
      <c r="E363" s="170"/>
      <c r="F363" s="170"/>
      <c r="G363" s="170"/>
      <c r="H363" s="170"/>
      <c r="I363" s="170"/>
      <c r="J363" s="170"/>
      <c r="K363" s="170"/>
      <c r="L363" s="170"/>
      <c r="M363" s="170"/>
      <c r="N363" s="170"/>
      <c r="O363" s="170"/>
      <c r="P363" s="47">
        <v>3</v>
      </c>
      <c r="Q363" s="145"/>
      <c r="R363" s="75"/>
      <c r="S363" s="75"/>
      <c r="T363" s="140"/>
    </row>
    <row r="364" spans="1:20" ht="14.45" customHeight="1">
      <c r="A364" s="57">
        <v>44335</v>
      </c>
      <c r="B364" s="25">
        <v>1750</v>
      </c>
      <c r="C364" s="170"/>
      <c r="D364" s="170"/>
      <c r="E364" s="170"/>
      <c r="F364" s="170"/>
      <c r="G364" s="170"/>
      <c r="H364" s="170"/>
      <c r="I364" s="170"/>
      <c r="J364" s="170"/>
      <c r="K364" s="170"/>
      <c r="L364" s="170"/>
      <c r="M364" s="170"/>
      <c r="N364" s="170"/>
      <c r="O364" s="170"/>
      <c r="P364" s="47">
        <v>3</v>
      </c>
      <c r="Q364" s="145"/>
      <c r="R364" s="75"/>
      <c r="S364" s="75"/>
      <c r="T364" s="140"/>
    </row>
    <row r="365" spans="1:20" ht="14.45" customHeight="1">
      <c r="A365" s="57">
        <v>44336</v>
      </c>
      <c r="B365" s="25">
        <v>1509</v>
      </c>
      <c r="C365" s="170"/>
      <c r="D365" s="170"/>
      <c r="E365" s="170"/>
      <c r="F365" s="170"/>
      <c r="G365" s="170"/>
      <c r="H365" s="170"/>
      <c r="I365" s="170"/>
      <c r="J365" s="170"/>
      <c r="K365" s="170"/>
      <c r="L365" s="170"/>
      <c r="M365" s="170"/>
      <c r="N365" s="170"/>
      <c r="O365" s="170"/>
      <c r="P365" s="47">
        <v>2</v>
      </c>
      <c r="Q365" s="145"/>
      <c r="R365" s="75"/>
      <c r="S365" s="75"/>
      <c r="T365" s="140"/>
    </row>
    <row r="366" spans="1:20" ht="14.45" customHeight="1">
      <c r="A366" s="57">
        <v>44337</v>
      </c>
      <c r="B366" s="25">
        <v>1628</v>
      </c>
      <c r="C366" s="170"/>
      <c r="D366" s="170"/>
      <c r="E366" s="170"/>
      <c r="F366" s="170"/>
      <c r="G366" s="170"/>
      <c r="H366" s="170"/>
      <c r="I366" s="170"/>
      <c r="J366" s="170"/>
      <c r="K366" s="170"/>
      <c r="L366" s="170"/>
      <c r="M366" s="170"/>
      <c r="N366" s="170"/>
      <c r="O366" s="170"/>
      <c r="P366" s="47">
        <v>0</v>
      </c>
      <c r="Q366" s="145"/>
      <c r="R366" s="75"/>
      <c r="S366" s="75"/>
      <c r="T366" s="140"/>
    </row>
    <row r="367" spans="1:20" ht="14.45" customHeight="1">
      <c r="A367" s="57">
        <v>44338</v>
      </c>
      <c r="B367" s="25">
        <v>1514</v>
      </c>
      <c r="C367" s="170"/>
      <c r="D367" s="170"/>
      <c r="E367" s="170"/>
      <c r="F367" s="170"/>
      <c r="G367" s="170"/>
      <c r="H367" s="170"/>
      <c r="I367" s="170"/>
      <c r="J367" s="170"/>
      <c r="K367" s="170"/>
      <c r="L367" s="170"/>
      <c r="M367" s="170"/>
      <c r="N367" s="170"/>
      <c r="O367" s="170"/>
      <c r="P367" s="47">
        <v>4</v>
      </c>
      <c r="Q367" s="145"/>
      <c r="R367" s="75"/>
      <c r="S367" s="75"/>
      <c r="T367" s="140"/>
    </row>
    <row r="368" spans="1:20" ht="14.45" customHeight="1">
      <c r="A368" s="57">
        <v>44339</v>
      </c>
      <c r="B368" s="25">
        <v>1348</v>
      </c>
      <c r="C368" s="170"/>
      <c r="D368" s="170"/>
      <c r="E368" s="170"/>
      <c r="F368" s="170"/>
      <c r="G368" s="170"/>
      <c r="H368" s="170"/>
      <c r="I368" s="170"/>
      <c r="J368" s="170"/>
      <c r="K368" s="170"/>
      <c r="L368" s="170"/>
      <c r="M368" s="170"/>
      <c r="N368" s="170"/>
      <c r="O368" s="170"/>
      <c r="P368" s="47">
        <v>10</v>
      </c>
      <c r="Q368" s="145"/>
      <c r="R368" s="75"/>
      <c r="S368" s="75"/>
      <c r="T368" s="140"/>
    </row>
    <row r="369" spans="1:20">
      <c r="A369" s="57">
        <v>44340</v>
      </c>
      <c r="B369" s="25">
        <v>1320</v>
      </c>
      <c r="C369" s="170"/>
      <c r="D369" s="170"/>
      <c r="E369" s="170"/>
      <c r="F369" s="170"/>
      <c r="G369" s="170"/>
      <c r="H369" s="170"/>
      <c r="I369" s="170"/>
      <c r="J369" s="170"/>
      <c r="K369" s="170"/>
      <c r="L369" s="170"/>
      <c r="M369" s="170"/>
      <c r="N369" s="170"/>
      <c r="O369" s="170"/>
      <c r="P369" s="47">
        <v>18</v>
      </c>
      <c r="Q369" s="145"/>
      <c r="R369" s="75"/>
      <c r="S369" s="75"/>
      <c r="T369" s="140"/>
    </row>
    <row r="370" spans="1:20" ht="14.45" customHeight="1">
      <c r="A370" s="57">
        <v>44341</v>
      </c>
      <c r="B370" s="25">
        <v>1715</v>
      </c>
      <c r="C370" s="170"/>
      <c r="D370" s="170"/>
      <c r="E370" s="170"/>
      <c r="F370" s="170"/>
      <c r="G370" s="170"/>
      <c r="H370" s="170"/>
      <c r="I370" s="170"/>
      <c r="J370" s="170"/>
      <c r="K370" s="170"/>
      <c r="L370" s="170"/>
      <c r="M370" s="170"/>
      <c r="N370" s="170"/>
      <c r="O370" s="170"/>
      <c r="P370" s="47">
        <v>1</v>
      </c>
      <c r="Q370" s="145"/>
      <c r="R370" s="75"/>
      <c r="S370" s="75"/>
      <c r="T370" s="140"/>
    </row>
    <row r="371" spans="1:20" ht="14.45" customHeight="1">
      <c r="A371" s="57">
        <v>44342</v>
      </c>
      <c r="B371" s="25">
        <v>1244</v>
      </c>
      <c r="C371" s="95">
        <v>0.51</v>
      </c>
      <c r="D371" s="95">
        <v>1</v>
      </c>
      <c r="E371" s="95">
        <v>7.1</v>
      </c>
      <c r="F371" s="95">
        <v>4</v>
      </c>
      <c r="G371" s="95">
        <v>5</v>
      </c>
      <c r="H371" s="95">
        <v>2</v>
      </c>
      <c r="I371" s="95">
        <v>3.1</v>
      </c>
      <c r="J371" s="95">
        <v>0.09</v>
      </c>
      <c r="K371" s="95">
        <v>2.64</v>
      </c>
      <c r="L371" s="95">
        <v>4.09</v>
      </c>
      <c r="M371" s="95">
        <v>1.32</v>
      </c>
      <c r="N371" s="95">
        <v>0.12</v>
      </c>
      <c r="O371" s="95">
        <v>6.6</v>
      </c>
      <c r="P371" s="176">
        <v>0</v>
      </c>
      <c r="Q371" s="145" t="s">
        <v>75</v>
      </c>
      <c r="R371" s="75" t="s">
        <v>76</v>
      </c>
      <c r="S371" s="75" t="s">
        <v>76</v>
      </c>
      <c r="T371" s="140"/>
    </row>
    <row r="372" spans="1:20" ht="14.45" customHeight="1">
      <c r="A372" s="57">
        <v>44343</v>
      </c>
      <c r="B372" s="25">
        <v>2000</v>
      </c>
      <c r="C372" s="170"/>
      <c r="D372" s="170"/>
      <c r="E372" s="170"/>
      <c r="F372" s="170"/>
      <c r="G372" s="170"/>
      <c r="H372" s="170"/>
      <c r="I372" s="170"/>
      <c r="J372" s="170"/>
      <c r="K372" s="170"/>
      <c r="L372" s="170"/>
      <c r="M372" s="170"/>
      <c r="N372" s="170"/>
      <c r="O372" s="170"/>
      <c r="P372" s="47">
        <v>0</v>
      </c>
      <c r="Q372" s="145"/>
      <c r="R372" s="75"/>
      <c r="S372" s="75"/>
      <c r="T372" s="140"/>
    </row>
    <row r="373" spans="1:20" ht="14.45" customHeight="1">
      <c r="A373" s="57">
        <v>44344</v>
      </c>
      <c r="B373" s="25">
        <v>1515</v>
      </c>
      <c r="C373" s="170"/>
      <c r="D373" s="170"/>
      <c r="E373" s="170"/>
      <c r="F373" s="170"/>
      <c r="G373" s="170"/>
      <c r="H373" s="170"/>
      <c r="I373" s="170"/>
      <c r="J373" s="170"/>
      <c r="K373" s="170"/>
      <c r="L373" s="170"/>
      <c r="M373" s="170"/>
      <c r="N373" s="170"/>
      <c r="O373" s="170"/>
      <c r="P373" s="47">
        <v>0</v>
      </c>
      <c r="Q373" s="145"/>
      <c r="R373" s="75"/>
      <c r="S373" s="75"/>
      <c r="T373" s="140"/>
    </row>
    <row r="374" spans="1:20" ht="14.45" customHeight="1">
      <c r="A374" s="57">
        <v>44345</v>
      </c>
      <c r="B374" s="25">
        <v>1483</v>
      </c>
      <c r="C374" s="170"/>
      <c r="D374" s="170"/>
      <c r="E374" s="170"/>
      <c r="F374" s="170"/>
      <c r="G374" s="170"/>
      <c r="H374" s="170"/>
      <c r="I374" s="170"/>
      <c r="J374" s="170"/>
      <c r="K374" s="170"/>
      <c r="L374" s="170"/>
      <c r="M374" s="170"/>
      <c r="N374" s="170"/>
      <c r="O374" s="170"/>
      <c r="P374" s="47">
        <v>0</v>
      </c>
      <c r="Q374" s="145"/>
      <c r="R374" s="75"/>
      <c r="S374" s="75"/>
      <c r="T374" s="140"/>
    </row>
    <row r="375" spans="1:20" ht="14.45" customHeight="1">
      <c r="A375" s="57">
        <v>44346</v>
      </c>
      <c r="B375" s="25">
        <v>1676</v>
      </c>
      <c r="C375" s="170"/>
      <c r="D375" s="170"/>
      <c r="E375" s="170"/>
      <c r="F375" s="170"/>
      <c r="G375" s="170"/>
      <c r="H375" s="170"/>
      <c r="I375" s="170"/>
      <c r="J375" s="170"/>
      <c r="K375" s="170"/>
      <c r="L375" s="170"/>
      <c r="M375" s="170"/>
      <c r="N375" s="170"/>
      <c r="O375" s="170"/>
      <c r="P375" s="47">
        <v>0</v>
      </c>
      <c r="Q375" s="145"/>
      <c r="R375" s="75"/>
      <c r="S375" s="75"/>
      <c r="T375" s="140"/>
    </row>
    <row r="376" spans="1:20">
      <c r="A376" s="57">
        <v>44347</v>
      </c>
      <c r="B376" s="25">
        <v>1121</v>
      </c>
      <c r="C376" s="170"/>
      <c r="D376" s="170"/>
      <c r="E376" s="170"/>
      <c r="F376" s="170"/>
      <c r="G376" s="170"/>
      <c r="H376" s="170"/>
      <c r="I376" s="170"/>
      <c r="J376" s="170"/>
      <c r="K376" s="170"/>
      <c r="L376" s="170"/>
      <c r="M376" s="170"/>
      <c r="N376" s="170"/>
      <c r="O376" s="170"/>
      <c r="P376" s="47">
        <v>0</v>
      </c>
      <c r="Q376" s="145"/>
      <c r="R376" s="75"/>
      <c r="S376" s="75"/>
      <c r="T376" s="140"/>
    </row>
    <row r="377" spans="1:20" ht="15" customHeight="1">
      <c r="A377" s="57"/>
      <c r="B377" s="57"/>
      <c r="C377" s="26"/>
      <c r="D377" s="26"/>
      <c r="E377" s="27"/>
      <c r="F377" s="26"/>
      <c r="G377" s="26"/>
      <c r="H377" s="26"/>
      <c r="I377" s="23"/>
      <c r="J377" s="26"/>
      <c r="K377" s="26"/>
      <c r="L377" s="26"/>
      <c r="M377" s="26"/>
      <c r="N377" s="26"/>
      <c r="O377" s="26"/>
      <c r="P377" s="160"/>
      <c r="Q377" s="145"/>
      <c r="R377" s="75"/>
      <c r="S377" s="75"/>
    </row>
    <row r="378" spans="1:20" ht="15.75" customHeight="1" thickBot="1">
      <c r="A378" s="171"/>
      <c r="B378" s="172"/>
      <c r="C378" s="172"/>
      <c r="D378" s="172"/>
      <c r="E378" s="172"/>
      <c r="F378" s="172"/>
      <c r="G378" s="172"/>
      <c r="H378" s="172"/>
      <c r="I378" s="172"/>
      <c r="J378" s="172"/>
      <c r="K378" s="172"/>
      <c r="L378" s="172"/>
      <c r="M378" s="172"/>
      <c r="N378" s="172"/>
      <c r="O378" s="172"/>
      <c r="P378" s="173"/>
      <c r="Q378" s="148"/>
      <c r="R378" s="52"/>
      <c r="S378" s="52"/>
    </row>
    <row r="379" spans="1:20" ht="15" customHeight="1">
      <c r="A379" s="60" t="s">
        <v>20</v>
      </c>
      <c r="B379" s="67">
        <f t="shared" ref="B379:P379" si="0">MIN(B12:B376)</f>
        <v>419</v>
      </c>
      <c r="C379" s="161">
        <f t="shared" si="0"/>
        <v>0.3</v>
      </c>
      <c r="D379" s="161">
        <f t="shared" si="0"/>
        <v>1</v>
      </c>
      <c r="E379" s="161">
        <f t="shared" si="0"/>
        <v>7</v>
      </c>
      <c r="F379" s="161">
        <f t="shared" si="0"/>
        <v>1</v>
      </c>
      <c r="G379" s="161">
        <f t="shared" si="0"/>
        <v>2</v>
      </c>
      <c r="H379" s="161">
        <f t="shared" si="0"/>
        <v>1</v>
      </c>
      <c r="I379" s="161">
        <f t="shared" si="0"/>
        <v>0.17</v>
      </c>
      <c r="J379" s="161">
        <f t="shared" si="0"/>
        <v>0.09</v>
      </c>
      <c r="K379" s="161">
        <f t="shared" si="0"/>
        <v>1.1200000000000001</v>
      </c>
      <c r="L379" s="161">
        <f t="shared" si="0"/>
        <v>3.8</v>
      </c>
      <c r="M379" s="161">
        <f t="shared" si="0"/>
        <v>1.07</v>
      </c>
      <c r="N379" s="161">
        <f t="shared" si="0"/>
        <v>0.12</v>
      </c>
      <c r="O379" s="161">
        <f t="shared" si="0"/>
        <v>0.6</v>
      </c>
      <c r="P379" s="161">
        <f t="shared" si="0"/>
        <v>0</v>
      </c>
    </row>
    <row r="380" spans="1:20" ht="15" customHeight="1">
      <c r="A380" s="61" t="s">
        <v>21</v>
      </c>
      <c r="B380" s="68">
        <f t="shared" ref="B380:P380" si="1">AVERAGE(B12:B376)</f>
        <v>1770.5</v>
      </c>
      <c r="C380" s="162">
        <f t="shared" si="1"/>
        <v>0.64692307692307705</v>
      </c>
      <c r="D380" s="162">
        <f t="shared" si="1"/>
        <v>1</v>
      </c>
      <c r="E380" s="162">
        <f t="shared" si="1"/>
        <v>7.2346153846153829</v>
      </c>
      <c r="F380" s="162">
        <f t="shared" si="1"/>
        <v>4.4400000000000004</v>
      </c>
      <c r="G380" s="162">
        <f t="shared" si="1"/>
        <v>5.92</v>
      </c>
      <c r="H380" s="162">
        <f t="shared" si="1"/>
        <v>1.875</v>
      </c>
      <c r="I380" s="162">
        <f t="shared" si="1"/>
        <v>3.9411538461538456</v>
      </c>
      <c r="J380" s="162">
        <f t="shared" si="1"/>
        <v>0.16307692307692309</v>
      </c>
      <c r="K380" s="162">
        <f t="shared" si="1"/>
        <v>3.0548000000000002</v>
      </c>
      <c r="L380" s="162">
        <f t="shared" si="1"/>
        <v>6.6157692307692315</v>
      </c>
      <c r="M380" s="162">
        <f t="shared" si="1"/>
        <v>1.8223076923076922</v>
      </c>
      <c r="N380" s="162">
        <f t="shared" si="1"/>
        <v>0.27653846153846157</v>
      </c>
      <c r="O380" s="162">
        <f t="shared" si="1"/>
        <v>9.9253846153846137</v>
      </c>
      <c r="P380" s="162">
        <f t="shared" si="1"/>
        <v>5.0906593406593403</v>
      </c>
    </row>
    <row r="381" spans="1:20" ht="15.75" customHeight="1" thickBot="1">
      <c r="A381" s="62" t="s">
        <v>22</v>
      </c>
      <c r="B381" s="69">
        <f t="shared" ref="B381:P381" si="2">MAX(B12:B376)</f>
        <v>9181</v>
      </c>
      <c r="C381" s="163">
        <f t="shared" si="2"/>
        <v>2.2999999999999998</v>
      </c>
      <c r="D381" s="163">
        <f t="shared" si="2"/>
        <v>1</v>
      </c>
      <c r="E381" s="163">
        <f t="shared" si="2"/>
        <v>7.6</v>
      </c>
      <c r="F381" s="163">
        <f t="shared" si="2"/>
        <v>32</v>
      </c>
      <c r="G381" s="163">
        <f t="shared" si="2"/>
        <v>11</v>
      </c>
      <c r="H381" s="163">
        <f t="shared" si="2"/>
        <v>4</v>
      </c>
      <c r="I381" s="163">
        <f t="shared" si="2"/>
        <v>5.2</v>
      </c>
      <c r="J381" s="163">
        <f t="shared" si="2"/>
        <v>0.33</v>
      </c>
      <c r="K381" s="163">
        <f t="shared" si="2"/>
        <v>8.19</v>
      </c>
      <c r="L381" s="163">
        <f t="shared" si="2"/>
        <v>11</v>
      </c>
      <c r="M381" s="163">
        <f t="shared" si="2"/>
        <v>4.62</v>
      </c>
      <c r="N381" s="163">
        <f t="shared" si="2"/>
        <v>0.66</v>
      </c>
      <c r="O381" s="163">
        <f t="shared" si="2"/>
        <v>26.19</v>
      </c>
      <c r="P381" s="163">
        <f t="shared" si="2"/>
        <v>122</v>
      </c>
    </row>
    <row r="382" spans="1:20" ht="15" customHeight="1">
      <c r="A382" s="63"/>
      <c r="B382" s="54" t="s">
        <v>28</v>
      </c>
      <c r="C382" s="55">
        <f>COUNTIF(C13:C376,"&gt;0")</f>
        <v>26</v>
      </c>
      <c r="D382" s="32"/>
      <c r="E382" s="32"/>
      <c r="F382" s="32"/>
      <c r="G382" s="32"/>
      <c r="H382" s="32"/>
      <c r="I382" s="32"/>
      <c r="J382" s="65" t="s">
        <v>25</v>
      </c>
      <c r="K382" s="45">
        <f t="shared" ref="K382:P382" si="3">SUM(K$12:K$376)</f>
        <v>76.37</v>
      </c>
      <c r="L382" s="45">
        <f t="shared" si="3"/>
        <v>172.01000000000002</v>
      </c>
      <c r="M382" s="45">
        <f t="shared" si="3"/>
        <v>47.379999999999995</v>
      </c>
      <c r="N382" s="45">
        <f t="shared" si="3"/>
        <v>7.19</v>
      </c>
      <c r="O382" s="45">
        <f t="shared" si="3"/>
        <v>258.05999999999995</v>
      </c>
      <c r="P382" s="45">
        <f t="shared" si="3"/>
        <v>1853</v>
      </c>
      <c r="Q382" s="150"/>
      <c r="R382" s="54"/>
      <c r="S382" s="54"/>
    </row>
  </sheetData>
  <mergeCells count="16">
    <mergeCell ref="S7:S9"/>
    <mergeCell ref="T7:T9"/>
    <mergeCell ref="E8:E9"/>
    <mergeCell ref="E10:E11"/>
    <mergeCell ref="A7:A9"/>
    <mergeCell ref="B7:B8"/>
    <mergeCell ref="C7:J7"/>
    <mergeCell ref="K7:O7"/>
    <mergeCell ref="Q7:Q9"/>
    <mergeCell ref="R7:R9"/>
    <mergeCell ref="A6:S6"/>
    <mergeCell ref="A1:S1"/>
    <mergeCell ref="A2:S2"/>
    <mergeCell ref="A3:S3"/>
    <mergeCell ref="A4:S4"/>
    <mergeCell ref="A5:T5"/>
  </mergeCells>
  <hyperlinks>
    <hyperlink ref="A3" r:id="rId1" xr:uid="{03F08123-1ECB-4CB9-BB3C-2696565B2130}"/>
  </hyperlink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D020A5-E735-4742-941F-1A52FA7B3962}">
  <dimension ref="A1:U378"/>
  <sheetViews>
    <sheetView zoomScale="80" zoomScaleNormal="80" workbookViewId="0">
      <pane ySplit="7" topLeftCell="A235" activePane="bottomLeft" state="frozen"/>
      <selection pane="bottomLeft" activeCell="A2" sqref="A2:T2"/>
    </sheetView>
  </sheetViews>
  <sheetFormatPr defaultRowHeight="15"/>
  <cols>
    <col min="1" max="1" width="34.5703125" customWidth="1"/>
    <col min="2" max="2" width="17.42578125" customWidth="1"/>
    <col min="3" max="3" width="13" customWidth="1"/>
    <col min="4" max="4" width="12.28515625" customWidth="1"/>
    <col min="5" max="5" width="9.7109375" customWidth="1"/>
    <col min="6" max="6" width="18.140625" customWidth="1"/>
    <col min="7" max="7" width="9.85546875" customWidth="1"/>
    <col min="8" max="8" width="15.28515625" customWidth="1"/>
    <col min="9" max="9" width="9.7109375" customWidth="1"/>
    <col min="10" max="10" width="9" customWidth="1"/>
    <col min="11" max="11" width="16.7109375" customWidth="1"/>
    <col min="12" max="13" width="12.7109375" customWidth="1"/>
    <col min="14" max="14" width="13.5703125" customWidth="1"/>
    <col min="15" max="15" width="12.7109375" customWidth="1"/>
    <col min="16" max="16" width="9.42578125" customWidth="1"/>
    <col min="17" max="17" width="17.140625" bestFit="1" customWidth="1"/>
    <col min="18" max="18" width="22.7109375" bestFit="1" customWidth="1"/>
    <col min="19" max="19" width="28.5703125" bestFit="1" customWidth="1"/>
    <col min="20" max="20" width="14.85546875" bestFit="1" customWidth="1"/>
    <col min="21" max="21" width="25.140625" bestFit="1" customWidth="1"/>
  </cols>
  <sheetData>
    <row r="1" spans="1:21" ht="18">
      <c r="A1" s="346" t="s">
        <v>129</v>
      </c>
      <c r="B1" s="347"/>
      <c r="C1" s="347"/>
      <c r="D1" s="347"/>
      <c r="E1" s="347"/>
      <c r="F1" s="347"/>
      <c r="G1" s="347"/>
      <c r="H1" s="347"/>
      <c r="I1" s="347"/>
      <c r="J1" s="347"/>
      <c r="K1" s="347"/>
      <c r="L1" s="347"/>
      <c r="M1" s="347"/>
      <c r="N1" s="347"/>
      <c r="O1" s="347"/>
      <c r="P1" s="347"/>
      <c r="Q1" s="347"/>
      <c r="R1" s="347"/>
      <c r="S1" s="347"/>
      <c r="T1" s="347"/>
      <c r="U1" s="358"/>
    </row>
    <row r="2" spans="1:21" ht="18.75">
      <c r="A2" s="357" t="s">
        <v>32</v>
      </c>
      <c r="B2" s="357"/>
      <c r="C2" s="357"/>
      <c r="D2" s="357"/>
      <c r="E2" s="357"/>
      <c r="F2" s="357"/>
      <c r="G2" s="357"/>
      <c r="H2" s="357"/>
      <c r="I2" s="357"/>
      <c r="J2" s="357"/>
      <c r="K2" s="357"/>
      <c r="L2" s="357"/>
      <c r="M2" s="357"/>
      <c r="N2" s="357"/>
      <c r="O2" s="357"/>
      <c r="P2" s="357"/>
      <c r="Q2" s="357"/>
      <c r="R2" s="357"/>
      <c r="S2" s="357"/>
      <c r="T2" s="357"/>
    </row>
    <row r="3" spans="1:21" ht="38.25" customHeight="1">
      <c r="A3" s="321" t="s">
        <v>2</v>
      </c>
      <c r="B3" s="324" t="s">
        <v>41</v>
      </c>
      <c r="C3" s="354" t="s">
        <v>33</v>
      </c>
      <c r="D3" s="326"/>
      <c r="E3" s="326"/>
      <c r="F3" s="326"/>
      <c r="G3" s="326"/>
      <c r="H3" s="326"/>
      <c r="I3" s="326"/>
      <c r="J3" s="327"/>
      <c r="K3" s="328" t="s">
        <v>3</v>
      </c>
      <c r="L3" s="329"/>
      <c r="M3" s="329"/>
      <c r="N3" s="329"/>
      <c r="O3" s="330"/>
      <c r="P3" s="46"/>
      <c r="Q3" s="368" t="s">
        <v>94</v>
      </c>
      <c r="R3" s="362" t="s">
        <v>52</v>
      </c>
      <c r="S3" s="324" t="s">
        <v>30</v>
      </c>
      <c r="T3" s="324" t="s">
        <v>31</v>
      </c>
      <c r="U3" s="324" t="s">
        <v>54</v>
      </c>
    </row>
    <row r="4" spans="1:21" ht="51">
      <c r="A4" s="322"/>
      <c r="B4" s="344"/>
      <c r="C4" s="6" t="s">
        <v>4</v>
      </c>
      <c r="D4" s="7" t="s">
        <v>40</v>
      </c>
      <c r="E4" s="331" t="s">
        <v>0</v>
      </c>
      <c r="F4" s="6" t="s">
        <v>5</v>
      </c>
      <c r="G4" s="8" t="s">
        <v>50</v>
      </c>
      <c r="H4" s="8" t="s">
        <v>7</v>
      </c>
      <c r="I4" s="8" t="s">
        <v>8</v>
      </c>
      <c r="J4" s="7" t="s">
        <v>9</v>
      </c>
      <c r="K4" s="9" t="s">
        <v>10</v>
      </c>
      <c r="L4" s="9" t="s">
        <v>11</v>
      </c>
      <c r="M4" s="9" t="s">
        <v>12</v>
      </c>
      <c r="N4" s="9" t="s">
        <v>13</v>
      </c>
      <c r="O4" s="9" t="s">
        <v>14</v>
      </c>
      <c r="P4" s="9" t="s">
        <v>26</v>
      </c>
      <c r="Q4" s="369"/>
      <c r="R4" s="363"/>
      <c r="S4" s="343"/>
      <c r="T4" s="343"/>
      <c r="U4" s="343"/>
    </row>
    <row r="5" spans="1:21">
      <c r="A5" s="323"/>
      <c r="B5" s="10" t="s">
        <v>29</v>
      </c>
      <c r="C5" s="11" t="s">
        <v>15</v>
      </c>
      <c r="D5" s="8" t="s">
        <v>15</v>
      </c>
      <c r="E5" s="332"/>
      <c r="F5" s="11" t="s">
        <v>16</v>
      </c>
      <c r="G5" s="12" t="s">
        <v>15</v>
      </c>
      <c r="H5" s="12" t="s">
        <v>15</v>
      </c>
      <c r="I5" s="11" t="s">
        <v>15</v>
      </c>
      <c r="J5" s="11" t="s">
        <v>15</v>
      </c>
      <c r="K5" s="11" t="s">
        <v>17</v>
      </c>
      <c r="L5" s="11" t="s">
        <v>17</v>
      </c>
      <c r="M5" s="11" t="s">
        <v>17</v>
      </c>
      <c r="N5" s="11" t="s">
        <v>17</v>
      </c>
      <c r="O5" s="11" t="s">
        <v>17</v>
      </c>
      <c r="P5" s="11" t="s">
        <v>27</v>
      </c>
      <c r="Q5" s="370"/>
      <c r="R5" s="364"/>
      <c r="S5" s="344"/>
      <c r="T5" s="344"/>
      <c r="U5" s="344"/>
    </row>
    <row r="6" spans="1:21">
      <c r="A6" s="13" t="s">
        <v>18</v>
      </c>
      <c r="B6" s="18">
        <v>6500</v>
      </c>
      <c r="C6" s="15">
        <v>5</v>
      </c>
      <c r="D6" s="16">
        <v>6</v>
      </c>
      <c r="E6" s="311" t="s">
        <v>39</v>
      </c>
      <c r="F6" s="17">
        <v>600</v>
      </c>
      <c r="G6" s="17">
        <v>30</v>
      </c>
      <c r="H6" s="17">
        <v>20</v>
      </c>
      <c r="I6" s="17">
        <v>20</v>
      </c>
      <c r="J6" s="18">
        <v>1</v>
      </c>
      <c r="K6" s="79">
        <v>7227</v>
      </c>
      <c r="L6" s="79">
        <v>9636</v>
      </c>
      <c r="M6" s="79">
        <v>4818</v>
      </c>
      <c r="N6" s="79">
        <v>483</v>
      </c>
      <c r="O6" s="79">
        <v>7227</v>
      </c>
      <c r="P6" s="79"/>
      <c r="Q6" s="79"/>
      <c r="R6" s="144" t="s">
        <v>1</v>
      </c>
      <c r="S6" s="66" t="s">
        <v>1</v>
      </c>
      <c r="T6" s="66" t="s">
        <v>1</v>
      </c>
      <c r="U6" s="138"/>
    </row>
    <row r="7" spans="1:21">
      <c r="A7" s="13" t="s">
        <v>19</v>
      </c>
      <c r="B7" s="14" t="s">
        <v>1</v>
      </c>
      <c r="C7" s="18">
        <v>2</v>
      </c>
      <c r="D7" s="18">
        <v>2</v>
      </c>
      <c r="E7" s="312"/>
      <c r="F7" s="66">
        <v>200</v>
      </c>
      <c r="G7" s="66">
        <v>15</v>
      </c>
      <c r="H7" s="66">
        <v>10</v>
      </c>
      <c r="I7" s="66">
        <v>10</v>
      </c>
      <c r="J7" s="18">
        <v>0.3</v>
      </c>
      <c r="K7" s="78" t="s">
        <v>1</v>
      </c>
      <c r="L7" s="78" t="s">
        <v>1</v>
      </c>
      <c r="M7" s="78" t="s">
        <v>1</v>
      </c>
      <c r="N7" s="78" t="s">
        <v>1</v>
      </c>
      <c r="O7" s="78" t="s">
        <v>1</v>
      </c>
      <c r="P7" s="78" t="s">
        <v>1</v>
      </c>
      <c r="Q7" s="78"/>
      <c r="R7" s="144" t="s">
        <v>1</v>
      </c>
      <c r="S7" s="66" t="s">
        <v>1</v>
      </c>
      <c r="T7" s="66" t="s">
        <v>1</v>
      </c>
      <c r="U7" s="139"/>
    </row>
    <row r="8" spans="1:21">
      <c r="A8" s="57">
        <v>44348</v>
      </c>
      <c r="B8" s="25">
        <v>1616</v>
      </c>
      <c r="C8" s="199"/>
      <c r="D8" s="199"/>
      <c r="E8" s="199"/>
      <c r="F8" s="199"/>
      <c r="G8" s="199"/>
      <c r="H8" s="199"/>
      <c r="I8" s="199"/>
      <c r="J8" s="199"/>
      <c r="K8" s="199"/>
      <c r="L8" s="199"/>
      <c r="M8" s="199"/>
      <c r="N8" s="199"/>
      <c r="O8" s="199"/>
      <c r="P8" s="47">
        <v>0</v>
      </c>
      <c r="Q8" s="47"/>
      <c r="R8" s="145"/>
      <c r="S8" s="75"/>
      <c r="T8" s="75"/>
      <c r="U8" s="140"/>
    </row>
    <row r="9" spans="1:21">
      <c r="A9" s="57">
        <v>44349</v>
      </c>
      <c r="B9" s="25">
        <v>1639</v>
      </c>
      <c r="C9" s="199"/>
      <c r="D9" s="199"/>
      <c r="E9" s="199"/>
      <c r="F9" s="199"/>
      <c r="G9" s="199"/>
      <c r="H9" s="199"/>
      <c r="I9" s="199"/>
      <c r="J9" s="199"/>
      <c r="K9" s="199"/>
      <c r="L9" s="199"/>
      <c r="M9" s="199"/>
      <c r="N9" s="199"/>
      <c r="O9" s="199"/>
      <c r="P9" s="47">
        <v>0</v>
      </c>
      <c r="Q9" s="47"/>
      <c r="R9" s="145"/>
      <c r="S9" s="75"/>
      <c r="T9" s="75"/>
      <c r="U9" s="140"/>
    </row>
    <row r="10" spans="1:21">
      <c r="A10" s="57">
        <v>44350</v>
      </c>
      <c r="B10" s="25">
        <v>1573</v>
      </c>
      <c r="C10" s="199"/>
      <c r="D10" s="199"/>
      <c r="E10" s="199"/>
      <c r="F10" s="199"/>
      <c r="G10" s="199"/>
      <c r="H10" s="199"/>
      <c r="I10" s="199"/>
      <c r="J10" s="199"/>
      <c r="K10" s="199"/>
      <c r="L10" s="199"/>
      <c r="M10" s="199"/>
      <c r="N10" s="199"/>
      <c r="O10" s="199"/>
      <c r="P10" s="47">
        <v>0</v>
      </c>
      <c r="Q10" s="47"/>
      <c r="R10" s="145"/>
      <c r="S10" s="75"/>
      <c r="T10" s="75"/>
      <c r="U10" s="140"/>
    </row>
    <row r="11" spans="1:21">
      <c r="A11" s="57">
        <v>44351</v>
      </c>
      <c r="B11" s="25">
        <v>1513</v>
      </c>
      <c r="C11" s="199"/>
      <c r="D11" s="199"/>
      <c r="E11" s="199"/>
      <c r="F11" s="199"/>
      <c r="G11" s="199"/>
      <c r="H11" s="199"/>
      <c r="I11" s="199"/>
      <c r="J11" s="199"/>
      <c r="K11" s="199"/>
      <c r="L11" s="199"/>
      <c r="M11" s="199"/>
      <c r="N11" s="199"/>
      <c r="O11" s="199"/>
      <c r="P11" s="47">
        <v>2</v>
      </c>
      <c r="Q11" s="47"/>
      <c r="R11" s="145"/>
      <c r="S11" s="75"/>
      <c r="T11" s="75"/>
      <c r="U11" s="140"/>
    </row>
    <row r="12" spans="1:21">
      <c r="A12" s="57">
        <v>44352</v>
      </c>
      <c r="B12" s="25">
        <v>1620</v>
      </c>
      <c r="C12" s="199"/>
      <c r="D12" s="199"/>
      <c r="E12" s="199"/>
      <c r="F12" s="199"/>
      <c r="G12" s="199"/>
      <c r="H12" s="199"/>
      <c r="I12" s="199"/>
      <c r="J12" s="199"/>
      <c r="K12" s="199"/>
      <c r="L12" s="199"/>
      <c r="M12" s="199"/>
      <c r="N12" s="199"/>
      <c r="O12" s="199"/>
      <c r="P12" s="47">
        <v>0</v>
      </c>
      <c r="Q12" s="47"/>
      <c r="R12" s="145"/>
      <c r="S12" s="75"/>
      <c r="T12" s="75"/>
      <c r="U12" s="140"/>
    </row>
    <row r="13" spans="1:21">
      <c r="A13" s="57">
        <v>44353</v>
      </c>
      <c r="B13" s="25">
        <v>1579</v>
      </c>
      <c r="C13" s="199"/>
      <c r="D13" s="199"/>
      <c r="E13" s="199"/>
      <c r="F13" s="199"/>
      <c r="G13" s="199"/>
      <c r="H13" s="199"/>
      <c r="I13" s="199"/>
      <c r="J13" s="199"/>
      <c r="K13" s="199"/>
      <c r="L13" s="199"/>
      <c r="M13" s="199"/>
      <c r="N13" s="199"/>
      <c r="O13" s="199"/>
      <c r="P13" s="47">
        <v>0</v>
      </c>
      <c r="Q13" s="47"/>
      <c r="R13" s="145"/>
      <c r="S13" s="75"/>
      <c r="T13" s="75"/>
      <c r="U13" s="140"/>
    </row>
    <row r="14" spans="1:21">
      <c r="A14" s="57">
        <v>44354</v>
      </c>
      <c r="B14" s="25">
        <v>1504</v>
      </c>
      <c r="C14" s="199"/>
      <c r="D14" s="199"/>
      <c r="E14" s="199"/>
      <c r="F14" s="199"/>
      <c r="G14" s="199"/>
      <c r="H14" s="199"/>
      <c r="I14" s="199"/>
      <c r="J14" s="199"/>
      <c r="K14" s="199"/>
      <c r="L14" s="199"/>
      <c r="M14" s="199"/>
      <c r="N14" s="199"/>
      <c r="O14" s="199"/>
      <c r="P14" s="47">
        <v>0</v>
      </c>
      <c r="Q14" s="47"/>
      <c r="R14" s="145"/>
      <c r="S14" s="75"/>
      <c r="T14" s="75"/>
      <c r="U14" s="140"/>
    </row>
    <row r="15" spans="1:21">
      <c r="A15" s="57">
        <v>44355</v>
      </c>
      <c r="B15" s="25">
        <v>1588</v>
      </c>
      <c r="C15" s="201"/>
      <c r="D15" s="213"/>
      <c r="E15" s="213"/>
      <c r="F15" s="214"/>
      <c r="G15" s="214"/>
      <c r="H15" s="214"/>
      <c r="I15" s="201"/>
      <c r="J15" s="201"/>
      <c r="K15" s="201"/>
      <c r="L15" s="201"/>
      <c r="M15" s="201"/>
      <c r="N15" s="201"/>
      <c r="O15" s="201"/>
      <c r="P15" s="202">
        <v>0</v>
      </c>
      <c r="Q15" s="202"/>
      <c r="R15" s="145"/>
      <c r="S15" s="75"/>
      <c r="T15" s="75"/>
      <c r="U15" s="140"/>
    </row>
    <row r="16" spans="1:21">
      <c r="A16" s="57">
        <v>44356</v>
      </c>
      <c r="B16" s="25">
        <v>1493</v>
      </c>
      <c r="C16" s="95">
        <v>0.63</v>
      </c>
      <c r="D16" s="95">
        <v>0.01</v>
      </c>
      <c r="E16" s="95">
        <v>7.2</v>
      </c>
      <c r="F16" s="95">
        <v>8</v>
      </c>
      <c r="G16" s="95">
        <v>6</v>
      </c>
      <c r="H16" s="95">
        <v>2</v>
      </c>
      <c r="I16" s="95">
        <v>4.8</v>
      </c>
      <c r="J16" s="95">
        <v>0.1</v>
      </c>
      <c r="K16" s="95">
        <v>1.95</v>
      </c>
      <c r="L16" s="95">
        <v>4.67</v>
      </c>
      <c r="M16" s="95">
        <v>0.97</v>
      </c>
      <c r="N16" s="95">
        <v>0.1</v>
      </c>
      <c r="O16" s="95">
        <v>5.84</v>
      </c>
      <c r="P16" s="176">
        <v>4</v>
      </c>
      <c r="Q16" s="202" t="s">
        <v>88</v>
      </c>
      <c r="R16" s="145">
        <v>0.4375</v>
      </c>
      <c r="S16" s="75" t="s">
        <v>79</v>
      </c>
      <c r="T16" s="75" t="s">
        <v>78</v>
      </c>
      <c r="U16" s="140"/>
    </row>
    <row r="17" spans="1:21">
      <c r="A17" s="57">
        <v>44357</v>
      </c>
      <c r="B17" s="25">
        <v>1662</v>
      </c>
      <c r="C17" s="199"/>
      <c r="D17" s="199"/>
      <c r="E17" s="199"/>
      <c r="F17" s="199"/>
      <c r="G17" s="199"/>
      <c r="H17" s="199"/>
      <c r="I17" s="199"/>
      <c r="J17" s="199"/>
      <c r="K17" s="199"/>
      <c r="L17" s="199"/>
      <c r="M17" s="199"/>
      <c r="N17" s="199"/>
      <c r="O17" s="199"/>
      <c r="P17" s="47">
        <v>0</v>
      </c>
      <c r="Q17" s="47"/>
      <c r="R17" s="145"/>
      <c r="S17" s="75"/>
      <c r="T17" s="75"/>
      <c r="U17" s="140"/>
    </row>
    <row r="18" spans="1:21">
      <c r="A18" s="57">
        <v>44358</v>
      </c>
      <c r="B18" s="25">
        <v>1505</v>
      </c>
      <c r="C18" s="199"/>
      <c r="D18" s="199"/>
      <c r="E18" s="199"/>
      <c r="F18" s="199"/>
      <c r="G18" s="199"/>
      <c r="H18" s="199"/>
      <c r="I18" s="199"/>
      <c r="J18" s="199"/>
      <c r="K18" s="199"/>
      <c r="L18" s="199"/>
      <c r="M18" s="199"/>
      <c r="N18" s="199"/>
      <c r="O18" s="199"/>
      <c r="P18" s="47">
        <v>0</v>
      </c>
      <c r="Q18" s="47"/>
      <c r="R18" s="145"/>
      <c r="S18" s="75"/>
      <c r="T18" s="75"/>
      <c r="U18" s="140"/>
    </row>
    <row r="19" spans="1:21">
      <c r="A19" s="57">
        <v>44359</v>
      </c>
      <c r="B19" s="25">
        <v>1467</v>
      </c>
      <c r="C19" s="199"/>
      <c r="D19" s="199"/>
      <c r="E19" s="199"/>
      <c r="F19" s="199"/>
      <c r="G19" s="199"/>
      <c r="H19" s="199"/>
      <c r="I19" s="199"/>
      <c r="J19" s="199"/>
      <c r="K19" s="199"/>
      <c r="L19" s="199"/>
      <c r="M19" s="199"/>
      <c r="N19" s="199"/>
      <c r="O19" s="199"/>
      <c r="P19" s="47">
        <v>0</v>
      </c>
      <c r="Q19" s="47"/>
      <c r="R19" s="145"/>
      <c r="S19" s="75"/>
      <c r="T19" s="75"/>
      <c r="U19" s="140"/>
    </row>
    <row r="20" spans="1:21">
      <c r="A20" s="57">
        <v>44360</v>
      </c>
      <c r="B20" s="25">
        <v>1529</v>
      </c>
      <c r="C20" s="199"/>
      <c r="D20" s="199"/>
      <c r="E20" s="199"/>
      <c r="F20" s="199"/>
      <c r="G20" s="199"/>
      <c r="H20" s="199"/>
      <c r="I20" s="199"/>
      <c r="J20" s="199"/>
      <c r="K20" s="199"/>
      <c r="L20" s="199"/>
      <c r="M20" s="199"/>
      <c r="N20" s="199"/>
      <c r="O20" s="199"/>
      <c r="P20" s="47">
        <v>0</v>
      </c>
      <c r="Q20" s="47"/>
      <c r="R20" s="145"/>
      <c r="S20" s="75"/>
      <c r="T20" s="75"/>
      <c r="U20" s="140"/>
    </row>
    <row r="21" spans="1:21">
      <c r="A21" s="57">
        <v>44361</v>
      </c>
      <c r="B21" s="25">
        <v>1396</v>
      </c>
      <c r="C21" s="199"/>
      <c r="D21" s="199"/>
      <c r="E21" s="199"/>
      <c r="F21" s="199"/>
      <c r="G21" s="199"/>
      <c r="H21" s="199"/>
      <c r="I21" s="199"/>
      <c r="J21" s="199"/>
      <c r="K21" s="199"/>
      <c r="L21" s="199"/>
      <c r="M21" s="199"/>
      <c r="N21" s="199"/>
      <c r="O21" s="199"/>
      <c r="P21" s="47">
        <v>0</v>
      </c>
      <c r="Q21" s="47"/>
      <c r="R21" s="145"/>
      <c r="S21" s="75"/>
      <c r="T21" s="75"/>
      <c r="U21" s="140"/>
    </row>
    <row r="22" spans="1:21">
      <c r="A22" s="57">
        <v>44362</v>
      </c>
      <c r="B22" s="25">
        <v>1537</v>
      </c>
      <c r="C22" s="199"/>
      <c r="D22" s="199"/>
      <c r="E22" s="199"/>
      <c r="F22" s="199"/>
      <c r="G22" s="199"/>
      <c r="H22" s="199"/>
      <c r="I22" s="199"/>
      <c r="J22" s="199"/>
      <c r="K22" s="199"/>
      <c r="L22" s="199"/>
      <c r="M22" s="199"/>
      <c r="N22" s="199"/>
      <c r="O22" s="199"/>
      <c r="P22" s="47">
        <v>1</v>
      </c>
      <c r="Q22" s="47"/>
      <c r="R22" s="145"/>
      <c r="S22" s="75"/>
      <c r="T22" s="75"/>
      <c r="U22" s="140"/>
    </row>
    <row r="23" spans="1:21">
      <c r="A23" s="57">
        <v>44363</v>
      </c>
      <c r="B23" s="25">
        <v>1288</v>
      </c>
      <c r="C23" s="199"/>
      <c r="D23" s="199"/>
      <c r="E23" s="199"/>
      <c r="F23" s="199"/>
      <c r="G23" s="199"/>
      <c r="H23" s="199"/>
      <c r="I23" s="199"/>
      <c r="J23" s="199"/>
      <c r="K23" s="199"/>
      <c r="L23" s="199"/>
      <c r="M23" s="199"/>
      <c r="N23" s="199"/>
      <c r="O23" s="199"/>
      <c r="P23" s="47">
        <v>0</v>
      </c>
      <c r="Q23" s="47"/>
      <c r="R23" s="145"/>
      <c r="S23" s="75"/>
      <c r="T23" s="75"/>
      <c r="U23" s="140"/>
    </row>
    <row r="24" spans="1:21">
      <c r="A24" s="57">
        <v>44364</v>
      </c>
      <c r="B24" s="25">
        <v>1414</v>
      </c>
      <c r="C24" s="199"/>
      <c r="D24" s="199"/>
      <c r="E24" s="199"/>
      <c r="F24" s="199"/>
      <c r="G24" s="199"/>
      <c r="H24" s="199"/>
      <c r="I24" s="199"/>
      <c r="J24" s="199"/>
      <c r="K24" s="199"/>
      <c r="L24" s="199"/>
      <c r="M24" s="199"/>
      <c r="N24" s="199"/>
      <c r="O24" s="199"/>
      <c r="P24" s="47">
        <v>4</v>
      </c>
      <c r="Q24" s="47"/>
      <c r="R24" s="145"/>
      <c r="S24" s="75"/>
      <c r="T24" s="75"/>
      <c r="U24" s="140"/>
    </row>
    <row r="25" spans="1:21">
      <c r="A25" s="57">
        <v>44365</v>
      </c>
      <c r="B25" s="25">
        <v>1481</v>
      </c>
      <c r="C25" s="199"/>
      <c r="D25" s="199"/>
      <c r="E25" s="199"/>
      <c r="F25" s="199"/>
      <c r="G25" s="199"/>
      <c r="H25" s="199"/>
      <c r="I25" s="199"/>
      <c r="J25" s="199"/>
      <c r="K25" s="199"/>
      <c r="L25" s="199"/>
      <c r="M25" s="199"/>
      <c r="N25" s="199"/>
      <c r="O25" s="199"/>
      <c r="P25" s="47">
        <v>0</v>
      </c>
      <c r="Q25" s="47"/>
      <c r="R25" s="145"/>
      <c r="S25" s="75"/>
      <c r="T25" s="75"/>
      <c r="U25" s="140"/>
    </row>
    <row r="26" spans="1:21">
      <c r="A26" s="57">
        <v>44366</v>
      </c>
      <c r="B26" s="25">
        <v>1405</v>
      </c>
      <c r="C26" s="199"/>
      <c r="D26" s="199"/>
      <c r="E26" s="199"/>
      <c r="F26" s="199"/>
      <c r="G26" s="199"/>
      <c r="H26" s="199"/>
      <c r="I26" s="199"/>
      <c r="J26" s="199"/>
      <c r="K26" s="199"/>
      <c r="L26" s="199"/>
      <c r="M26" s="199"/>
      <c r="N26" s="199"/>
      <c r="O26" s="199"/>
      <c r="P26" s="47">
        <v>0</v>
      </c>
      <c r="Q26" s="47"/>
      <c r="R26" s="145"/>
      <c r="S26" s="75"/>
      <c r="T26" s="75"/>
      <c r="U26" s="140"/>
    </row>
    <row r="27" spans="1:21">
      <c r="A27" s="57">
        <v>44367</v>
      </c>
      <c r="B27" s="25">
        <v>1418</v>
      </c>
      <c r="C27" s="199"/>
      <c r="D27" s="199"/>
      <c r="E27" s="199"/>
      <c r="F27" s="199"/>
      <c r="G27" s="199"/>
      <c r="H27" s="199"/>
      <c r="I27" s="199"/>
      <c r="J27" s="199"/>
      <c r="K27" s="199"/>
      <c r="L27" s="199"/>
      <c r="M27" s="199"/>
      <c r="N27" s="199"/>
      <c r="O27" s="199"/>
      <c r="P27" s="47">
        <v>0</v>
      </c>
      <c r="Q27" s="47"/>
      <c r="R27" s="145"/>
      <c r="S27" s="75"/>
      <c r="T27" s="75"/>
      <c r="U27" s="140"/>
    </row>
    <row r="28" spans="1:21">
      <c r="A28" s="57">
        <v>44368</v>
      </c>
      <c r="B28" s="25">
        <v>1461</v>
      </c>
      <c r="C28" s="199"/>
      <c r="D28" s="199"/>
      <c r="E28" s="199"/>
      <c r="F28" s="199"/>
      <c r="G28" s="199"/>
      <c r="H28" s="199"/>
      <c r="I28" s="199"/>
      <c r="J28" s="199"/>
      <c r="K28" s="199"/>
      <c r="L28" s="199"/>
      <c r="M28" s="199"/>
      <c r="N28" s="199"/>
      <c r="O28" s="199"/>
      <c r="P28" s="47">
        <v>0</v>
      </c>
      <c r="Q28" s="47"/>
      <c r="R28" s="145"/>
      <c r="S28" s="75"/>
      <c r="T28" s="75"/>
      <c r="U28" s="140"/>
    </row>
    <row r="29" spans="1:21">
      <c r="A29" s="57">
        <v>44369</v>
      </c>
      <c r="B29" s="25">
        <v>1328</v>
      </c>
      <c r="C29" s="95">
        <v>1</v>
      </c>
      <c r="D29" s="215">
        <v>0.05</v>
      </c>
      <c r="E29" s="215">
        <v>7.3</v>
      </c>
      <c r="F29" s="216">
        <v>1</v>
      </c>
      <c r="G29" s="216">
        <v>1</v>
      </c>
      <c r="H29" s="216">
        <v>2</v>
      </c>
      <c r="I29" s="95">
        <v>3.2</v>
      </c>
      <c r="J29" s="95">
        <v>0.11</v>
      </c>
      <c r="K29" s="95">
        <v>1.58</v>
      </c>
      <c r="L29" s="95">
        <v>5.04</v>
      </c>
      <c r="M29" s="95">
        <v>1.58</v>
      </c>
      <c r="N29" s="95">
        <v>0.17</v>
      </c>
      <c r="O29" s="95">
        <v>1.58</v>
      </c>
      <c r="P29" s="202">
        <v>1</v>
      </c>
      <c r="Q29" s="202" t="s">
        <v>88</v>
      </c>
      <c r="R29" s="145">
        <v>0.45833333333333331</v>
      </c>
      <c r="S29" s="75" t="s">
        <v>77</v>
      </c>
      <c r="T29" s="75" t="s">
        <v>78</v>
      </c>
      <c r="U29" s="140"/>
    </row>
    <row r="30" spans="1:21">
      <c r="A30" s="57">
        <v>44370</v>
      </c>
      <c r="B30" s="25">
        <v>1294</v>
      </c>
      <c r="C30" s="199"/>
      <c r="D30" s="199"/>
      <c r="E30" s="199"/>
      <c r="F30" s="199"/>
      <c r="G30" s="199"/>
      <c r="H30" s="199"/>
      <c r="I30" s="199"/>
      <c r="J30" s="199"/>
      <c r="K30" s="199"/>
      <c r="L30" s="199"/>
      <c r="M30" s="199"/>
      <c r="N30" s="199"/>
      <c r="O30" s="199"/>
      <c r="P30" s="47">
        <v>9</v>
      </c>
      <c r="Q30" s="47"/>
      <c r="R30" s="145"/>
      <c r="S30" s="75"/>
      <c r="T30" s="75"/>
      <c r="U30" s="140"/>
    </row>
    <row r="31" spans="1:21">
      <c r="A31" s="57">
        <v>44371</v>
      </c>
      <c r="B31" s="25">
        <v>1358</v>
      </c>
      <c r="C31" s="199"/>
      <c r="D31" s="199"/>
      <c r="E31" s="199"/>
      <c r="F31" s="199"/>
      <c r="G31" s="199"/>
      <c r="H31" s="199"/>
      <c r="I31" s="199"/>
      <c r="J31" s="199"/>
      <c r="K31" s="199"/>
      <c r="L31" s="199"/>
      <c r="M31" s="199"/>
      <c r="N31" s="199"/>
      <c r="O31" s="199"/>
      <c r="P31" s="47">
        <v>0</v>
      </c>
      <c r="Q31" s="47"/>
      <c r="R31" s="145"/>
      <c r="S31" s="75"/>
      <c r="T31" s="75"/>
      <c r="U31" s="140"/>
    </row>
    <row r="32" spans="1:21">
      <c r="A32" s="57">
        <v>44372</v>
      </c>
      <c r="B32" s="25">
        <v>1238</v>
      </c>
      <c r="C32" s="199"/>
      <c r="D32" s="199"/>
      <c r="E32" s="199"/>
      <c r="F32" s="199"/>
      <c r="G32" s="199"/>
      <c r="H32" s="199"/>
      <c r="I32" s="199"/>
      <c r="J32" s="199"/>
      <c r="K32" s="199"/>
      <c r="L32" s="199"/>
      <c r="M32" s="199"/>
      <c r="N32" s="199"/>
      <c r="O32" s="199"/>
      <c r="P32" s="47">
        <v>1</v>
      </c>
      <c r="Q32" s="47"/>
      <c r="R32" s="145"/>
      <c r="S32" s="75"/>
      <c r="T32" s="75"/>
      <c r="U32" s="140"/>
    </row>
    <row r="33" spans="1:21">
      <c r="A33" s="57">
        <v>44373</v>
      </c>
      <c r="B33" s="25">
        <v>1405</v>
      </c>
      <c r="C33" s="199"/>
      <c r="D33" s="199"/>
      <c r="E33" s="199"/>
      <c r="F33" s="199"/>
      <c r="G33" s="199"/>
      <c r="H33" s="199"/>
      <c r="I33" s="199"/>
      <c r="J33" s="199"/>
      <c r="K33" s="199"/>
      <c r="L33" s="199"/>
      <c r="M33" s="199"/>
      <c r="N33" s="199"/>
      <c r="O33" s="199"/>
      <c r="P33" s="47">
        <v>1</v>
      </c>
      <c r="Q33" s="47"/>
      <c r="R33" s="145"/>
      <c r="S33" s="75"/>
      <c r="T33" s="75"/>
      <c r="U33" s="140"/>
    </row>
    <row r="34" spans="1:21">
      <c r="A34" s="57">
        <v>44374</v>
      </c>
      <c r="B34" s="25">
        <v>1365</v>
      </c>
      <c r="C34" s="199"/>
      <c r="D34" s="199"/>
      <c r="E34" s="199"/>
      <c r="F34" s="199"/>
      <c r="G34" s="199"/>
      <c r="H34" s="199"/>
      <c r="I34" s="199"/>
      <c r="J34" s="199"/>
      <c r="K34" s="199"/>
      <c r="L34" s="199"/>
      <c r="M34" s="199"/>
      <c r="N34" s="199"/>
      <c r="O34" s="199"/>
      <c r="P34" s="47">
        <v>0</v>
      </c>
      <c r="Q34" s="47"/>
      <c r="R34" s="145"/>
      <c r="S34" s="75"/>
      <c r="T34" s="75"/>
      <c r="U34" s="140"/>
    </row>
    <row r="35" spans="1:21">
      <c r="A35" s="57">
        <v>44375</v>
      </c>
      <c r="B35" s="25">
        <v>1486</v>
      </c>
      <c r="C35" s="199"/>
      <c r="D35" s="199"/>
      <c r="E35" s="199"/>
      <c r="F35" s="199"/>
      <c r="G35" s="199"/>
      <c r="H35" s="199"/>
      <c r="I35" s="199"/>
      <c r="J35" s="199"/>
      <c r="K35" s="199"/>
      <c r="L35" s="199"/>
      <c r="M35" s="199"/>
      <c r="N35" s="199"/>
      <c r="O35" s="199"/>
      <c r="P35" s="47">
        <v>0</v>
      </c>
      <c r="Q35" s="47"/>
      <c r="R35" s="145"/>
      <c r="S35" s="75"/>
      <c r="T35" s="75"/>
      <c r="U35" s="140"/>
    </row>
    <row r="36" spans="1:21">
      <c r="A36" s="57">
        <v>44376</v>
      </c>
      <c r="B36" s="25">
        <v>1417</v>
      </c>
      <c r="C36" s="199"/>
      <c r="D36" s="199"/>
      <c r="E36" s="199"/>
      <c r="F36" s="199"/>
      <c r="G36" s="199"/>
      <c r="H36" s="199"/>
      <c r="I36" s="199"/>
      <c r="J36" s="199"/>
      <c r="K36" s="199"/>
      <c r="L36" s="199"/>
      <c r="M36" s="199"/>
      <c r="N36" s="199"/>
      <c r="O36" s="199"/>
      <c r="P36" s="47">
        <v>15</v>
      </c>
      <c r="Q36" s="47"/>
      <c r="R36" s="145"/>
      <c r="S36" s="75"/>
      <c r="T36" s="75"/>
      <c r="U36" s="140"/>
    </row>
    <row r="37" spans="1:21">
      <c r="A37" s="57">
        <v>44377</v>
      </c>
      <c r="B37" s="25">
        <v>1476</v>
      </c>
      <c r="C37" s="199"/>
      <c r="D37" s="199"/>
      <c r="E37" s="199"/>
      <c r="F37" s="199"/>
      <c r="G37" s="199"/>
      <c r="H37" s="199"/>
      <c r="I37" s="199"/>
      <c r="J37" s="199"/>
      <c r="K37" s="199"/>
      <c r="L37" s="199"/>
      <c r="M37" s="199"/>
      <c r="N37" s="199"/>
      <c r="O37" s="199"/>
      <c r="P37" s="47">
        <v>16</v>
      </c>
      <c r="Q37" s="47"/>
      <c r="R37" s="145"/>
      <c r="S37" s="75"/>
      <c r="T37" s="75"/>
      <c r="U37" s="140"/>
    </row>
    <row r="38" spans="1:21">
      <c r="A38" s="57">
        <v>44378</v>
      </c>
      <c r="B38" s="25">
        <v>1597</v>
      </c>
      <c r="C38" s="199"/>
      <c r="D38" s="199"/>
      <c r="E38" s="199"/>
      <c r="F38" s="199"/>
      <c r="G38" s="199"/>
      <c r="H38" s="199"/>
      <c r="I38" s="199"/>
      <c r="J38" s="199"/>
      <c r="K38" s="199"/>
      <c r="L38" s="199"/>
      <c r="M38" s="199"/>
      <c r="N38" s="199"/>
      <c r="O38" s="199"/>
      <c r="P38" s="47">
        <v>16</v>
      </c>
      <c r="Q38" s="47"/>
      <c r="R38" s="145"/>
      <c r="S38" s="75"/>
      <c r="T38" s="75"/>
      <c r="U38" s="140"/>
    </row>
    <row r="39" spans="1:21">
      <c r="A39" s="57">
        <v>44379</v>
      </c>
      <c r="B39" s="25">
        <v>1717</v>
      </c>
      <c r="C39" s="199"/>
      <c r="D39" s="199"/>
      <c r="E39" s="199"/>
      <c r="F39" s="199"/>
      <c r="G39" s="199"/>
      <c r="H39" s="199"/>
      <c r="I39" s="199"/>
      <c r="J39" s="199"/>
      <c r="K39" s="199"/>
      <c r="L39" s="199"/>
      <c r="M39" s="199"/>
      <c r="N39" s="199"/>
      <c r="O39" s="199"/>
      <c r="P39" s="47">
        <v>13</v>
      </c>
      <c r="Q39" s="47"/>
      <c r="R39" s="145"/>
      <c r="S39" s="75"/>
      <c r="T39" s="75"/>
      <c r="U39" s="140"/>
    </row>
    <row r="40" spans="1:21">
      <c r="A40" s="57">
        <v>44380</v>
      </c>
      <c r="B40" s="25">
        <v>1882</v>
      </c>
      <c r="C40" s="199"/>
      <c r="D40" s="199"/>
      <c r="E40" s="199"/>
      <c r="F40" s="199"/>
      <c r="G40" s="199"/>
      <c r="H40" s="199"/>
      <c r="I40" s="199"/>
      <c r="J40" s="199"/>
      <c r="K40" s="199"/>
      <c r="L40" s="199"/>
      <c r="M40" s="199"/>
      <c r="N40" s="199"/>
      <c r="O40" s="199"/>
      <c r="P40" s="47">
        <v>5</v>
      </c>
      <c r="Q40" s="47"/>
      <c r="R40" s="145"/>
      <c r="S40" s="75"/>
      <c r="T40" s="75"/>
      <c r="U40" s="140"/>
    </row>
    <row r="41" spans="1:21">
      <c r="A41" s="57">
        <v>44381</v>
      </c>
      <c r="B41" s="25">
        <v>1588</v>
      </c>
      <c r="C41" s="199"/>
      <c r="D41" s="199"/>
      <c r="E41" s="199"/>
      <c r="F41" s="199"/>
      <c r="G41" s="199"/>
      <c r="H41" s="199"/>
      <c r="I41" s="199"/>
      <c r="J41" s="199"/>
      <c r="K41" s="199"/>
      <c r="L41" s="199"/>
      <c r="M41" s="199"/>
      <c r="N41" s="199"/>
      <c r="O41" s="199"/>
      <c r="P41" s="47">
        <v>2</v>
      </c>
      <c r="Q41" s="47"/>
      <c r="R41" s="145"/>
      <c r="S41" s="75"/>
      <c r="T41" s="75"/>
      <c r="U41" s="140"/>
    </row>
    <row r="42" spans="1:21">
      <c r="A42" s="57">
        <v>44382</v>
      </c>
      <c r="B42" s="25">
        <v>1697</v>
      </c>
      <c r="C42" s="199"/>
      <c r="D42" s="199"/>
      <c r="E42" s="199"/>
      <c r="F42" s="199"/>
      <c r="G42" s="199"/>
      <c r="H42" s="199"/>
      <c r="I42" s="199"/>
      <c r="J42" s="199"/>
      <c r="K42" s="199"/>
      <c r="L42" s="199"/>
      <c r="M42" s="199"/>
      <c r="N42" s="199"/>
      <c r="O42" s="199"/>
      <c r="P42" s="47">
        <v>0</v>
      </c>
      <c r="Q42" s="47"/>
      <c r="R42" s="145"/>
      <c r="S42" s="75"/>
      <c r="T42" s="75"/>
      <c r="U42" s="140"/>
    </row>
    <row r="43" spans="1:21">
      <c r="A43" s="57">
        <v>44383</v>
      </c>
      <c r="B43" s="25">
        <v>1625</v>
      </c>
      <c r="C43" s="201"/>
      <c r="D43" s="213"/>
      <c r="E43" s="213"/>
      <c r="F43" s="214"/>
      <c r="G43" s="214"/>
      <c r="H43" s="214"/>
      <c r="I43" s="201"/>
      <c r="J43" s="201"/>
      <c r="K43" s="201"/>
      <c r="L43" s="201"/>
      <c r="M43" s="201"/>
      <c r="N43" s="201"/>
      <c r="O43" s="201"/>
      <c r="P43" s="202">
        <v>0</v>
      </c>
      <c r="Q43" s="202"/>
      <c r="R43" s="145"/>
      <c r="S43" s="75"/>
      <c r="T43" s="75"/>
      <c r="U43" s="140"/>
    </row>
    <row r="44" spans="1:21">
      <c r="A44" s="57">
        <v>44384</v>
      </c>
      <c r="B44" s="25">
        <v>1576</v>
      </c>
      <c r="C44" s="95">
        <v>0.75</v>
      </c>
      <c r="D44" s="95">
        <v>0.01</v>
      </c>
      <c r="E44" s="95">
        <v>7.3</v>
      </c>
      <c r="F44" s="95">
        <v>3</v>
      </c>
      <c r="G44" s="95">
        <v>4</v>
      </c>
      <c r="H44" s="95">
        <v>2</v>
      </c>
      <c r="I44" s="95">
        <v>2.6</v>
      </c>
      <c r="J44" s="95">
        <v>0.08</v>
      </c>
      <c r="K44" s="95">
        <v>2.78</v>
      </c>
      <c r="L44" s="95">
        <v>3.62</v>
      </c>
      <c r="M44" s="95">
        <v>1.39</v>
      </c>
      <c r="N44" s="95">
        <v>0.11</v>
      </c>
      <c r="O44" s="95">
        <v>5.57</v>
      </c>
      <c r="P44" s="47">
        <v>0</v>
      </c>
      <c r="Q44" s="47" t="s">
        <v>88</v>
      </c>
      <c r="R44" s="145">
        <v>0.45</v>
      </c>
      <c r="S44" s="75" t="s">
        <v>80</v>
      </c>
      <c r="T44" s="75" t="s">
        <v>78</v>
      </c>
      <c r="U44" s="140"/>
    </row>
    <row r="45" spans="1:21">
      <c r="A45" s="57">
        <v>44385</v>
      </c>
      <c r="B45" s="25">
        <v>1642</v>
      </c>
      <c r="C45" s="199"/>
      <c r="D45" s="199"/>
      <c r="E45" s="199"/>
      <c r="F45" s="199"/>
      <c r="G45" s="199"/>
      <c r="H45" s="199"/>
      <c r="I45" s="199"/>
      <c r="J45" s="199"/>
      <c r="K45" s="199"/>
      <c r="L45" s="199"/>
      <c r="M45" s="199"/>
      <c r="N45" s="199"/>
      <c r="O45" s="199"/>
      <c r="P45" s="47">
        <v>0</v>
      </c>
      <c r="Q45" s="47"/>
      <c r="R45" s="145"/>
      <c r="S45" s="75"/>
      <c r="T45" s="75"/>
      <c r="U45" s="140"/>
    </row>
    <row r="46" spans="1:21">
      <c r="A46" s="57">
        <v>44386</v>
      </c>
      <c r="B46" s="25">
        <v>1426</v>
      </c>
      <c r="C46" s="199"/>
      <c r="D46" s="199"/>
      <c r="E46" s="199"/>
      <c r="F46" s="199"/>
      <c r="G46" s="199"/>
      <c r="H46" s="199"/>
      <c r="I46" s="199"/>
      <c r="J46" s="199"/>
      <c r="K46" s="199"/>
      <c r="L46" s="199"/>
      <c r="M46" s="199"/>
      <c r="N46" s="199"/>
      <c r="O46" s="199"/>
      <c r="P46" s="47">
        <v>6</v>
      </c>
      <c r="Q46" s="47"/>
      <c r="R46" s="145"/>
      <c r="S46" s="75"/>
      <c r="T46" s="75"/>
      <c r="U46" s="140"/>
    </row>
    <row r="47" spans="1:21">
      <c r="A47" s="57">
        <v>44387</v>
      </c>
      <c r="B47" s="25">
        <v>1514</v>
      </c>
      <c r="C47" s="199"/>
      <c r="D47" s="199"/>
      <c r="E47" s="199"/>
      <c r="F47" s="199"/>
      <c r="G47" s="199"/>
      <c r="H47" s="199"/>
      <c r="I47" s="199"/>
      <c r="J47" s="199"/>
      <c r="K47" s="199"/>
      <c r="L47" s="199"/>
      <c r="M47" s="199"/>
      <c r="N47" s="199"/>
      <c r="O47" s="199"/>
      <c r="P47" s="47">
        <v>7</v>
      </c>
      <c r="Q47" s="47"/>
      <c r="R47" s="145"/>
      <c r="S47" s="75"/>
      <c r="T47" s="75"/>
      <c r="U47" s="140"/>
    </row>
    <row r="48" spans="1:21">
      <c r="A48" s="57">
        <v>44388</v>
      </c>
      <c r="B48" s="25">
        <v>1566</v>
      </c>
      <c r="C48" s="199"/>
      <c r="D48" s="199"/>
      <c r="E48" s="199"/>
      <c r="F48" s="199"/>
      <c r="G48" s="199"/>
      <c r="H48" s="199"/>
      <c r="I48" s="199"/>
      <c r="J48" s="199"/>
      <c r="K48" s="199"/>
      <c r="L48" s="199"/>
      <c r="M48" s="199"/>
      <c r="N48" s="199"/>
      <c r="O48" s="199"/>
      <c r="P48" s="47">
        <v>0</v>
      </c>
      <c r="Q48" s="47"/>
      <c r="R48" s="145"/>
      <c r="S48" s="75"/>
      <c r="T48" s="75"/>
      <c r="U48" s="140"/>
    </row>
    <row r="49" spans="1:21">
      <c r="A49" s="57">
        <v>44389</v>
      </c>
      <c r="B49" s="25">
        <v>1472</v>
      </c>
      <c r="C49" s="199"/>
      <c r="D49" s="199"/>
      <c r="E49" s="199"/>
      <c r="F49" s="199"/>
      <c r="G49" s="199"/>
      <c r="H49" s="199"/>
      <c r="I49" s="199"/>
      <c r="J49" s="199"/>
      <c r="K49" s="199"/>
      <c r="L49" s="199"/>
      <c r="M49" s="199"/>
      <c r="N49" s="199"/>
      <c r="O49" s="199"/>
      <c r="P49" s="47">
        <v>1</v>
      </c>
      <c r="Q49" s="47"/>
      <c r="R49" s="145"/>
      <c r="S49" s="75"/>
      <c r="T49" s="75"/>
      <c r="U49" s="140"/>
    </row>
    <row r="50" spans="1:21">
      <c r="A50" s="57">
        <v>44390</v>
      </c>
      <c r="B50" s="25">
        <v>1410</v>
      </c>
      <c r="C50" s="199"/>
      <c r="D50" s="199"/>
      <c r="E50" s="199"/>
      <c r="F50" s="199"/>
      <c r="G50" s="199"/>
      <c r="H50" s="199"/>
      <c r="I50" s="199"/>
      <c r="J50" s="199"/>
      <c r="K50" s="199"/>
      <c r="L50" s="199"/>
      <c r="M50" s="199"/>
      <c r="N50" s="199"/>
      <c r="O50" s="199"/>
      <c r="P50" s="47">
        <v>0</v>
      </c>
      <c r="Q50" s="47"/>
      <c r="R50" s="145"/>
      <c r="S50" s="75"/>
      <c r="T50" s="75"/>
      <c r="U50" s="140"/>
    </row>
    <row r="51" spans="1:21">
      <c r="A51" s="57">
        <v>44391</v>
      </c>
      <c r="B51" s="25">
        <v>1489</v>
      </c>
      <c r="C51" s="199"/>
      <c r="D51" s="199"/>
      <c r="E51" s="199"/>
      <c r="F51" s="199"/>
      <c r="G51" s="199"/>
      <c r="H51" s="199"/>
      <c r="I51" s="199"/>
      <c r="J51" s="199"/>
      <c r="K51" s="199"/>
      <c r="L51" s="199"/>
      <c r="M51" s="199"/>
      <c r="N51" s="199"/>
      <c r="O51" s="199"/>
      <c r="P51" s="47">
        <v>0</v>
      </c>
      <c r="Q51" s="47"/>
      <c r="R51" s="145"/>
      <c r="S51" s="75"/>
      <c r="T51" s="75"/>
      <c r="U51" s="140"/>
    </row>
    <row r="52" spans="1:21">
      <c r="A52" s="57">
        <v>44392</v>
      </c>
      <c r="B52" s="25">
        <v>1457</v>
      </c>
      <c r="C52" s="199"/>
      <c r="D52" s="199"/>
      <c r="E52" s="199"/>
      <c r="F52" s="199"/>
      <c r="G52" s="199"/>
      <c r="H52" s="199"/>
      <c r="I52" s="199"/>
      <c r="J52" s="199"/>
      <c r="K52" s="199"/>
      <c r="L52" s="199"/>
      <c r="M52" s="199"/>
      <c r="N52" s="199"/>
      <c r="O52" s="199"/>
      <c r="P52" s="47">
        <v>0</v>
      </c>
      <c r="Q52" s="47"/>
      <c r="R52" s="145"/>
      <c r="S52" s="75"/>
      <c r="T52" s="75"/>
      <c r="U52" s="140"/>
    </row>
    <row r="53" spans="1:21">
      <c r="A53" s="57">
        <v>44393</v>
      </c>
      <c r="B53" s="25">
        <v>1423</v>
      </c>
      <c r="C53" s="199"/>
      <c r="D53" s="199"/>
      <c r="E53" s="199"/>
      <c r="F53" s="199"/>
      <c r="G53" s="199"/>
      <c r="H53" s="199"/>
      <c r="I53" s="199"/>
      <c r="J53" s="199"/>
      <c r="K53" s="199"/>
      <c r="L53" s="199"/>
      <c r="M53" s="199"/>
      <c r="N53" s="199"/>
      <c r="O53" s="199"/>
      <c r="P53" s="47">
        <v>2</v>
      </c>
      <c r="Q53" s="47"/>
      <c r="R53" s="145"/>
      <c r="S53" s="75"/>
      <c r="T53" s="75"/>
      <c r="U53" s="140"/>
    </row>
    <row r="54" spans="1:21">
      <c r="A54" s="57">
        <v>44394</v>
      </c>
      <c r="B54" s="25">
        <v>1390</v>
      </c>
      <c r="C54" s="199"/>
      <c r="D54" s="199"/>
      <c r="E54" s="199"/>
      <c r="F54" s="199"/>
      <c r="G54" s="199"/>
      <c r="H54" s="199"/>
      <c r="I54" s="199"/>
      <c r="J54" s="199"/>
      <c r="K54" s="199"/>
      <c r="L54" s="199"/>
      <c r="M54" s="199"/>
      <c r="N54" s="199"/>
      <c r="O54" s="199"/>
      <c r="P54" s="47">
        <v>3</v>
      </c>
      <c r="Q54" s="47"/>
      <c r="R54" s="145"/>
      <c r="S54" s="75"/>
      <c r="T54" s="75"/>
      <c r="U54" s="140"/>
    </row>
    <row r="55" spans="1:21">
      <c r="A55" s="57">
        <v>44395</v>
      </c>
      <c r="B55" s="25">
        <v>1423</v>
      </c>
      <c r="C55" s="199"/>
      <c r="D55" s="199"/>
      <c r="E55" s="199"/>
      <c r="F55" s="199"/>
      <c r="G55" s="199"/>
      <c r="H55" s="199"/>
      <c r="I55" s="199"/>
      <c r="J55" s="199"/>
      <c r="K55" s="199"/>
      <c r="L55" s="199"/>
      <c r="M55" s="199"/>
      <c r="N55" s="199"/>
      <c r="O55" s="199"/>
      <c r="P55" s="47">
        <v>0</v>
      </c>
      <c r="Q55" s="47"/>
      <c r="R55" s="145"/>
      <c r="S55" s="75"/>
      <c r="T55" s="75"/>
      <c r="U55" s="140"/>
    </row>
    <row r="56" spans="1:21">
      <c r="A56" s="57">
        <v>44396</v>
      </c>
      <c r="B56" s="25">
        <v>1541</v>
      </c>
      <c r="C56" s="199"/>
      <c r="D56" s="199"/>
      <c r="E56" s="199"/>
      <c r="F56" s="199"/>
      <c r="G56" s="199"/>
      <c r="H56" s="199"/>
      <c r="I56" s="199"/>
      <c r="J56" s="199"/>
      <c r="K56" s="199"/>
      <c r="L56" s="199"/>
      <c r="M56" s="199"/>
      <c r="N56" s="199"/>
      <c r="O56" s="199"/>
      <c r="P56" s="47">
        <v>0</v>
      </c>
      <c r="Q56" s="47"/>
      <c r="R56" s="145"/>
      <c r="S56" s="75"/>
      <c r="T56" s="75"/>
      <c r="U56" s="140"/>
    </row>
    <row r="57" spans="1:21">
      <c r="A57" s="57">
        <v>44397</v>
      </c>
      <c r="B57" s="25">
        <v>1480</v>
      </c>
      <c r="C57" s="201"/>
      <c r="D57" s="213"/>
      <c r="E57" s="213"/>
      <c r="F57" s="214"/>
      <c r="G57" s="214"/>
      <c r="H57" s="214"/>
      <c r="I57" s="201"/>
      <c r="J57" s="201"/>
      <c r="K57" s="201"/>
      <c r="L57" s="201"/>
      <c r="M57" s="201"/>
      <c r="N57" s="201"/>
      <c r="O57" s="201"/>
      <c r="P57" s="202">
        <v>0</v>
      </c>
      <c r="Q57" s="202"/>
      <c r="R57" s="145"/>
      <c r="S57" s="75"/>
      <c r="T57" s="75"/>
      <c r="U57" s="140"/>
    </row>
    <row r="58" spans="1:21">
      <c r="A58" s="57">
        <v>44398</v>
      </c>
      <c r="B58" s="25">
        <v>1499</v>
      </c>
      <c r="C58" s="95">
        <v>0.91</v>
      </c>
      <c r="D58" s="95">
        <v>0.01</v>
      </c>
      <c r="E58" s="95">
        <v>7.3</v>
      </c>
      <c r="F58" s="95" t="s">
        <v>42</v>
      </c>
      <c r="G58" s="95">
        <v>4</v>
      </c>
      <c r="H58" s="95">
        <v>3</v>
      </c>
      <c r="I58" s="95">
        <v>3.2</v>
      </c>
      <c r="J58" s="95">
        <v>0.09</v>
      </c>
      <c r="K58" s="95">
        <v>4.08</v>
      </c>
      <c r="L58" s="95">
        <v>4.3600000000000003</v>
      </c>
      <c r="M58" s="95">
        <v>1.33</v>
      </c>
      <c r="N58" s="95">
        <v>0.12</v>
      </c>
      <c r="O58" s="95">
        <v>5.44</v>
      </c>
      <c r="P58" s="47">
        <f>'[5]Operations INPUT'!J57</f>
        <v>0</v>
      </c>
      <c r="Q58" s="47" t="s">
        <v>89</v>
      </c>
      <c r="R58" s="145">
        <v>0.41666666666666669</v>
      </c>
      <c r="S58" s="75" t="s">
        <v>83</v>
      </c>
      <c r="T58" s="75" t="s">
        <v>82</v>
      </c>
      <c r="U58" s="140"/>
    </row>
    <row r="59" spans="1:21">
      <c r="A59" s="57">
        <v>44399</v>
      </c>
      <c r="B59" s="25">
        <v>1448</v>
      </c>
      <c r="C59" s="199"/>
      <c r="D59" s="199"/>
      <c r="E59" s="199"/>
      <c r="F59" s="199"/>
      <c r="G59" s="199"/>
      <c r="H59" s="199"/>
      <c r="I59" s="199"/>
      <c r="J59" s="199"/>
      <c r="K59" s="199"/>
      <c r="L59" s="199"/>
      <c r="M59" s="199"/>
      <c r="N59" s="199"/>
      <c r="O59" s="199"/>
      <c r="P59" s="47">
        <f>'[5]Operations INPUT'!J58</f>
        <v>0</v>
      </c>
      <c r="Q59" s="47"/>
      <c r="R59" s="145"/>
      <c r="S59" s="75"/>
      <c r="T59" s="75"/>
      <c r="U59" s="140"/>
    </row>
    <row r="60" spans="1:21">
      <c r="A60" s="57">
        <v>44400</v>
      </c>
      <c r="B60" s="25">
        <v>1519</v>
      </c>
      <c r="C60" s="199"/>
      <c r="D60" s="199"/>
      <c r="E60" s="199"/>
      <c r="F60" s="199"/>
      <c r="G60" s="199"/>
      <c r="H60" s="199"/>
      <c r="I60" s="199"/>
      <c r="J60" s="199"/>
      <c r="K60" s="199"/>
      <c r="L60" s="199"/>
      <c r="M60" s="199"/>
      <c r="N60" s="199"/>
      <c r="O60" s="199"/>
      <c r="P60" s="47">
        <f>'[5]Operations INPUT'!J59</f>
        <v>0</v>
      </c>
      <c r="Q60" s="47"/>
      <c r="R60" s="145"/>
      <c r="S60" s="75"/>
      <c r="T60" s="75"/>
      <c r="U60" s="140"/>
    </row>
    <row r="61" spans="1:21">
      <c r="A61" s="57">
        <v>44401</v>
      </c>
      <c r="B61" s="25">
        <v>1375</v>
      </c>
      <c r="C61" s="199"/>
      <c r="D61" s="199"/>
      <c r="E61" s="199"/>
      <c r="F61" s="199"/>
      <c r="G61" s="199"/>
      <c r="H61" s="199"/>
      <c r="I61" s="199"/>
      <c r="J61" s="199"/>
      <c r="K61" s="199"/>
      <c r="L61" s="199"/>
      <c r="M61" s="199"/>
      <c r="N61" s="199"/>
      <c r="O61" s="199"/>
      <c r="P61" s="47">
        <f>'[5]Operations INPUT'!J60</f>
        <v>1</v>
      </c>
      <c r="Q61" s="47"/>
      <c r="R61" s="145"/>
      <c r="S61" s="75"/>
      <c r="T61" s="75"/>
      <c r="U61" s="140"/>
    </row>
    <row r="62" spans="1:21">
      <c r="A62" s="57">
        <v>44402</v>
      </c>
      <c r="B62" s="25">
        <v>1403</v>
      </c>
      <c r="C62" s="199"/>
      <c r="D62" s="199"/>
      <c r="E62" s="199"/>
      <c r="F62" s="199"/>
      <c r="G62" s="199"/>
      <c r="H62" s="199"/>
      <c r="I62" s="199"/>
      <c r="J62" s="199"/>
      <c r="K62" s="199"/>
      <c r="L62" s="199"/>
      <c r="M62" s="199"/>
      <c r="N62" s="199"/>
      <c r="O62" s="199"/>
      <c r="P62" s="47">
        <f>'[5]Operations INPUT'!J61</f>
        <v>0</v>
      </c>
      <c r="Q62" s="47"/>
      <c r="R62" s="145"/>
      <c r="S62" s="75"/>
      <c r="T62" s="75"/>
      <c r="U62" s="140"/>
    </row>
    <row r="63" spans="1:21">
      <c r="A63" s="57">
        <v>44403</v>
      </c>
      <c r="B63" s="25">
        <v>1416</v>
      </c>
      <c r="C63" s="199"/>
      <c r="D63" s="199"/>
      <c r="E63" s="199"/>
      <c r="F63" s="199"/>
      <c r="G63" s="199"/>
      <c r="H63" s="199"/>
      <c r="I63" s="199"/>
      <c r="J63" s="199"/>
      <c r="K63" s="199"/>
      <c r="L63" s="199"/>
      <c r="M63" s="199"/>
      <c r="N63" s="199"/>
      <c r="O63" s="199"/>
      <c r="P63" s="47">
        <f>'[5]Operations INPUT'!J62</f>
        <v>0</v>
      </c>
      <c r="Q63" s="47"/>
      <c r="R63" s="145"/>
      <c r="S63" s="75"/>
      <c r="T63" s="75"/>
      <c r="U63" s="140"/>
    </row>
    <row r="64" spans="1:21">
      <c r="A64" s="57">
        <v>44404</v>
      </c>
      <c r="B64" s="25">
        <v>1456</v>
      </c>
      <c r="C64" s="199"/>
      <c r="D64" s="199"/>
      <c r="E64" s="199"/>
      <c r="F64" s="199"/>
      <c r="G64" s="199"/>
      <c r="H64" s="199"/>
      <c r="I64" s="199"/>
      <c r="J64" s="199"/>
      <c r="K64" s="199"/>
      <c r="L64" s="199"/>
      <c r="M64" s="199"/>
      <c r="N64" s="199"/>
      <c r="O64" s="199"/>
      <c r="P64" s="47">
        <f>'[5]Operations INPUT'!J63</f>
        <v>0</v>
      </c>
      <c r="Q64" s="47"/>
      <c r="R64" s="145"/>
      <c r="S64" s="75"/>
      <c r="T64" s="75"/>
      <c r="U64" s="140"/>
    </row>
    <row r="65" spans="1:21">
      <c r="A65" s="57">
        <v>44405</v>
      </c>
      <c r="B65" s="25">
        <v>1431</v>
      </c>
      <c r="C65" s="199"/>
      <c r="D65" s="199"/>
      <c r="E65" s="199"/>
      <c r="F65" s="199"/>
      <c r="G65" s="199"/>
      <c r="H65" s="199"/>
      <c r="I65" s="199"/>
      <c r="J65" s="199"/>
      <c r="K65" s="199"/>
      <c r="L65" s="199"/>
      <c r="M65" s="199"/>
      <c r="N65" s="199"/>
      <c r="O65" s="199"/>
      <c r="P65" s="47">
        <f>'[5]Operations INPUT'!J64</f>
        <v>0</v>
      </c>
      <c r="Q65" s="47"/>
      <c r="R65" s="145"/>
      <c r="S65" s="75"/>
      <c r="T65" s="75"/>
      <c r="U65" s="140"/>
    </row>
    <row r="66" spans="1:21">
      <c r="A66" s="57">
        <v>44406</v>
      </c>
      <c r="B66" s="25">
        <v>1412</v>
      </c>
      <c r="C66" s="199"/>
      <c r="D66" s="199"/>
      <c r="E66" s="199"/>
      <c r="F66" s="199"/>
      <c r="G66" s="199"/>
      <c r="H66" s="199"/>
      <c r="I66" s="199"/>
      <c r="J66" s="199"/>
      <c r="K66" s="199"/>
      <c r="L66" s="199"/>
      <c r="M66" s="199"/>
      <c r="N66" s="199"/>
      <c r="O66" s="199"/>
      <c r="P66" s="47">
        <f>'[5]Operations INPUT'!J65</f>
        <v>0</v>
      </c>
      <c r="Q66" s="47"/>
      <c r="R66" s="145"/>
      <c r="S66" s="75"/>
      <c r="T66" s="75"/>
      <c r="U66" s="140"/>
    </row>
    <row r="67" spans="1:21">
      <c r="A67" s="57">
        <v>44407</v>
      </c>
      <c r="B67" s="25">
        <v>1292</v>
      </c>
      <c r="C67" s="199"/>
      <c r="D67" s="199"/>
      <c r="E67" s="199"/>
      <c r="F67" s="199"/>
      <c r="G67" s="199"/>
      <c r="H67" s="199"/>
      <c r="I67" s="199"/>
      <c r="J67" s="199"/>
      <c r="K67" s="199"/>
      <c r="L67" s="199"/>
      <c r="M67" s="199"/>
      <c r="N67" s="199"/>
      <c r="O67" s="199"/>
      <c r="P67" s="47">
        <f>'[5]Operations INPUT'!J66</f>
        <v>0</v>
      </c>
      <c r="Q67" s="47"/>
      <c r="R67" s="145"/>
      <c r="S67" s="75"/>
      <c r="T67" s="75"/>
      <c r="U67" s="140"/>
    </row>
    <row r="68" spans="1:21">
      <c r="A68" s="57">
        <v>44408</v>
      </c>
      <c r="B68" s="25">
        <v>1417</v>
      </c>
      <c r="C68" s="199"/>
      <c r="D68" s="199"/>
      <c r="E68" s="199"/>
      <c r="F68" s="199"/>
      <c r="G68" s="199"/>
      <c r="H68" s="199"/>
      <c r="I68" s="199"/>
      <c r="J68" s="199"/>
      <c r="K68" s="199"/>
      <c r="L68" s="199"/>
      <c r="M68" s="199"/>
      <c r="N68" s="199"/>
      <c r="O68" s="199"/>
      <c r="P68" s="47">
        <f>'[5]Operations INPUT'!J67</f>
        <v>0</v>
      </c>
      <c r="Q68" s="47"/>
      <c r="R68" s="145"/>
      <c r="S68" s="75"/>
      <c r="T68" s="75"/>
      <c r="U68" s="140"/>
    </row>
    <row r="69" spans="1:21">
      <c r="A69" s="57">
        <v>44409</v>
      </c>
      <c r="B69" s="25">
        <v>1389</v>
      </c>
      <c r="C69" s="199"/>
      <c r="D69" s="199"/>
      <c r="E69" s="199"/>
      <c r="F69" s="199"/>
      <c r="G69" s="199"/>
      <c r="H69" s="199"/>
      <c r="I69" s="199"/>
      <c r="J69" s="199"/>
      <c r="K69" s="199"/>
      <c r="L69" s="199"/>
      <c r="M69" s="199"/>
      <c r="N69" s="199"/>
      <c r="O69" s="199"/>
      <c r="P69" s="47">
        <f>'[5]Operations INPUT'!J68</f>
        <v>0</v>
      </c>
      <c r="Q69" s="47"/>
      <c r="R69" s="145"/>
      <c r="S69" s="75"/>
      <c r="T69" s="75"/>
      <c r="U69" s="140"/>
    </row>
    <row r="70" spans="1:21">
      <c r="A70" s="57">
        <v>44410</v>
      </c>
      <c r="B70" s="25">
        <v>1439</v>
      </c>
      <c r="C70" s="199"/>
      <c r="D70" s="199"/>
      <c r="E70" s="199"/>
      <c r="F70" s="199"/>
      <c r="G70" s="199"/>
      <c r="H70" s="199"/>
      <c r="I70" s="199"/>
      <c r="J70" s="199"/>
      <c r="K70" s="199"/>
      <c r="L70" s="199"/>
      <c r="M70" s="199"/>
      <c r="N70" s="199"/>
      <c r="O70" s="199"/>
      <c r="P70" s="47">
        <f>'[5]Operations INPUT'!J69</f>
        <v>0</v>
      </c>
      <c r="Q70" s="47"/>
      <c r="R70" s="145"/>
      <c r="S70" s="75"/>
      <c r="T70" s="75"/>
      <c r="U70" s="140"/>
    </row>
    <row r="71" spans="1:21">
      <c r="A71" s="57">
        <v>44411</v>
      </c>
      <c r="B71" s="25">
        <v>1243</v>
      </c>
      <c r="C71" s="95">
        <v>0.69</v>
      </c>
      <c r="D71" s="215">
        <v>0.05</v>
      </c>
      <c r="E71" s="215">
        <v>7.3</v>
      </c>
      <c r="F71" s="216">
        <v>1</v>
      </c>
      <c r="G71" s="216">
        <v>5</v>
      </c>
      <c r="H71" s="216">
        <v>2</v>
      </c>
      <c r="I71" s="95">
        <v>3.4</v>
      </c>
      <c r="J71" s="95">
        <v>0.09</v>
      </c>
      <c r="K71" s="95">
        <v>2.4</v>
      </c>
      <c r="L71" s="95">
        <v>4.07</v>
      </c>
      <c r="M71" s="95">
        <v>1.2</v>
      </c>
      <c r="N71" s="95">
        <v>0.11</v>
      </c>
      <c r="O71" s="95">
        <v>5.99</v>
      </c>
      <c r="P71" s="202">
        <f>'[5]Operations INPUT'!J70</f>
        <v>4</v>
      </c>
      <c r="Q71" s="202" t="s">
        <v>88</v>
      </c>
      <c r="R71" s="145">
        <v>0.42708333333333331</v>
      </c>
      <c r="S71" s="75" t="s">
        <v>81</v>
      </c>
      <c r="T71" s="75" t="s">
        <v>82</v>
      </c>
      <c r="U71" s="140"/>
    </row>
    <row r="72" spans="1:21">
      <c r="A72" s="57">
        <v>44412</v>
      </c>
      <c r="B72" s="25">
        <v>1319</v>
      </c>
      <c r="C72" s="199"/>
      <c r="D72" s="199"/>
      <c r="E72" s="199"/>
      <c r="F72" s="199"/>
      <c r="G72" s="199"/>
      <c r="H72" s="199"/>
      <c r="I72" s="199"/>
      <c r="J72" s="199"/>
      <c r="K72" s="199"/>
      <c r="L72" s="199"/>
      <c r="M72" s="199"/>
      <c r="N72" s="199"/>
      <c r="O72" s="199"/>
      <c r="P72" s="47">
        <f>'[5]Operations INPUT'!J71</f>
        <v>1</v>
      </c>
      <c r="Q72" s="47"/>
      <c r="R72" s="145"/>
      <c r="S72" s="75"/>
      <c r="T72" s="75"/>
      <c r="U72" s="140"/>
    </row>
    <row r="73" spans="1:21">
      <c r="A73" s="57">
        <v>44413</v>
      </c>
      <c r="B73" s="25">
        <v>1557</v>
      </c>
      <c r="C73" s="199"/>
      <c r="D73" s="199"/>
      <c r="E73" s="199"/>
      <c r="F73" s="199"/>
      <c r="G73" s="199"/>
      <c r="H73" s="199"/>
      <c r="I73" s="199"/>
      <c r="J73" s="199"/>
      <c r="K73" s="199"/>
      <c r="L73" s="199"/>
      <c r="M73" s="199"/>
      <c r="N73" s="199"/>
      <c r="O73" s="199"/>
      <c r="P73" s="47">
        <f>'[5]Operations INPUT'!J72</f>
        <v>0</v>
      </c>
      <c r="Q73" s="47"/>
      <c r="R73" s="145"/>
      <c r="S73" s="75"/>
      <c r="T73" s="75"/>
      <c r="U73" s="140"/>
    </row>
    <row r="74" spans="1:21">
      <c r="A74" s="57">
        <v>44414</v>
      </c>
      <c r="B74" s="25">
        <v>1386</v>
      </c>
      <c r="C74" s="199"/>
      <c r="D74" s="199"/>
      <c r="E74" s="199"/>
      <c r="F74" s="199"/>
      <c r="G74" s="199"/>
      <c r="H74" s="199"/>
      <c r="I74" s="199"/>
      <c r="J74" s="199"/>
      <c r="K74" s="199"/>
      <c r="L74" s="199"/>
      <c r="M74" s="199"/>
      <c r="N74" s="199"/>
      <c r="O74" s="199"/>
      <c r="P74" s="47">
        <f>'[5]Operations INPUT'!J73</f>
        <v>0</v>
      </c>
      <c r="Q74" s="47"/>
      <c r="R74" s="145"/>
      <c r="S74" s="75"/>
      <c r="T74" s="75"/>
      <c r="U74" s="140"/>
    </row>
    <row r="75" spans="1:21">
      <c r="A75" s="57">
        <v>44415</v>
      </c>
      <c r="B75" s="25">
        <v>1375</v>
      </c>
      <c r="C75" s="199"/>
      <c r="D75" s="199"/>
      <c r="E75" s="199"/>
      <c r="F75" s="199"/>
      <c r="G75" s="199"/>
      <c r="H75" s="199"/>
      <c r="I75" s="199"/>
      <c r="J75" s="199"/>
      <c r="K75" s="199"/>
      <c r="L75" s="199"/>
      <c r="M75" s="199"/>
      <c r="N75" s="199"/>
      <c r="O75" s="199"/>
      <c r="P75" s="47">
        <f>'[5]Operations INPUT'!J74</f>
        <v>0</v>
      </c>
      <c r="Q75" s="47"/>
      <c r="R75" s="145"/>
      <c r="S75" s="75"/>
      <c r="T75" s="75"/>
      <c r="U75" s="140"/>
    </row>
    <row r="76" spans="1:21">
      <c r="A76" s="57">
        <v>44416</v>
      </c>
      <c r="B76" s="25">
        <v>1399</v>
      </c>
      <c r="C76" s="199"/>
      <c r="D76" s="199"/>
      <c r="E76" s="199"/>
      <c r="F76" s="199"/>
      <c r="G76" s="199"/>
      <c r="H76" s="199"/>
      <c r="I76" s="199"/>
      <c r="J76" s="199"/>
      <c r="K76" s="199"/>
      <c r="L76" s="199"/>
      <c r="M76" s="199"/>
      <c r="N76" s="199"/>
      <c r="O76" s="199"/>
      <c r="P76" s="47">
        <f>'[5]Operations INPUT'!J75</f>
        <v>0</v>
      </c>
      <c r="Q76" s="47"/>
      <c r="R76" s="145"/>
      <c r="S76" s="75"/>
      <c r="T76" s="75"/>
      <c r="U76" s="140"/>
    </row>
    <row r="77" spans="1:21">
      <c r="A77" s="57">
        <v>44417</v>
      </c>
      <c r="B77" s="25">
        <v>1352</v>
      </c>
      <c r="C77" s="199"/>
      <c r="D77" s="199"/>
      <c r="E77" s="199"/>
      <c r="F77" s="199"/>
      <c r="G77" s="199"/>
      <c r="H77" s="199"/>
      <c r="I77" s="199"/>
      <c r="J77" s="199"/>
      <c r="K77" s="199"/>
      <c r="L77" s="199"/>
      <c r="M77" s="199"/>
      <c r="N77" s="199"/>
      <c r="O77" s="199"/>
      <c r="P77" s="47">
        <f>'[5]Operations INPUT'!J76</f>
        <v>4</v>
      </c>
      <c r="Q77" s="47"/>
      <c r="R77" s="145"/>
      <c r="S77" s="75"/>
      <c r="T77" s="75"/>
      <c r="U77" s="140"/>
    </row>
    <row r="78" spans="1:21">
      <c r="A78" s="57">
        <v>44418</v>
      </c>
      <c r="B78" s="25">
        <v>1255</v>
      </c>
      <c r="C78" s="199"/>
      <c r="D78" s="199"/>
      <c r="E78" s="199"/>
      <c r="F78" s="199"/>
      <c r="G78" s="199"/>
      <c r="H78" s="199"/>
      <c r="I78" s="199"/>
      <c r="J78" s="199"/>
      <c r="K78" s="199"/>
      <c r="L78" s="199"/>
      <c r="M78" s="199"/>
      <c r="N78" s="199"/>
      <c r="O78" s="199"/>
      <c r="P78" s="47">
        <f>'[5]Operations INPUT'!J77</f>
        <v>0</v>
      </c>
      <c r="Q78" s="47"/>
      <c r="R78" s="145"/>
      <c r="S78" s="75"/>
      <c r="T78" s="75"/>
      <c r="U78" s="140"/>
    </row>
    <row r="79" spans="1:21">
      <c r="A79" s="57">
        <v>44419</v>
      </c>
      <c r="B79" s="25">
        <v>1291</v>
      </c>
      <c r="C79" s="199"/>
      <c r="D79" s="199"/>
      <c r="E79" s="199"/>
      <c r="F79" s="199"/>
      <c r="G79" s="199"/>
      <c r="H79" s="199"/>
      <c r="I79" s="199"/>
      <c r="J79" s="199"/>
      <c r="K79" s="199"/>
      <c r="L79" s="199"/>
      <c r="M79" s="199"/>
      <c r="N79" s="199"/>
      <c r="O79" s="199"/>
      <c r="P79" s="47">
        <f>'[5]Operations INPUT'!J78</f>
        <v>0</v>
      </c>
      <c r="Q79" s="47"/>
      <c r="R79" s="145"/>
      <c r="S79" s="75"/>
      <c r="T79" s="75"/>
      <c r="U79" s="140"/>
    </row>
    <row r="80" spans="1:21">
      <c r="A80" s="57">
        <v>44420</v>
      </c>
      <c r="B80" s="25">
        <v>1424</v>
      </c>
      <c r="C80" s="199"/>
      <c r="D80" s="199"/>
      <c r="E80" s="199"/>
      <c r="F80" s="199"/>
      <c r="G80" s="199"/>
      <c r="H80" s="199"/>
      <c r="I80" s="199"/>
      <c r="J80" s="199"/>
      <c r="K80" s="199"/>
      <c r="L80" s="199"/>
      <c r="M80" s="199"/>
      <c r="N80" s="199"/>
      <c r="O80" s="199"/>
      <c r="P80" s="47">
        <f>'[5]Operations INPUT'!J79</f>
        <v>0</v>
      </c>
      <c r="Q80" s="47"/>
      <c r="R80" s="145"/>
      <c r="S80" s="75"/>
      <c r="T80" s="75"/>
      <c r="U80" s="140"/>
    </row>
    <row r="81" spans="1:21">
      <c r="A81" s="57">
        <v>44421</v>
      </c>
      <c r="B81" s="25">
        <v>1449</v>
      </c>
      <c r="C81" s="199"/>
      <c r="D81" s="199"/>
      <c r="E81" s="199"/>
      <c r="F81" s="199"/>
      <c r="G81" s="199"/>
      <c r="H81" s="199"/>
      <c r="I81" s="199"/>
      <c r="J81" s="199"/>
      <c r="K81" s="199"/>
      <c r="L81" s="199"/>
      <c r="M81" s="199"/>
      <c r="N81" s="199"/>
      <c r="O81" s="199"/>
      <c r="P81" s="47">
        <v>2</v>
      </c>
      <c r="Q81" s="47"/>
      <c r="R81" s="145"/>
      <c r="S81" s="75"/>
      <c r="T81" s="75"/>
      <c r="U81" s="140"/>
    </row>
    <row r="82" spans="1:21">
      <c r="A82" s="57">
        <v>44422</v>
      </c>
      <c r="B82" s="25">
        <v>1234</v>
      </c>
      <c r="C82" s="199"/>
      <c r="D82" s="199"/>
      <c r="E82" s="199"/>
      <c r="F82" s="199"/>
      <c r="G82" s="199"/>
      <c r="H82" s="199"/>
      <c r="I82" s="199"/>
      <c r="J82" s="199"/>
      <c r="K82" s="199"/>
      <c r="L82" s="199"/>
      <c r="M82" s="199"/>
      <c r="N82" s="199"/>
      <c r="O82" s="199"/>
      <c r="P82" s="47">
        <v>0</v>
      </c>
      <c r="Q82" s="47"/>
      <c r="R82" s="145"/>
      <c r="S82" s="75"/>
      <c r="T82" s="75"/>
      <c r="U82" s="140"/>
    </row>
    <row r="83" spans="1:21">
      <c r="A83" s="57">
        <v>44423</v>
      </c>
      <c r="B83" s="25">
        <v>1223</v>
      </c>
      <c r="C83" s="199"/>
      <c r="D83" s="199"/>
      <c r="E83" s="199"/>
      <c r="F83" s="199"/>
      <c r="G83" s="199"/>
      <c r="H83" s="199"/>
      <c r="I83" s="199"/>
      <c r="J83" s="199"/>
      <c r="K83" s="199"/>
      <c r="L83" s="199"/>
      <c r="M83" s="199"/>
      <c r="N83" s="199"/>
      <c r="O83" s="199"/>
      <c r="P83" s="47">
        <v>0</v>
      </c>
      <c r="Q83" s="47"/>
      <c r="R83" s="145"/>
      <c r="S83" s="75"/>
      <c r="T83" s="75"/>
      <c r="U83" s="140"/>
    </row>
    <row r="84" spans="1:21">
      <c r="A84" s="57">
        <v>44424</v>
      </c>
      <c r="B84" s="25">
        <v>1252</v>
      </c>
      <c r="C84" s="199"/>
      <c r="D84" s="199"/>
      <c r="E84" s="199"/>
      <c r="F84" s="199"/>
      <c r="G84" s="199"/>
      <c r="H84" s="199"/>
      <c r="I84" s="199"/>
      <c r="J84" s="199"/>
      <c r="K84" s="199"/>
      <c r="L84" s="199"/>
      <c r="M84" s="199"/>
      <c r="N84" s="199"/>
      <c r="O84" s="199"/>
      <c r="P84" s="47">
        <v>0</v>
      </c>
      <c r="Q84" s="47"/>
      <c r="R84" s="145"/>
      <c r="S84" s="75"/>
      <c r="T84" s="75"/>
      <c r="U84" s="140"/>
    </row>
    <row r="85" spans="1:21">
      <c r="A85" s="57">
        <v>44425</v>
      </c>
      <c r="B85" s="25">
        <v>1191</v>
      </c>
      <c r="C85" s="201"/>
      <c r="D85" s="213"/>
      <c r="E85" s="213"/>
      <c r="F85" s="214"/>
      <c r="G85" s="214"/>
      <c r="H85" s="214"/>
      <c r="I85" s="201"/>
      <c r="J85" s="201"/>
      <c r="K85" s="201"/>
      <c r="L85" s="201"/>
      <c r="M85" s="201"/>
      <c r="N85" s="201"/>
      <c r="O85" s="201"/>
      <c r="P85" s="202">
        <v>0</v>
      </c>
      <c r="Q85" s="202"/>
      <c r="R85" s="145"/>
      <c r="S85" s="75"/>
      <c r="T85" s="75"/>
      <c r="U85" s="140"/>
    </row>
    <row r="86" spans="1:21">
      <c r="A86" s="57">
        <v>44426</v>
      </c>
      <c r="B86" s="25">
        <v>1372</v>
      </c>
      <c r="C86" s="95">
        <v>0.5</v>
      </c>
      <c r="D86" s="95">
        <v>0.01</v>
      </c>
      <c r="E86" s="95">
        <v>7.4</v>
      </c>
      <c r="F86" s="95">
        <v>96</v>
      </c>
      <c r="G86" s="95">
        <v>6</v>
      </c>
      <c r="H86" s="95">
        <v>2</v>
      </c>
      <c r="I86" s="95">
        <v>4.2</v>
      </c>
      <c r="J86" s="95">
        <v>0.11</v>
      </c>
      <c r="K86" s="95">
        <v>2.54</v>
      </c>
      <c r="L86" s="95">
        <v>5.33</v>
      </c>
      <c r="M86" s="95">
        <v>0.94</v>
      </c>
      <c r="N86" s="95">
        <v>0.14000000000000001</v>
      </c>
      <c r="O86" s="95">
        <v>7.61</v>
      </c>
      <c r="P86" s="47">
        <v>1</v>
      </c>
      <c r="Q86" s="47" t="s">
        <v>88</v>
      </c>
      <c r="R86" s="145">
        <v>0.32291666666666669</v>
      </c>
      <c r="S86" s="75" t="s">
        <v>84</v>
      </c>
      <c r="T86" s="75" t="s">
        <v>85</v>
      </c>
      <c r="U86" s="140"/>
    </row>
    <row r="87" spans="1:21">
      <c r="A87" s="57">
        <v>44427</v>
      </c>
      <c r="B87" s="25">
        <v>1217</v>
      </c>
      <c r="C87" s="199"/>
      <c r="D87" s="199"/>
      <c r="E87" s="199"/>
      <c r="F87" s="199"/>
      <c r="G87" s="199"/>
      <c r="H87" s="199"/>
      <c r="I87" s="199"/>
      <c r="J87" s="199"/>
      <c r="K87" s="199"/>
      <c r="L87" s="199"/>
      <c r="M87" s="199"/>
      <c r="N87" s="199"/>
      <c r="O87" s="199"/>
      <c r="P87" s="47">
        <v>0</v>
      </c>
      <c r="Q87" s="47"/>
      <c r="R87" s="145"/>
      <c r="S87" s="75"/>
      <c r="T87" s="75"/>
      <c r="U87" s="140"/>
    </row>
    <row r="88" spans="1:21">
      <c r="A88" s="57">
        <v>44428</v>
      </c>
      <c r="B88" s="25">
        <v>1171</v>
      </c>
      <c r="C88" s="199"/>
      <c r="D88" s="199"/>
      <c r="E88" s="199"/>
      <c r="F88" s="199"/>
      <c r="G88" s="199"/>
      <c r="H88" s="199"/>
      <c r="I88" s="199"/>
      <c r="J88" s="199"/>
      <c r="K88" s="199"/>
      <c r="L88" s="199"/>
      <c r="M88" s="199"/>
      <c r="N88" s="199"/>
      <c r="O88" s="199"/>
      <c r="P88" s="47">
        <v>0</v>
      </c>
      <c r="Q88" s="47"/>
      <c r="R88" s="145"/>
      <c r="S88" s="75"/>
      <c r="T88" s="75"/>
      <c r="U88" s="140"/>
    </row>
    <row r="89" spans="1:21">
      <c r="A89" s="57">
        <v>44429</v>
      </c>
      <c r="B89" s="25">
        <v>1243</v>
      </c>
      <c r="C89" s="199"/>
      <c r="D89" s="199"/>
      <c r="E89" s="199"/>
      <c r="F89" s="199"/>
      <c r="G89" s="199"/>
      <c r="H89" s="199"/>
      <c r="I89" s="199"/>
      <c r="J89" s="199"/>
      <c r="K89" s="199"/>
      <c r="L89" s="199"/>
      <c r="M89" s="199"/>
      <c r="N89" s="199"/>
      <c r="O89" s="199"/>
      <c r="P89" s="47">
        <v>0</v>
      </c>
      <c r="Q89" s="47"/>
      <c r="R89" s="145"/>
      <c r="S89" s="75"/>
      <c r="T89" s="75"/>
      <c r="U89" s="140"/>
    </row>
    <row r="90" spans="1:21">
      <c r="A90" s="57">
        <v>44430</v>
      </c>
      <c r="B90" s="25">
        <v>1173</v>
      </c>
      <c r="C90" s="199"/>
      <c r="D90" s="199"/>
      <c r="E90" s="199"/>
      <c r="F90" s="199"/>
      <c r="G90" s="199"/>
      <c r="H90" s="199"/>
      <c r="I90" s="199"/>
      <c r="J90" s="199"/>
      <c r="K90" s="199"/>
      <c r="L90" s="199"/>
      <c r="M90" s="199"/>
      <c r="N90" s="199"/>
      <c r="O90" s="199"/>
      <c r="P90" s="47">
        <v>0</v>
      </c>
      <c r="Q90" s="47"/>
      <c r="R90" s="145"/>
      <c r="S90" s="75"/>
      <c r="T90" s="75"/>
      <c r="U90" s="140"/>
    </row>
    <row r="91" spans="1:21">
      <c r="A91" s="57">
        <v>44431</v>
      </c>
      <c r="B91" s="25">
        <v>1203</v>
      </c>
      <c r="C91" s="199"/>
      <c r="D91" s="199"/>
      <c r="E91" s="199"/>
      <c r="F91" s="199"/>
      <c r="G91" s="199"/>
      <c r="H91" s="199"/>
      <c r="I91" s="199"/>
      <c r="J91" s="199"/>
      <c r="K91" s="199"/>
      <c r="L91" s="199"/>
      <c r="M91" s="199"/>
      <c r="N91" s="199"/>
      <c r="O91" s="199"/>
      <c r="P91" s="47">
        <v>0</v>
      </c>
      <c r="Q91" s="47"/>
      <c r="R91" s="145"/>
      <c r="S91" s="75"/>
      <c r="T91" s="75"/>
      <c r="U91" s="140"/>
    </row>
    <row r="92" spans="1:21">
      <c r="A92" s="57">
        <v>44432</v>
      </c>
      <c r="B92" s="25">
        <v>1137</v>
      </c>
      <c r="C92" s="199"/>
      <c r="D92" s="199"/>
      <c r="E92" s="199"/>
      <c r="F92" s="199"/>
      <c r="G92" s="199"/>
      <c r="H92" s="199"/>
      <c r="I92" s="199"/>
      <c r="J92" s="199"/>
      <c r="K92" s="199"/>
      <c r="L92" s="199"/>
      <c r="M92" s="199"/>
      <c r="N92" s="199"/>
      <c r="O92" s="199"/>
      <c r="P92" s="47">
        <v>0</v>
      </c>
      <c r="Q92" s="47"/>
      <c r="R92" s="145"/>
      <c r="S92" s="75"/>
      <c r="T92" s="75"/>
      <c r="U92" s="140"/>
    </row>
    <row r="93" spans="1:21">
      <c r="A93" s="57">
        <v>44433</v>
      </c>
      <c r="B93" s="25">
        <v>1174</v>
      </c>
      <c r="C93" s="199"/>
      <c r="D93" s="199"/>
      <c r="E93" s="199"/>
      <c r="F93" s="199"/>
      <c r="G93" s="199"/>
      <c r="H93" s="199"/>
      <c r="I93" s="199"/>
      <c r="J93" s="199"/>
      <c r="K93" s="199"/>
      <c r="L93" s="199"/>
      <c r="M93" s="199"/>
      <c r="N93" s="199"/>
      <c r="O93" s="199"/>
      <c r="P93" s="47">
        <v>7</v>
      </c>
      <c r="Q93" s="47"/>
      <c r="R93" s="145"/>
      <c r="S93" s="75"/>
      <c r="T93" s="75"/>
      <c r="U93" s="140"/>
    </row>
    <row r="94" spans="1:21">
      <c r="A94" s="57">
        <v>44434</v>
      </c>
      <c r="B94" s="25">
        <v>1210</v>
      </c>
      <c r="C94" s="199"/>
      <c r="D94" s="199"/>
      <c r="E94" s="199"/>
      <c r="F94" s="199"/>
      <c r="G94" s="199"/>
      <c r="H94" s="199"/>
      <c r="I94" s="199"/>
      <c r="J94" s="199"/>
      <c r="K94" s="199"/>
      <c r="L94" s="199"/>
      <c r="M94" s="199"/>
      <c r="N94" s="199"/>
      <c r="O94" s="199"/>
      <c r="P94" s="47">
        <v>0</v>
      </c>
      <c r="Q94" s="47"/>
      <c r="R94" s="145"/>
      <c r="S94" s="75"/>
      <c r="T94" s="75"/>
      <c r="U94" s="140"/>
    </row>
    <row r="95" spans="1:21">
      <c r="A95" s="57">
        <v>44435</v>
      </c>
      <c r="B95" s="25">
        <v>1320</v>
      </c>
      <c r="C95" s="199"/>
      <c r="D95" s="199"/>
      <c r="E95" s="199"/>
      <c r="F95" s="199"/>
      <c r="G95" s="199"/>
      <c r="H95" s="199"/>
      <c r="I95" s="199"/>
      <c r="J95" s="199"/>
      <c r="K95" s="199"/>
      <c r="L95" s="199"/>
      <c r="M95" s="199"/>
      <c r="N95" s="199"/>
      <c r="O95" s="199"/>
      <c r="P95" s="47">
        <v>0</v>
      </c>
      <c r="Q95" s="47"/>
      <c r="R95" s="145"/>
      <c r="S95" s="75"/>
      <c r="T95" s="75"/>
      <c r="U95" s="140"/>
    </row>
    <row r="96" spans="1:21">
      <c r="A96" s="57">
        <v>44436</v>
      </c>
      <c r="B96" s="25">
        <v>1252</v>
      </c>
      <c r="C96" s="199"/>
      <c r="D96" s="199"/>
      <c r="E96" s="199"/>
      <c r="F96" s="199"/>
      <c r="G96" s="199"/>
      <c r="H96" s="199"/>
      <c r="I96" s="199"/>
      <c r="J96" s="199"/>
      <c r="K96" s="199"/>
      <c r="L96" s="199"/>
      <c r="M96" s="199"/>
      <c r="N96" s="199"/>
      <c r="O96" s="199"/>
      <c r="P96" s="47">
        <v>0</v>
      </c>
      <c r="Q96" s="47"/>
      <c r="R96" s="145"/>
      <c r="S96" s="75"/>
      <c r="T96" s="75"/>
      <c r="U96" s="140"/>
    </row>
    <row r="97" spans="1:21">
      <c r="A97" s="57">
        <v>44437</v>
      </c>
      <c r="B97" s="25">
        <v>1219</v>
      </c>
      <c r="C97" s="199"/>
      <c r="D97" s="199"/>
      <c r="E97" s="199"/>
      <c r="F97" s="199"/>
      <c r="G97" s="199"/>
      <c r="H97" s="199"/>
      <c r="I97" s="199"/>
      <c r="J97" s="199"/>
      <c r="K97" s="199"/>
      <c r="L97" s="199"/>
      <c r="M97" s="199"/>
      <c r="N97" s="199"/>
      <c r="O97" s="199"/>
      <c r="P97" s="47">
        <v>0</v>
      </c>
      <c r="Q97" s="47"/>
      <c r="R97" s="145"/>
      <c r="S97" s="75"/>
      <c r="T97" s="75"/>
      <c r="U97" s="140"/>
    </row>
    <row r="98" spans="1:21">
      <c r="A98" s="57">
        <v>44438</v>
      </c>
      <c r="B98" s="25">
        <v>1183</v>
      </c>
      <c r="C98" s="199"/>
      <c r="D98" s="199"/>
      <c r="E98" s="199"/>
      <c r="F98" s="199"/>
      <c r="G98" s="199"/>
      <c r="H98" s="199"/>
      <c r="I98" s="199"/>
      <c r="J98" s="199"/>
      <c r="K98" s="199"/>
      <c r="L98" s="199"/>
      <c r="M98" s="199"/>
      <c r="N98" s="199"/>
      <c r="O98" s="199"/>
      <c r="P98" s="47">
        <v>0</v>
      </c>
      <c r="Q98" s="47"/>
      <c r="R98" s="145"/>
      <c r="S98" s="75"/>
      <c r="T98" s="75"/>
      <c r="U98" s="140"/>
    </row>
    <row r="99" spans="1:21">
      <c r="A99" s="57">
        <v>44439</v>
      </c>
      <c r="B99" s="25">
        <v>1181</v>
      </c>
      <c r="C99" s="201"/>
      <c r="D99" s="213"/>
      <c r="E99" s="213"/>
      <c r="F99" s="214"/>
      <c r="G99" s="214"/>
      <c r="H99" s="214"/>
      <c r="I99" s="201"/>
      <c r="J99" s="201"/>
      <c r="K99" s="201"/>
      <c r="L99" s="201"/>
      <c r="M99" s="201"/>
      <c r="N99" s="201"/>
      <c r="O99" s="201"/>
      <c r="P99" s="202">
        <v>0</v>
      </c>
      <c r="Q99" s="202"/>
      <c r="R99" s="145"/>
      <c r="S99" s="75"/>
      <c r="T99" s="75"/>
      <c r="U99" s="140"/>
    </row>
    <row r="100" spans="1:21">
      <c r="A100" s="57">
        <v>44440</v>
      </c>
      <c r="B100" s="25">
        <v>1120</v>
      </c>
      <c r="C100" s="95">
        <v>0.45</v>
      </c>
      <c r="D100" s="95">
        <v>0.01</v>
      </c>
      <c r="E100" s="95">
        <v>7.3</v>
      </c>
      <c r="F100" s="95">
        <v>4</v>
      </c>
      <c r="G100" s="95">
        <v>6</v>
      </c>
      <c r="H100" s="95">
        <v>2</v>
      </c>
      <c r="I100" s="95">
        <v>4</v>
      </c>
      <c r="J100" s="95">
        <v>0.14000000000000001</v>
      </c>
      <c r="K100" s="95">
        <v>2.254</v>
      </c>
      <c r="L100" s="95">
        <v>4.508</v>
      </c>
      <c r="M100" s="95">
        <v>1.127</v>
      </c>
      <c r="N100" s="95">
        <v>0.15778</v>
      </c>
      <c r="O100" s="95">
        <v>6.7619999999999996</v>
      </c>
      <c r="P100" s="47">
        <v>0</v>
      </c>
      <c r="Q100" s="47" t="s">
        <v>88</v>
      </c>
      <c r="R100" s="145">
        <v>0.45833333333333331</v>
      </c>
      <c r="S100" s="75" t="s">
        <v>86</v>
      </c>
      <c r="T100" s="75" t="s">
        <v>87</v>
      </c>
      <c r="U100" s="140"/>
    </row>
    <row r="101" spans="1:21">
      <c r="A101" s="57">
        <v>44441</v>
      </c>
      <c r="B101" s="25">
        <v>1112</v>
      </c>
      <c r="C101" s="199"/>
      <c r="D101" s="199"/>
      <c r="E101" s="199"/>
      <c r="F101" s="199"/>
      <c r="G101" s="199"/>
      <c r="H101" s="199"/>
      <c r="I101" s="199"/>
      <c r="J101" s="199"/>
      <c r="K101" s="199"/>
      <c r="L101" s="199"/>
      <c r="M101" s="199"/>
      <c r="N101" s="199"/>
      <c r="O101" s="199"/>
      <c r="P101" s="47">
        <v>0</v>
      </c>
      <c r="Q101" s="47"/>
      <c r="R101" s="145"/>
      <c r="S101" s="75"/>
      <c r="T101" s="75"/>
      <c r="U101" s="140"/>
    </row>
    <row r="102" spans="1:21">
      <c r="A102" s="57">
        <v>44442</v>
      </c>
      <c r="B102" s="25">
        <v>1110</v>
      </c>
      <c r="C102" s="199"/>
      <c r="D102" s="199"/>
      <c r="E102" s="199"/>
      <c r="F102" s="199"/>
      <c r="G102" s="199"/>
      <c r="H102" s="199"/>
      <c r="I102" s="199"/>
      <c r="J102" s="199"/>
      <c r="K102" s="199"/>
      <c r="L102" s="199"/>
      <c r="M102" s="199"/>
      <c r="N102" s="199"/>
      <c r="O102" s="199"/>
      <c r="P102" s="47">
        <v>1</v>
      </c>
      <c r="Q102" s="47"/>
      <c r="R102" s="145"/>
      <c r="S102" s="75"/>
      <c r="T102" s="75"/>
      <c r="U102" s="140"/>
    </row>
    <row r="103" spans="1:21">
      <c r="A103" s="57">
        <v>44443</v>
      </c>
      <c r="B103" s="25">
        <v>1162</v>
      </c>
      <c r="C103" s="199"/>
      <c r="D103" s="199"/>
      <c r="E103" s="199"/>
      <c r="F103" s="199"/>
      <c r="G103" s="199"/>
      <c r="H103" s="199"/>
      <c r="I103" s="199"/>
      <c r="J103" s="199"/>
      <c r="K103" s="199"/>
      <c r="L103" s="199"/>
      <c r="M103" s="199"/>
      <c r="N103" s="199"/>
      <c r="O103" s="199"/>
      <c r="P103" s="47">
        <v>7</v>
      </c>
      <c r="Q103" s="47"/>
      <c r="R103" s="145"/>
      <c r="S103" s="75"/>
      <c r="T103" s="75"/>
      <c r="U103" s="141"/>
    </row>
    <row r="104" spans="1:21">
      <c r="A104" s="57">
        <v>44444</v>
      </c>
      <c r="B104" s="25">
        <v>1268</v>
      </c>
      <c r="C104" s="199"/>
      <c r="D104" s="199"/>
      <c r="E104" s="199"/>
      <c r="F104" s="199"/>
      <c r="G104" s="199"/>
      <c r="H104" s="199"/>
      <c r="I104" s="199"/>
      <c r="J104" s="199"/>
      <c r="K104" s="199"/>
      <c r="L104" s="199"/>
      <c r="M104" s="199"/>
      <c r="N104" s="199"/>
      <c r="O104" s="199"/>
      <c r="P104" s="47">
        <v>1</v>
      </c>
      <c r="Q104" s="47"/>
      <c r="R104" s="145"/>
      <c r="S104" s="75"/>
      <c r="T104" s="75"/>
      <c r="U104" s="140"/>
    </row>
    <row r="105" spans="1:21">
      <c r="A105" s="57">
        <v>44445</v>
      </c>
      <c r="B105" s="25">
        <v>1097</v>
      </c>
      <c r="C105" s="199"/>
      <c r="D105" s="199"/>
      <c r="E105" s="199"/>
      <c r="F105" s="199"/>
      <c r="G105" s="199"/>
      <c r="H105" s="199"/>
      <c r="I105" s="199"/>
      <c r="J105" s="199"/>
      <c r="K105" s="199"/>
      <c r="L105" s="199"/>
      <c r="M105" s="199"/>
      <c r="N105" s="199"/>
      <c r="O105" s="199"/>
      <c r="P105" s="47">
        <v>0</v>
      </c>
      <c r="Q105" s="47"/>
      <c r="R105" s="145"/>
      <c r="S105" s="75"/>
      <c r="T105" s="75"/>
      <c r="U105" s="140"/>
    </row>
    <row r="106" spans="1:21">
      <c r="A106" s="57">
        <v>44446</v>
      </c>
      <c r="B106" s="25">
        <v>1234</v>
      </c>
      <c r="C106" s="199"/>
      <c r="D106" s="199"/>
      <c r="E106" s="199"/>
      <c r="F106" s="199"/>
      <c r="G106" s="199"/>
      <c r="H106" s="199"/>
      <c r="I106" s="199"/>
      <c r="J106" s="199"/>
      <c r="K106" s="199"/>
      <c r="L106" s="199"/>
      <c r="M106" s="199"/>
      <c r="N106" s="199"/>
      <c r="O106" s="199"/>
      <c r="P106" s="47">
        <v>2</v>
      </c>
      <c r="Q106" s="47"/>
      <c r="R106" s="145"/>
      <c r="S106" s="75"/>
      <c r="T106" s="75"/>
      <c r="U106" s="140"/>
    </row>
    <row r="107" spans="1:21">
      <c r="A107" s="57">
        <v>44447</v>
      </c>
      <c r="B107" s="25">
        <v>1118</v>
      </c>
      <c r="C107" s="199"/>
      <c r="D107" s="199"/>
      <c r="E107" s="199"/>
      <c r="F107" s="199"/>
      <c r="G107" s="199"/>
      <c r="H107" s="199"/>
      <c r="I107" s="199"/>
      <c r="J107" s="199"/>
      <c r="K107" s="199"/>
      <c r="L107" s="199"/>
      <c r="M107" s="199"/>
      <c r="N107" s="199"/>
      <c r="O107" s="199"/>
      <c r="P107" s="47">
        <v>0</v>
      </c>
      <c r="Q107" s="47"/>
      <c r="R107" s="145"/>
      <c r="S107" s="75"/>
      <c r="T107" s="75"/>
      <c r="U107" s="140"/>
    </row>
    <row r="108" spans="1:21">
      <c r="A108" s="57">
        <v>44448</v>
      </c>
      <c r="B108" s="25">
        <v>1222</v>
      </c>
      <c r="C108" s="199"/>
      <c r="D108" s="199"/>
      <c r="E108" s="199"/>
      <c r="F108" s="199"/>
      <c r="G108" s="199"/>
      <c r="H108" s="199"/>
      <c r="I108" s="199"/>
      <c r="J108" s="199"/>
      <c r="K108" s="199"/>
      <c r="L108" s="199"/>
      <c r="M108" s="199"/>
      <c r="N108" s="199"/>
      <c r="O108" s="199"/>
      <c r="P108" s="47">
        <v>0</v>
      </c>
      <c r="Q108" s="47"/>
      <c r="R108" s="145"/>
      <c r="S108" s="75"/>
      <c r="T108" s="75"/>
      <c r="U108" s="140"/>
    </row>
    <row r="109" spans="1:21">
      <c r="A109" s="57">
        <v>44449</v>
      </c>
      <c r="B109" s="25">
        <v>1150</v>
      </c>
      <c r="C109" s="199"/>
      <c r="D109" s="199"/>
      <c r="E109" s="199"/>
      <c r="F109" s="199"/>
      <c r="G109" s="199"/>
      <c r="H109" s="199"/>
      <c r="I109" s="199"/>
      <c r="J109" s="199"/>
      <c r="K109" s="199"/>
      <c r="L109" s="199"/>
      <c r="M109" s="199"/>
      <c r="N109" s="199"/>
      <c r="O109" s="199"/>
      <c r="P109" s="47">
        <v>0</v>
      </c>
      <c r="Q109" s="47"/>
      <c r="R109" s="145"/>
      <c r="S109" s="75"/>
      <c r="T109" s="75"/>
      <c r="U109" s="140"/>
    </row>
    <row r="110" spans="1:21">
      <c r="A110" s="57">
        <v>44450</v>
      </c>
      <c r="B110" s="25">
        <v>1145</v>
      </c>
      <c r="C110" s="199"/>
      <c r="D110" s="199"/>
      <c r="E110" s="199"/>
      <c r="F110" s="199"/>
      <c r="G110" s="199"/>
      <c r="H110" s="199"/>
      <c r="I110" s="199"/>
      <c r="J110" s="199"/>
      <c r="K110" s="199"/>
      <c r="L110" s="199"/>
      <c r="M110" s="199"/>
      <c r="N110" s="199"/>
      <c r="O110" s="199"/>
      <c r="P110" s="47">
        <v>0</v>
      </c>
      <c r="Q110" s="47"/>
      <c r="R110" s="145"/>
      <c r="S110" s="75"/>
      <c r="T110" s="75"/>
      <c r="U110" s="140"/>
    </row>
    <row r="111" spans="1:21">
      <c r="A111" s="57">
        <v>44451</v>
      </c>
      <c r="B111" s="25">
        <v>1161</v>
      </c>
      <c r="C111" s="199"/>
      <c r="D111" s="199"/>
      <c r="E111" s="199"/>
      <c r="F111" s="199"/>
      <c r="G111" s="199"/>
      <c r="H111" s="199"/>
      <c r="I111" s="199"/>
      <c r="J111" s="199"/>
      <c r="K111" s="199"/>
      <c r="L111" s="199"/>
      <c r="M111" s="199"/>
      <c r="N111" s="199"/>
      <c r="O111" s="199"/>
      <c r="P111" s="47">
        <v>0</v>
      </c>
      <c r="Q111" s="47"/>
      <c r="R111" s="145"/>
      <c r="S111" s="75"/>
      <c r="T111" s="75"/>
      <c r="U111" s="140"/>
    </row>
    <row r="112" spans="1:21">
      <c r="A112" s="57">
        <v>44452</v>
      </c>
      <c r="B112" s="25">
        <v>1157</v>
      </c>
      <c r="C112" s="199"/>
      <c r="D112" s="199"/>
      <c r="E112" s="199"/>
      <c r="F112" s="199"/>
      <c r="G112" s="199"/>
      <c r="H112" s="199"/>
      <c r="I112" s="199"/>
      <c r="J112" s="199"/>
      <c r="K112" s="199"/>
      <c r="L112" s="199"/>
      <c r="M112" s="199"/>
      <c r="N112" s="199"/>
      <c r="O112" s="199"/>
      <c r="P112" s="47">
        <v>0</v>
      </c>
      <c r="Q112" s="47"/>
      <c r="R112" s="145"/>
      <c r="S112" s="75"/>
      <c r="T112" s="75"/>
      <c r="U112" s="140"/>
    </row>
    <row r="113" spans="1:21">
      <c r="A113" s="57">
        <v>44453</v>
      </c>
      <c r="B113" s="25">
        <v>1126</v>
      </c>
      <c r="C113" s="201"/>
      <c r="D113" s="213"/>
      <c r="E113" s="213"/>
      <c r="F113" s="214"/>
      <c r="G113" s="214"/>
      <c r="H113" s="214"/>
      <c r="I113" s="201"/>
      <c r="J113" s="201"/>
      <c r="K113" s="201"/>
      <c r="L113" s="201"/>
      <c r="M113" s="201"/>
      <c r="N113" s="201"/>
      <c r="O113" s="201"/>
      <c r="P113" s="202">
        <v>0</v>
      </c>
      <c r="Q113" s="202"/>
      <c r="R113" s="145"/>
      <c r="S113" s="75"/>
      <c r="T113" s="75"/>
      <c r="U113" s="140"/>
    </row>
    <row r="114" spans="1:21">
      <c r="A114" s="57">
        <v>44454</v>
      </c>
      <c r="B114" s="25">
        <v>1239</v>
      </c>
      <c r="C114" s="95">
        <v>0.35</v>
      </c>
      <c r="D114" s="95">
        <v>0.01</v>
      </c>
      <c r="E114" s="95">
        <v>7.4</v>
      </c>
      <c r="F114" s="95">
        <v>1</v>
      </c>
      <c r="G114" s="95">
        <v>6</v>
      </c>
      <c r="H114" s="95">
        <v>5</v>
      </c>
      <c r="I114" s="95">
        <v>3.6</v>
      </c>
      <c r="J114" s="95">
        <v>0.06</v>
      </c>
      <c r="K114" s="95">
        <v>6.67</v>
      </c>
      <c r="L114" s="95">
        <v>4.8</v>
      </c>
      <c r="M114" s="95">
        <v>1.33</v>
      </c>
      <c r="N114" s="95">
        <v>0.08</v>
      </c>
      <c r="O114" s="95">
        <v>8</v>
      </c>
      <c r="P114" s="47">
        <v>1</v>
      </c>
      <c r="Q114" s="47" t="s">
        <v>88</v>
      </c>
      <c r="R114" s="145">
        <v>0.35416666666666669</v>
      </c>
      <c r="S114" s="75" t="s">
        <v>92</v>
      </c>
      <c r="T114" s="75" t="s">
        <v>91</v>
      </c>
      <c r="U114" s="140"/>
    </row>
    <row r="115" spans="1:21">
      <c r="A115" s="57">
        <v>44455</v>
      </c>
      <c r="B115" s="25">
        <v>1181</v>
      </c>
      <c r="C115" s="199"/>
      <c r="D115" s="199"/>
      <c r="E115" s="199"/>
      <c r="F115" s="199"/>
      <c r="G115" s="199"/>
      <c r="H115" s="199"/>
      <c r="I115" s="199"/>
      <c r="J115" s="199"/>
      <c r="K115" s="199"/>
      <c r="L115" s="199"/>
      <c r="M115" s="199"/>
      <c r="N115" s="199"/>
      <c r="O115" s="199"/>
      <c r="P115" s="47">
        <v>0</v>
      </c>
      <c r="Q115" s="47"/>
      <c r="R115" s="145"/>
      <c r="S115" s="75"/>
      <c r="T115" s="75"/>
      <c r="U115" s="140"/>
    </row>
    <row r="116" spans="1:21">
      <c r="A116" s="57">
        <v>44456</v>
      </c>
      <c r="B116" s="25">
        <v>1119</v>
      </c>
      <c r="C116" s="199"/>
      <c r="D116" s="199"/>
      <c r="E116" s="199"/>
      <c r="F116" s="199"/>
      <c r="G116" s="199"/>
      <c r="H116" s="199"/>
      <c r="I116" s="199"/>
      <c r="J116" s="199"/>
      <c r="K116" s="199"/>
      <c r="L116" s="199"/>
      <c r="M116" s="199"/>
      <c r="N116" s="199"/>
      <c r="O116" s="199"/>
      <c r="P116" s="47">
        <v>0</v>
      </c>
      <c r="Q116" s="47"/>
      <c r="R116" s="145"/>
      <c r="S116" s="75"/>
      <c r="T116" s="75"/>
      <c r="U116" s="140"/>
    </row>
    <row r="117" spans="1:21">
      <c r="A117" s="57">
        <v>44457</v>
      </c>
      <c r="B117" s="25">
        <v>1161</v>
      </c>
      <c r="C117" s="199"/>
      <c r="D117" s="199"/>
      <c r="E117" s="199"/>
      <c r="F117" s="199"/>
      <c r="G117" s="199"/>
      <c r="H117" s="199"/>
      <c r="I117" s="199"/>
      <c r="J117" s="199"/>
      <c r="K117" s="199"/>
      <c r="L117" s="199"/>
      <c r="M117" s="199"/>
      <c r="N117" s="199"/>
      <c r="O117" s="199"/>
      <c r="P117" s="47">
        <v>0</v>
      </c>
      <c r="Q117" s="47"/>
      <c r="R117" s="145"/>
      <c r="S117" s="75"/>
      <c r="T117" s="75"/>
      <c r="U117" s="140"/>
    </row>
    <row r="118" spans="1:21">
      <c r="A118" s="57">
        <v>44458</v>
      </c>
      <c r="B118" s="25">
        <v>1118</v>
      </c>
      <c r="C118" s="199"/>
      <c r="D118" s="199"/>
      <c r="E118" s="199"/>
      <c r="F118" s="199"/>
      <c r="G118" s="199"/>
      <c r="H118" s="199"/>
      <c r="I118" s="199"/>
      <c r="J118" s="199"/>
      <c r="K118" s="199"/>
      <c r="L118" s="199"/>
      <c r="M118" s="199"/>
      <c r="N118" s="199"/>
      <c r="O118" s="199"/>
      <c r="P118" s="47">
        <v>0</v>
      </c>
      <c r="Q118" s="47"/>
      <c r="R118" s="145"/>
      <c r="S118" s="75"/>
      <c r="T118" s="75"/>
      <c r="U118" s="140"/>
    </row>
    <row r="119" spans="1:21">
      <c r="A119" s="57">
        <v>44459</v>
      </c>
      <c r="B119" s="25">
        <v>1145</v>
      </c>
      <c r="C119" s="199"/>
      <c r="D119" s="199"/>
      <c r="E119" s="199"/>
      <c r="F119" s="199"/>
      <c r="G119" s="199"/>
      <c r="H119" s="199"/>
      <c r="I119" s="199"/>
      <c r="J119" s="199"/>
      <c r="K119" s="199"/>
      <c r="L119" s="199"/>
      <c r="M119" s="199"/>
      <c r="N119" s="199"/>
      <c r="O119" s="199"/>
      <c r="P119" s="47">
        <v>0</v>
      </c>
      <c r="Q119" s="47"/>
      <c r="R119" s="145"/>
      <c r="S119" s="75"/>
      <c r="T119" s="75"/>
      <c r="U119" s="140"/>
    </row>
    <row r="120" spans="1:21">
      <c r="A120" s="57">
        <v>44460</v>
      </c>
      <c r="B120" s="25">
        <v>1093</v>
      </c>
      <c r="C120" s="199"/>
      <c r="D120" s="199"/>
      <c r="E120" s="199"/>
      <c r="F120" s="199"/>
      <c r="G120" s="199"/>
      <c r="H120" s="199"/>
      <c r="I120" s="199"/>
      <c r="J120" s="199"/>
      <c r="K120" s="199"/>
      <c r="L120" s="199"/>
      <c r="M120" s="199"/>
      <c r="N120" s="199"/>
      <c r="O120" s="199"/>
      <c r="P120" s="47">
        <v>6</v>
      </c>
      <c r="Q120" s="47"/>
      <c r="R120" s="145"/>
      <c r="S120" s="75"/>
      <c r="T120" s="75"/>
      <c r="U120" s="140"/>
    </row>
    <row r="121" spans="1:21">
      <c r="A121" s="57">
        <v>44461</v>
      </c>
      <c r="B121" s="25">
        <v>1155</v>
      </c>
      <c r="C121" s="199"/>
      <c r="D121" s="199"/>
      <c r="E121" s="199"/>
      <c r="F121" s="199"/>
      <c r="G121" s="199"/>
      <c r="H121" s="199"/>
      <c r="I121" s="199"/>
      <c r="J121" s="199"/>
      <c r="K121" s="199"/>
      <c r="L121" s="199"/>
      <c r="M121" s="199"/>
      <c r="N121" s="199"/>
      <c r="O121" s="199"/>
      <c r="P121" s="47">
        <v>6</v>
      </c>
      <c r="Q121" s="47"/>
      <c r="R121" s="145"/>
      <c r="S121" s="75"/>
      <c r="T121" s="75"/>
      <c r="U121" s="140"/>
    </row>
    <row r="122" spans="1:21">
      <c r="A122" s="57">
        <v>44462</v>
      </c>
      <c r="B122" s="25">
        <v>1031</v>
      </c>
      <c r="C122" s="199"/>
      <c r="D122" s="199"/>
      <c r="E122" s="199"/>
      <c r="F122" s="199"/>
      <c r="G122" s="199"/>
      <c r="H122" s="199"/>
      <c r="I122" s="199"/>
      <c r="J122" s="199"/>
      <c r="K122" s="199"/>
      <c r="L122" s="199"/>
      <c r="M122" s="199"/>
      <c r="N122" s="199"/>
      <c r="O122" s="199"/>
      <c r="P122" s="47">
        <v>0</v>
      </c>
      <c r="Q122" s="47"/>
      <c r="R122" s="145"/>
      <c r="S122" s="75"/>
      <c r="T122" s="75"/>
      <c r="U122" s="140"/>
    </row>
    <row r="123" spans="1:21">
      <c r="A123" s="57">
        <v>44463</v>
      </c>
      <c r="B123" s="25">
        <v>1105</v>
      </c>
      <c r="C123" s="199"/>
      <c r="D123" s="199"/>
      <c r="E123" s="199"/>
      <c r="F123" s="199"/>
      <c r="G123" s="199"/>
      <c r="H123" s="199"/>
      <c r="I123" s="199"/>
      <c r="J123" s="199"/>
      <c r="K123" s="199"/>
      <c r="L123" s="199"/>
      <c r="M123" s="199"/>
      <c r="N123" s="199"/>
      <c r="O123" s="199"/>
      <c r="P123" s="47">
        <v>0</v>
      </c>
      <c r="Q123" s="47"/>
      <c r="R123" s="145"/>
      <c r="S123" s="75"/>
      <c r="T123" s="75"/>
      <c r="U123" s="140"/>
    </row>
    <row r="124" spans="1:21">
      <c r="A124" s="57">
        <v>44464</v>
      </c>
      <c r="B124" s="25">
        <v>1151</v>
      </c>
      <c r="C124" s="199"/>
      <c r="D124" s="199"/>
      <c r="E124" s="199"/>
      <c r="F124" s="199"/>
      <c r="G124" s="199"/>
      <c r="H124" s="199"/>
      <c r="I124" s="199"/>
      <c r="J124" s="199"/>
      <c r="K124" s="199"/>
      <c r="L124" s="199"/>
      <c r="M124" s="199"/>
      <c r="N124" s="199"/>
      <c r="O124" s="199"/>
      <c r="P124" s="47">
        <v>0</v>
      </c>
      <c r="Q124" s="47"/>
      <c r="R124" s="145"/>
      <c r="S124" s="75"/>
      <c r="T124" s="75"/>
      <c r="U124" s="140"/>
    </row>
    <row r="125" spans="1:21">
      <c r="A125" s="57">
        <v>44465</v>
      </c>
      <c r="B125" s="25">
        <v>1079</v>
      </c>
      <c r="C125" s="199"/>
      <c r="D125" s="199"/>
      <c r="E125" s="199"/>
      <c r="F125" s="199"/>
      <c r="G125" s="199"/>
      <c r="H125" s="199"/>
      <c r="I125" s="199"/>
      <c r="J125" s="199"/>
      <c r="K125" s="199"/>
      <c r="L125" s="199"/>
      <c r="M125" s="199"/>
      <c r="N125" s="199"/>
      <c r="O125" s="199"/>
      <c r="P125" s="47">
        <v>1.5</v>
      </c>
      <c r="Q125" s="47"/>
      <c r="R125" s="145"/>
      <c r="S125" s="75"/>
      <c r="T125" s="75"/>
      <c r="U125" s="140"/>
    </row>
    <row r="126" spans="1:21">
      <c r="A126" s="57">
        <v>44466</v>
      </c>
      <c r="B126" s="25">
        <v>1045</v>
      </c>
      <c r="C126" s="199"/>
      <c r="D126" s="199"/>
      <c r="E126" s="199"/>
      <c r="F126" s="199"/>
      <c r="G126" s="199"/>
      <c r="H126" s="199"/>
      <c r="I126" s="199"/>
      <c r="J126" s="199"/>
      <c r="K126" s="199"/>
      <c r="L126" s="199"/>
      <c r="M126" s="199"/>
      <c r="N126" s="199"/>
      <c r="O126" s="199"/>
      <c r="P126" s="47">
        <v>0</v>
      </c>
      <c r="Q126" s="47"/>
      <c r="R126" s="145"/>
      <c r="S126" s="75"/>
      <c r="T126" s="75"/>
      <c r="U126" s="140"/>
    </row>
    <row r="127" spans="1:21">
      <c r="A127" s="57">
        <v>44467</v>
      </c>
      <c r="B127" s="25">
        <v>1287</v>
      </c>
      <c r="C127" s="95">
        <v>0.49</v>
      </c>
      <c r="D127" s="215">
        <v>0.05</v>
      </c>
      <c r="E127" s="215">
        <v>7.2</v>
      </c>
      <c r="F127" s="216">
        <v>1</v>
      </c>
      <c r="G127" s="216">
        <v>5</v>
      </c>
      <c r="H127" s="216" t="s">
        <v>53</v>
      </c>
      <c r="I127" s="95">
        <v>3.8</v>
      </c>
      <c r="J127" s="95">
        <v>0.12</v>
      </c>
      <c r="K127" s="95">
        <v>1.29</v>
      </c>
      <c r="L127" s="95">
        <v>4.8899999999999997</v>
      </c>
      <c r="M127" s="95">
        <v>1.29</v>
      </c>
      <c r="N127" s="95">
        <v>0.15</v>
      </c>
      <c r="O127" s="95">
        <v>6.44</v>
      </c>
      <c r="P127" s="202">
        <v>0</v>
      </c>
      <c r="Q127" s="202" t="s">
        <v>89</v>
      </c>
      <c r="R127" s="145">
        <v>0.40277777777777773</v>
      </c>
      <c r="S127" s="75" t="s">
        <v>90</v>
      </c>
      <c r="T127" s="75" t="s">
        <v>91</v>
      </c>
      <c r="U127" s="140"/>
    </row>
    <row r="128" spans="1:21">
      <c r="A128" s="57">
        <v>44468</v>
      </c>
      <c r="B128" s="25">
        <v>1115</v>
      </c>
      <c r="C128" s="199"/>
      <c r="D128" s="199"/>
      <c r="E128" s="199"/>
      <c r="F128" s="199"/>
      <c r="G128" s="199"/>
      <c r="H128" s="199"/>
      <c r="I128" s="199"/>
      <c r="J128" s="199"/>
      <c r="K128" s="199"/>
      <c r="L128" s="199"/>
      <c r="M128" s="199"/>
      <c r="N128" s="199"/>
      <c r="O128" s="199"/>
      <c r="P128" s="47">
        <v>0</v>
      </c>
      <c r="Q128" s="47"/>
      <c r="R128" s="145"/>
      <c r="S128" s="75"/>
      <c r="T128" s="75"/>
      <c r="U128" s="140"/>
    </row>
    <row r="129" spans="1:21">
      <c r="A129" s="57">
        <v>44469</v>
      </c>
      <c r="B129" s="25">
        <v>823</v>
      </c>
      <c r="C129" s="199"/>
      <c r="D129" s="199"/>
      <c r="E129" s="199"/>
      <c r="F129" s="199"/>
      <c r="G129" s="199"/>
      <c r="H129" s="199"/>
      <c r="I129" s="199"/>
      <c r="J129" s="199"/>
      <c r="K129" s="199"/>
      <c r="L129" s="199"/>
      <c r="M129" s="199"/>
      <c r="N129" s="199"/>
      <c r="O129" s="199"/>
      <c r="P129" s="47">
        <v>11</v>
      </c>
      <c r="Q129" s="47"/>
      <c r="R129" s="145"/>
      <c r="S129" s="75"/>
      <c r="T129" s="75"/>
      <c r="U129" s="140"/>
    </row>
    <row r="130" spans="1:21">
      <c r="A130" s="57">
        <v>44470</v>
      </c>
      <c r="B130" s="25">
        <v>1599</v>
      </c>
      <c r="C130" s="199"/>
      <c r="D130" s="199"/>
      <c r="E130" s="199"/>
      <c r="F130" s="199"/>
      <c r="G130" s="199"/>
      <c r="H130" s="199"/>
      <c r="I130" s="199"/>
      <c r="J130" s="199"/>
      <c r="K130" s="199"/>
      <c r="L130" s="199"/>
      <c r="M130" s="199"/>
      <c r="N130" s="199"/>
      <c r="O130" s="199"/>
      <c r="P130" s="47">
        <v>6</v>
      </c>
      <c r="Q130" s="47"/>
      <c r="R130" s="145"/>
      <c r="S130" s="75"/>
      <c r="T130" s="75"/>
      <c r="U130" s="140"/>
    </row>
    <row r="131" spans="1:21">
      <c r="A131" s="57">
        <v>44471</v>
      </c>
      <c r="B131" s="25">
        <v>1168</v>
      </c>
      <c r="C131" s="199"/>
      <c r="D131" s="199"/>
      <c r="E131" s="199"/>
      <c r="F131" s="199"/>
      <c r="G131" s="199"/>
      <c r="H131" s="199"/>
      <c r="I131" s="199"/>
      <c r="J131" s="199"/>
      <c r="K131" s="199"/>
      <c r="L131" s="199"/>
      <c r="M131" s="199"/>
      <c r="N131" s="199"/>
      <c r="O131" s="199"/>
      <c r="P131" s="47">
        <v>13</v>
      </c>
      <c r="Q131" s="47"/>
      <c r="R131" s="145"/>
      <c r="S131" s="75"/>
      <c r="T131" s="75"/>
      <c r="U131" s="140"/>
    </row>
    <row r="132" spans="1:21">
      <c r="A132" s="57">
        <v>44472</v>
      </c>
      <c r="B132" s="25">
        <v>1290</v>
      </c>
      <c r="C132" s="199"/>
      <c r="D132" s="199"/>
      <c r="E132" s="199"/>
      <c r="F132" s="199"/>
      <c r="G132" s="199"/>
      <c r="H132" s="199"/>
      <c r="I132" s="199"/>
      <c r="J132" s="199"/>
      <c r="K132" s="199"/>
      <c r="L132" s="199"/>
      <c r="M132" s="199"/>
      <c r="N132" s="199"/>
      <c r="O132" s="199"/>
      <c r="P132" s="47">
        <v>0</v>
      </c>
      <c r="Q132" s="47"/>
      <c r="R132" s="145"/>
      <c r="S132" s="75"/>
      <c r="T132" s="75"/>
      <c r="U132" s="140"/>
    </row>
    <row r="133" spans="1:21">
      <c r="A133" s="57">
        <v>44473</v>
      </c>
      <c r="B133" s="25">
        <v>1290</v>
      </c>
      <c r="C133" s="199"/>
      <c r="D133" s="199"/>
      <c r="E133" s="199"/>
      <c r="F133" s="199"/>
      <c r="G133" s="199"/>
      <c r="H133" s="199"/>
      <c r="I133" s="199"/>
      <c r="J133" s="199"/>
      <c r="K133" s="199"/>
      <c r="L133" s="199"/>
      <c r="M133" s="199"/>
      <c r="N133" s="199"/>
      <c r="O133" s="199"/>
      <c r="P133" s="47">
        <v>0</v>
      </c>
      <c r="Q133" s="47"/>
      <c r="R133" s="145"/>
      <c r="S133" s="75"/>
      <c r="T133" s="75"/>
      <c r="U133" s="140"/>
    </row>
    <row r="134" spans="1:21">
      <c r="A134" s="57">
        <v>44474</v>
      </c>
      <c r="B134" s="25">
        <v>948</v>
      </c>
      <c r="C134" s="199"/>
      <c r="D134" s="199"/>
      <c r="E134" s="199"/>
      <c r="F134" s="199"/>
      <c r="G134" s="199"/>
      <c r="H134" s="199"/>
      <c r="I134" s="199"/>
      <c r="J134" s="199"/>
      <c r="K134" s="199"/>
      <c r="L134" s="199"/>
      <c r="M134" s="199"/>
      <c r="N134" s="199"/>
      <c r="O134" s="199"/>
      <c r="P134" s="47">
        <v>0</v>
      </c>
      <c r="Q134" s="47"/>
      <c r="R134" s="145"/>
      <c r="S134" s="75"/>
      <c r="T134" s="75"/>
      <c r="U134" s="140"/>
    </row>
    <row r="135" spans="1:21">
      <c r="A135" s="57">
        <v>44475</v>
      </c>
      <c r="B135" s="25">
        <v>1265</v>
      </c>
      <c r="C135" s="199"/>
      <c r="D135" s="199"/>
      <c r="E135" s="199"/>
      <c r="F135" s="199"/>
      <c r="G135" s="199"/>
      <c r="H135" s="199"/>
      <c r="I135" s="199"/>
      <c r="J135" s="199"/>
      <c r="K135" s="199"/>
      <c r="L135" s="199"/>
      <c r="M135" s="199"/>
      <c r="N135" s="199"/>
      <c r="O135" s="199"/>
      <c r="P135" s="47">
        <v>0</v>
      </c>
      <c r="Q135" s="47"/>
      <c r="R135" s="145"/>
      <c r="S135" s="75"/>
      <c r="T135" s="75"/>
      <c r="U135" s="140"/>
    </row>
    <row r="136" spans="1:21">
      <c r="A136" s="57">
        <v>44476</v>
      </c>
      <c r="B136" s="25">
        <v>1234</v>
      </c>
      <c r="C136" s="199"/>
      <c r="D136" s="199"/>
      <c r="E136" s="199"/>
      <c r="F136" s="199"/>
      <c r="G136" s="199"/>
      <c r="H136" s="199"/>
      <c r="I136" s="199"/>
      <c r="J136" s="199"/>
      <c r="K136" s="199"/>
      <c r="L136" s="199"/>
      <c r="M136" s="199"/>
      <c r="N136" s="199"/>
      <c r="O136" s="199"/>
      <c r="P136" s="47">
        <v>0</v>
      </c>
      <c r="Q136" s="47"/>
      <c r="R136" s="145"/>
      <c r="S136" s="75"/>
      <c r="T136" s="75"/>
      <c r="U136" s="140"/>
    </row>
    <row r="137" spans="1:21">
      <c r="A137" s="57">
        <v>44477</v>
      </c>
      <c r="B137" s="25">
        <v>1207</v>
      </c>
      <c r="C137" s="199"/>
      <c r="D137" s="199"/>
      <c r="E137" s="199"/>
      <c r="F137" s="199"/>
      <c r="G137" s="199"/>
      <c r="H137" s="199"/>
      <c r="I137" s="199"/>
      <c r="J137" s="199"/>
      <c r="K137" s="199"/>
      <c r="L137" s="199"/>
      <c r="M137" s="199"/>
      <c r="N137" s="199"/>
      <c r="O137" s="199"/>
      <c r="P137" s="47">
        <v>0</v>
      </c>
      <c r="Q137" s="47"/>
      <c r="R137" s="145"/>
      <c r="S137" s="75"/>
      <c r="T137" s="75"/>
      <c r="U137" s="140"/>
    </row>
    <row r="138" spans="1:21">
      <c r="A138" s="57">
        <v>44478</v>
      </c>
      <c r="B138" s="25">
        <v>1091</v>
      </c>
      <c r="C138" s="199"/>
      <c r="D138" s="199"/>
      <c r="E138" s="199"/>
      <c r="F138" s="199"/>
      <c r="G138" s="199"/>
      <c r="H138" s="199"/>
      <c r="I138" s="199"/>
      <c r="J138" s="199"/>
      <c r="K138" s="199"/>
      <c r="L138" s="199"/>
      <c r="M138" s="199"/>
      <c r="N138" s="199"/>
      <c r="O138" s="199"/>
      <c r="P138" s="47">
        <v>0</v>
      </c>
      <c r="Q138" s="47"/>
      <c r="R138" s="145"/>
      <c r="S138" s="75"/>
      <c r="T138" s="75"/>
      <c r="U138" s="140"/>
    </row>
    <row r="139" spans="1:21">
      <c r="A139" s="57">
        <v>44479</v>
      </c>
      <c r="B139" s="25">
        <v>1286</v>
      </c>
      <c r="C139" s="199"/>
      <c r="D139" s="199"/>
      <c r="E139" s="199"/>
      <c r="F139" s="199"/>
      <c r="G139" s="199"/>
      <c r="H139" s="199"/>
      <c r="I139" s="199"/>
      <c r="J139" s="199"/>
      <c r="K139" s="199"/>
      <c r="L139" s="199"/>
      <c r="M139" s="199"/>
      <c r="N139" s="199"/>
      <c r="O139" s="199"/>
      <c r="P139" s="47">
        <v>0</v>
      </c>
      <c r="Q139" s="47"/>
      <c r="R139" s="145"/>
      <c r="S139" s="75"/>
      <c r="T139" s="75"/>
      <c r="U139" s="140"/>
    </row>
    <row r="140" spans="1:21">
      <c r="A140" s="57">
        <v>44480</v>
      </c>
      <c r="B140" s="25">
        <v>1141</v>
      </c>
      <c r="C140" s="199"/>
      <c r="D140" s="199"/>
      <c r="E140" s="199"/>
      <c r="F140" s="199"/>
      <c r="G140" s="199"/>
      <c r="H140" s="199"/>
      <c r="I140" s="199"/>
      <c r="J140" s="199"/>
      <c r="K140" s="199"/>
      <c r="L140" s="199"/>
      <c r="M140" s="199"/>
      <c r="N140" s="199"/>
      <c r="O140" s="199"/>
      <c r="P140" s="47">
        <v>0</v>
      </c>
      <c r="Q140" s="47"/>
      <c r="R140" s="145"/>
      <c r="S140" s="75"/>
      <c r="T140" s="75"/>
      <c r="U140" s="140"/>
    </row>
    <row r="141" spans="1:21">
      <c r="A141" s="57">
        <v>44481</v>
      </c>
      <c r="B141" s="25">
        <v>1037</v>
      </c>
      <c r="C141" s="201"/>
      <c r="D141" s="213"/>
      <c r="E141" s="213"/>
      <c r="F141" s="214"/>
      <c r="G141" s="214"/>
      <c r="H141" s="214"/>
      <c r="I141" s="201"/>
      <c r="J141" s="201"/>
      <c r="K141" s="201"/>
      <c r="L141" s="201"/>
      <c r="M141" s="201"/>
      <c r="N141" s="201"/>
      <c r="O141" s="201"/>
      <c r="P141" s="202">
        <v>0</v>
      </c>
      <c r="Q141" s="202"/>
      <c r="R141" s="145"/>
      <c r="S141" s="75"/>
      <c r="T141" s="75"/>
      <c r="U141" s="140"/>
    </row>
    <row r="142" spans="1:21">
      <c r="A142" s="57">
        <v>44482</v>
      </c>
      <c r="B142" s="25">
        <v>1750</v>
      </c>
      <c r="C142" s="95">
        <v>0.49</v>
      </c>
      <c r="D142" s="95">
        <v>0.01</v>
      </c>
      <c r="E142" s="95">
        <v>7.4</v>
      </c>
      <c r="F142" s="95" t="s">
        <v>42</v>
      </c>
      <c r="G142" s="95">
        <v>8</v>
      </c>
      <c r="H142" s="95">
        <v>3</v>
      </c>
      <c r="I142" s="95">
        <v>4.2</v>
      </c>
      <c r="J142" s="95">
        <v>0.21</v>
      </c>
      <c r="K142" s="95">
        <v>3.11</v>
      </c>
      <c r="L142" s="95">
        <v>4.3600000000000003</v>
      </c>
      <c r="M142" s="95">
        <v>2.0699999999999998</v>
      </c>
      <c r="N142" s="95">
        <v>0.22</v>
      </c>
      <c r="O142" s="95">
        <v>8.3000000000000007</v>
      </c>
      <c r="P142" s="47">
        <v>25</v>
      </c>
      <c r="Q142" s="47" t="s">
        <v>88</v>
      </c>
      <c r="R142" s="145">
        <v>0.33333333333333331</v>
      </c>
      <c r="S142" s="75" t="s">
        <v>93</v>
      </c>
      <c r="T142" s="75" t="s">
        <v>93</v>
      </c>
      <c r="U142" s="140"/>
    </row>
    <row r="143" spans="1:21">
      <c r="A143" s="57">
        <v>44483</v>
      </c>
      <c r="B143" s="25">
        <v>1822</v>
      </c>
      <c r="C143" s="199"/>
      <c r="D143" s="199"/>
      <c r="E143" s="199"/>
      <c r="F143" s="199"/>
      <c r="G143" s="199"/>
      <c r="H143" s="199"/>
      <c r="I143" s="199"/>
      <c r="J143" s="199"/>
      <c r="K143" s="199"/>
      <c r="L143" s="199"/>
      <c r="M143" s="199"/>
      <c r="N143" s="199"/>
      <c r="O143" s="199"/>
      <c r="P143" s="47">
        <v>54</v>
      </c>
      <c r="Q143" s="47"/>
      <c r="R143" s="145"/>
      <c r="S143" s="75"/>
      <c r="T143" s="75"/>
      <c r="U143" s="140"/>
    </row>
    <row r="144" spans="1:21">
      <c r="A144" s="57">
        <v>44484</v>
      </c>
      <c r="B144" s="25">
        <v>1509</v>
      </c>
      <c r="C144" s="199"/>
      <c r="D144" s="199"/>
      <c r="E144" s="199"/>
      <c r="F144" s="199"/>
      <c r="G144" s="199"/>
      <c r="H144" s="199"/>
      <c r="I144" s="199"/>
      <c r="J144" s="199"/>
      <c r="K144" s="199"/>
      <c r="L144" s="199"/>
      <c r="M144" s="199"/>
      <c r="N144" s="199"/>
      <c r="O144" s="199"/>
      <c r="P144" s="47">
        <v>5</v>
      </c>
      <c r="Q144" s="47"/>
      <c r="R144" s="145"/>
      <c r="S144" s="75"/>
      <c r="T144" s="75"/>
      <c r="U144" s="140"/>
    </row>
    <row r="145" spans="1:21">
      <c r="A145" s="57">
        <v>44485</v>
      </c>
      <c r="B145" s="25">
        <v>1720</v>
      </c>
      <c r="C145" s="199"/>
      <c r="D145" s="199"/>
      <c r="E145" s="199"/>
      <c r="F145" s="199"/>
      <c r="G145" s="199"/>
      <c r="H145" s="199"/>
      <c r="I145" s="199"/>
      <c r="J145" s="199"/>
      <c r="K145" s="199"/>
      <c r="L145" s="199"/>
      <c r="M145" s="199"/>
      <c r="N145" s="199"/>
      <c r="O145" s="199"/>
      <c r="P145" s="47">
        <v>0</v>
      </c>
      <c r="Q145" s="47"/>
      <c r="R145" s="145"/>
      <c r="S145" s="75"/>
      <c r="T145" s="75"/>
      <c r="U145" s="140"/>
    </row>
    <row r="146" spans="1:21">
      <c r="A146" s="57">
        <v>44486</v>
      </c>
      <c r="B146" s="25">
        <v>1277</v>
      </c>
      <c r="C146" s="199"/>
      <c r="D146" s="199"/>
      <c r="E146" s="199"/>
      <c r="F146" s="199"/>
      <c r="G146" s="199"/>
      <c r="H146" s="199"/>
      <c r="I146" s="199"/>
      <c r="J146" s="199"/>
      <c r="K146" s="199"/>
      <c r="L146" s="199"/>
      <c r="M146" s="199"/>
      <c r="N146" s="199"/>
      <c r="O146" s="199"/>
      <c r="P146" s="47">
        <v>0</v>
      </c>
      <c r="Q146" s="47"/>
      <c r="R146" s="145"/>
      <c r="S146" s="75"/>
      <c r="T146" s="75"/>
      <c r="U146" s="140"/>
    </row>
    <row r="147" spans="1:21">
      <c r="A147" s="57">
        <v>44487</v>
      </c>
      <c r="B147" s="25">
        <v>1420</v>
      </c>
      <c r="C147" s="199"/>
      <c r="D147" s="199"/>
      <c r="E147" s="199"/>
      <c r="F147" s="199"/>
      <c r="G147" s="199"/>
      <c r="H147" s="199"/>
      <c r="I147" s="199"/>
      <c r="J147" s="199"/>
      <c r="K147" s="199"/>
      <c r="L147" s="199"/>
      <c r="M147" s="199"/>
      <c r="N147" s="199"/>
      <c r="O147" s="199"/>
      <c r="P147" s="47">
        <v>0</v>
      </c>
      <c r="Q147" s="47"/>
      <c r="R147" s="145"/>
      <c r="S147" s="75"/>
      <c r="T147" s="75"/>
      <c r="U147" s="140"/>
    </row>
    <row r="148" spans="1:21">
      <c r="A148" s="57">
        <v>44488</v>
      </c>
      <c r="B148" s="25">
        <v>1217</v>
      </c>
      <c r="C148" s="199"/>
      <c r="D148" s="199"/>
      <c r="E148" s="199"/>
      <c r="F148" s="199"/>
      <c r="G148" s="199"/>
      <c r="H148" s="199"/>
      <c r="I148" s="199"/>
      <c r="J148" s="199"/>
      <c r="K148" s="199"/>
      <c r="L148" s="199"/>
      <c r="M148" s="199"/>
      <c r="N148" s="199"/>
      <c r="O148" s="199"/>
      <c r="P148" s="47">
        <v>13</v>
      </c>
      <c r="Q148" s="47"/>
      <c r="R148" s="145"/>
      <c r="S148" s="75"/>
      <c r="T148" s="75"/>
      <c r="U148" s="140"/>
    </row>
    <row r="149" spans="1:21">
      <c r="A149" s="57">
        <v>44489</v>
      </c>
      <c r="B149" s="25">
        <v>1308</v>
      </c>
      <c r="C149" s="199"/>
      <c r="D149" s="199"/>
      <c r="E149" s="199"/>
      <c r="F149" s="199"/>
      <c r="G149" s="199"/>
      <c r="H149" s="199"/>
      <c r="I149" s="199"/>
      <c r="J149" s="199"/>
      <c r="K149" s="199"/>
      <c r="L149" s="199"/>
      <c r="M149" s="199"/>
      <c r="N149" s="199"/>
      <c r="O149" s="199"/>
      <c r="P149" s="47">
        <v>2</v>
      </c>
      <c r="Q149" s="47"/>
      <c r="R149" s="145"/>
      <c r="S149" s="75"/>
      <c r="T149" s="75"/>
      <c r="U149" s="140"/>
    </row>
    <row r="150" spans="1:21">
      <c r="A150" s="57">
        <v>44490</v>
      </c>
      <c r="B150" s="25">
        <v>807</v>
      </c>
      <c r="C150" s="199"/>
      <c r="D150" s="199"/>
      <c r="E150" s="199"/>
      <c r="F150" s="199"/>
      <c r="G150" s="199"/>
      <c r="H150" s="199"/>
      <c r="I150" s="199"/>
      <c r="J150" s="199"/>
      <c r="K150" s="199"/>
      <c r="L150" s="199"/>
      <c r="M150" s="199"/>
      <c r="N150" s="199"/>
      <c r="O150" s="199"/>
      <c r="P150" s="47">
        <v>0</v>
      </c>
      <c r="Q150" s="47"/>
      <c r="R150" s="145"/>
      <c r="S150" s="75"/>
      <c r="T150" s="75"/>
      <c r="U150" s="140"/>
    </row>
    <row r="151" spans="1:21">
      <c r="A151" s="57">
        <v>44491</v>
      </c>
      <c r="B151" s="25">
        <v>1782</v>
      </c>
      <c r="C151" s="199"/>
      <c r="D151" s="199"/>
      <c r="E151" s="199"/>
      <c r="F151" s="199"/>
      <c r="G151" s="199"/>
      <c r="H151" s="199"/>
      <c r="I151" s="199"/>
      <c r="J151" s="199"/>
      <c r="K151" s="199"/>
      <c r="L151" s="199"/>
      <c r="M151" s="199"/>
      <c r="N151" s="199"/>
      <c r="O151" s="199"/>
      <c r="P151" s="214">
        <v>20</v>
      </c>
      <c r="Q151" s="47"/>
      <c r="R151" s="145"/>
      <c r="S151" s="75"/>
      <c r="T151" s="75"/>
      <c r="U151" s="140"/>
    </row>
    <row r="152" spans="1:21">
      <c r="A152" s="57">
        <v>44492</v>
      </c>
      <c r="B152" s="25">
        <v>1215</v>
      </c>
      <c r="C152" s="199"/>
      <c r="D152" s="199"/>
      <c r="E152" s="199"/>
      <c r="F152" s="199"/>
      <c r="G152" s="199"/>
      <c r="H152" s="199"/>
      <c r="I152" s="199"/>
      <c r="J152" s="199"/>
      <c r="K152" s="199"/>
      <c r="L152" s="199"/>
      <c r="M152" s="199"/>
      <c r="N152" s="199"/>
      <c r="O152" s="199"/>
      <c r="P152" s="214">
        <v>0</v>
      </c>
      <c r="Q152" s="47"/>
      <c r="R152" s="145"/>
      <c r="S152" s="75"/>
      <c r="T152" s="75"/>
      <c r="U152" s="140"/>
    </row>
    <row r="153" spans="1:21">
      <c r="A153" s="57">
        <v>44493</v>
      </c>
      <c r="B153" s="25">
        <v>1248</v>
      </c>
      <c r="C153" s="199"/>
      <c r="D153" s="199"/>
      <c r="E153" s="199"/>
      <c r="F153" s="199"/>
      <c r="G153" s="199"/>
      <c r="H153" s="199"/>
      <c r="I153" s="199"/>
      <c r="J153" s="199"/>
      <c r="K153" s="199"/>
      <c r="L153" s="199"/>
      <c r="M153" s="199"/>
      <c r="N153" s="199"/>
      <c r="O153" s="199"/>
      <c r="P153" s="214">
        <v>0</v>
      </c>
      <c r="Q153" s="47"/>
      <c r="R153" s="145"/>
      <c r="S153" s="75"/>
      <c r="T153" s="75"/>
      <c r="U153" s="140"/>
    </row>
    <row r="154" spans="1:21">
      <c r="A154" s="57">
        <v>44494</v>
      </c>
      <c r="B154" s="25">
        <v>1513</v>
      </c>
      <c r="C154" s="199"/>
      <c r="D154" s="199"/>
      <c r="E154" s="199"/>
      <c r="F154" s="199"/>
      <c r="G154" s="199"/>
      <c r="H154" s="199"/>
      <c r="I154" s="199"/>
      <c r="J154" s="199"/>
      <c r="K154" s="199"/>
      <c r="L154" s="199"/>
      <c r="M154" s="199"/>
      <c r="N154" s="199"/>
      <c r="O154" s="199"/>
      <c r="P154" s="214">
        <v>0</v>
      </c>
      <c r="Q154" s="47"/>
      <c r="R154" s="145"/>
      <c r="S154" s="75"/>
      <c r="T154" s="75"/>
      <c r="U154" s="140"/>
    </row>
    <row r="155" spans="1:21">
      <c r="A155" s="57">
        <v>44495</v>
      </c>
      <c r="B155" s="25">
        <v>1298</v>
      </c>
      <c r="C155" s="201"/>
      <c r="D155" s="213"/>
      <c r="E155" s="213"/>
      <c r="F155" s="214"/>
      <c r="G155" s="214"/>
      <c r="H155" s="214"/>
      <c r="I155" s="201"/>
      <c r="J155" s="201"/>
      <c r="K155" s="201"/>
      <c r="L155" s="201"/>
      <c r="M155" s="201"/>
      <c r="N155" s="201"/>
      <c r="O155" s="201"/>
      <c r="P155" s="214">
        <v>3</v>
      </c>
      <c r="Q155" s="202"/>
      <c r="R155" s="145"/>
      <c r="S155" s="75"/>
      <c r="T155" s="75"/>
      <c r="U155" s="140"/>
    </row>
    <row r="156" spans="1:21">
      <c r="A156" s="57">
        <v>44496</v>
      </c>
      <c r="B156" s="25">
        <v>1300</v>
      </c>
      <c r="C156" s="95">
        <v>0.42</v>
      </c>
      <c r="D156" s="95">
        <v>0.01</v>
      </c>
      <c r="E156" s="95">
        <v>7.5</v>
      </c>
      <c r="F156" s="95" t="s">
        <v>42</v>
      </c>
      <c r="G156" s="95">
        <v>6</v>
      </c>
      <c r="H156" s="95">
        <v>2</v>
      </c>
      <c r="I156" s="95">
        <v>3.4</v>
      </c>
      <c r="J156" s="95">
        <v>0.15</v>
      </c>
      <c r="K156" s="95">
        <v>0.55000000000000004</v>
      </c>
      <c r="L156" s="95">
        <v>4.41</v>
      </c>
      <c r="M156" s="95">
        <v>1.3</v>
      </c>
      <c r="N156" s="95">
        <v>0.19</v>
      </c>
      <c r="O156" s="95">
        <v>7.79</v>
      </c>
      <c r="P156" s="214">
        <v>0</v>
      </c>
      <c r="Q156" s="47" t="s">
        <v>88</v>
      </c>
      <c r="R156" s="145">
        <v>0.35416666666666669</v>
      </c>
      <c r="S156" s="75" t="s">
        <v>95</v>
      </c>
      <c r="T156" s="75" t="s">
        <v>96</v>
      </c>
      <c r="U156" s="140"/>
    </row>
    <row r="157" spans="1:21">
      <c r="A157" s="57">
        <v>44497</v>
      </c>
      <c r="B157" s="25">
        <v>1361</v>
      </c>
      <c r="C157" s="199"/>
      <c r="D157" s="199"/>
      <c r="E157" s="199"/>
      <c r="F157" s="199"/>
      <c r="G157" s="199"/>
      <c r="H157" s="199"/>
      <c r="I157" s="199"/>
      <c r="J157" s="199"/>
      <c r="K157" s="199"/>
      <c r="L157" s="199"/>
      <c r="M157" s="199"/>
      <c r="N157" s="199"/>
      <c r="O157" s="199"/>
      <c r="P157" s="214">
        <v>0</v>
      </c>
      <c r="Q157" s="47"/>
      <c r="R157" s="145"/>
      <c r="S157" s="75"/>
      <c r="T157" s="75"/>
      <c r="U157" s="140"/>
    </row>
    <row r="158" spans="1:21">
      <c r="A158" s="57">
        <v>44498</v>
      </c>
      <c r="B158" s="25">
        <v>1201</v>
      </c>
      <c r="C158" s="199"/>
      <c r="D158" s="199"/>
      <c r="E158" s="199"/>
      <c r="F158" s="199"/>
      <c r="G158" s="199"/>
      <c r="H158" s="199"/>
      <c r="I158" s="199"/>
      <c r="J158" s="199"/>
      <c r="K158" s="199"/>
      <c r="L158" s="199"/>
      <c r="M158" s="199"/>
      <c r="N158" s="199"/>
      <c r="O158" s="199"/>
      <c r="P158" s="214">
        <v>0</v>
      </c>
      <c r="Q158" s="47"/>
      <c r="R158" s="145"/>
      <c r="S158" s="75"/>
      <c r="T158" s="75"/>
      <c r="U158" s="140"/>
    </row>
    <row r="159" spans="1:21">
      <c r="A159" s="57">
        <v>44499</v>
      </c>
      <c r="B159" s="25">
        <v>1238</v>
      </c>
      <c r="C159" s="199"/>
      <c r="D159" s="199"/>
      <c r="E159" s="199"/>
      <c r="F159" s="199"/>
      <c r="G159" s="199"/>
      <c r="H159" s="199"/>
      <c r="I159" s="199"/>
      <c r="J159" s="199"/>
      <c r="K159" s="199"/>
      <c r="L159" s="199"/>
      <c r="M159" s="199"/>
      <c r="N159" s="199"/>
      <c r="O159" s="199"/>
      <c r="P159" s="214">
        <v>1</v>
      </c>
      <c r="Q159" s="47"/>
      <c r="R159" s="145"/>
      <c r="S159" s="75"/>
      <c r="T159" s="75"/>
      <c r="U159" s="140"/>
    </row>
    <row r="160" spans="1:21">
      <c r="A160" s="57">
        <v>44500</v>
      </c>
      <c r="B160" s="25">
        <v>1211</v>
      </c>
      <c r="C160" s="199"/>
      <c r="D160" s="199"/>
      <c r="E160" s="199"/>
      <c r="F160" s="199"/>
      <c r="G160" s="199"/>
      <c r="H160" s="199"/>
      <c r="I160" s="199"/>
      <c r="J160" s="199"/>
      <c r="K160" s="199"/>
      <c r="L160" s="199"/>
      <c r="M160" s="199"/>
      <c r="N160" s="199"/>
      <c r="O160" s="199"/>
      <c r="P160" s="214">
        <v>1</v>
      </c>
      <c r="Q160" s="47"/>
      <c r="R160" s="145"/>
      <c r="S160" s="75"/>
      <c r="T160" s="75"/>
      <c r="U160" s="140"/>
    </row>
    <row r="161" spans="1:21">
      <c r="A161" s="57">
        <v>44501</v>
      </c>
      <c r="B161" s="25">
        <v>1246</v>
      </c>
      <c r="C161" s="199"/>
      <c r="D161" s="199"/>
      <c r="E161" s="199"/>
      <c r="F161" s="199"/>
      <c r="G161" s="199"/>
      <c r="H161" s="199"/>
      <c r="I161" s="199"/>
      <c r="J161" s="199"/>
      <c r="K161" s="199"/>
      <c r="L161" s="199"/>
      <c r="M161" s="199"/>
      <c r="N161" s="199"/>
      <c r="O161" s="199"/>
      <c r="P161" s="214">
        <v>0</v>
      </c>
      <c r="Q161" s="47"/>
      <c r="R161" s="145"/>
      <c r="S161" s="75"/>
      <c r="T161" s="75"/>
      <c r="U161" s="140"/>
    </row>
    <row r="162" spans="1:21">
      <c r="A162" s="57">
        <v>44502</v>
      </c>
      <c r="B162" s="25">
        <v>1153</v>
      </c>
      <c r="C162" s="199"/>
      <c r="D162" s="199"/>
      <c r="E162" s="199"/>
      <c r="F162" s="199"/>
      <c r="G162" s="199"/>
      <c r="H162" s="199"/>
      <c r="I162" s="199"/>
      <c r="J162" s="199"/>
      <c r="K162" s="199"/>
      <c r="L162" s="199"/>
      <c r="M162" s="199"/>
      <c r="N162" s="199"/>
      <c r="O162" s="199"/>
      <c r="P162" s="214">
        <v>2</v>
      </c>
      <c r="Q162" s="47"/>
      <c r="R162" s="145"/>
      <c r="S162" s="75"/>
      <c r="T162" s="75"/>
      <c r="U162" s="140"/>
    </row>
    <row r="163" spans="1:21">
      <c r="A163" s="57">
        <v>44503</v>
      </c>
      <c r="B163" s="25">
        <v>1218</v>
      </c>
      <c r="C163" s="199"/>
      <c r="D163" s="199"/>
      <c r="E163" s="199"/>
      <c r="F163" s="199"/>
      <c r="G163" s="199"/>
      <c r="H163" s="199"/>
      <c r="I163" s="199"/>
      <c r="J163" s="199"/>
      <c r="K163" s="199"/>
      <c r="L163" s="199"/>
      <c r="M163" s="199"/>
      <c r="N163" s="199"/>
      <c r="O163" s="199"/>
      <c r="P163" s="214">
        <v>0</v>
      </c>
      <c r="Q163" s="47"/>
      <c r="R163" s="145"/>
      <c r="S163" s="75"/>
      <c r="T163" s="75"/>
      <c r="U163" s="140"/>
    </row>
    <row r="164" spans="1:21">
      <c r="A164" s="57">
        <v>44504</v>
      </c>
      <c r="B164" s="25">
        <v>1115</v>
      </c>
      <c r="C164" s="199"/>
      <c r="D164" s="199"/>
      <c r="E164" s="199"/>
      <c r="F164" s="199"/>
      <c r="G164" s="199"/>
      <c r="H164" s="199"/>
      <c r="I164" s="199"/>
      <c r="J164" s="199"/>
      <c r="K164" s="199"/>
      <c r="L164" s="199"/>
      <c r="M164" s="199"/>
      <c r="N164" s="199"/>
      <c r="O164" s="199"/>
      <c r="P164" s="47">
        <v>0</v>
      </c>
      <c r="Q164" s="47"/>
      <c r="R164" s="145"/>
      <c r="S164" s="75"/>
      <c r="T164" s="75"/>
      <c r="U164" s="140"/>
    </row>
    <row r="165" spans="1:21">
      <c r="A165" s="57">
        <v>44505</v>
      </c>
      <c r="B165" s="25">
        <v>697</v>
      </c>
      <c r="C165" s="199"/>
      <c r="D165" s="199"/>
      <c r="E165" s="199"/>
      <c r="F165" s="199"/>
      <c r="G165" s="199"/>
      <c r="H165" s="199"/>
      <c r="I165" s="199"/>
      <c r="J165" s="199"/>
      <c r="K165" s="199"/>
      <c r="L165" s="199"/>
      <c r="M165" s="199"/>
      <c r="N165" s="199"/>
      <c r="O165" s="199"/>
      <c r="P165" s="47">
        <v>0</v>
      </c>
      <c r="Q165" s="47"/>
      <c r="R165" s="145"/>
      <c r="S165" s="75"/>
      <c r="T165" s="75"/>
      <c r="U165" s="140"/>
    </row>
    <row r="166" spans="1:21">
      <c r="A166" s="57">
        <v>44506</v>
      </c>
      <c r="B166" s="25">
        <v>1615</v>
      </c>
      <c r="C166" s="199"/>
      <c r="D166" s="199"/>
      <c r="E166" s="199"/>
      <c r="F166" s="199"/>
      <c r="G166" s="199"/>
      <c r="H166" s="199"/>
      <c r="I166" s="199"/>
      <c r="J166" s="199"/>
      <c r="K166" s="199"/>
      <c r="L166" s="199"/>
      <c r="M166" s="199"/>
      <c r="N166" s="199"/>
      <c r="O166" s="199"/>
      <c r="P166" s="47">
        <v>0</v>
      </c>
      <c r="Q166" s="47"/>
      <c r="R166" s="145"/>
      <c r="S166" s="75"/>
      <c r="T166" s="75"/>
      <c r="U166" s="140"/>
    </row>
    <row r="167" spans="1:21">
      <c r="A167" s="57">
        <v>44507</v>
      </c>
      <c r="B167" s="25">
        <v>1263</v>
      </c>
      <c r="C167" s="199"/>
      <c r="D167" s="199"/>
      <c r="E167" s="199"/>
      <c r="F167" s="199"/>
      <c r="G167" s="199"/>
      <c r="H167" s="199"/>
      <c r="I167" s="199"/>
      <c r="J167" s="199"/>
      <c r="K167" s="199"/>
      <c r="L167" s="199"/>
      <c r="M167" s="199"/>
      <c r="N167" s="199"/>
      <c r="O167" s="199"/>
      <c r="P167" s="47">
        <v>2</v>
      </c>
      <c r="Q167" s="47"/>
      <c r="R167" s="145"/>
      <c r="S167" s="75"/>
      <c r="T167" s="75"/>
      <c r="U167" s="140"/>
    </row>
    <row r="168" spans="1:21">
      <c r="A168" s="57">
        <v>44508</v>
      </c>
      <c r="B168" s="25">
        <v>1310</v>
      </c>
      <c r="C168" s="199"/>
      <c r="D168" s="199"/>
      <c r="E168" s="199"/>
      <c r="F168" s="199"/>
      <c r="G168" s="199"/>
      <c r="H168" s="199"/>
      <c r="I168" s="199"/>
      <c r="J168" s="199"/>
      <c r="K168" s="199"/>
      <c r="L168" s="199"/>
      <c r="M168" s="199"/>
      <c r="N168" s="199"/>
      <c r="O168" s="199"/>
      <c r="P168" s="47">
        <v>5</v>
      </c>
      <c r="Q168" s="47"/>
      <c r="R168" s="145"/>
      <c r="S168" s="75"/>
      <c r="T168" s="75"/>
      <c r="U168" s="140"/>
    </row>
    <row r="169" spans="1:21">
      <c r="A169" s="57">
        <v>44509</v>
      </c>
      <c r="B169" s="25">
        <v>747</v>
      </c>
      <c r="C169" s="201"/>
      <c r="D169" s="213"/>
      <c r="E169" s="213"/>
      <c r="F169" s="214"/>
      <c r="G169" s="214"/>
      <c r="H169" s="214"/>
      <c r="I169" s="201"/>
      <c r="J169" s="201"/>
      <c r="K169" s="201"/>
      <c r="L169" s="201"/>
      <c r="M169" s="201"/>
      <c r="N169" s="201"/>
      <c r="O169" s="201"/>
      <c r="P169" s="202">
        <v>0</v>
      </c>
      <c r="Q169" s="202"/>
      <c r="R169" s="145"/>
      <c r="S169" s="75"/>
      <c r="T169" s="75"/>
      <c r="U169" s="140"/>
    </row>
    <row r="170" spans="1:21">
      <c r="A170" s="57">
        <v>44510</v>
      </c>
      <c r="B170" s="25">
        <v>1613</v>
      </c>
      <c r="C170" s="199"/>
      <c r="D170" s="199"/>
      <c r="E170" s="199"/>
      <c r="F170" s="199"/>
      <c r="G170" s="199"/>
      <c r="H170" s="199"/>
      <c r="I170" s="199"/>
      <c r="J170" s="199"/>
      <c r="K170" s="199"/>
      <c r="L170" s="199"/>
      <c r="M170" s="199"/>
      <c r="N170" s="199"/>
      <c r="O170" s="199"/>
      <c r="P170" s="47">
        <v>22</v>
      </c>
      <c r="Q170" s="47"/>
      <c r="R170" s="145"/>
      <c r="S170" s="75"/>
      <c r="T170" s="75"/>
      <c r="U170" s="140"/>
    </row>
    <row r="171" spans="1:21">
      <c r="A171" s="57">
        <v>44511</v>
      </c>
      <c r="B171" s="25">
        <v>1246</v>
      </c>
      <c r="C171" s="95">
        <v>0.66</v>
      </c>
      <c r="D171" s="95">
        <v>0.01</v>
      </c>
      <c r="E171" s="95">
        <v>7.2</v>
      </c>
      <c r="F171" s="95" t="s">
        <v>42</v>
      </c>
      <c r="G171" s="95">
        <v>4</v>
      </c>
      <c r="H171" s="95">
        <v>2</v>
      </c>
      <c r="I171" s="95">
        <v>3.6</v>
      </c>
      <c r="J171" s="95">
        <v>0.19</v>
      </c>
      <c r="K171" s="95">
        <v>3.23</v>
      </c>
      <c r="L171" s="95">
        <v>5.81</v>
      </c>
      <c r="M171" s="95">
        <v>1.61</v>
      </c>
      <c r="N171" s="95">
        <v>0.31</v>
      </c>
      <c r="O171" s="95">
        <v>6.45</v>
      </c>
      <c r="P171" s="47">
        <v>2</v>
      </c>
      <c r="Q171" s="47" t="s">
        <v>88</v>
      </c>
      <c r="R171" s="145">
        <v>0.42708333333333331</v>
      </c>
      <c r="S171" s="75" t="s">
        <v>97</v>
      </c>
      <c r="T171" s="75" t="s">
        <v>98</v>
      </c>
      <c r="U171" s="140"/>
    </row>
    <row r="172" spans="1:21">
      <c r="A172" s="57">
        <v>44512</v>
      </c>
      <c r="B172" s="25">
        <v>1404</v>
      </c>
      <c r="C172" s="199"/>
      <c r="D172" s="199"/>
      <c r="E172" s="199"/>
      <c r="F172" s="199"/>
      <c r="G172" s="199"/>
      <c r="H172" s="199"/>
      <c r="I172" s="199"/>
      <c r="J172" s="199"/>
      <c r="K172" s="199"/>
      <c r="L172" s="199"/>
      <c r="M172" s="199"/>
      <c r="N172" s="199"/>
      <c r="O172" s="199"/>
      <c r="P172" s="47">
        <v>1</v>
      </c>
      <c r="Q172" s="47"/>
      <c r="R172" s="145"/>
      <c r="S172" s="75"/>
      <c r="T172" s="75"/>
      <c r="U172" s="140"/>
    </row>
    <row r="173" spans="1:21">
      <c r="A173" s="57">
        <v>44513</v>
      </c>
      <c r="B173" s="25">
        <v>1061</v>
      </c>
      <c r="C173" s="199"/>
      <c r="D173" s="199"/>
      <c r="E173" s="199"/>
      <c r="F173" s="199"/>
      <c r="G173" s="199"/>
      <c r="H173" s="199"/>
      <c r="I173" s="199"/>
      <c r="J173" s="199"/>
      <c r="K173" s="199"/>
      <c r="L173" s="199"/>
      <c r="M173" s="199"/>
      <c r="N173" s="199"/>
      <c r="O173" s="199"/>
      <c r="P173" s="47">
        <v>0</v>
      </c>
      <c r="Q173" s="47"/>
      <c r="R173" s="145"/>
      <c r="S173" s="75"/>
      <c r="T173" s="75"/>
      <c r="U173" s="140"/>
    </row>
    <row r="174" spans="1:21">
      <c r="A174" s="57">
        <v>44514</v>
      </c>
      <c r="B174" s="25">
        <v>1305</v>
      </c>
      <c r="C174" s="199"/>
      <c r="D174" s="199"/>
      <c r="E174" s="199"/>
      <c r="F174" s="199"/>
      <c r="G174" s="199"/>
      <c r="H174" s="199"/>
      <c r="I174" s="199"/>
      <c r="J174" s="199"/>
      <c r="K174" s="199"/>
      <c r="L174" s="199"/>
      <c r="M174" s="199"/>
      <c r="N174" s="199"/>
      <c r="O174" s="199"/>
      <c r="P174" s="47">
        <v>0</v>
      </c>
      <c r="Q174" s="47"/>
      <c r="R174" s="145"/>
      <c r="S174" s="75"/>
      <c r="T174" s="75"/>
      <c r="U174" s="140"/>
    </row>
    <row r="175" spans="1:21">
      <c r="A175" s="57">
        <v>44515</v>
      </c>
      <c r="B175" s="25">
        <v>1568</v>
      </c>
      <c r="C175" s="199"/>
      <c r="D175" s="199"/>
      <c r="E175" s="199"/>
      <c r="F175" s="199"/>
      <c r="G175" s="199"/>
      <c r="H175" s="199"/>
      <c r="I175" s="199"/>
      <c r="J175" s="199"/>
      <c r="K175" s="199"/>
      <c r="L175" s="199"/>
      <c r="M175" s="199"/>
      <c r="N175" s="199"/>
      <c r="O175" s="199"/>
      <c r="P175" s="47">
        <v>0</v>
      </c>
      <c r="Q175" s="47"/>
      <c r="R175" s="145"/>
      <c r="S175" s="75"/>
      <c r="T175" s="75"/>
      <c r="U175" s="140"/>
    </row>
    <row r="176" spans="1:21">
      <c r="A176" s="57">
        <v>44516</v>
      </c>
      <c r="B176" s="25">
        <v>1089</v>
      </c>
      <c r="C176" s="199"/>
      <c r="D176" s="199"/>
      <c r="E176" s="199"/>
      <c r="F176" s="199"/>
      <c r="G176" s="199"/>
      <c r="H176" s="199"/>
      <c r="I176" s="199"/>
      <c r="J176" s="199"/>
      <c r="K176" s="199"/>
      <c r="L176" s="199"/>
      <c r="M176" s="199"/>
      <c r="N176" s="199"/>
      <c r="O176" s="199"/>
      <c r="P176" s="47">
        <v>0</v>
      </c>
      <c r="Q176" s="47"/>
      <c r="R176" s="145"/>
      <c r="S176" s="75"/>
      <c r="T176" s="75"/>
      <c r="U176" s="140"/>
    </row>
    <row r="177" spans="1:21">
      <c r="A177" s="57">
        <v>44517</v>
      </c>
      <c r="B177" s="25">
        <v>1180</v>
      </c>
      <c r="C177" s="199"/>
      <c r="D177" s="199"/>
      <c r="E177" s="199"/>
      <c r="F177" s="199"/>
      <c r="G177" s="199"/>
      <c r="H177" s="199"/>
      <c r="I177" s="199"/>
      <c r="J177" s="199"/>
      <c r="K177" s="199"/>
      <c r="L177" s="199"/>
      <c r="M177" s="199"/>
      <c r="N177" s="199"/>
      <c r="O177" s="199"/>
      <c r="P177" s="47">
        <v>6</v>
      </c>
      <c r="Q177" s="47"/>
      <c r="R177" s="145"/>
      <c r="S177" s="75"/>
      <c r="T177" s="75"/>
      <c r="U177" s="140"/>
    </row>
    <row r="178" spans="1:21">
      <c r="A178" s="57">
        <v>44518</v>
      </c>
      <c r="B178" s="25">
        <v>1179</v>
      </c>
      <c r="C178" s="199"/>
      <c r="D178" s="199"/>
      <c r="E178" s="199"/>
      <c r="F178" s="199"/>
      <c r="G178" s="199"/>
      <c r="H178" s="199"/>
      <c r="I178" s="199"/>
      <c r="J178" s="199"/>
      <c r="K178" s="199"/>
      <c r="L178" s="199"/>
      <c r="M178" s="199"/>
      <c r="N178" s="199"/>
      <c r="O178" s="199"/>
      <c r="P178" s="47">
        <v>0</v>
      </c>
      <c r="Q178" s="47"/>
      <c r="R178" s="145"/>
      <c r="S178" s="75"/>
      <c r="T178" s="75"/>
      <c r="U178" s="140"/>
    </row>
    <row r="179" spans="1:21">
      <c r="A179" s="57">
        <v>44519</v>
      </c>
      <c r="B179" s="25">
        <v>1281</v>
      </c>
      <c r="C179" s="199"/>
      <c r="D179" s="199"/>
      <c r="E179" s="199"/>
      <c r="F179" s="199"/>
      <c r="G179" s="199"/>
      <c r="H179" s="199"/>
      <c r="I179" s="199"/>
      <c r="J179" s="199"/>
      <c r="K179" s="199"/>
      <c r="L179" s="199"/>
      <c r="M179" s="199"/>
      <c r="N179" s="199"/>
      <c r="O179" s="199"/>
      <c r="P179" s="47">
        <v>0</v>
      </c>
      <c r="Q179" s="47"/>
      <c r="R179" s="145"/>
      <c r="S179" s="75"/>
      <c r="T179" s="75"/>
      <c r="U179" s="140"/>
    </row>
    <row r="180" spans="1:21">
      <c r="A180" s="57">
        <v>44520</v>
      </c>
      <c r="B180" s="25">
        <v>1265</v>
      </c>
      <c r="C180" s="199"/>
      <c r="D180" s="199"/>
      <c r="E180" s="199"/>
      <c r="F180" s="199"/>
      <c r="G180" s="199"/>
      <c r="H180" s="199"/>
      <c r="I180" s="199"/>
      <c r="J180" s="199"/>
      <c r="K180" s="199"/>
      <c r="L180" s="199"/>
      <c r="M180" s="199"/>
      <c r="N180" s="199"/>
      <c r="O180" s="199"/>
      <c r="P180" s="47">
        <v>0</v>
      </c>
      <c r="Q180" s="47"/>
      <c r="R180" s="145"/>
      <c r="S180" s="75"/>
      <c r="T180" s="75"/>
      <c r="U180" s="140"/>
    </row>
    <row r="181" spans="1:21">
      <c r="A181" s="57">
        <v>44521</v>
      </c>
      <c r="B181" s="25">
        <v>782</v>
      </c>
      <c r="C181" s="199"/>
      <c r="D181" s="199"/>
      <c r="E181" s="199"/>
      <c r="F181" s="199"/>
      <c r="G181" s="199"/>
      <c r="H181" s="199"/>
      <c r="I181" s="199"/>
      <c r="J181" s="199"/>
      <c r="K181" s="199"/>
      <c r="L181" s="199"/>
      <c r="M181" s="199"/>
      <c r="N181" s="199"/>
      <c r="O181" s="199"/>
      <c r="P181" s="47">
        <v>27</v>
      </c>
      <c r="Q181" s="47"/>
      <c r="R181" s="145"/>
      <c r="S181" s="75"/>
      <c r="T181" s="75"/>
      <c r="U181" s="140"/>
    </row>
    <row r="182" spans="1:21">
      <c r="A182" s="57">
        <v>44522</v>
      </c>
      <c r="B182" s="25">
        <v>1649</v>
      </c>
      <c r="C182" s="199"/>
      <c r="D182" s="199"/>
      <c r="E182" s="199"/>
      <c r="F182" s="199"/>
      <c r="G182" s="199"/>
      <c r="H182" s="199"/>
      <c r="I182" s="199"/>
      <c r="J182" s="199"/>
      <c r="K182" s="199"/>
      <c r="L182" s="199"/>
      <c r="M182" s="199"/>
      <c r="N182" s="199"/>
      <c r="O182" s="199"/>
      <c r="P182" s="47">
        <v>7</v>
      </c>
      <c r="Q182" s="47"/>
      <c r="R182" s="145"/>
      <c r="S182" s="75"/>
      <c r="T182" s="75"/>
      <c r="U182" s="140"/>
    </row>
    <row r="183" spans="1:21">
      <c r="A183" s="57">
        <v>44523</v>
      </c>
      <c r="B183" s="25">
        <v>1411</v>
      </c>
      <c r="C183" s="95">
        <v>0.5</v>
      </c>
      <c r="D183" s="215">
        <v>0.05</v>
      </c>
      <c r="E183" s="215">
        <v>7.3</v>
      </c>
      <c r="F183" s="216" t="s">
        <v>42</v>
      </c>
      <c r="G183" s="216">
        <v>5</v>
      </c>
      <c r="H183" s="216" t="s">
        <v>53</v>
      </c>
      <c r="I183" s="95">
        <v>4.0999999999999996</v>
      </c>
      <c r="J183" s="95">
        <v>0.22</v>
      </c>
      <c r="K183" s="95">
        <v>1.23</v>
      </c>
      <c r="L183" s="95">
        <v>5.0599999999999996</v>
      </c>
      <c r="M183" s="95">
        <v>1.23</v>
      </c>
      <c r="N183" s="95">
        <v>0.27</v>
      </c>
      <c r="O183" s="95">
        <v>6.17</v>
      </c>
      <c r="P183" s="202">
        <v>12</v>
      </c>
      <c r="Q183" s="202" t="s">
        <v>89</v>
      </c>
      <c r="R183" s="145">
        <v>0.33333333333333331</v>
      </c>
      <c r="S183" s="75" t="s">
        <v>99</v>
      </c>
      <c r="T183" s="75" t="s">
        <v>99</v>
      </c>
      <c r="U183" s="140"/>
    </row>
    <row r="184" spans="1:21">
      <c r="A184" s="57">
        <v>44524</v>
      </c>
      <c r="B184" s="25">
        <v>1233</v>
      </c>
      <c r="C184" s="199"/>
      <c r="D184" s="199"/>
      <c r="E184" s="199"/>
      <c r="F184" s="199"/>
      <c r="G184" s="199"/>
      <c r="H184" s="199"/>
      <c r="I184" s="199"/>
      <c r="J184" s="199"/>
      <c r="K184" s="199"/>
      <c r="L184" s="199"/>
      <c r="M184" s="199"/>
      <c r="N184" s="199"/>
      <c r="O184" s="199"/>
      <c r="P184" s="47">
        <v>2</v>
      </c>
      <c r="Q184" s="47"/>
      <c r="R184" s="145"/>
      <c r="S184" s="75"/>
      <c r="T184" s="75"/>
      <c r="U184" s="140"/>
    </row>
    <row r="185" spans="1:21">
      <c r="A185" s="57">
        <v>44525</v>
      </c>
      <c r="B185" s="25">
        <v>1394</v>
      </c>
      <c r="C185" s="199"/>
      <c r="D185" s="199"/>
      <c r="E185" s="199"/>
      <c r="F185" s="199"/>
      <c r="G185" s="199"/>
      <c r="H185" s="199"/>
      <c r="I185" s="199"/>
      <c r="J185" s="199"/>
      <c r="K185" s="199"/>
      <c r="L185" s="199"/>
      <c r="M185" s="199"/>
      <c r="N185" s="199"/>
      <c r="O185" s="199"/>
      <c r="P185" s="47">
        <v>8</v>
      </c>
      <c r="Q185" s="47"/>
      <c r="R185" s="145"/>
      <c r="S185" s="75"/>
      <c r="T185" s="75"/>
      <c r="U185" s="140"/>
    </row>
    <row r="186" spans="1:21">
      <c r="A186" s="57">
        <v>44526</v>
      </c>
      <c r="B186" s="25">
        <v>1559</v>
      </c>
      <c r="C186" s="199"/>
      <c r="D186" s="199"/>
      <c r="E186" s="199"/>
      <c r="F186" s="199"/>
      <c r="G186" s="199"/>
      <c r="H186" s="199"/>
      <c r="I186" s="199"/>
      <c r="J186" s="199"/>
      <c r="K186" s="199"/>
      <c r="L186" s="199"/>
      <c r="M186" s="199"/>
      <c r="N186" s="199"/>
      <c r="O186" s="199"/>
      <c r="P186" s="47">
        <v>4</v>
      </c>
      <c r="Q186" s="47"/>
      <c r="R186" s="145"/>
      <c r="S186" s="75"/>
      <c r="T186" s="75"/>
      <c r="U186" s="140"/>
    </row>
    <row r="187" spans="1:21">
      <c r="A187" s="57">
        <v>44527</v>
      </c>
      <c r="B187" s="25">
        <v>879</v>
      </c>
      <c r="C187" s="199"/>
      <c r="D187" s="199"/>
      <c r="E187" s="199"/>
      <c r="F187" s="199"/>
      <c r="G187" s="199"/>
      <c r="H187" s="199"/>
      <c r="I187" s="199"/>
      <c r="J187" s="199"/>
      <c r="K187" s="199"/>
      <c r="L187" s="199"/>
      <c r="M187" s="199"/>
      <c r="N187" s="199"/>
      <c r="O187" s="199"/>
      <c r="P187" s="47">
        <v>12</v>
      </c>
      <c r="Q187" s="47"/>
      <c r="R187" s="145"/>
      <c r="S187" s="75"/>
      <c r="T187" s="75"/>
      <c r="U187" s="140"/>
    </row>
    <row r="188" spans="1:21">
      <c r="A188" s="57">
        <v>44528</v>
      </c>
      <c r="B188" s="25">
        <v>1711</v>
      </c>
      <c r="C188" s="199"/>
      <c r="D188" s="199"/>
      <c r="E188" s="199"/>
      <c r="F188" s="199"/>
      <c r="G188" s="199"/>
      <c r="H188" s="199"/>
      <c r="I188" s="199"/>
      <c r="J188" s="199"/>
      <c r="K188" s="199"/>
      <c r="L188" s="199"/>
      <c r="M188" s="199"/>
      <c r="N188" s="199"/>
      <c r="O188" s="199"/>
      <c r="P188" s="47">
        <v>1</v>
      </c>
      <c r="Q188" s="47"/>
      <c r="R188" s="145"/>
      <c r="S188" s="75"/>
      <c r="T188" s="75"/>
      <c r="U188" s="140"/>
    </row>
    <row r="189" spans="1:21">
      <c r="A189" s="57">
        <v>44529</v>
      </c>
      <c r="B189" s="25">
        <v>1302</v>
      </c>
      <c r="C189" s="199"/>
      <c r="D189" s="199"/>
      <c r="E189" s="199"/>
      <c r="F189" s="199"/>
      <c r="G189" s="199"/>
      <c r="H189" s="199"/>
      <c r="I189" s="199"/>
      <c r="J189" s="199"/>
      <c r="K189" s="199"/>
      <c r="L189" s="199"/>
      <c r="M189" s="199"/>
      <c r="N189" s="199"/>
      <c r="O189" s="199"/>
      <c r="P189" s="47">
        <v>0</v>
      </c>
      <c r="Q189" s="47"/>
      <c r="R189" s="145"/>
      <c r="S189" s="75"/>
      <c r="T189" s="75"/>
      <c r="U189" s="140"/>
    </row>
    <row r="190" spans="1:21">
      <c r="A190" s="57">
        <v>44530</v>
      </c>
      <c r="B190" s="25">
        <v>1377</v>
      </c>
      <c r="C190" s="199"/>
      <c r="D190" s="199"/>
      <c r="E190" s="199"/>
      <c r="F190" s="199"/>
      <c r="G190" s="199"/>
      <c r="H190" s="199"/>
      <c r="I190" s="199"/>
      <c r="J190" s="199"/>
      <c r="K190" s="199"/>
      <c r="L190" s="199"/>
      <c r="M190" s="199"/>
      <c r="N190" s="199"/>
      <c r="O190" s="199"/>
      <c r="P190" s="47">
        <v>1</v>
      </c>
      <c r="Q190" s="47"/>
      <c r="R190" s="145"/>
      <c r="S190" s="75"/>
      <c r="T190" s="75"/>
      <c r="U190" s="140"/>
    </row>
    <row r="191" spans="1:21">
      <c r="A191" s="57">
        <v>44531</v>
      </c>
      <c r="B191" s="25">
        <v>2906</v>
      </c>
      <c r="C191" s="199"/>
      <c r="D191" s="199"/>
      <c r="E191" s="199"/>
      <c r="F191" s="199"/>
      <c r="G191" s="199"/>
      <c r="H191" s="199"/>
      <c r="I191" s="199"/>
      <c r="J191" s="199"/>
      <c r="K191" s="199"/>
      <c r="L191" s="199"/>
      <c r="M191" s="199"/>
      <c r="N191" s="199"/>
      <c r="O191" s="199"/>
      <c r="P191" s="47">
        <v>107</v>
      </c>
      <c r="Q191" s="47"/>
      <c r="R191" s="145"/>
      <c r="S191" s="75"/>
      <c r="T191" s="75"/>
      <c r="U191" s="140"/>
    </row>
    <row r="192" spans="1:21">
      <c r="A192" s="57">
        <v>44532</v>
      </c>
      <c r="B192" s="25">
        <v>4057</v>
      </c>
      <c r="C192" s="199"/>
      <c r="D192" s="199"/>
      <c r="E192" s="199"/>
      <c r="F192" s="199"/>
      <c r="G192" s="199"/>
      <c r="H192" s="199"/>
      <c r="I192" s="199"/>
      <c r="J192" s="199"/>
      <c r="K192" s="199"/>
      <c r="L192" s="199"/>
      <c r="M192" s="199"/>
      <c r="N192" s="199"/>
      <c r="O192" s="199"/>
      <c r="P192" s="47">
        <v>7</v>
      </c>
      <c r="Q192" s="47"/>
      <c r="R192" s="145"/>
      <c r="S192" s="75"/>
      <c r="T192" s="75"/>
      <c r="U192" s="140"/>
    </row>
    <row r="193" spans="1:21">
      <c r="A193" s="57">
        <v>44533</v>
      </c>
      <c r="B193" s="25">
        <v>2375</v>
      </c>
      <c r="C193" s="199"/>
      <c r="D193" s="199"/>
      <c r="E193" s="199"/>
      <c r="F193" s="199"/>
      <c r="G193" s="199"/>
      <c r="H193" s="199"/>
      <c r="I193" s="199"/>
      <c r="J193" s="199"/>
      <c r="K193" s="199"/>
      <c r="L193" s="199"/>
      <c r="M193" s="199"/>
      <c r="N193" s="199"/>
      <c r="O193" s="199"/>
      <c r="P193" s="47">
        <v>2</v>
      </c>
      <c r="Q193" s="47"/>
      <c r="R193" s="145"/>
      <c r="S193" s="75"/>
      <c r="T193" s="75"/>
      <c r="U193" s="140"/>
    </row>
    <row r="194" spans="1:21">
      <c r="A194" s="57">
        <v>44534</v>
      </c>
      <c r="B194" s="25">
        <v>1841</v>
      </c>
      <c r="C194" s="199"/>
      <c r="D194" s="199"/>
      <c r="E194" s="199"/>
      <c r="F194" s="199"/>
      <c r="G194" s="199"/>
      <c r="H194" s="199"/>
      <c r="I194" s="199"/>
      <c r="J194" s="199"/>
      <c r="K194" s="199"/>
      <c r="L194" s="199"/>
      <c r="M194" s="199"/>
      <c r="N194" s="199"/>
      <c r="O194" s="199"/>
      <c r="P194" s="47">
        <v>0</v>
      </c>
      <c r="Q194" s="47"/>
      <c r="R194" s="145"/>
      <c r="S194" s="75"/>
      <c r="T194" s="75"/>
      <c r="U194" s="140"/>
    </row>
    <row r="195" spans="1:21">
      <c r="A195" s="57">
        <v>44535</v>
      </c>
      <c r="B195" s="25">
        <v>2618</v>
      </c>
      <c r="C195" s="199"/>
      <c r="D195" s="199"/>
      <c r="E195" s="199"/>
      <c r="F195" s="199"/>
      <c r="G195" s="199"/>
      <c r="H195" s="199"/>
      <c r="I195" s="199"/>
      <c r="J195" s="199"/>
      <c r="K195" s="199"/>
      <c r="L195" s="199"/>
      <c r="M195" s="199"/>
      <c r="N195" s="199"/>
      <c r="O195" s="199"/>
      <c r="P195" s="47">
        <v>22</v>
      </c>
      <c r="Q195" s="47"/>
      <c r="R195" s="145"/>
      <c r="S195" s="75"/>
      <c r="T195" s="75"/>
      <c r="U195" s="140"/>
    </row>
    <row r="196" spans="1:21">
      <c r="A196" s="57">
        <v>44536</v>
      </c>
      <c r="B196" s="25">
        <v>2315</v>
      </c>
      <c r="C196" s="199"/>
      <c r="D196" s="199"/>
      <c r="E196" s="199"/>
      <c r="F196" s="199"/>
      <c r="G196" s="199"/>
      <c r="H196" s="199"/>
      <c r="I196" s="199"/>
      <c r="J196" s="199"/>
      <c r="K196" s="199"/>
      <c r="L196" s="199"/>
      <c r="M196" s="199"/>
      <c r="N196" s="199"/>
      <c r="O196" s="199"/>
      <c r="P196" s="47">
        <v>27</v>
      </c>
      <c r="Q196" s="47"/>
      <c r="R196" s="145"/>
      <c r="S196" s="75"/>
      <c r="T196" s="75"/>
      <c r="U196" s="140"/>
    </row>
    <row r="197" spans="1:21">
      <c r="A197" s="57">
        <v>44537</v>
      </c>
      <c r="B197" s="25">
        <v>3079</v>
      </c>
      <c r="C197" s="201"/>
      <c r="D197" s="213"/>
      <c r="E197" s="213"/>
      <c r="F197" s="214"/>
      <c r="G197" s="214"/>
      <c r="H197" s="214"/>
      <c r="I197" s="201"/>
      <c r="J197" s="201"/>
      <c r="K197" s="201"/>
      <c r="L197" s="201"/>
      <c r="M197" s="201"/>
      <c r="N197" s="201"/>
      <c r="O197" s="201"/>
      <c r="P197" s="202">
        <v>19</v>
      </c>
      <c r="Q197" s="202"/>
      <c r="R197" s="145"/>
      <c r="S197" s="75"/>
      <c r="T197" s="75"/>
      <c r="U197" s="140"/>
    </row>
    <row r="198" spans="1:21">
      <c r="A198" s="57">
        <v>44538</v>
      </c>
      <c r="B198" s="25">
        <v>2421</v>
      </c>
      <c r="C198" s="95">
        <v>0.61</v>
      </c>
      <c r="D198" s="95">
        <v>0.01</v>
      </c>
      <c r="E198" s="95">
        <v>7</v>
      </c>
      <c r="F198" s="95" t="s">
        <v>42</v>
      </c>
      <c r="G198" s="95">
        <v>2</v>
      </c>
      <c r="H198" s="95" t="s">
        <v>53</v>
      </c>
      <c r="I198" s="95">
        <v>3.7</v>
      </c>
      <c r="J198" s="95">
        <v>0.23</v>
      </c>
      <c r="K198" s="95">
        <v>6.16</v>
      </c>
      <c r="L198" s="95">
        <v>11.39</v>
      </c>
      <c r="M198" s="95">
        <v>6.16</v>
      </c>
      <c r="N198" s="95">
        <v>0.71</v>
      </c>
      <c r="O198" s="95">
        <v>6.16</v>
      </c>
      <c r="P198" s="47">
        <v>2</v>
      </c>
      <c r="Q198" s="47" t="s">
        <v>88</v>
      </c>
      <c r="R198" s="145">
        <v>0.32291666666666669</v>
      </c>
      <c r="S198" s="75" t="s">
        <v>100</v>
      </c>
      <c r="T198" s="75" t="s">
        <v>101</v>
      </c>
      <c r="U198" s="140"/>
    </row>
    <row r="199" spans="1:21">
      <c r="A199" s="57">
        <v>44539</v>
      </c>
      <c r="B199" s="25">
        <v>2447</v>
      </c>
      <c r="C199" s="199"/>
      <c r="D199" s="199"/>
      <c r="E199" s="199"/>
      <c r="F199" s="199"/>
      <c r="G199" s="199"/>
      <c r="H199" s="199"/>
      <c r="I199" s="199"/>
      <c r="J199" s="199"/>
      <c r="K199" s="199"/>
      <c r="L199" s="199"/>
      <c r="M199" s="199"/>
      <c r="N199" s="199"/>
      <c r="O199" s="199"/>
      <c r="P199" s="47">
        <v>23</v>
      </c>
      <c r="Q199" s="47"/>
      <c r="R199" s="145"/>
      <c r="S199" s="75"/>
      <c r="T199" s="75"/>
      <c r="U199" s="140"/>
    </row>
    <row r="200" spans="1:21">
      <c r="A200" s="57">
        <v>44540</v>
      </c>
      <c r="B200" s="25">
        <v>2864</v>
      </c>
      <c r="C200" s="199"/>
      <c r="D200" s="199"/>
      <c r="E200" s="199"/>
      <c r="F200" s="199"/>
      <c r="G200" s="199"/>
      <c r="H200" s="199"/>
      <c r="I200" s="199"/>
      <c r="J200" s="199"/>
      <c r="K200" s="199"/>
      <c r="L200" s="199"/>
      <c r="M200" s="199"/>
      <c r="N200" s="199"/>
      <c r="O200" s="199"/>
      <c r="P200" s="47">
        <v>31</v>
      </c>
      <c r="Q200" s="47"/>
      <c r="R200" s="145"/>
      <c r="S200" s="75"/>
      <c r="T200" s="75"/>
      <c r="U200" s="140"/>
    </row>
    <row r="201" spans="1:21">
      <c r="A201" s="57">
        <v>44541</v>
      </c>
      <c r="B201" s="25">
        <v>2480</v>
      </c>
      <c r="C201" s="199"/>
      <c r="D201" s="199"/>
      <c r="E201" s="199"/>
      <c r="F201" s="199"/>
      <c r="G201" s="199"/>
      <c r="H201" s="199"/>
      <c r="I201" s="199"/>
      <c r="J201" s="199"/>
      <c r="K201" s="199"/>
      <c r="L201" s="199"/>
      <c r="M201" s="199"/>
      <c r="N201" s="199"/>
      <c r="O201" s="199"/>
      <c r="P201" s="47">
        <v>0</v>
      </c>
      <c r="Q201" s="47"/>
      <c r="R201" s="145"/>
      <c r="S201" s="75"/>
      <c r="T201" s="75"/>
      <c r="U201" s="140"/>
    </row>
    <row r="202" spans="1:21">
      <c r="A202" s="57">
        <v>44542</v>
      </c>
      <c r="B202" s="25">
        <v>2435</v>
      </c>
      <c r="C202" s="199"/>
      <c r="D202" s="199"/>
      <c r="E202" s="199"/>
      <c r="F202" s="199"/>
      <c r="G202" s="199"/>
      <c r="H202" s="199"/>
      <c r="I202" s="199"/>
      <c r="J202" s="199"/>
      <c r="K202" s="199"/>
      <c r="L202" s="199"/>
      <c r="M202" s="199"/>
      <c r="N202" s="199"/>
      <c r="O202" s="199"/>
      <c r="P202" s="47">
        <v>7</v>
      </c>
      <c r="Q202" s="47"/>
      <c r="R202" s="145"/>
      <c r="S202" s="75"/>
      <c r="T202" s="75"/>
      <c r="U202" s="140"/>
    </row>
    <row r="203" spans="1:21">
      <c r="A203" s="57">
        <v>44543</v>
      </c>
      <c r="B203" s="25">
        <v>1881</v>
      </c>
      <c r="C203" s="199"/>
      <c r="D203" s="199"/>
      <c r="E203" s="199"/>
      <c r="F203" s="199"/>
      <c r="G203" s="199"/>
      <c r="H203" s="199"/>
      <c r="I203" s="199"/>
      <c r="J203" s="199"/>
      <c r="K203" s="199"/>
      <c r="L203" s="199"/>
      <c r="M203" s="199"/>
      <c r="N203" s="199"/>
      <c r="O203" s="199"/>
      <c r="P203" s="47">
        <v>1</v>
      </c>
      <c r="Q203" s="47"/>
      <c r="R203" s="145"/>
      <c r="S203" s="75"/>
      <c r="T203" s="75"/>
      <c r="U203" s="140"/>
    </row>
    <row r="204" spans="1:21">
      <c r="A204" s="57">
        <v>44544</v>
      </c>
      <c r="B204" s="25">
        <v>2079</v>
      </c>
      <c r="C204" s="199"/>
      <c r="D204" s="199"/>
      <c r="E204" s="199"/>
      <c r="F204" s="199"/>
      <c r="G204" s="199"/>
      <c r="H204" s="199"/>
      <c r="I204" s="199"/>
      <c r="J204" s="199"/>
      <c r="K204" s="199"/>
      <c r="L204" s="199"/>
      <c r="M204" s="199"/>
      <c r="N204" s="199"/>
      <c r="O204" s="199"/>
      <c r="P204" s="47">
        <v>0</v>
      </c>
      <c r="Q204" s="47"/>
      <c r="R204" s="145"/>
      <c r="S204" s="75"/>
      <c r="T204" s="75"/>
      <c r="U204" s="140"/>
    </row>
    <row r="205" spans="1:21">
      <c r="A205" s="57">
        <v>44545</v>
      </c>
      <c r="B205" s="25">
        <v>1715</v>
      </c>
      <c r="C205" s="95">
        <v>0.67</v>
      </c>
      <c r="D205" s="95">
        <v>0.01</v>
      </c>
      <c r="E205" s="95">
        <v>7.3</v>
      </c>
      <c r="F205" s="95" t="s">
        <v>42</v>
      </c>
      <c r="G205" s="95">
        <v>4</v>
      </c>
      <c r="H205" s="95" t="s">
        <v>53</v>
      </c>
      <c r="I205" s="95">
        <v>3.8</v>
      </c>
      <c r="J205" s="95">
        <v>0.23</v>
      </c>
      <c r="K205" s="95">
        <v>3.43</v>
      </c>
      <c r="L205" s="95">
        <v>6.52</v>
      </c>
      <c r="M205" s="95">
        <v>3.43</v>
      </c>
      <c r="N205" s="95">
        <v>0.39</v>
      </c>
      <c r="O205" s="95">
        <v>6.86</v>
      </c>
      <c r="P205" s="47">
        <v>0</v>
      </c>
      <c r="Q205" s="47" t="s">
        <v>88</v>
      </c>
      <c r="R205" s="145">
        <v>0.32291666666666669</v>
      </c>
      <c r="S205" s="75" t="s">
        <v>103</v>
      </c>
      <c r="T205" s="75" t="s">
        <v>102</v>
      </c>
      <c r="U205" s="140"/>
    </row>
    <row r="206" spans="1:21">
      <c r="A206" s="57">
        <v>44546</v>
      </c>
      <c r="B206" s="25">
        <v>1694</v>
      </c>
      <c r="C206" s="199"/>
      <c r="D206" s="199"/>
      <c r="E206" s="199"/>
      <c r="F206" s="199"/>
      <c r="G206" s="199"/>
      <c r="H206" s="199"/>
      <c r="I206" s="199"/>
      <c r="J206" s="199"/>
      <c r="K206" s="199"/>
      <c r="L206" s="199"/>
      <c r="M206" s="199"/>
      <c r="N206" s="199"/>
      <c r="O206" s="199"/>
      <c r="P206" s="47">
        <v>0</v>
      </c>
      <c r="Q206" s="47"/>
      <c r="R206" s="145"/>
      <c r="S206" s="75"/>
      <c r="T206" s="75"/>
      <c r="U206" s="140"/>
    </row>
    <row r="207" spans="1:21">
      <c r="A207" s="57">
        <v>44547</v>
      </c>
      <c r="B207" s="25">
        <v>1621</v>
      </c>
      <c r="C207" s="199"/>
      <c r="D207" s="199"/>
      <c r="E207" s="199"/>
      <c r="F207" s="199"/>
      <c r="G207" s="199"/>
      <c r="H207" s="199"/>
      <c r="I207" s="199"/>
      <c r="J207" s="199"/>
      <c r="K207" s="199"/>
      <c r="L207" s="199"/>
      <c r="M207" s="199"/>
      <c r="N207" s="199"/>
      <c r="O207" s="199"/>
      <c r="P207" s="47">
        <v>0</v>
      </c>
      <c r="Q207" s="47"/>
      <c r="R207" s="145"/>
      <c r="S207" s="75"/>
      <c r="T207" s="75"/>
      <c r="U207" s="140"/>
    </row>
    <row r="208" spans="1:21">
      <c r="A208" s="57">
        <v>44548</v>
      </c>
      <c r="B208" s="25">
        <v>1454</v>
      </c>
      <c r="C208" s="199"/>
      <c r="D208" s="199"/>
      <c r="E208" s="199"/>
      <c r="F208" s="199"/>
      <c r="G208" s="199"/>
      <c r="H208" s="199"/>
      <c r="I208" s="199"/>
      <c r="J208" s="199"/>
      <c r="K208" s="199"/>
      <c r="L208" s="199"/>
      <c r="M208" s="199"/>
      <c r="N208" s="199"/>
      <c r="O208" s="199"/>
      <c r="P208" s="47">
        <v>0</v>
      </c>
      <c r="Q208" s="47"/>
      <c r="R208" s="145"/>
      <c r="S208" s="75"/>
      <c r="T208" s="75"/>
      <c r="U208" s="140"/>
    </row>
    <row r="209" spans="1:21">
      <c r="A209" s="57">
        <v>44549</v>
      </c>
      <c r="B209" s="25">
        <v>1749</v>
      </c>
      <c r="C209" s="199"/>
      <c r="D209" s="199"/>
      <c r="E209" s="199"/>
      <c r="F209" s="199"/>
      <c r="G209" s="199"/>
      <c r="H209" s="199"/>
      <c r="I209" s="199"/>
      <c r="J209" s="199"/>
      <c r="K209" s="199"/>
      <c r="L209" s="199"/>
      <c r="M209" s="199"/>
      <c r="N209" s="199"/>
      <c r="O209" s="199"/>
      <c r="P209" s="47">
        <v>0</v>
      </c>
      <c r="Q209" s="47"/>
      <c r="R209" s="145"/>
      <c r="S209" s="75"/>
      <c r="T209" s="75"/>
      <c r="U209" s="140"/>
    </row>
    <row r="210" spans="1:21">
      <c r="A210" s="57">
        <v>44550</v>
      </c>
      <c r="B210" s="25">
        <v>1549</v>
      </c>
      <c r="C210" s="199"/>
      <c r="D210" s="199"/>
      <c r="E210" s="199"/>
      <c r="F210" s="199"/>
      <c r="G210" s="199"/>
      <c r="H210" s="199"/>
      <c r="I210" s="199"/>
      <c r="J210" s="199"/>
      <c r="K210" s="199"/>
      <c r="L210" s="199"/>
      <c r="M210" s="199"/>
      <c r="N210" s="199"/>
      <c r="O210" s="199"/>
      <c r="P210" s="47">
        <v>0</v>
      </c>
      <c r="Q210" s="47"/>
      <c r="R210" s="145"/>
      <c r="S210" s="75"/>
      <c r="T210" s="75"/>
      <c r="U210" s="140"/>
    </row>
    <row r="211" spans="1:21">
      <c r="A211" s="57">
        <v>44551</v>
      </c>
      <c r="B211" s="25">
        <v>1589</v>
      </c>
      <c r="C211" s="201"/>
      <c r="D211" s="201"/>
      <c r="E211" s="201"/>
      <c r="F211" s="201"/>
      <c r="G211" s="201"/>
      <c r="H211" s="201"/>
      <c r="I211" s="201"/>
      <c r="J211" s="201"/>
      <c r="K211" s="201"/>
      <c r="L211" s="201"/>
      <c r="M211" s="201"/>
      <c r="N211" s="201"/>
      <c r="O211" s="201"/>
      <c r="P211" s="202">
        <v>0</v>
      </c>
      <c r="Q211" s="202"/>
      <c r="R211" s="211"/>
      <c r="S211" s="212"/>
      <c r="T211" s="212"/>
      <c r="U211" s="140"/>
    </row>
    <row r="212" spans="1:21">
      <c r="A212" s="57">
        <v>44552</v>
      </c>
      <c r="B212" s="25">
        <v>1505</v>
      </c>
      <c r="C212" s="199"/>
      <c r="D212" s="199"/>
      <c r="E212" s="199"/>
      <c r="F212" s="199"/>
      <c r="G212" s="199"/>
      <c r="H212" s="199"/>
      <c r="I212" s="199"/>
      <c r="J212" s="199"/>
      <c r="K212" s="199"/>
      <c r="L212" s="199"/>
      <c r="M212" s="199"/>
      <c r="N212" s="199"/>
      <c r="O212" s="199"/>
      <c r="P212" s="47">
        <v>0</v>
      </c>
      <c r="Q212" s="47"/>
      <c r="R212" s="145"/>
      <c r="S212" s="75"/>
      <c r="T212" s="75"/>
      <c r="U212" s="140"/>
    </row>
    <row r="213" spans="1:21">
      <c r="A213" s="57">
        <v>44553</v>
      </c>
      <c r="B213" s="174">
        <v>1520</v>
      </c>
      <c r="C213" s="199"/>
      <c r="D213" s="199"/>
      <c r="E213" s="199"/>
      <c r="F213" s="199"/>
      <c r="G213" s="199"/>
      <c r="H213" s="199"/>
      <c r="I213" s="199"/>
      <c r="J213" s="199"/>
      <c r="K213" s="199"/>
      <c r="L213" s="199"/>
      <c r="M213" s="199"/>
      <c r="N213" s="199"/>
      <c r="O213" s="199"/>
      <c r="P213" s="47">
        <v>0</v>
      </c>
      <c r="Q213" s="47"/>
      <c r="R213" s="145"/>
      <c r="S213" s="75"/>
      <c r="T213" s="75"/>
      <c r="U213" s="140"/>
    </row>
    <row r="214" spans="1:21">
      <c r="A214" s="57">
        <v>44554</v>
      </c>
      <c r="B214" s="174">
        <v>1476</v>
      </c>
      <c r="C214" s="199"/>
      <c r="D214" s="199"/>
      <c r="E214" s="199"/>
      <c r="F214" s="199"/>
      <c r="G214" s="199"/>
      <c r="H214" s="199"/>
      <c r="I214" s="199"/>
      <c r="J214" s="199"/>
      <c r="K214" s="199"/>
      <c r="L214" s="199"/>
      <c r="M214" s="199"/>
      <c r="N214" s="199"/>
      <c r="O214" s="199"/>
      <c r="P214" s="47">
        <v>1</v>
      </c>
      <c r="Q214" s="47"/>
      <c r="R214" s="145"/>
      <c r="S214" s="75"/>
      <c r="T214" s="75"/>
      <c r="U214" s="140"/>
    </row>
    <row r="215" spans="1:21">
      <c r="A215" s="57">
        <v>44555</v>
      </c>
      <c r="B215" s="174"/>
      <c r="C215" s="199"/>
      <c r="D215" s="199"/>
      <c r="E215" s="199"/>
      <c r="F215" s="199"/>
      <c r="G215" s="199"/>
      <c r="H215" s="199"/>
      <c r="I215" s="199"/>
      <c r="J215" s="199"/>
      <c r="K215" s="199"/>
      <c r="L215" s="199"/>
      <c r="M215" s="199"/>
      <c r="N215" s="199"/>
      <c r="O215" s="199"/>
      <c r="P215" s="47">
        <v>0</v>
      </c>
      <c r="Q215" s="47"/>
      <c r="R215" s="145"/>
      <c r="S215" s="75"/>
      <c r="T215" s="75"/>
      <c r="U215" s="140"/>
    </row>
    <row r="216" spans="1:21">
      <c r="A216" s="57">
        <v>44556</v>
      </c>
      <c r="B216" s="174">
        <v>1717</v>
      </c>
      <c r="C216" s="199"/>
      <c r="D216" s="199"/>
      <c r="E216" s="199"/>
      <c r="F216" s="199"/>
      <c r="G216" s="199"/>
      <c r="H216" s="199"/>
      <c r="I216" s="199"/>
      <c r="J216" s="199"/>
      <c r="K216" s="199"/>
      <c r="L216" s="199"/>
      <c r="M216" s="199"/>
      <c r="N216" s="199"/>
      <c r="O216" s="199"/>
      <c r="P216" s="47">
        <v>2</v>
      </c>
      <c r="Q216" s="47"/>
      <c r="R216" s="145"/>
      <c r="S216" s="75"/>
      <c r="T216" s="75"/>
      <c r="U216" s="140"/>
    </row>
    <row r="217" spans="1:21">
      <c r="A217" s="57">
        <v>44557</v>
      </c>
      <c r="B217" s="174">
        <v>1575</v>
      </c>
      <c r="C217" s="199"/>
      <c r="D217" s="199"/>
      <c r="E217" s="199"/>
      <c r="F217" s="199"/>
      <c r="G217" s="199"/>
      <c r="H217" s="199"/>
      <c r="I217" s="199"/>
      <c r="J217" s="199"/>
      <c r="K217" s="199"/>
      <c r="L217" s="199"/>
      <c r="M217" s="199"/>
      <c r="N217" s="199"/>
      <c r="O217" s="199"/>
      <c r="P217" s="47">
        <v>0</v>
      </c>
      <c r="Q217" s="47"/>
      <c r="R217" s="145"/>
      <c r="S217" s="75"/>
      <c r="T217" s="75"/>
      <c r="U217" s="140"/>
    </row>
    <row r="218" spans="1:21">
      <c r="A218" s="57">
        <v>44558</v>
      </c>
      <c r="B218" s="174">
        <v>1906</v>
      </c>
      <c r="C218" s="199"/>
      <c r="D218" s="199"/>
      <c r="E218" s="199"/>
      <c r="F218" s="199"/>
      <c r="G218" s="199"/>
      <c r="H218" s="199"/>
      <c r="I218" s="199"/>
      <c r="J218" s="199"/>
      <c r="K218" s="199"/>
      <c r="L218" s="199"/>
      <c r="M218" s="199"/>
      <c r="N218" s="199"/>
      <c r="O218" s="199"/>
      <c r="P218" s="47">
        <v>36</v>
      </c>
      <c r="Q218" s="47"/>
      <c r="R218" s="145"/>
      <c r="S218" s="75"/>
      <c r="T218" s="75"/>
      <c r="U218" s="140"/>
    </row>
    <row r="219" spans="1:21">
      <c r="A219" s="57">
        <v>44559</v>
      </c>
      <c r="B219" s="174">
        <v>2218</v>
      </c>
      <c r="C219" s="199"/>
      <c r="D219" s="199"/>
      <c r="E219" s="199"/>
      <c r="F219" s="199"/>
      <c r="G219" s="199"/>
      <c r="H219" s="199"/>
      <c r="I219" s="199"/>
      <c r="J219" s="199"/>
      <c r="K219" s="199"/>
      <c r="L219" s="199"/>
      <c r="M219" s="199"/>
      <c r="N219" s="199"/>
      <c r="O219" s="199"/>
      <c r="P219" s="47">
        <v>0</v>
      </c>
      <c r="Q219" s="47"/>
      <c r="R219" s="145"/>
      <c r="S219" s="75"/>
      <c r="T219" s="75"/>
      <c r="U219" s="140"/>
    </row>
    <row r="220" spans="1:21">
      <c r="A220" s="57">
        <v>44560</v>
      </c>
      <c r="B220" s="174">
        <v>2170</v>
      </c>
      <c r="C220" s="199"/>
      <c r="D220" s="199"/>
      <c r="E220" s="199"/>
      <c r="F220" s="199"/>
      <c r="G220" s="199"/>
      <c r="H220" s="199"/>
      <c r="I220" s="199"/>
      <c r="J220" s="199"/>
      <c r="K220" s="199"/>
      <c r="L220" s="199"/>
      <c r="M220" s="199"/>
      <c r="N220" s="199"/>
      <c r="O220" s="199"/>
      <c r="P220" s="47">
        <v>8</v>
      </c>
      <c r="Q220" s="47"/>
      <c r="R220" s="145"/>
      <c r="S220" s="75"/>
      <c r="T220" s="75"/>
      <c r="U220" s="140"/>
    </row>
    <row r="221" spans="1:21">
      <c r="A221" s="57">
        <v>44561</v>
      </c>
      <c r="B221" s="174">
        <v>2167</v>
      </c>
      <c r="C221" s="199"/>
      <c r="D221" s="199"/>
      <c r="E221" s="199"/>
      <c r="F221" s="199"/>
      <c r="G221" s="199"/>
      <c r="H221" s="199"/>
      <c r="I221" s="199"/>
      <c r="J221" s="199"/>
      <c r="K221" s="199"/>
      <c r="L221" s="199"/>
      <c r="M221" s="199"/>
      <c r="N221" s="199"/>
      <c r="O221" s="199"/>
      <c r="P221" s="47">
        <v>2</v>
      </c>
      <c r="Q221" s="47"/>
      <c r="R221" s="145"/>
      <c r="S221" s="75"/>
      <c r="T221" s="75"/>
      <c r="U221" s="140"/>
    </row>
    <row r="222" spans="1:21">
      <c r="A222" s="57">
        <v>44562</v>
      </c>
      <c r="B222" s="174">
        <v>2088</v>
      </c>
      <c r="C222" s="199"/>
      <c r="D222" s="199"/>
      <c r="E222" s="199"/>
      <c r="F222" s="199"/>
      <c r="G222" s="199"/>
      <c r="H222" s="199"/>
      <c r="I222" s="199"/>
      <c r="J222" s="199"/>
      <c r="K222" s="199"/>
      <c r="L222" s="199"/>
      <c r="M222" s="199"/>
      <c r="N222" s="199"/>
      <c r="O222" s="199"/>
      <c r="P222" s="47">
        <v>2</v>
      </c>
      <c r="Q222" s="47"/>
      <c r="R222" s="145"/>
      <c r="S222" s="75"/>
      <c r="T222" s="75"/>
      <c r="U222" s="140"/>
    </row>
    <row r="223" spans="1:21">
      <c r="A223" s="57">
        <v>44563</v>
      </c>
      <c r="B223" s="174">
        <v>1981</v>
      </c>
      <c r="C223" s="199"/>
      <c r="D223" s="199"/>
      <c r="E223" s="199"/>
      <c r="F223" s="199"/>
      <c r="G223" s="199"/>
      <c r="H223" s="199"/>
      <c r="I223" s="199"/>
      <c r="J223" s="199"/>
      <c r="K223" s="199"/>
      <c r="L223" s="199"/>
      <c r="M223" s="199"/>
      <c r="N223" s="199"/>
      <c r="O223" s="199"/>
      <c r="P223" s="47">
        <v>2</v>
      </c>
      <c r="Q223" s="47"/>
      <c r="R223" s="145"/>
      <c r="S223" s="75"/>
      <c r="T223" s="75"/>
      <c r="U223" s="140"/>
    </row>
    <row r="224" spans="1:21">
      <c r="A224" s="57">
        <v>44564</v>
      </c>
      <c r="B224" s="174">
        <v>1826</v>
      </c>
      <c r="C224" s="199"/>
      <c r="D224" s="199"/>
      <c r="E224" s="199"/>
      <c r="F224" s="199"/>
      <c r="G224" s="199"/>
      <c r="H224" s="199"/>
      <c r="I224" s="199"/>
      <c r="J224" s="199"/>
      <c r="K224" s="199"/>
      <c r="L224" s="199"/>
      <c r="M224" s="199"/>
      <c r="N224" s="199"/>
      <c r="O224" s="199"/>
      <c r="P224" s="47">
        <v>9</v>
      </c>
      <c r="Q224" s="47"/>
      <c r="R224" s="145"/>
      <c r="S224" s="75"/>
      <c r="T224" s="75"/>
      <c r="U224" s="140"/>
    </row>
    <row r="225" spans="1:21">
      <c r="A225" s="57">
        <v>44565</v>
      </c>
      <c r="B225" s="179">
        <v>2125</v>
      </c>
      <c r="C225" s="209"/>
      <c r="D225" s="209"/>
      <c r="E225" s="209"/>
      <c r="F225" s="209"/>
      <c r="G225" s="209"/>
      <c r="H225" s="209"/>
      <c r="I225" s="209"/>
      <c r="J225" s="210"/>
      <c r="K225" s="209"/>
      <c r="L225" s="210"/>
      <c r="M225" s="209"/>
      <c r="N225" s="209"/>
      <c r="O225" s="210"/>
      <c r="P225" s="220">
        <v>13</v>
      </c>
      <c r="Q225" s="219"/>
      <c r="R225" s="181"/>
      <c r="S225" s="180"/>
      <c r="T225" s="180"/>
      <c r="U225" s="140"/>
    </row>
    <row r="226" spans="1:21">
      <c r="A226" s="57">
        <v>44566</v>
      </c>
      <c r="B226" s="179">
        <v>1878</v>
      </c>
      <c r="C226" s="95">
        <v>1.1000000000000001</v>
      </c>
      <c r="D226" s="95">
        <v>0.01</v>
      </c>
      <c r="E226" s="95">
        <v>7.41</v>
      </c>
      <c r="F226" s="95">
        <v>5</v>
      </c>
      <c r="G226" s="95">
        <v>6</v>
      </c>
      <c r="H226" s="95">
        <v>2</v>
      </c>
      <c r="I226" s="95">
        <v>4.5999999999999996</v>
      </c>
      <c r="J226" s="95">
        <v>0.28999999999999998</v>
      </c>
      <c r="K226" s="95">
        <v>4.25</v>
      </c>
      <c r="L226" s="95">
        <v>9.7799999999999994</v>
      </c>
      <c r="M226" s="95">
        <v>4.25</v>
      </c>
      <c r="N226" s="95">
        <v>0.62</v>
      </c>
      <c r="O226" s="95">
        <v>12.75</v>
      </c>
      <c r="P226" s="47">
        <v>15</v>
      </c>
      <c r="Q226" s="47" t="s">
        <v>88</v>
      </c>
      <c r="R226" s="145">
        <v>0.40625</v>
      </c>
      <c r="S226" s="75" t="s">
        <v>104</v>
      </c>
      <c r="T226" s="75" t="s">
        <v>104</v>
      </c>
      <c r="U226" s="140"/>
    </row>
    <row r="227" spans="1:21">
      <c r="A227" s="57">
        <v>44567</v>
      </c>
      <c r="B227" s="179">
        <v>1967</v>
      </c>
      <c r="C227" s="199"/>
      <c r="D227" s="199"/>
      <c r="E227" s="199"/>
      <c r="F227" s="199"/>
      <c r="G227" s="199"/>
      <c r="H227" s="199"/>
      <c r="I227" s="199"/>
      <c r="J227" s="199"/>
      <c r="K227" s="199"/>
      <c r="L227" s="199"/>
      <c r="M227" s="199"/>
      <c r="N227" s="199"/>
      <c r="O227" s="199"/>
      <c r="P227" s="47">
        <v>5</v>
      </c>
      <c r="Q227" s="47"/>
      <c r="R227" s="145"/>
      <c r="S227" s="75"/>
      <c r="T227" s="75"/>
      <c r="U227" s="140"/>
    </row>
    <row r="228" spans="1:21">
      <c r="A228" s="57">
        <v>44568</v>
      </c>
      <c r="B228" s="179">
        <v>2584</v>
      </c>
      <c r="C228" s="199"/>
      <c r="D228" s="199"/>
      <c r="E228" s="199"/>
      <c r="F228" s="199"/>
      <c r="G228" s="199"/>
      <c r="H228" s="199"/>
      <c r="I228" s="199"/>
      <c r="J228" s="199"/>
      <c r="K228" s="199"/>
      <c r="L228" s="199"/>
      <c r="M228" s="199"/>
      <c r="N228" s="199"/>
      <c r="O228" s="199"/>
      <c r="P228" s="47">
        <v>14</v>
      </c>
      <c r="Q228" s="47"/>
      <c r="R228" s="145"/>
      <c r="S228" s="75"/>
      <c r="T228" s="75"/>
      <c r="U228" s="140"/>
    </row>
    <row r="229" spans="1:21">
      <c r="A229" s="57">
        <v>44569</v>
      </c>
      <c r="B229" s="179">
        <v>1948</v>
      </c>
      <c r="C229" s="199"/>
      <c r="D229" s="199"/>
      <c r="E229" s="199"/>
      <c r="F229" s="199"/>
      <c r="G229" s="199"/>
      <c r="H229" s="199"/>
      <c r="I229" s="199"/>
      <c r="J229" s="199"/>
      <c r="K229" s="199"/>
      <c r="L229" s="199"/>
      <c r="M229" s="199"/>
      <c r="N229" s="199"/>
      <c r="O229" s="199"/>
      <c r="P229" s="47">
        <v>2</v>
      </c>
      <c r="Q229" s="47"/>
      <c r="R229" s="145"/>
      <c r="S229" s="75"/>
      <c r="T229" s="75"/>
      <c r="U229" s="140"/>
    </row>
    <row r="230" spans="1:21">
      <c r="A230" s="57">
        <v>44570</v>
      </c>
      <c r="B230" s="179">
        <v>1779</v>
      </c>
      <c r="C230" s="199"/>
      <c r="D230" s="199"/>
      <c r="E230" s="199"/>
      <c r="F230" s="199"/>
      <c r="G230" s="199"/>
      <c r="H230" s="199"/>
      <c r="I230" s="199"/>
      <c r="J230" s="199"/>
      <c r="K230" s="199"/>
      <c r="L230" s="199"/>
      <c r="M230" s="199"/>
      <c r="N230" s="199"/>
      <c r="O230" s="199"/>
      <c r="P230" s="47">
        <v>0</v>
      </c>
      <c r="Q230" s="47"/>
      <c r="R230" s="145"/>
      <c r="S230" s="75"/>
      <c r="T230" s="75"/>
      <c r="U230" s="140"/>
    </row>
    <row r="231" spans="1:21">
      <c r="A231" s="57">
        <v>44571</v>
      </c>
      <c r="B231" s="179">
        <v>1715</v>
      </c>
      <c r="C231" s="199"/>
      <c r="D231" s="199"/>
      <c r="E231" s="199"/>
      <c r="F231" s="199"/>
      <c r="G231" s="199"/>
      <c r="H231" s="199"/>
      <c r="I231" s="199"/>
      <c r="J231" s="199"/>
      <c r="K231" s="199"/>
      <c r="L231" s="199"/>
      <c r="M231" s="199"/>
      <c r="N231" s="199"/>
      <c r="O231" s="199"/>
      <c r="P231" s="47">
        <v>0</v>
      </c>
      <c r="Q231" s="47"/>
      <c r="R231" s="145"/>
      <c r="S231" s="75"/>
      <c r="T231" s="75"/>
      <c r="U231" s="140"/>
    </row>
    <row r="232" spans="1:21">
      <c r="A232" s="57">
        <v>44572</v>
      </c>
      <c r="B232" s="179">
        <v>1884</v>
      </c>
      <c r="C232" s="199"/>
      <c r="D232" s="199"/>
      <c r="E232" s="199"/>
      <c r="F232" s="199"/>
      <c r="G232" s="199"/>
      <c r="H232" s="199"/>
      <c r="I232" s="199"/>
      <c r="J232" s="199"/>
      <c r="K232" s="199"/>
      <c r="L232" s="199"/>
      <c r="M232" s="199"/>
      <c r="N232" s="199"/>
      <c r="O232" s="199"/>
      <c r="P232" s="47">
        <v>3</v>
      </c>
      <c r="Q232" s="47"/>
      <c r="R232" s="145"/>
      <c r="S232" s="75"/>
      <c r="T232" s="75"/>
      <c r="U232" s="140"/>
    </row>
    <row r="233" spans="1:21">
      <c r="A233" s="57">
        <v>44573</v>
      </c>
      <c r="B233" s="179">
        <v>1785</v>
      </c>
      <c r="C233" s="199"/>
      <c r="D233" s="199"/>
      <c r="E233" s="199"/>
      <c r="F233" s="199"/>
      <c r="G233" s="199"/>
      <c r="H233" s="199"/>
      <c r="I233" s="199"/>
      <c r="J233" s="199"/>
      <c r="K233" s="199"/>
      <c r="L233" s="199"/>
      <c r="M233" s="199"/>
      <c r="N233" s="199"/>
      <c r="O233" s="199"/>
      <c r="P233" s="47">
        <v>0</v>
      </c>
      <c r="Q233" s="47"/>
      <c r="R233" s="145"/>
      <c r="S233" s="75"/>
      <c r="T233" s="75"/>
      <c r="U233" s="140"/>
    </row>
    <row r="234" spans="1:21">
      <c r="A234" s="57">
        <v>44574</v>
      </c>
      <c r="B234" s="179">
        <v>1386</v>
      </c>
      <c r="C234" s="199"/>
      <c r="D234" s="199"/>
      <c r="E234" s="199"/>
      <c r="F234" s="199"/>
      <c r="G234" s="199"/>
      <c r="H234" s="199"/>
      <c r="I234" s="199"/>
      <c r="J234" s="199"/>
      <c r="K234" s="199"/>
      <c r="L234" s="199"/>
      <c r="M234" s="199"/>
      <c r="N234" s="199"/>
      <c r="O234" s="199"/>
      <c r="P234" s="47">
        <v>0</v>
      </c>
      <c r="Q234" s="47"/>
      <c r="R234" s="145"/>
      <c r="S234" s="75"/>
      <c r="T234" s="75"/>
      <c r="U234" s="140"/>
    </row>
    <row r="235" spans="1:21">
      <c r="A235" s="57">
        <v>44575</v>
      </c>
      <c r="B235" s="179">
        <v>1416</v>
      </c>
      <c r="C235" s="199"/>
      <c r="D235" s="199"/>
      <c r="E235" s="199"/>
      <c r="F235" s="199"/>
      <c r="G235" s="199"/>
      <c r="H235" s="199"/>
      <c r="I235" s="199"/>
      <c r="J235" s="199"/>
      <c r="K235" s="199"/>
      <c r="L235" s="199"/>
      <c r="M235" s="199"/>
      <c r="N235" s="199"/>
      <c r="O235" s="199"/>
      <c r="P235" s="47">
        <v>0</v>
      </c>
      <c r="Q235" s="47"/>
      <c r="R235" s="145"/>
      <c r="S235" s="75"/>
      <c r="T235" s="75"/>
      <c r="U235" s="140"/>
    </row>
    <row r="236" spans="1:21">
      <c r="A236" s="57">
        <v>44576</v>
      </c>
      <c r="B236" s="179">
        <v>1597</v>
      </c>
      <c r="C236" s="199"/>
      <c r="D236" s="199"/>
      <c r="E236" s="199"/>
      <c r="F236" s="199"/>
      <c r="G236" s="199"/>
      <c r="H236" s="199"/>
      <c r="I236" s="199"/>
      <c r="J236" s="199"/>
      <c r="K236" s="199"/>
      <c r="L236" s="199"/>
      <c r="M236" s="199"/>
      <c r="N236" s="199"/>
      <c r="O236" s="199"/>
      <c r="P236" s="47">
        <v>0</v>
      </c>
      <c r="Q236" s="47"/>
      <c r="R236" s="145"/>
      <c r="S236" s="75"/>
      <c r="T236" s="75"/>
      <c r="U236" s="140"/>
    </row>
    <row r="237" spans="1:21">
      <c r="A237" s="57">
        <v>44577</v>
      </c>
      <c r="B237" s="179">
        <v>1861</v>
      </c>
      <c r="C237" s="199"/>
      <c r="D237" s="199"/>
      <c r="E237" s="199"/>
      <c r="F237" s="199"/>
      <c r="G237" s="199"/>
      <c r="H237" s="199"/>
      <c r="I237" s="199"/>
      <c r="J237" s="199"/>
      <c r="K237" s="199"/>
      <c r="L237" s="199"/>
      <c r="M237" s="199"/>
      <c r="N237" s="199"/>
      <c r="O237" s="199"/>
      <c r="P237" s="47">
        <v>9</v>
      </c>
      <c r="Q237" s="47"/>
      <c r="R237" s="145"/>
      <c r="S237" s="75"/>
      <c r="T237" s="75"/>
      <c r="U237" s="140"/>
    </row>
    <row r="238" spans="1:21">
      <c r="A238" s="57">
        <v>44578</v>
      </c>
      <c r="B238" s="179">
        <v>1727</v>
      </c>
      <c r="C238" s="199"/>
      <c r="D238" s="199"/>
      <c r="E238" s="199"/>
      <c r="F238" s="199"/>
      <c r="G238" s="199"/>
      <c r="H238" s="199"/>
      <c r="I238" s="199"/>
      <c r="J238" s="199"/>
      <c r="K238" s="199"/>
      <c r="L238" s="199"/>
      <c r="M238" s="199"/>
      <c r="N238" s="199"/>
      <c r="O238" s="199"/>
      <c r="P238" s="47">
        <v>9</v>
      </c>
      <c r="Q238" s="47"/>
      <c r="R238" s="145"/>
      <c r="S238" s="75"/>
      <c r="T238" s="75"/>
      <c r="U238" s="140"/>
    </row>
    <row r="239" spans="1:21">
      <c r="A239" s="57">
        <v>44579</v>
      </c>
      <c r="B239" s="179">
        <v>1293</v>
      </c>
      <c r="C239" s="208"/>
      <c r="D239" s="208"/>
      <c r="E239" s="208"/>
      <c r="F239" s="208"/>
      <c r="G239" s="208"/>
      <c r="H239" s="208"/>
      <c r="I239" s="208"/>
      <c r="J239" s="208"/>
      <c r="K239" s="208"/>
      <c r="L239" s="208"/>
      <c r="M239" s="208"/>
      <c r="N239" s="208"/>
      <c r="O239" s="208"/>
      <c r="P239" s="208">
        <v>0</v>
      </c>
      <c r="Q239" s="208"/>
      <c r="R239" s="188"/>
      <c r="S239" s="187"/>
      <c r="T239" s="187"/>
      <c r="U239" s="140"/>
    </row>
    <row r="240" spans="1:21">
      <c r="A240" s="57">
        <v>44580</v>
      </c>
      <c r="B240" s="179">
        <v>1687</v>
      </c>
      <c r="C240" s="95">
        <v>0.91</v>
      </c>
      <c r="D240" s="95">
        <v>0.01</v>
      </c>
      <c r="E240" s="95">
        <v>7.09</v>
      </c>
      <c r="F240" s="95" t="s">
        <v>42</v>
      </c>
      <c r="G240" s="95">
        <v>7</v>
      </c>
      <c r="H240" s="95">
        <v>2</v>
      </c>
      <c r="I240" s="95">
        <v>5.8</v>
      </c>
      <c r="J240" s="95">
        <v>0.32</v>
      </c>
      <c r="K240" s="95">
        <v>2.59</v>
      </c>
      <c r="L240" s="95">
        <v>7.5</v>
      </c>
      <c r="M240" s="95">
        <v>1.29</v>
      </c>
      <c r="N240" s="95">
        <v>0.41</v>
      </c>
      <c r="O240" s="95">
        <v>9.0500000000000007</v>
      </c>
      <c r="P240" s="47">
        <v>0</v>
      </c>
      <c r="Q240" s="47" t="s">
        <v>88</v>
      </c>
      <c r="R240" s="145">
        <v>0.41666666666666669</v>
      </c>
      <c r="S240" s="75" t="s">
        <v>105</v>
      </c>
      <c r="T240" s="75" t="s">
        <v>105</v>
      </c>
      <c r="U240" s="140"/>
    </row>
    <row r="241" spans="1:21">
      <c r="A241" s="57">
        <v>44581</v>
      </c>
      <c r="B241" s="179">
        <v>1683</v>
      </c>
      <c r="C241" s="199"/>
      <c r="D241" s="199"/>
      <c r="E241" s="199"/>
      <c r="F241" s="199"/>
      <c r="G241" s="199"/>
      <c r="H241" s="199"/>
      <c r="I241" s="199"/>
      <c r="J241" s="199"/>
      <c r="K241" s="199"/>
      <c r="L241" s="199"/>
      <c r="M241" s="199"/>
      <c r="N241" s="199"/>
      <c r="O241" s="199"/>
      <c r="P241" s="47">
        <v>22</v>
      </c>
      <c r="Q241" s="47"/>
      <c r="R241" s="145"/>
      <c r="S241" s="75"/>
      <c r="T241" s="75"/>
      <c r="U241" s="140"/>
    </row>
    <row r="242" spans="1:21">
      <c r="A242" s="57">
        <v>44582</v>
      </c>
      <c r="B242" s="179">
        <v>2858</v>
      </c>
      <c r="C242" s="199"/>
      <c r="D242" s="199"/>
      <c r="E242" s="199"/>
      <c r="F242" s="199"/>
      <c r="G242" s="199"/>
      <c r="H242" s="199"/>
      <c r="I242" s="199"/>
      <c r="J242" s="199"/>
      <c r="K242" s="199"/>
      <c r="L242" s="199"/>
      <c r="M242" s="199"/>
      <c r="N242" s="199"/>
      <c r="O242" s="199"/>
      <c r="P242" s="47">
        <v>34</v>
      </c>
      <c r="Q242" s="47"/>
      <c r="R242" s="145"/>
      <c r="S242" s="75"/>
      <c r="T242" s="75"/>
      <c r="U242" s="140"/>
    </row>
    <row r="243" spans="1:21">
      <c r="A243" s="57">
        <v>44583</v>
      </c>
      <c r="B243" s="179">
        <v>2382</v>
      </c>
      <c r="C243" s="199"/>
      <c r="D243" s="199"/>
      <c r="E243" s="199"/>
      <c r="F243" s="199"/>
      <c r="G243" s="199"/>
      <c r="H243" s="199"/>
      <c r="I243" s="199"/>
      <c r="J243" s="199"/>
      <c r="K243" s="199"/>
      <c r="L243" s="199"/>
      <c r="M243" s="199"/>
      <c r="N243" s="199"/>
      <c r="O243" s="199"/>
      <c r="P243" s="47">
        <v>3</v>
      </c>
      <c r="Q243" s="47"/>
      <c r="R243" s="145"/>
      <c r="S243" s="75"/>
      <c r="T243" s="75"/>
      <c r="U243" s="140"/>
    </row>
    <row r="244" spans="1:21">
      <c r="A244" s="57">
        <v>44584</v>
      </c>
      <c r="B244" s="179">
        <v>2002</v>
      </c>
      <c r="C244" s="199"/>
      <c r="D244" s="199"/>
      <c r="E244" s="199"/>
      <c r="F244" s="199"/>
      <c r="G244" s="199"/>
      <c r="H244" s="199"/>
      <c r="I244" s="199"/>
      <c r="J244" s="199"/>
      <c r="K244" s="199"/>
      <c r="L244" s="199"/>
      <c r="M244" s="199"/>
      <c r="N244" s="199"/>
      <c r="O244" s="199"/>
      <c r="P244" s="47">
        <v>11</v>
      </c>
      <c r="Q244" s="47"/>
      <c r="R244" s="145"/>
      <c r="S244" s="75"/>
      <c r="T244" s="75"/>
      <c r="U244" s="140"/>
    </row>
    <row r="245" spans="1:21">
      <c r="A245" s="57">
        <v>44585</v>
      </c>
      <c r="B245" s="179">
        <v>2123</v>
      </c>
      <c r="C245" s="199"/>
      <c r="D245" s="199"/>
      <c r="E245" s="199"/>
      <c r="F245" s="199"/>
      <c r="G245" s="199"/>
      <c r="H245" s="199"/>
      <c r="I245" s="199"/>
      <c r="J245" s="199"/>
      <c r="K245" s="199"/>
      <c r="L245" s="199"/>
      <c r="M245" s="199"/>
      <c r="N245" s="199"/>
      <c r="O245" s="199"/>
      <c r="P245" s="47">
        <v>4</v>
      </c>
      <c r="Q245" s="47"/>
      <c r="R245" s="145"/>
      <c r="S245" s="75"/>
      <c r="T245" s="75"/>
      <c r="U245" s="140"/>
    </row>
    <row r="246" spans="1:21">
      <c r="A246" s="57">
        <v>44586</v>
      </c>
      <c r="B246" s="179">
        <v>1948</v>
      </c>
      <c r="C246" s="199"/>
      <c r="D246" s="199"/>
      <c r="E246" s="199"/>
      <c r="F246" s="199"/>
      <c r="G246" s="199"/>
      <c r="H246" s="199"/>
      <c r="I246" s="199"/>
      <c r="J246" s="199"/>
      <c r="K246" s="199"/>
      <c r="L246" s="199"/>
      <c r="M246" s="199"/>
      <c r="N246" s="199"/>
      <c r="O246" s="199"/>
      <c r="P246" s="47">
        <v>1</v>
      </c>
      <c r="Q246" s="47"/>
      <c r="R246" s="145"/>
      <c r="S246" s="75"/>
      <c r="T246" s="75"/>
      <c r="U246" s="140"/>
    </row>
    <row r="247" spans="1:21">
      <c r="A247" s="57">
        <v>44587</v>
      </c>
      <c r="B247" s="179">
        <v>1595</v>
      </c>
      <c r="C247" s="199"/>
      <c r="D247" s="199"/>
      <c r="E247" s="199"/>
      <c r="F247" s="199"/>
      <c r="G247" s="199"/>
      <c r="H247" s="199"/>
      <c r="I247" s="199"/>
      <c r="J247" s="199"/>
      <c r="K247" s="199"/>
      <c r="L247" s="199"/>
      <c r="M247" s="199"/>
      <c r="N247" s="199"/>
      <c r="O247" s="199"/>
      <c r="P247" s="47">
        <v>5</v>
      </c>
      <c r="Q247" s="47"/>
      <c r="R247" s="145"/>
      <c r="S247" s="75"/>
      <c r="T247" s="75"/>
      <c r="U247" s="140"/>
    </row>
    <row r="248" spans="1:21">
      <c r="A248" s="57">
        <v>44588</v>
      </c>
      <c r="B248" s="179">
        <v>1884</v>
      </c>
      <c r="C248" s="199"/>
      <c r="D248" s="199"/>
      <c r="E248" s="199"/>
      <c r="F248" s="199"/>
      <c r="G248" s="199"/>
      <c r="H248" s="199"/>
      <c r="I248" s="199"/>
      <c r="J248" s="199"/>
      <c r="K248" s="199"/>
      <c r="L248" s="199"/>
      <c r="M248" s="199"/>
      <c r="N248" s="199"/>
      <c r="O248" s="199"/>
      <c r="P248" s="47">
        <v>0</v>
      </c>
      <c r="Q248" s="47"/>
      <c r="R248" s="145"/>
      <c r="S248" s="75"/>
      <c r="T248" s="75"/>
      <c r="U248" s="140"/>
    </row>
    <row r="249" spans="1:21">
      <c r="A249" s="57">
        <v>44589</v>
      </c>
      <c r="B249" s="179">
        <v>1483</v>
      </c>
      <c r="C249" s="199"/>
      <c r="D249" s="199"/>
      <c r="E249" s="199"/>
      <c r="F249" s="199"/>
      <c r="G249" s="199"/>
      <c r="H249" s="199"/>
      <c r="I249" s="199"/>
      <c r="J249" s="199"/>
      <c r="K249" s="199"/>
      <c r="L249" s="199"/>
      <c r="M249" s="199"/>
      <c r="N249" s="199"/>
      <c r="O249" s="199"/>
      <c r="P249" s="47">
        <v>9</v>
      </c>
      <c r="Q249" s="47"/>
      <c r="R249" s="145"/>
      <c r="S249" s="75"/>
      <c r="T249" s="75"/>
      <c r="U249" s="140"/>
    </row>
    <row r="250" spans="1:21">
      <c r="A250" s="57">
        <v>44590</v>
      </c>
      <c r="B250" s="179">
        <v>1822</v>
      </c>
      <c r="C250" s="199"/>
      <c r="D250" s="199"/>
      <c r="E250" s="199"/>
      <c r="F250" s="199"/>
      <c r="G250" s="199"/>
      <c r="H250" s="199"/>
      <c r="I250" s="199"/>
      <c r="J250" s="199"/>
      <c r="K250" s="199"/>
      <c r="L250" s="199"/>
      <c r="M250" s="199"/>
      <c r="N250" s="199"/>
      <c r="O250" s="199"/>
      <c r="P250" s="47">
        <v>3</v>
      </c>
      <c r="Q250" s="47"/>
      <c r="R250" s="145"/>
      <c r="S250" s="75"/>
      <c r="T250" s="75"/>
      <c r="U250" s="140"/>
    </row>
    <row r="251" spans="1:21">
      <c r="A251" s="57">
        <v>44591</v>
      </c>
      <c r="B251" s="179">
        <v>1742</v>
      </c>
      <c r="C251" s="199"/>
      <c r="D251" s="199"/>
      <c r="E251" s="199"/>
      <c r="F251" s="199"/>
      <c r="G251" s="199"/>
      <c r="H251" s="199"/>
      <c r="I251" s="199"/>
      <c r="J251" s="199"/>
      <c r="K251" s="199"/>
      <c r="L251" s="199"/>
      <c r="M251" s="199"/>
      <c r="N251" s="199"/>
      <c r="O251" s="199"/>
      <c r="P251" s="47">
        <v>4</v>
      </c>
      <c r="Q251" s="47"/>
      <c r="R251" s="145"/>
      <c r="S251" s="75"/>
      <c r="T251" s="75"/>
      <c r="U251" s="140"/>
    </row>
    <row r="252" spans="1:21">
      <c r="A252" s="57">
        <v>44592</v>
      </c>
      <c r="B252" s="179">
        <v>1298</v>
      </c>
      <c r="C252" s="199"/>
      <c r="D252" s="199"/>
      <c r="E252" s="199"/>
      <c r="F252" s="199"/>
      <c r="G252" s="199"/>
      <c r="H252" s="199"/>
      <c r="I252" s="199"/>
      <c r="J252" s="199"/>
      <c r="K252" s="199"/>
      <c r="L252" s="199"/>
      <c r="M252" s="199"/>
      <c r="N252" s="199"/>
      <c r="O252" s="199"/>
      <c r="P252" s="47">
        <v>3</v>
      </c>
      <c r="Q252" s="47"/>
      <c r="R252" s="145"/>
      <c r="S252" s="75"/>
      <c r="T252" s="75"/>
      <c r="U252" s="140"/>
    </row>
    <row r="253" spans="1:21">
      <c r="A253" s="57">
        <v>44593</v>
      </c>
      <c r="B253" s="179">
        <v>1554</v>
      </c>
      <c r="C253" s="206"/>
      <c r="D253" s="206"/>
      <c r="E253" s="206"/>
      <c r="F253" s="206"/>
      <c r="G253" s="206"/>
      <c r="H253" s="206"/>
      <c r="I253" s="206"/>
      <c r="J253" s="206"/>
      <c r="K253" s="206"/>
      <c r="L253" s="206"/>
      <c r="M253" s="206"/>
      <c r="N253" s="206"/>
      <c r="O253" s="206"/>
      <c r="P253" s="207">
        <v>0</v>
      </c>
      <c r="Q253" s="207"/>
      <c r="R253" s="192"/>
      <c r="S253" s="190"/>
      <c r="T253" s="190"/>
      <c r="U253" s="140"/>
    </row>
    <row r="254" spans="1:21">
      <c r="A254" s="57">
        <v>44594</v>
      </c>
      <c r="B254" s="179">
        <v>1673</v>
      </c>
      <c r="C254" s="95">
        <v>0.41</v>
      </c>
      <c r="D254" s="95" t="s">
        <v>53</v>
      </c>
      <c r="E254" s="95">
        <v>7.18</v>
      </c>
      <c r="F254" s="95">
        <v>1</v>
      </c>
      <c r="G254" s="95">
        <v>11</v>
      </c>
      <c r="H254" s="95" t="s">
        <v>53</v>
      </c>
      <c r="I254" s="95">
        <v>4.2</v>
      </c>
      <c r="J254" s="95">
        <v>0.25</v>
      </c>
      <c r="K254" s="95">
        <v>1.67</v>
      </c>
      <c r="L254" s="95">
        <v>7.03</v>
      </c>
      <c r="M254" s="95">
        <v>1.67</v>
      </c>
      <c r="N254" s="95">
        <v>0.42</v>
      </c>
      <c r="O254" s="95">
        <v>18.399999999999999</v>
      </c>
      <c r="P254" s="47">
        <v>1</v>
      </c>
      <c r="Q254" s="47" t="s">
        <v>88</v>
      </c>
      <c r="R254" s="145">
        <v>0.40625</v>
      </c>
      <c r="S254" s="75" t="s">
        <v>106</v>
      </c>
      <c r="T254" s="75" t="s">
        <v>107</v>
      </c>
      <c r="U254" s="140"/>
    </row>
    <row r="255" spans="1:21">
      <c r="A255" s="57">
        <v>44595</v>
      </c>
      <c r="B255" s="179">
        <v>1960</v>
      </c>
      <c r="C255" s="199"/>
      <c r="D255" s="199"/>
      <c r="E255" s="199"/>
      <c r="F255" s="199"/>
      <c r="G255" s="199"/>
      <c r="H255" s="199"/>
      <c r="I255" s="199"/>
      <c r="J255" s="199"/>
      <c r="K255" s="199"/>
      <c r="L255" s="199"/>
      <c r="M255" s="199"/>
      <c r="N255" s="199"/>
      <c r="O255" s="199"/>
      <c r="P255" s="47">
        <v>58</v>
      </c>
      <c r="Q255" s="47"/>
      <c r="R255" s="145"/>
      <c r="S255" s="75"/>
      <c r="T255" s="75"/>
      <c r="U255" s="140"/>
    </row>
    <row r="256" spans="1:21">
      <c r="A256" s="57">
        <v>44596</v>
      </c>
      <c r="B256" s="179">
        <v>4036</v>
      </c>
      <c r="C256" s="199"/>
      <c r="D256" s="199"/>
      <c r="E256" s="199"/>
      <c r="F256" s="199"/>
      <c r="G256" s="199"/>
      <c r="H256" s="199"/>
      <c r="I256" s="199"/>
      <c r="J256" s="199"/>
      <c r="K256" s="199"/>
      <c r="L256" s="199"/>
      <c r="M256" s="199"/>
      <c r="N256" s="199"/>
      <c r="O256" s="199"/>
      <c r="P256" s="47">
        <v>50</v>
      </c>
      <c r="Q256" s="47"/>
      <c r="R256" s="145"/>
      <c r="S256" s="75"/>
      <c r="T256" s="75"/>
      <c r="U256" s="140"/>
    </row>
    <row r="257" spans="1:21">
      <c r="A257" s="57">
        <v>44597</v>
      </c>
      <c r="B257" s="179">
        <v>3122</v>
      </c>
      <c r="C257" s="199"/>
      <c r="D257" s="199"/>
      <c r="E257" s="199"/>
      <c r="F257" s="199"/>
      <c r="G257" s="199"/>
      <c r="H257" s="199"/>
      <c r="I257" s="199"/>
      <c r="J257" s="199"/>
      <c r="K257" s="199"/>
      <c r="L257" s="199"/>
      <c r="M257" s="199"/>
      <c r="N257" s="199"/>
      <c r="O257" s="199"/>
      <c r="P257" s="47">
        <v>14</v>
      </c>
      <c r="Q257" s="47"/>
      <c r="R257" s="145"/>
      <c r="S257" s="75"/>
      <c r="T257" s="75"/>
      <c r="U257" s="140"/>
    </row>
    <row r="258" spans="1:21">
      <c r="A258" s="57">
        <v>44598</v>
      </c>
      <c r="B258" s="179">
        <v>2222</v>
      </c>
      <c r="C258" s="199"/>
      <c r="D258" s="199"/>
      <c r="E258" s="199"/>
      <c r="F258" s="199"/>
      <c r="G258" s="199"/>
      <c r="H258" s="199"/>
      <c r="I258" s="199"/>
      <c r="J258" s="199"/>
      <c r="K258" s="199"/>
      <c r="L258" s="199"/>
      <c r="M258" s="199"/>
      <c r="N258" s="199"/>
      <c r="O258" s="199"/>
      <c r="P258" s="47">
        <v>2</v>
      </c>
      <c r="Q258" s="47"/>
      <c r="R258" s="145"/>
      <c r="S258" s="75"/>
      <c r="T258" s="75"/>
      <c r="U258" s="140"/>
    </row>
    <row r="259" spans="1:21">
      <c r="A259" s="57">
        <v>44599</v>
      </c>
      <c r="B259" s="179">
        <v>2352</v>
      </c>
      <c r="C259" s="199"/>
      <c r="D259" s="199"/>
      <c r="E259" s="199"/>
      <c r="F259" s="199"/>
      <c r="G259" s="199"/>
      <c r="H259" s="199"/>
      <c r="I259" s="199"/>
      <c r="J259" s="199"/>
      <c r="K259" s="199"/>
      <c r="L259" s="199"/>
      <c r="M259" s="199"/>
      <c r="N259" s="199"/>
      <c r="O259" s="199"/>
      <c r="P259" s="47">
        <v>1</v>
      </c>
      <c r="Q259" s="47"/>
      <c r="R259" s="145"/>
      <c r="S259" s="75"/>
      <c r="T259" s="75"/>
      <c r="U259" s="140"/>
    </row>
    <row r="260" spans="1:21">
      <c r="A260" s="57">
        <v>44600</v>
      </c>
      <c r="B260" s="179">
        <v>1872</v>
      </c>
      <c r="C260" s="199"/>
      <c r="D260" s="199"/>
      <c r="E260" s="199"/>
      <c r="F260" s="199"/>
      <c r="G260" s="199"/>
      <c r="H260" s="199"/>
      <c r="I260" s="199"/>
      <c r="J260" s="199"/>
      <c r="K260" s="199"/>
      <c r="L260" s="199"/>
      <c r="M260" s="199"/>
      <c r="N260" s="199"/>
      <c r="O260" s="199"/>
      <c r="P260" s="47">
        <v>9</v>
      </c>
      <c r="Q260" s="47"/>
      <c r="R260" s="145"/>
      <c r="S260" s="75"/>
      <c r="T260" s="75"/>
      <c r="U260" s="140"/>
    </row>
    <row r="261" spans="1:21">
      <c r="A261" s="57">
        <v>44601</v>
      </c>
      <c r="B261" s="179">
        <v>2015</v>
      </c>
      <c r="C261" s="199"/>
      <c r="D261" s="199"/>
      <c r="E261" s="199"/>
      <c r="F261" s="199"/>
      <c r="G261" s="199"/>
      <c r="H261" s="199"/>
      <c r="I261" s="199"/>
      <c r="J261" s="199"/>
      <c r="K261" s="199"/>
      <c r="L261" s="199"/>
      <c r="M261" s="199"/>
      <c r="N261" s="199"/>
      <c r="O261" s="199"/>
      <c r="P261" s="47">
        <v>0</v>
      </c>
      <c r="Q261" s="47"/>
      <c r="R261" s="145"/>
      <c r="S261" s="75"/>
      <c r="T261" s="75"/>
      <c r="U261" s="140"/>
    </row>
    <row r="262" spans="1:21">
      <c r="A262" s="57">
        <v>44602</v>
      </c>
      <c r="B262" s="179">
        <v>1883</v>
      </c>
      <c r="C262" s="199"/>
      <c r="D262" s="199"/>
      <c r="E262" s="199"/>
      <c r="F262" s="199"/>
      <c r="G262" s="199"/>
      <c r="H262" s="199"/>
      <c r="I262" s="199"/>
      <c r="J262" s="199"/>
      <c r="K262" s="199"/>
      <c r="L262" s="199"/>
      <c r="M262" s="199"/>
      <c r="N262" s="199"/>
      <c r="O262" s="199"/>
      <c r="P262" s="47">
        <v>0</v>
      </c>
      <c r="Q262" s="47"/>
      <c r="R262" s="145"/>
      <c r="S262" s="75"/>
      <c r="T262" s="75"/>
      <c r="U262" s="140"/>
    </row>
    <row r="263" spans="1:21">
      <c r="A263" s="57">
        <v>44603</v>
      </c>
      <c r="B263" s="179">
        <v>1667</v>
      </c>
      <c r="C263" s="199"/>
      <c r="D263" s="199"/>
      <c r="E263" s="199"/>
      <c r="F263" s="199"/>
      <c r="G263" s="199"/>
      <c r="H263" s="199"/>
      <c r="I263" s="199"/>
      <c r="J263" s="199"/>
      <c r="K263" s="199"/>
      <c r="L263" s="199"/>
      <c r="M263" s="199"/>
      <c r="N263" s="199"/>
      <c r="O263" s="199"/>
      <c r="P263" s="47">
        <v>0</v>
      </c>
      <c r="Q263" s="47"/>
      <c r="R263" s="145"/>
      <c r="S263" s="75"/>
      <c r="T263" s="75"/>
      <c r="U263" s="140"/>
    </row>
    <row r="264" spans="1:21">
      <c r="A264" s="57">
        <v>44604</v>
      </c>
      <c r="B264" s="179">
        <v>1961</v>
      </c>
      <c r="C264" s="199"/>
      <c r="D264" s="199"/>
      <c r="E264" s="199"/>
      <c r="F264" s="199"/>
      <c r="G264" s="199"/>
      <c r="H264" s="199"/>
      <c r="I264" s="199"/>
      <c r="J264" s="199"/>
      <c r="K264" s="199"/>
      <c r="L264" s="199"/>
      <c r="M264" s="199"/>
      <c r="N264" s="199"/>
      <c r="O264" s="199"/>
      <c r="P264" s="47">
        <v>3</v>
      </c>
      <c r="Q264" s="47"/>
      <c r="R264" s="145"/>
      <c r="S264" s="75"/>
      <c r="T264" s="75"/>
      <c r="U264" s="140"/>
    </row>
    <row r="265" spans="1:21">
      <c r="A265" s="57">
        <v>44605</v>
      </c>
      <c r="B265" s="179">
        <v>1682</v>
      </c>
      <c r="C265" s="199"/>
      <c r="D265" s="199"/>
      <c r="E265" s="199"/>
      <c r="F265" s="199"/>
      <c r="G265" s="199"/>
      <c r="H265" s="199"/>
      <c r="I265" s="199"/>
      <c r="J265" s="199"/>
      <c r="K265" s="199"/>
      <c r="L265" s="199"/>
      <c r="M265" s="199"/>
      <c r="N265" s="199"/>
      <c r="O265" s="199"/>
      <c r="P265" s="47">
        <v>4</v>
      </c>
      <c r="Q265" s="47"/>
      <c r="R265" s="145"/>
      <c r="S265" s="75"/>
      <c r="T265" s="75"/>
      <c r="U265" s="140"/>
    </row>
    <row r="266" spans="1:21">
      <c r="A266" s="57">
        <v>44606</v>
      </c>
      <c r="B266" s="179">
        <v>1665</v>
      </c>
      <c r="C266" s="199"/>
      <c r="D266" s="199"/>
      <c r="E266" s="199"/>
      <c r="F266" s="199"/>
      <c r="G266" s="199"/>
      <c r="H266" s="199"/>
      <c r="I266" s="199"/>
      <c r="J266" s="199"/>
      <c r="K266" s="199"/>
      <c r="L266" s="199"/>
      <c r="M266" s="199"/>
      <c r="N266" s="199"/>
      <c r="O266" s="199"/>
      <c r="P266" s="47">
        <v>6</v>
      </c>
      <c r="Q266" s="47"/>
      <c r="R266" s="145"/>
      <c r="S266" s="75"/>
      <c r="T266" s="75"/>
      <c r="U266" s="140"/>
    </row>
    <row r="267" spans="1:21">
      <c r="A267" s="57">
        <v>44607</v>
      </c>
      <c r="B267" s="179">
        <v>1412</v>
      </c>
      <c r="C267" s="204"/>
      <c r="D267" s="204"/>
      <c r="E267" s="204"/>
      <c r="F267" s="204"/>
      <c r="G267" s="204"/>
      <c r="H267" s="204"/>
      <c r="I267" s="204"/>
      <c r="J267" s="204"/>
      <c r="K267" s="204"/>
      <c r="L267" s="204"/>
      <c r="M267" s="204"/>
      <c r="N267" s="204"/>
      <c r="O267" s="204"/>
      <c r="P267" s="205">
        <v>3</v>
      </c>
      <c r="Q267" s="205"/>
      <c r="R267" s="196"/>
      <c r="S267" s="194"/>
      <c r="T267" s="194"/>
      <c r="U267" s="140"/>
    </row>
    <row r="268" spans="1:21">
      <c r="A268" s="57">
        <v>44608</v>
      </c>
      <c r="B268" s="179">
        <v>1838</v>
      </c>
      <c r="C268" s="95">
        <v>0.74</v>
      </c>
      <c r="D268" s="95" t="s">
        <v>53</v>
      </c>
      <c r="E268" s="95">
        <v>7.18</v>
      </c>
      <c r="F268" s="95">
        <v>1</v>
      </c>
      <c r="G268" s="95">
        <v>3</v>
      </c>
      <c r="H268" s="95" t="s">
        <v>53</v>
      </c>
      <c r="I268" s="95">
        <v>4.9000000000000004</v>
      </c>
      <c r="J268" s="95">
        <v>0.15</v>
      </c>
      <c r="K268" s="95">
        <v>1.36</v>
      </c>
      <c r="L268" s="95">
        <v>9.01</v>
      </c>
      <c r="M268" s="95">
        <v>1.84</v>
      </c>
      <c r="N268" s="95">
        <v>0.28000000000000003</v>
      </c>
      <c r="O268" s="95">
        <v>5.51</v>
      </c>
      <c r="P268" s="229">
        <v>2</v>
      </c>
      <c r="Q268" s="223" t="s">
        <v>88</v>
      </c>
      <c r="R268" s="222">
        <v>0.40625</v>
      </c>
      <c r="S268" s="222" t="s">
        <v>108</v>
      </c>
      <c r="T268" s="222" t="s">
        <v>109</v>
      </c>
      <c r="U268" s="140"/>
    </row>
    <row r="269" spans="1:21">
      <c r="A269" s="57">
        <v>44609</v>
      </c>
      <c r="B269" s="179">
        <v>1553</v>
      </c>
      <c r="C269" s="199"/>
      <c r="D269" s="199"/>
      <c r="E269" s="199"/>
      <c r="F269" s="199"/>
      <c r="G269" s="199"/>
      <c r="H269" s="199"/>
      <c r="I269" s="199"/>
      <c r="J269" s="199"/>
      <c r="K269" s="199"/>
      <c r="L269" s="199"/>
      <c r="M269" s="199"/>
      <c r="N269" s="199"/>
      <c r="O269" s="199"/>
      <c r="P269" s="47">
        <v>0</v>
      </c>
      <c r="Q269" s="47"/>
      <c r="R269" s="145"/>
      <c r="S269" s="75"/>
      <c r="T269" s="75"/>
      <c r="U269" s="140"/>
    </row>
    <row r="270" spans="1:21">
      <c r="A270" s="57">
        <v>44610</v>
      </c>
      <c r="B270" s="179">
        <v>1717</v>
      </c>
      <c r="C270" s="199"/>
      <c r="D270" s="199"/>
      <c r="E270" s="199"/>
      <c r="F270" s="199"/>
      <c r="G270" s="199"/>
      <c r="H270" s="199"/>
      <c r="I270" s="199"/>
      <c r="J270" s="199"/>
      <c r="K270" s="199"/>
      <c r="L270" s="199"/>
      <c r="M270" s="199"/>
      <c r="N270" s="199"/>
      <c r="O270" s="199"/>
      <c r="P270" s="47">
        <v>0</v>
      </c>
      <c r="Q270" s="47"/>
      <c r="R270" s="145"/>
      <c r="S270" s="75"/>
      <c r="T270" s="75"/>
      <c r="U270" s="140"/>
    </row>
    <row r="271" spans="1:21">
      <c r="A271" s="57">
        <v>44611</v>
      </c>
      <c r="B271" s="179">
        <v>1377</v>
      </c>
      <c r="C271" s="199"/>
      <c r="D271" s="199"/>
      <c r="E271" s="199"/>
      <c r="F271" s="199"/>
      <c r="G271" s="199"/>
      <c r="H271" s="199"/>
      <c r="I271" s="199"/>
      <c r="J271" s="199"/>
      <c r="K271" s="199"/>
      <c r="L271" s="199"/>
      <c r="M271" s="199"/>
      <c r="N271" s="199"/>
      <c r="O271" s="199"/>
      <c r="P271" s="47">
        <v>1</v>
      </c>
      <c r="Q271" s="47"/>
      <c r="R271" s="145"/>
      <c r="S271" s="75"/>
      <c r="T271" s="75"/>
      <c r="U271" s="140"/>
    </row>
    <row r="272" spans="1:21">
      <c r="A272" s="57">
        <v>44612</v>
      </c>
      <c r="B272" s="179">
        <v>1818</v>
      </c>
      <c r="C272" s="199"/>
      <c r="D272" s="199"/>
      <c r="E272" s="199"/>
      <c r="F272" s="199"/>
      <c r="G272" s="199"/>
      <c r="H272" s="199"/>
      <c r="I272" s="199"/>
      <c r="J272" s="199"/>
      <c r="K272" s="199"/>
      <c r="L272" s="199"/>
      <c r="M272" s="199"/>
      <c r="N272" s="199"/>
      <c r="O272" s="199"/>
      <c r="P272" s="47">
        <v>4</v>
      </c>
      <c r="Q272" s="47"/>
      <c r="R272" s="145"/>
      <c r="S272" s="75"/>
      <c r="T272" s="75"/>
      <c r="U272" s="140"/>
    </row>
    <row r="273" spans="1:21">
      <c r="A273" s="57">
        <v>44613</v>
      </c>
      <c r="B273" s="179">
        <v>1229</v>
      </c>
      <c r="C273" s="199"/>
      <c r="D273" s="199"/>
      <c r="E273" s="199"/>
      <c r="F273" s="199"/>
      <c r="G273" s="199"/>
      <c r="H273" s="199"/>
      <c r="I273" s="199"/>
      <c r="J273" s="199"/>
      <c r="K273" s="199"/>
      <c r="L273" s="199"/>
      <c r="M273" s="199"/>
      <c r="N273" s="199"/>
      <c r="O273" s="199"/>
      <c r="P273" s="47">
        <v>1</v>
      </c>
      <c r="Q273" s="47"/>
      <c r="R273" s="145"/>
      <c r="S273" s="75"/>
      <c r="T273" s="75"/>
      <c r="U273" s="140"/>
    </row>
    <row r="274" spans="1:21">
      <c r="A274" s="57">
        <v>44614</v>
      </c>
      <c r="B274" s="179">
        <v>1727</v>
      </c>
      <c r="C274" s="199"/>
      <c r="D274" s="199"/>
      <c r="E274" s="199"/>
      <c r="F274" s="199"/>
      <c r="G274" s="199"/>
      <c r="H274" s="199"/>
      <c r="I274" s="199"/>
      <c r="J274" s="199"/>
      <c r="K274" s="199"/>
      <c r="L274" s="199"/>
      <c r="M274" s="199"/>
      <c r="N274" s="199"/>
      <c r="O274" s="199"/>
      <c r="P274" s="47">
        <v>7</v>
      </c>
      <c r="Q274" s="47"/>
      <c r="R274" s="145"/>
      <c r="S274" s="75"/>
      <c r="T274" s="75"/>
      <c r="U274" s="140"/>
    </row>
    <row r="275" spans="1:21">
      <c r="A275" s="57">
        <v>44615</v>
      </c>
      <c r="B275" s="179">
        <v>1582</v>
      </c>
      <c r="C275" s="199"/>
      <c r="D275" s="199"/>
      <c r="E275" s="199"/>
      <c r="F275" s="199"/>
      <c r="G275" s="199"/>
      <c r="H275" s="199"/>
      <c r="I275" s="199"/>
      <c r="J275" s="199"/>
      <c r="K275" s="199"/>
      <c r="L275" s="199"/>
      <c r="M275" s="199"/>
      <c r="N275" s="199"/>
      <c r="O275" s="199"/>
      <c r="P275" s="47">
        <v>2</v>
      </c>
      <c r="Q275" s="47"/>
      <c r="R275" s="145"/>
      <c r="S275" s="75"/>
      <c r="T275" s="75"/>
      <c r="U275" s="140"/>
    </row>
    <row r="276" spans="1:21">
      <c r="A276" s="57">
        <v>44616</v>
      </c>
      <c r="B276" s="179">
        <v>3009</v>
      </c>
      <c r="C276" s="199"/>
      <c r="D276" s="199"/>
      <c r="E276" s="199"/>
      <c r="F276" s="199"/>
      <c r="G276" s="199"/>
      <c r="H276" s="199"/>
      <c r="I276" s="199"/>
      <c r="J276" s="199"/>
      <c r="K276" s="199"/>
      <c r="L276" s="199"/>
      <c r="M276" s="199"/>
      <c r="N276" s="199"/>
      <c r="O276" s="199"/>
      <c r="P276" s="47">
        <v>91</v>
      </c>
      <c r="Q276" s="47"/>
      <c r="R276" s="145"/>
      <c r="S276" s="75"/>
      <c r="T276" s="75"/>
      <c r="U276" s="140"/>
    </row>
    <row r="277" spans="1:21">
      <c r="A277" s="57">
        <v>44617</v>
      </c>
      <c r="B277" s="179">
        <v>4949</v>
      </c>
      <c r="C277" s="199"/>
      <c r="D277" s="199"/>
      <c r="E277" s="199"/>
      <c r="F277" s="199"/>
      <c r="G277" s="199"/>
      <c r="H277" s="199"/>
      <c r="I277" s="199"/>
      <c r="J277" s="199"/>
      <c r="K277" s="199"/>
      <c r="L277" s="199"/>
      <c r="M277" s="199"/>
      <c r="N277" s="199"/>
      <c r="O277" s="199"/>
      <c r="P277" s="47">
        <v>18</v>
      </c>
      <c r="Q277" s="47"/>
      <c r="R277" s="145"/>
      <c r="S277" s="75"/>
      <c r="T277" s="75"/>
      <c r="U277" s="140"/>
    </row>
    <row r="278" spans="1:21">
      <c r="A278" s="57">
        <v>44618</v>
      </c>
      <c r="B278" s="179">
        <v>3012</v>
      </c>
      <c r="C278" s="199"/>
      <c r="D278" s="199"/>
      <c r="E278" s="199"/>
      <c r="F278" s="199"/>
      <c r="G278" s="199"/>
      <c r="H278" s="199"/>
      <c r="I278" s="199"/>
      <c r="J278" s="199"/>
      <c r="K278" s="199"/>
      <c r="L278" s="199"/>
      <c r="M278" s="199"/>
      <c r="N278" s="199"/>
      <c r="O278" s="199"/>
      <c r="P278" s="221"/>
      <c r="Q278" s="47"/>
      <c r="R278" s="145"/>
      <c r="S278" s="75"/>
      <c r="T278" s="75"/>
      <c r="U278" s="140"/>
    </row>
    <row r="279" spans="1:21">
      <c r="A279" s="57">
        <v>44619</v>
      </c>
      <c r="B279" s="179"/>
      <c r="C279" s="199"/>
      <c r="D279" s="199"/>
      <c r="E279" s="199"/>
      <c r="F279" s="199"/>
      <c r="G279" s="199"/>
      <c r="H279" s="199"/>
      <c r="I279" s="199"/>
      <c r="J279" s="199"/>
      <c r="K279" s="199"/>
      <c r="L279" s="199"/>
      <c r="M279" s="199"/>
      <c r="N279" s="199"/>
      <c r="O279" s="199"/>
      <c r="P279" s="221"/>
      <c r="Q279" s="47"/>
      <c r="R279" s="145"/>
      <c r="S279" s="75"/>
      <c r="T279" s="75"/>
      <c r="U279" s="140"/>
    </row>
    <row r="280" spans="1:21">
      <c r="A280" s="57">
        <v>44620</v>
      </c>
      <c r="B280" s="179"/>
      <c r="C280" s="199"/>
      <c r="D280" s="199"/>
      <c r="E280" s="199"/>
      <c r="F280" s="199"/>
      <c r="G280" s="199"/>
      <c r="H280" s="199"/>
      <c r="I280" s="199"/>
      <c r="J280" s="199"/>
      <c r="K280" s="199"/>
      <c r="L280" s="199"/>
      <c r="M280" s="199"/>
      <c r="N280" s="199"/>
      <c r="O280" s="199"/>
      <c r="P280" s="221"/>
      <c r="Q280" s="47"/>
      <c r="R280" s="145"/>
      <c r="S280" s="75"/>
      <c r="T280" s="75"/>
      <c r="U280" s="140"/>
    </row>
    <row r="281" spans="1:21">
      <c r="A281" s="57">
        <v>44621</v>
      </c>
      <c r="B281" s="25">
        <v>8343</v>
      </c>
      <c r="C281" s="201"/>
      <c r="D281" s="201"/>
      <c r="E281" s="201"/>
      <c r="F281" s="201"/>
      <c r="G281" s="201"/>
      <c r="H281" s="201"/>
      <c r="I281" s="201"/>
      <c r="J281" s="201"/>
      <c r="K281" s="201"/>
      <c r="L281" s="201"/>
      <c r="M281" s="201"/>
      <c r="N281" s="201"/>
      <c r="O281" s="201"/>
      <c r="P281" s="221"/>
      <c r="Q281" s="202"/>
      <c r="R281" s="145"/>
      <c r="S281" s="75"/>
      <c r="T281" s="75"/>
      <c r="U281" s="140"/>
    </row>
    <row r="282" spans="1:21">
      <c r="A282" s="57">
        <v>44622</v>
      </c>
      <c r="B282" s="25"/>
      <c r="C282" s="199"/>
      <c r="D282" s="199"/>
      <c r="E282" s="199"/>
      <c r="F282" s="199"/>
      <c r="G282" s="199"/>
      <c r="H282" s="199"/>
      <c r="I282" s="199"/>
      <c r="J282" s="199"/>
      <c r="K282" s="199"/>
      <c r="L282" s="199"/>
      <c r="M282" s="199"/>
      <c r="N282" s="199"/>
      <c r="O282" s="199"/>
      <c r="P282" s="221"/>
      <c r="Q282" s="47"/>
      <c r="R282" s="145"/>
      <c r="S282" s="75"/>
      <c r="T282" s="75"/>
      <c r="U282" s="140"/>
    </row>
    <row r="283" spans="1:21">
      <c r="A283" s="57">
        <v>44623</v>
      </c>
      <c r="B283" s="25"/>
      <c r="C283" s="199"/>
      <c r="D283" s="199"/>
      <c r="E283" s="199"/>
      <c r="F283" s="199"/>
      <c r="G283" s="199"/>
      <c r="H283" s="199"/>
      <c r="I283" s="199"/>
      <c r="J283" s="199"/>
      <c r="K283" s="199"/>
      <c r="L283" s="199"/>
      <c r="M283" s="199"/>
      <c r="N283" s="199"/>
      <c r="O283" s="199"/>
      <c r="P283" s="221"/>
      <c r="Q283" s="47"/>
      <c r="R283" s="145"/>
      <c r="S283" s="75"/>
      <c r="T283" s="75"/>
      <c r="U283" s="140"/>
    </row>
    <row r="284" spans="1:21">
      <c r="A284" s="57">
        <v>44624</v>
      </c>
      <c r="B284" s="25">
        <v>5248</v>
      </c>
      <c r="C284" s="199"/>
      <c r="D284" s="199"/>
      <c r="E284" s="199"/>
      <c r="F284" s="199"/>
      <c r="G284" s="199"/>
      <c r="H284" s="199"/>
      <c r="I284" s="199"/>
      <c r="J284" s="199"/>
      <c r="K284" s="199"/>
      <c r="L284" s="199"/>
      <c r="M284" s="199"/>
      <c r="N284" s="199"/>
      <c r="O284" s="199"/>
      <c r="P284" s="221"/>
      <c r="Q284" s="47"/>
      <c r="R284" s="145"/>
      <c r="S284" s="75"/>
      <c r="T284" s="75"/>
      <c r="U284" s="140"/>
    </row>
    <row r="285" spans="1:21">
      <c r="A285" s="57">
        <v>44625</v>
      </c>
      <c r="B285" s="25">
        <v>3854</v>
      </c>
      <c r="C285" s="199"/>
      <c r="D285" s="199"/>
      <c r="E285" s="199"/>
      <c r="F285" s="199"/>
      <c r="G285" s="199"/>
      <c r="H285" s="199"/>
      <c r="I285" s="199"/>
      <c r="J285" s="199"/>
      <c r="K285" s="199"/>
      <c r="L285" s="199"/>
      <c r="M285" s="199"/>
      <c r="N285" s="199"/>
      <c r="O285" s="199"/>
      <c r="P285" s="221"/>
      <c r="Q285" s="47"/>
      <c r="R285" s="145"/>
      <c r="S285" s="75"/>
      <c r="T285" s="75"/>
      <c r="U285" s="140"/>
    </row>
    <row r="286" spans="1:21">
      <c r="A286" s="57">
        <v>44626</v>
      </c>
      <c r="B286" s="25">
        <v>3575</v>
      </c>
      <c r="C286" s="199"/>
      <c r="D286" s="199"/>
      <c r="E286" s="199"/>
      <c r="F286" s="199"/>
      <c r="G286" s="199"/>
      <c r="H286" s="199"/>
      <c r="I286" s="199"/>
      <c r="J286" s="199"/>
      <c r="K286" s="199"/>
      <c r="L286" s="199"/>
      <c r="M286" s="199"/>
      <c r="N286" s="199"/>
      <c r="O286" s="199"/>
      <c r="P286" s="221">
        <v>70</v>
      </c>
      <c r="Q286" s="47"/>
      <c r="R286" s="145"/>
      <c r="S286" s="75"/>
      <c r="T286" s="75"/>
      <c r="U286" s="140"/>
    </row>
    <row r="287" spans="1:21">
      <c r="A287" s="57">
        <v>44627</v>
      </c>
      <c r="B287" s="25">
        <v>3528</v>
      </c>
      <c r="C287" s="199"/>
      <c r="D287" s="199"/>
      <c r="E287" s="199"/>
      <c r="F287" s="199"/>
      <c r="G287" s="199"/>
      <c r="H287" s="199"/>
      <c r="I287" s="199"/>
      <c r="J287" s="199"/>
      <c r="K287" s="199"/>
      <c r="L287" s="199"/>
      <c r="M287" s="199"/>
      <c r="N287" s="199"/>
      <c r="O287" s="199"/>
      <c r="P287" s="221">
        <v>40</v>
      </c>
      <c r="Q287" s="47"/>
      <c r="R287" s="145"/>
      <c r="S287" s="75"/>
      <c r="T287" s="75"/>
      <c r="U287" s="140"/>
    </row>
    <row r="288" spans="1:21">
      <c r="A288" s="57">
        <v>44628</v>
      </c>
      <c r="B288" s="25">
        <v>3974</v>
      </c>
      <c r="C288" s="199"/>
      <c r="D288" s="199"/>
      <c r="E288" s="199"/>
      <c r="F288" s="199"/>
      <c r="G288" s="199"/>
      <c r="H288" s="199"/>
      <c r="I288" s="199"/>
      <c r="J288" s="199"/>
      <c r="K288" s="199"/>
      <c r="L288" s="199"/>
      <c r="M288" s="199"/>
      <c r="N288" s="199"/>
      <c r="O288" s="199"/>
      <c r="P288" s="221"/>
      <c r="Q288" s="47"/>
      <c r="R288" s="145"/>
      <c r="S288" s="75"/>
      <c r="T288" s="75"/>
      <c r="U288" s="140"/>
    </row>
    <row r="289" spans="1:21">
      <c r="A289" s="57">
        <v>44629</v>
      </c>
      <c r="B289" s="25">
        <v>4260</v>
      </c>
      <c r="C289" s="224">
        <v>2.2000000000000002</v>
      </c>
      <c r="D289" s="224">
        <v>2</v>
      </c>
      <c r="E289" s="224">
        <v>6.7</v>
      </c>
      <c r="F289" s="224">
        <v>13000</v>
      </c>
      <c r="G289" s="224">
        <v>97</v>
      </c>
      <c r="H289" s="224">
        <v>16</v>
      </c>
      <c r="I289" s="224">
        <v>7.7</v>
      </c>
      <c r="J289" s="224">
        <v>2.1</v>
      </c>
      <c r="K289" s="224">
        <v>68.16</v>
      </c>
      <c r="L289" s="224">
        <v>32.799999999999997</v>
      </c>
      <c r="M289" s="224">
        <v>8.52</v>
      </c>
      <c r="N289" s="224">
        <v>8.9499999999999993</v>
      </c>
      <c r="O289" s="224">
        <v>413.22</v>
      </c>
      <c r="P289" s="221">
        <v>10</v>
      </c>
      <c r="Q289" s="223" t="s">
        <v>89</v>
      </c>
      <c r="R289" s="225">
        <v>0.40972222222222227</v>
      </c>
      <c r="S289" s="228" t="s">
        <v>110</v>
      </c>
      <c r="T289" s="223" t="s">
        <v>111</v>
      </c>
      <c r="U289" s="140"/>
    </row>
    <row r="290" spans="1:21">
      <c r="A290" s="57">
        <v>44630</v>
      </c>
      <c r="B290" s="25">
        <v>3398</v>
      </c>
      <c r="C290" s="199"/>
      <c r="D290" s="199"/>
      <c r="E290" s="199"/>
      <c r="F290" s="199"/>
      <c r="G290" s="199"/>
      <c r="H290" s="199"/>
      <c r="I290" s="199"/>
      <c r="J290" s="199"/>
      <c r="K290" s="199"/>
      <c r="L290" s="199"/>
      <c r="M290" s="199"/>
      <c r="N290" s="199"/>
      <c r="O290" s="199"/>
      <c r="P290" s="221"/>
      <c r="Q290" s="47"/>
      <c r="R290" s="145"/>
      <c r="S290" s="75"/>
      <c r="T290" s="75"/>
      <c r="U290" s="140"/>
    </row>
    <row r="291" spans="1:21">
      <c r="A291" s="57">
        <v>44631</v>
      </c>
      <c r="B291" s="25">
        <v>3862</v>
      </c>
      <c r="C291" s="199"/>
      <c r="D291" s="199"/>
      <c r="E291" s="199"/>
      <c r="F291" s="199"/>
      <c r="G291" s="199"/>
      <c r="H291" s="199"/>
      <c r="I291" s="199"/>
      <c r="J291" s="199"/>
      <c r="K291" s="199"/>
      <c r="L291" s="199"/>
      <c r="M291" s="199"/>
      <c r="N291" s="199"/>
      <c r="O291" s="199"/>
      <c r="P291" s="221">
        <v>9</v>
      </c>
      <c r="Q291" s="47"/>
      <c r="R291" s="145"/>
      <c r="S291" s="75"/>
      <c r="T291" s="75"/>
      <c r="U291" s="140"/>
    </row>
    <row r="292" spans="1:21">
      <c r="A292" s="57">
        <v>44632</v>
      </c>
      <c r="B292" s="25">
        <v>4198</v>
      </c>
      <c r="C292" s="199"/>
      <c r="D292" s="199"/>
      <c r="E292" s="199"/>
      <c r="F292" s="199"/>
      <c r="G292" s="199"/>
      <c r="H292" s="199"/>
      <c r="I292" s="199"/>
      <c r="J292" s="199"/>
      <c r="K292" s="199"/>
      <c r="L292" s="199"/>
      <c r="M292" s="199"/>
      <c r="N292" s="199"/>
      <c r="O292" s="199"/>
      <c r="P292" s="221" cm="1">
        <f t="array" aca="1" ref="P292" ca="1">P292:P380</f>
        <v>0</v>
      </c>
      <c r="Q292" s="47"/>
      <c r="R292" s="145"/>
      <c r="S292" s="75"/>
      <c r="T292" s="75"/>
      <c r="U292" s="140"/>
    </row>
    <row r="293" spans="1:21">
      <c r="A293" s="57">
        <v>44633</v>
      </c>
      <c r="B293" s="25">
        <v>3305</v>
      </c>
      <c r="C293" s="199"/>
      <c r="D293" s="199"/>
      <c r="E293" s="199"/>
      <c r="F293" s="199"/>
      <c r="G293" s="199"/>
      <c r="H293" s="199"/>
      <c r="I293" s="199"/>
      <c r="J293" s="199"/>
      <c r="K293" s="199"/>
      <c r="L293" s="199"/>
      <c r="M293" s="199"/>
      <c r="N293" s="199"/>
      <c r="O293" s="199"/>
      <c r="P293" s="221"/>
      <c r="Q293" s="47"/>
      <c r="R293" s="145"/>
      <c r="S293" s="75"/>
      <c r="T293" s="75"/>
      <c r="U293" s="140"/>
    </row>
    <row r="294" spans="1:21">
      <c r="A294" s="57">
        <v>44634</v>
      </c>
      <c r="B294" s="25">
        <v>2770</v>
      </c>
      <c r="C294" s="199"/>
      <c r="D294" s="199"/>
      <c r="E294" s="199"/>
      <c r="F294" s="199"/>
      <c r="G294" s="199"/>
      <c r="H294" s="199"/>
      <c r="I294" s="199"/>
      <c r="J294" s="199"/>
      <c r="K294" s="199"/>
      <c r="L294" s="199"/>
      <c r="M294" s="199"/>
      <c r="N294" s="199"/>
      <c r="O294" s="199"/>
      <c r="P294" s="221">
        <v>10</v>
      </c>
      <c r="Q294" s="47"/>
      <c r="R294" s="145"/>
      <c r="S294" s="75"/>
      <c r="T294" s="75"/>
      <c r="U294" s="140"/>
    </row>
    <row r="295" spans="1:21">
      <c r="A295" s="57">
        <v>44635</v>
      </c>
      <c r="B295" s="25">
        <v>2681</v>
      </c>
      <c r="C295" s="201"/>
      <c r="D295" s="201"/>
      <c r="E295" s="201"/>
      <c r="F295" s="201"/>
      <c r="G295" s="201"/>
      <c r="H295" s="201"/>
      <c r="I295" s="201"/>
      <c r="J295" s="201"/>
      <c r="K295" s="201"/>
      <c r="L295" s="201"/>
      <c r="M295" s="201"/>
      <c r="N295" s="201"/>
      <c r="O295" s="201"/>
      <c r="P295" s="221"/>
      <c r="Q295" s="202"/>
      <c r="R295" s="145"/>
      <c r="S295" s="75"/>
      <c r="T295" s="75"/>
      <c r="U295" s="140"/>
    </row>
    <row r="296" spans="1:21">
      <c r="A296" s="57">
        <v>44636</v>
      </c>
      <c r="B296" s="25">
        <v>2505</v>
      </c>
      <c r="C296" s="224">
        <v>0.43</v>
      </c>
      <c r="D296" s="224">
        <v>1</v>
      </c>
      <c r="E296" s="224">
        <v>7</v>
      </c>
      <c r="F296" s="224">
        <v>290</v>
      </c>
      <c r="G296" s="224">
        <v>12</v>
      </c>
      <c r="H296" s="224">
        <v>2</v>
      </c>
      <c r="I296" s="224">
        <v>1.9</v>
      </c>
      <c r="J296" s="224">
        <v>0.04</v>
      </c>
      <c r="K296" s="224">
        <v>5.01</v>
      </c>
      <c r="L296" s="224">
        <v>4.76</v>
      </c>
      <c r="M296" s="224">
        <v>2.5099999999999998</v>
      </c>
      <c r="N296" s="224">
        <v>0.09</v>
      </c>
      <c r="O296" s="224">
        <v>30.06</v>
      </c>
      <c r="P296" s="221"/>
      <c r="Q296" s="223" t="s">
        <v>114</v>
      </c>
      <c r="R296" s="226" t="s">
        <v>113</v>
      </c>
      <c r="S296" s="227">
        <v>44687</v>
      </c>
      <c r="T296" s="227">
        <v>44691</v>
      </c>
      <c r="U296" s="140"/>
    </row>
    <row r="297" spans="1:21">
      <c r="A297" s="57">
        <v>44637</v>
      </c>
      <c r="B297" s="25">
        <v>2368</v>
      </c>
      <c r="C297" s="199"/>
      <c r="D297" s="199"/>
      <c r="E297" s="199"/>
      <c r="F297" s="199"/>
      <c r="G297" s="199"/>
      <c r="H297" s="199"/>
      <c r="I297" s="199"/>
      <c r="J297" s="199"/>
      <c r="K297" s="199"/>
      <c r="L297" s="199"/>
      <c r="M297" s="199"/>
      <c r="N297" s="199"/>
      <c r="O297" s="199"/>
      <c r="P297" s="221">
        <v>7</v>
      </c>
      <c r="Q297" s="47"/>
      <c r="R297" s="145"/>
      <c r="S297" s="75"/>
      <c r="T297" s="75"/>
      <c r="U297" s="140"/>
    </row>
    <row r="298" spans="1:21">
      <c r="A298" s="57">
        <v>44638</v>
      </c>
      <c r="B298" s="25">
        <v>2211</v>
      </c>
      <c r="C298" s="199"/>
      <c r="D298" s="199"/>
      <c r="E298" s="199"/>
      <c r="F298" s="199"/>
      <c r="G298" s="199"/>
      <c r="H298" s="199"/>
      <c r="I298" s="199"/>
      <c r="J298" s="199"/>
      <c r="K298" s="199"/>
      <c r="L298" s="199"/>
      <c r="M298" s="199"/>
      <c r="N298" s="199"/>
      <c r="O298" s="199"/>
      <c r="P298" s="221">
        <v>3</v>
      </c>
      <c r="Q298" s="47"/>
      <c r="R298" s="145"/>
      <c r="S298" s="75"/>
      <c r="T298" s="75"/>
      <c r="U298" s="140"/>
    </row>
    <row r="299" spans="1:21">
      <c r="A299" s="57">
        <v>44639</v>
      </c>
      <c r="B299" s="25">
        <v>2347</v>
      </c>
      <c r="C299" s="199"/>
      <c r="D299" s="199"/>
      <c r="E299" s="199"/>
      <c r="F299" s="199"/>
      <c r="G299" s="199"/>
      <c r="H299" s="199"/>
      <c r="I299" s="199"/>
      <c r="J299" s="199"/>
      <c r="K299" s="199"/>
      <c r="L299" s="199"/>
      <c r="M299" s="199"/>
      <c r="N299" s="199"/>
      <c r="O299" s="199"/>
      <c r="P299" s="221"/>
      <c r="Q299" s="47"/>
      <c r="R299" s="145"/>
      <c r="S299" s="75"/>
      <c r="T299" s="75"/>
      <c r="U299" s="140"/>
    </row>
    <row r="300" spans="1:21">
      <c r="A300" s="57">
        <v>44640</v>
      </c>
      <c r="B300" s="25">
        <v>2166</v>
      </c>
      <c r="C300" s="199"/>
      <c r="D300" s="199"/>
      <c r="E300" s="199"/>
      <c r="F300" s="199"/>
      <c r="G300" s="199"/>
      <c r="H300" s="199"/>
      <c r="I300" s="199"/>
      <c r="J300" s="199"/>
      <c r="K300" s="199"/>
      <c r="L300" s="199"/>
      <c r="M300" s="199"/>
      <c r="N300" s="199"/>
      <c r="O300" s="199"/>
      <c r="P300" s="221"/>
      <c r="Q300" s="47"/>
      <c r="R300" s="145"/>
      <c r="S300" s="75"/>
      <c r="T300" s="75"/>
      <c r="U300" s="140"/>
    </row>
    <row r="301" spans="1:21">
      <c r="A301" s="57">
        <v>44641</v>
      </c>
      <c r="B301" s="25">
        <v>1977</v>
      </c>
      <c r="C301" s="199"/>
      <c r="D301" s="199"/>
      <c r="E301" s="199"/>
      <c r="F301" s="199"/>
      <c r="G301" s="199"/>
      <c r="H301" s="199"/>
      <c r="I301" s="199"/>
      <c r="J301" s="199"/>
      <c r="K301" s="199"/>
      <c r="L301" s="199"/>
      <c r="M301" s="199"/>
      <c r="N301" s="199"/>
      <c r="O301" s="199"/>
      <c r="P301" s="221"/>
      <c r="Q301" s="47"/>
      <c r="R301" s="145"/>
      <c r="S301" s="75"/>
      <c r="T301" s="75"/>
      <c r="U301" s="140"/>
    </row>
    <row r="302" spans="1:21">
      <c r="A302" s="57">
        <v>44642</v>
      </c>
      <c r="B302" s="25">
        <v>1932</v>
      </c>
      <c r="C302" s="199"/>
      <c r="D302" s="199"/>
      <c r="E302" s="199"/>
      <c r="F302" s="199"/>
      <c r="G302" s="199"/>
      <c r="H302" s="199"/>
      <c r="I302" s="199"/>
      <c r="J302" s="199"/>
      <c r="K302" s="199"/>
      <c r="L302" s="199"/>
      <c r="M302" s="199"/>
      <c r="N302" s="199"/>
      <c r="O302" s="199"/>
      <c r="P302" s="221"/>
      <c r="Q302" s="47"/>
      <c r="R302" s="145"/>
      <c r="S302" s="75"/>
      <c r="T302" s="75"/>
      <c r="U302" s="140"/>
    </row>
    <row r="303" spans="1:21">
      <c r="A303" s="57">
        <v>44643</v>
      </c>
      <c r="B303" s="25">
        <v>2121</v>
      </c>
      <c r="C303" s="199"/>
      <c r="D303" s="199"/>
      <c r="E303" s="199"/>
      <c r="F303" s="199"/>
      <c r="G303" s="199"/>
      <c r="H303" s="199"/>
      <c r="I303" s="199"/>
      <c r="J303" s="199"/>
      <c r="K303" s="199"/>
      <c r="L303" s="199"/>
      <c r="M303" s="199"/>
      <c r="N303" s="199"/>
      <c r="O303" s="199"/>
      <c r="P303" s="221"/>
      <c r="Q303" s="47"/>
      <c r="R303" s="145"/>
      <c r="S303" s="75"/>
      <c r="T303" s="75"/>
      <c r="U303" s="140"/>
    </row>
    <row r="304" spans="1:21">
      <c r="A304" s="57">
        <v>44644</v>
      </c>
      <c r="B304" s="25">
        <v>2160</v>
      </c>
      <c r="C304" s="199"/>
      <c r="D304" s="199"/>
      <c r="E304" s="199"/>
      <c r="F304" s="199"/>
      <c r="G304" s="199"/>
      <c r="H304" s="199"/>
      <c r="I304" s="199"/>
      <c r="J304" s="199"/>
      <c r="K304" s="199"/>
      <c r="L304" s="199"/>
      <c r="M304" s="199"/>
      <c r="N304" s="199"/>
      <c r="O304" s="199"/>
      <c r="P304" s="221">
        <v>26</v>
      </c>
      <c r="Q304" s="47"/>
      <c r="R304" s="145"/>
      <c r="S304" s="75"/>
      <c r="T304" s="75"/>
      <c r="U304" s="140"/>
    </row>
    <row r="305" spans="1:21">
      <c r="A305" s="57">
        <v>44645</v>
      </c>
      <c r="B305" s="25">
        <v>2373</v>
      </c>
      <c r="C305" s="199"/>
      <c r="D305" s="199"/>
      <c r="E305" s="199"/>
      <c r="F305" s="199"/>
      <c r="G305" s="199"/>
      <c r="H305" s="199"/>
      <c r="I305" s="199"/>
      <c r="J305" s="199"/>
      <c r="K305" s="199"/>
      <c r="L305" s="199"/>
      <c r="M305" s="199"/>
      <c r="N305" s="199"/>
      <c r="O305" s="199"/>
      <c r="P305" s="221">
        <v>15</v>
      </c>
      <c r="Q305" s="47"/>
      <c r="R305" s="145"/>
      <c r="S305" s="75"/>
      <c r="T305" s="75"/>
      <c r="U305" s="140"/>
    </row>
    <row r="306" spans="1:21">
      <c r="A306" s="57">
        <v>44646</v>
      </c>
      <c r="B306" s="25">
        <v>2864</v>
      </c>
      <c r="C306" s="199"/>
      <c r="D306" s="199"/>
      <c r="E306" s="199"/>
      <c r="F306" s="199"/>
      <c r="G306" s="199"/>
      <c r="H306" s="199"/>
      <c r="I306" s="199"/>
      <c r="J306" s="199"/>
      <c r="K306" s="199"/>
      <c r="L306" s="199"/>
      <c r="M306" s="199"/>
      <c r="N306" s="199"/>
      <c r="O306" s="199"/>
      <c r="P306" s="221"/>
      <c r="Q306" s="47"/>
      <c r="R306" s="145"/>
      <c r="S306" s="75"/>
      <c r="T306" s="75"/>
      <c r="U306" s="140"/>
    </row>
    <row r="307" spans="1:21">
      <c r="A307" s="57">
        <v>44647</v>
      </c>
      <c r="B307" s="25">
        <v>3677</v>
      </c>
      <c r="C307" s="199"/>
      <c r="D307" s="199"/>
      <c r="E307" s="199"/>
      <c r="F307" s="199"/>
      <c r="G307" s="199"/>
      <c r="H307" s="199"/>
      <c r="I307" s="199"/>
      <c r="J307" s="199"/>
      <c r="K307" s="199"/>
      <c r="L307" s="199"/>
      <c r="M307" s="199"/>
      <c r="N307" s="199"/>
      <c r="O307" s="199"/>
      <c r="P307" s="221">
        <v>85</v>
      </c>
      <c r="Q307" s="47"/>
      <c r="R307" s="145"/>
      <c r="S307" s="75"/>
      <c r="T307" s="75"/>
      <c r="U307" s="140"/>
    </row>
    <row r="308" spans="1:21">
      <c r="A308" s="57">
        <v>44648</v>
      </c>
      <c r="B308" s="25">
        <v>4370</v>
      </c>
      <c r="C308" s="199"/>
      <c r="D308" s="199"/>
      <c r="E308" s="199"/>
      <c r="F308" s="199"/>
      <c r="G308" s="199"/>
      <c r="H308" s="199"/>
      <c r="I308" s="199"/>
      <c r="J308" s="199"/>
      <c r="K308" s="199"/>
      <c r="L308" s="199"/>
      <c r="M308" s="199"/>
      <c r="N308" s="199"/>
      <c r="O308" s="199"/>
      <c r="P308" s="221">
        <v>100</v>
      </c>
      <c r="Q308" s="47"/>
      <c r="R308" s="145"/>
      <c r="S308" s="75"/>
      <c r="T308" s="75"/>
      <c r="U308" s="140"/>
    </row>
    <row r="309" spans="1:21">
      <c r="A309" s="57">
        <v>44649</v>
      </c>
      <c r="B309" s="25">
        <v>4199</v>
      </c>
      <c r="C309" s="201"/>
      <c r="D309" s="201"/>
      <c r="E309" s="201"/>
      <c r="F309" s="201"/>
      <c r="G309" s="201"/>
      <c r="H309" s="201"/>
      <c r="I309" s="201"/>
      <c r="J309" s="201"/>
      <c r="K309" s="201"/>
      <c r="L309" s="201"/>
      <c r="M309" s="201"/>
      <c r="N309" s="201"/>
      <c r="O309" s="201"/>
      <c r="P309" s="221">
        <v>200</v>
      </c>
      <c r="Q309" s="202"/>
      <c r="R309" s="145"/>
      <c r="S309" s="75"/>
      <c r="T309" s="75"/>
      <c r="U309" s="140"/>
    </row>
    <row r="310" spans="1:21">
      <c r="A310" s="57">
        <v>44650</v>
      </c>
      <c r="B310" s="25">
        <v>8341</v>
      </c>
      <c r="C310" s="199"/>
      <c r="D310" s="199"/>
      <c r="E310" s="199"/>
      <c r="F310" s="199"/>
      <c r="G310" s="199"/>
      <c r="H310" s="199"/>
      <c r="I310" s="199"/>
      <c r="J310" s="199"/>
      <c r="K310" s="199"/>
      <c r="L310" s="199"/>
      <c r="M310" s="199"/>
      <c r="N310" s="199"/>
      <c r="O310" s="199"/>
      <c r="P310" s="221"/>
      <c r="Q310" s="47"/>
      <c r="R310" s="145"/>
      <c r="S310" s="75"/>
      <c r="T310" s="75"/>
      <c r="U310" s="140"/>
    </row>
    <row r="311" spans="1:21">
      <c r="A311" s="57">
        <v>44651</v>
      </c>
      <c r="B311" s="25">
        <v>6581</v>
      </c>
      <c r="C311" s="199"/>
      <c r="D311" s="199"/>
      <c r="E311" s="199"/>
      <c r="F311" s="199"/>
      <c r="G311" s="199"/>
      <c r="H311" s="199"/>
      <c r="I311" s="199"/>
      <c r="J311" s="199"/>
      <c r="K311" s="199"/>
      <c r="L311" s="199"/>
      <c r="M311" s="199"/>
      <c r="N311" s="199"/>
      <c r="O311" s="199"/>
      <c r="P311" s="221"/>
      <c r="Q311" s="47"/>
      <c r="R311" s="145"/>
      <c r="S311" s="75"/>
      <c r="T311" s="75"/>
      <c r="U311" s="140"/>
    </row>
    <row r="312" spans="1:21">
      <c r="A312" s="57">
        <v>44652</v>
      </c>
      <c r="B312" s="25">
        <v>6515</v>
      </c>
      <c r="C312" s="199"/>
      <c r="D312" s="199"/>
      <c r="E312" s="199"/>
      <c r="F312" s="199"/>
      <c r="G312" s="199"/>
      <c r="H312" s="199"/>
      <c r="I312" s="199"/>
      <c r="J312" s="199"/>
      <c r="K312" s="199"/>
      <c r="L312" s="199"/>
      <c r="M312" s="199"/>
      <c r="N312" s="199"/>
      <c r="O312" s="199"/>
      <c r="P312" s="221"/>
      <c r="Q312" s="47"/>
      <c r="R312" s="145"/>
      <c r="S312" s="75"/>
      <c r="T312" s="75"/>
      <c r="U312" s="140"/>
    </row>
    <row r="313" spans="1:21">
      <c r="A313" s="57">
        <v>44653</v>
      </c>
      <c r="B313" s="25">
        <v>4647</v>
      </c>
      <c r="C313" s="199"/>
      <c r="D313" s="199"/>
      <c r="E313" s="199"/>
      <c r="F313" s="199"/>
      <c r="G313" s="199"/>
      <c r="H313" s="199"/>
      <c r="I313" s="199"/>
      <c r="J313" s="199"/>
      <c r="K313" s="199"/>
      <c r="L313" s="199"/>
      <c r="M313" s="199"/>
      <c r="N313" s="199"/>
      <c r="O313" s="199"/>
      <c r="P313" s="221">
        <v>20</v>
      </c>
      <c r="Q313" s="47"/>
      <c r="R313" s="145"/>
      <c r="S313" s="75"/>
      <c r="T313" s="75"/>
      <c r="U313" s="140"/>
    </row>
    <row r="314" spans="1:21">
      <c r="A314" s="57">
        <v>44654</v>
      </c>
      <c r="B314" s="25">
        <v>4107</v>
      </c>
      <c r="C314" s="199"/>
      <c r="D314" s="199"/>
      <c r="E314" s="199"/>
      <c r="F314" s="199"/>
      <c r="G314" s="199"/>
      <c r="H314" s="199"/>
      <c r="I314" s="199"/>
      <c r="J314" s="199"/>
      <c r="K314" s="199"/>
      <c r="L314" s="199"/>
      <c r="M314" s="199"/>
      <c r="N314" s="199"/>
      <c r="O314" s="199"/>
      <c r="P314" s="221">
        <v>15</v>
      </c>
      <c r="Q314" s="47"/>
      <c r="R314" s="145"/>
      <c r="S314" s="75"/>
      <c r="T314" s="75"/>
      <c r="U314" s="140"/>
    </row>
    <row r="315" spans="1:21">
      <c r="A315" s="57">
        <v>44655</v>
      </c>
      <c r="B315" s="25">
        <v>3762</v>
      </c>
      <c r="C315" s="199"/>
      <c r="D315" s="199"/>
      <c r="E315" s="199"/>
      <c r="F315" s="199"/>
      <c r="G315" s="199"/>
      <c r="H315" s="199"/>
      <c r="I315" s="199"/>
      <c r="J315" s="199"/>
      <c r="K315" s="199"/>
      <c r="L315" s="199"/>
      <c r="M315" s="199"/>
      <c r="N315" s="199"/>
      <c r="O315" s="199"/>
      <c r="P315" s="221"/>
      <c r="Q315" s="47"/>
      <c r="R315" s="145"/>
      <c r="S315" s="75"/>
      <c r="T315" s="75"/>
      <c r="U315" s="140"/>
    </row>
    <row r="316" spans="1:21">
      <c r="A316" s="57">
        <v>44656</v>
      </c>
      <c r="B316" s="25">
        <v>3185</v>
      </c>
      <c r="C316" s="199"/>
      <c r="D316" s="199"/>
      <c r="E316" s="199"/>
      <c r="F316" s="199"/>
      <c r="G316" s="199"/>
      <c r="H316" s="199"/>
      <c r="I316" s="199"/>
      <c r="J316" s="199"/>
      <c r="K316" s="199"/>
      <c r="L316" s="199"/>
      <c r="M316" s="199"/>
      <c r="N316" s="199"/>
      <c r="O316" s="199"/>
      <c r="P316" s="221"/>
      <c r="Q316" s="47"/>
      <c r="R316" s="145"/>
      <c r="S316" s="75"/>
      <c r="T316" s="75"/>
      <c r="U316" s="140"/>
    </row>
    <row r="317" spans="1:21">
      <c r="A317" s="57">
        <v>44657</v>
      </c>
      <c r="B317" s="25">
        <v>3324</v>
      </c>
      <c r="C317" s="224">
        <v>0.86</v>
      </c>
      <c r="D317" s="224">
        <v>1</v>
      </c>
      <c r="E317" s="224">
        <v>7</v>
      </c>
      <c r="F317" s="224">
        <v>28</v>
      </c>
      <c r="G317" s="224">
        <v>14</v>
      </c>
      <c r="H317" s="224">
        <v>5</v>
      </c>
      <c r="I317" s="224">
        <v>3.5</v>
      </c>
      <c r="J317" s="224">
        <v>0.33</v>
      </c>
      <c r="K317" s="224">
        <v>16.62</v>
      </c>
      <c r="L317" s="224">
        <v>11.63</v>
      </c>
      <c r="M317" s="224">
        <v>3.32</v>
      </c>
      <c r="N317" s="224">
        <v>1.1000000000000001</v>
      </c>
      <c r="O317" s="224">
        <v>46.54</v>
      </c>
      <c r="P317" s="221">
        <v>15</v>
      </c>
      <c r="Q317" s="223" t="s">
        <v>88</v>
      </c>
      <c r="R317" s="226" t="s">
        <v>113</v>
      </c>
      <c r="S317" s="227">
        <v>44742</v>
      </c>
      <c r="T317" s="227">
        <v>44720</v>
      </c>
      <c r="U317" s="140"/>
    </row>
    <row r="318" spans="1:21">
      <c r="A318" s="57">
        <v>44658</v>
      </c>
      <c r="B318" s="25">
        <v>2907</v>
      </c>
      <c r="C318" s="199"/>
      <c r="D318" s="199"/>
      <c r="E318" s="199"/>
      <c r="F318" s="199"/>
      <c r="G318" s="199"/>
      <c r="H318" s="199"/>
      <c r="I318" s="199"/>
      <c r="J318" s="199"/>
      <c r="K318" s="199"/>
      <c r="L318" s="199"/>
      <c r="M318" s="199"/>
      <c r="N318" s="199"/>
      <c r="O318" s="199"/>
      <c r="P318" s="221">
        <v>7</v>
      </c>
      <c r="Q318" s="47"/>
      <c r="R318" s="145"/>
      <c r="S318" s="75"/>
      <c r="T318" s="75"/>
      <c r="U318" s="140"/>
    </row>
    <row r="319" spans="1:21">
      <c r="A319" s="57">
        <v>44659</v>
      </c>
      <c r="B319" s="25">
        <v>3489</v>
      </c>
      <c r="C319" s="199"/>
      <c r="D319" s="199"/>
      <c r="E319" s="199"/>
      <c r="F319" s="199"/>
      <c r="G319" s="199"/>
      <c r="H319" s="199"/>
      <c r="I319" s="199"/>
      <c r="J319" s="199"/>
      <c r="K319" s="199"/>
      <c r="L319" s="199"/>
      <c r="M319" s="199"/>
      <c r="N319" s="199"/>
      <c r="O319" s="199"/>
      <c r="P319" s="221">
        <v>22</v>
      </c>
      <c r="Q319" s="47"/>
      <c r="R319" s="145"/>
      <c r="S319" s="75"/>
      <c r="T319" s="75"/>
      <c r="U319" s="140"/>
    </row>
    <row r="320" spans="1:21">
      <c r="A320" s="57">
        <v>44660</v>
      </c>
      <c r="B320" s="25">
        <v>3080</v>
      </c>
      <c r="C320" s="199"/>
      <c r="D320" s="199"/>
      <c r="E320" s="199"/>
      <c r="F320" s="199"/>
      <c r="G320" s="199"/>
      <c r="H320" s="199"/>
      <c r="I320" s="199"/>
      <c r="J320" s="199"/>
      <c r="K320" s="199"/>
      <c r="L320" s="199"/>
      <c r="M320" s="199"/>
      <c r="N320" s="199"/>
      <c r="O320" s="199"/>
      <c r="P320" s="221"/>
      <c r="Q320" s="47"/>
      <c r="R320" s="145"/>
      <c r="S320" s="75"/>
      <c r="T320" s="75"/>
      <c r="U320" s="140"/>
    </row>
    <row r="321" spans="1:21">
      <c r="A321" s="57">
        <v>44661</v>
      </c>
      <c r="B321" s="25">
        <v>2785</v>
      </c>
      <c r="C321" s="199"/>
      <c r="D321" s="199"/>
      <c r="E321" s="199"/>
      <c r="F321" s="199"/>
      <c r="G321" s="199"/>
      <c r="H321" s="199"/>
      <c r="I321" s="199"/>
      <c r="J321" s="199"/>
      <c r="K321" s="199"/>
      <c r="L321" s="199"/>
      <c r="M321" s="199"/>
      <c r="N321" s="199"/>
      <c r="O321" s="199"/>
      <c r="P321" s="221"/>
      <c r="Q321" s="47"/>
      <c r="R321" s="145"/>
      <c r="S321" s="75"/>
      <c r="T321" s="75"/>
      <c r="U321" s="140"/>
    </row>
    <row r="322" spans="1:21">
      <c r="A322" s="57">
        <v>44662</v>
      </c>
      <c r="B322" s="25">
        <v>2674</v>
      </c>
      <c r="C322" s="199"/>
      <c r="D322" s="199"/>
      <c r="E322" s="199"/>
      <c r="F322" s="199"/>
      <c r="G322" s="199"/>
      <c r="H322" s="199"/>
      <c r="I322" s="199"/>
      <c r="J322" s="199"/>
      <c r="K322" s="199"/>
      <c r="L322" s="199"/>
      <c r="M322" s="199"/>
      <c r="N322" s="199"/>
      <c r="O322" s="199"/>
      <c r="P322" s="221">
        <v>10</v>
      </c>
      <c r="Q322" s="47"/>
      <c r="R322" s="145"/>
      <c r="S322" s="75"/>
      <c r="T322" s="75"/>
      <c r="U322" s="140"/>
    </row>
    <row r="323" spans="1:21">
      <c r="A323" s="57">
        <v>44663</v>
      </c>
      <c r="B323" s="25">
        <v>2531</v>
      </c>
      <c r="C323" s="224">
        <v>0.45</v>
      </c>
      <c r="D323" s="224">
        <v>1</v>
      </c>
      <c r="E323" s="224">
        <v>7</v>
      </c>
      <c r="F323" s="224">
        <v>1</v>
      </c>
      <c r="G323" s="224">
        <v>3</v>
      </c>
      <c r="H323" s="224">
        <v>1</v>
      </c>
      <c r="I323" s="224">
        <v>2.7</v>
      </c>
      <c r="J323" s="224">
        <v>0.12</v>
      </c>
      <c r="K323" s="224">
        <v>2.5299999999999998</v>
      </c>
      <c r="L323" s="224">
        <v>6.83</v>
      </c>
      <c r="M323" s="224">
        <v>2.5299999999999998</v>
      </c>
      <c r="N323" s="224">
        <v>0.3</v>
      </c>
      <c r="O323" s="224">
        <v>7.59</v>
      </c>
      <c r="P323" s="221"/>
      <c r="Q323" s="223" t="s">
        <v>88</v>
      </c>
      <c r="R323" s="226" t="s">
        <v>112</v>
      </c>
      <c r="S323" s="227">
        <v>44720</v>
      </c>
      <c r="T323" s="227">
        <v>44720</v>
      </c>
      <c r="U323" s="140"/>
    </row>
    <row r="324" spans="1:21">
      <c r="A324" s="57">
        <v>44664</v>
      </c>
      <c r="B324" s="25">
        <v>1942</v>
      </c>
      <c r="C324" s="199"/>
      <c r="D324" s="199"/>
      <c r="E324" s="199"/>
      <c r="F324" s="199"/>
      <c r="G324" s="199"/>
      <c r="H324" s="199"/>
      <c r="I324" s="199"/>
      <c r="J324" s="199"/>
      <c r="K324" s="199"/>
      <c r="L324" s="199"/>
      <c r="M324" s="199"/>
      <c r="N324" s="199"/>
      <c r="O324" s="199"/>
      <c r="P324" s="221">
        <v>5</v>
      </c>
      <c r="Q324" s="47"/>
      <c r="R324" s="145"/>
      <c r="S324" s="75"/>
      <c r="T324" s="75"/>
      <c r="U324" s="140"/>
    </row>
    <row r="325" spans="1:21">
      <c r="A325" s="57">
        <v>44665</v>
      </c>
      <c r="B325" s="25">
        <v>3046</v>
      </c>
      <c r="C325" s="199"/>
      <c r="D325" s="199"/>
      <c r="E325" s="199"/>
      <c r="F325" s="199"/>
      <c r="G325" s="199"/>
      <c r="H325" s="199"/>
      <c r="I325" s="199"/>
      <c r="J325" s="199"/>
      <c r="K325" s="199"/>
      <c r="L325" s="199"/>
      <c r="M325" s="199"/>
      <c r="N325" s="199"/>
      <c r="O325" s="199"/>
      <c r="P325" s="221">
        <v>12</v>
      </c>
      <c r="Q325" s="47"/>
      <c r="R325" s="145"/>
      <c r="S325" s="75"/>
      <c r="T325" s="75"/>
      <c r="U325" s="140"/>
    </row>
    <row r="326" spans="1:21">
      <c r="A326" s="57">
        <v>44666</v>
      </c>
      <c r="B326" s="25">
        <v>2629</v>
      </c>
      <c r="C326" s="199"/>
      <c r="D326" s="199"/>
      <c r="E326" s="199"/>
      <c r="F326" s="199"/>
      <c r="G326" s="199"/>
      <c r="H326" s="199"/>
      <c r="I326" s="199"/>
      <c r="J326" s="199"/>
      <c r="K326" s="199"/>
      <c r="L326" s="199"/>
      <c r="M326" s="199"/>
      <c r="N326" s="199"/>
      <c r="O326" s="199"/>
      <c r="P326" s="221">
        <v>4</v>
      </c>
      <c r="Q326" s="47"/>
      <c r="R326" s="145"/>
      <c r="S326" s="75"/>
      <c r="T326" s="75"/>
      <c r="U326" s="140"/>
    </row>
    <row r="327" spans="1:21">
      <c r="A327" s="57">
        <v>44667</v>
      </c>
      <c r="B327" s="25">
        <v>2759</v>
      </c>
      <c r="C327" s="199"/>
      <c r="D327" s="199"/>
      <c r="E327" s="199"/>
      <c r="F327" s="199"/>
      <c r="G327" s="199"/>
      <c r="H327" s="199"/>
      <c r="I327" s="199"/>
      <c r="J327" s="199"/>
      <c r="K327" s="199"/>
      <c r="L327" s="199"/>
      <c r="M327" s="199"/>
      <c r="N327" s="199"/>
      <c r="O327" s="199"/>
      <c r="P327" s="221"/>
      <c r="Q327" s="47"/>
      <c r="R327" s="145"/>
      <c r="S327" s="75"/>
      <c r="T327" s="75"/>
      <c r="U327" s="140"/>
    </row>
    <row r="328" spans="1:21">
      <c r="A328" s="57">
        <v>44668</v>
      </c>
      <c r="B328" s="25">
        <v>2394</v>
      </c>
      <c r="C328" s="199"/>
      <c r="D328" s="199"/>
      <c r="E328" s="199"/>
      <c r="F328" s="199"/>
      <c r="G328" s="199"/>
      <c r="H328" s="199"/>
      <c r="I328" s="199"/>
      <c r="J328" s="199"/>
      <c r="K328" s="199"/>
      <c r="L328" s="199"/>
      <c r="M328" s="199"/>
      <c r="N328" s="199"/>
      <c r="O328" s="199"/>
      <c r="P328" s="221"/>
      <c r="Q328" s="47"/>
      <c r="R328" s="145"/>
      <c r="S328" s="75"/>
      <c r="T328" s="75"/>
      <c r="U328" s="140"/>
    </row>
    <row r="329" spans="1:21">
      <c r="A329" s="57">
        <v>44669</v>
      </c>
      <c r="B329" s="25">
        <v>2622</v>
      </c>
      <c r="C329" s="199"/>
      <c r="D329" s="199"/>
      <c r="E329" s="199"/>
      <c r="F329" s="199"/>
      <c r="G329" s="199"/>
      <c r="H329" s="199"/>
      <c r="I329" s="199"/>
      <c r="J329" s="199"/>
      <c r="K329" s="199"/>
      <c r="L329" s="199"/>
      <c r="M329" s="199"/>
      <c r="N329" s="199"/>
      <c r="O329" s="199"/>
      <c r="P329" s="221"/>
      <c r="Q329" s="47"/>
      <c r="R329" s="145"/>
      <c r="S329" s="75"/>
      <c r="T329" s="75"/>
      <c r="U329" s="140"/>
    </row>
    <row r="330" spans="1:21">
      <c r="A330" s="57">
        <v>44670</v>
      </c>
      <c r="B330" s="25">
        <v>2245</v>
      </c>
      <c r="C330" s="199"/>
      <c r="D330" s="199"/>
      <c r="E330" s="199"/>
      <c r="F330" s="199"/>
      <c r="G330" s="199"/>
      <c r="H330" s="199"/>
      <c r="I330" s="199"/>
      <c r="J330" s="199"/>
      <c r="K330" s="199"/>
      <c r="L330" s="199"/>
      <c r="M330" s="199"/>
      <c r="N330" s="199"/>
      <c r="O330" s="199"/>
      <c r="P330" s="221"/>
      <c r="Q330" s="47"/>
      <c r="R330" s="145"/>
      <c r="S330" s="75"/>
      <c r="T330" s="75"/>
      <c r="U330" s="140"/>
    </row>
    <row r="331" spans="1:21">
      <c r="A331" s="57">
        <v>44671</v>
      </c>
      <c r="B331" s="25">
        <v>2016</v>
      </c>
      <c r="C331" s="199"/>
      <c r="D331" s="199"/>
      <c r="E331" s="199"/>
      <c r="F331" s="199"/>
      <c r="G331" s="199"/>
      <c r="H331" s="199"/>
      <c r="I331" s="199"/>
      <c r="J331" s="199"/>
      <c r="K331" s="199"/>
      <c r="L331" s="199"/>
      <c r="M331" s="199"/>
      <c r="N331" s="199"/>
      <c r="O331" s="199"/>
      <c r="P331" s="221"/>
      <c r="Q331" s="47"/>
      <c r="R331" s="145"/>
      <c r="S331" s="75"/>
      <c r="T331" s="75"/>
      <c r="U331" s="140"/>
    </row>
    <row r="332" spans="1:21">
      <c r="A332" s="57">
        <v>44672</v>
      </c>
      <c r="B332" s="25">
        <v>2394</v>
      </c>
      <c r="C332" s="199"/>
      <c r="D332" s="199"/>
      <c r="E332" s="199"/>
      <c r="F332" s="199"/>
      <c r="G332" s="199"/>
      <c r="H332" s="199"/>
      <c r="I332" s="199"/>
      <c r="J332" s="199"/>
      <c r="K332" s="199"/>
      <c r="L332" s="199"/>
      <c r="M332" s="199"/>
      <c r="N332" s="199"/>
      <c r="O332" s="199"/>
      <c r="P332" s="221"/>
      <c r="Q332" s="47"/>
      <c r="R332" s="145"/>
      <c r="S332" s="75"/>
      <c r="T332" s="75"/>
      <c r="U332" s="140"/>
    </row>
    <row r="333" spans="1:21">
      <c r="A333" s="57">
        <v>44673</v>
      </c>
      <c r="B333" s="25">
        <v>1893</v>
      </c>
      <c r="C333" s="199"/>
      <c r="D333" s="199"/>
      <c r="E333" s="199"/>
      <c r="F333" s="199"/>
      <c r="G333" s="199"/>
      <c r="H333" s="199"/>
      <c r="I333" s="199"/>
      <c r="J333" s="199"/>
      <c r="K333" s="199"/>
      <c r="L333" s="199"/>
      <c r="M333" s="199"/>
      <c r="N333" s="199"/>
      <c r="O333" s="199"/>
      <c r="P333" s="221"/>
      <c r="Q333" s="47"/>
      <c r="R333" s="145"/>
      <c r="S333" s="75"/>
      <c r="T333" s="75"/>
      <c r="U333" s="140"/>
    </row>
    <row r="334" spans="1:21">
      <c r="A334" s="57">
        <v>44674</v>
      </c>
      <c r="B334" s="25">
        <v>2119</v>
      </c>
      <c r="C334" s="199"/>
      <c r="D334" s="199"/>
      <c r="E334" s="199"/>
      <c r="F334" s="199"/>
      <c r="G334" s="199"/>
      <c r="H334" s="199"/>
      <c r="I334" s="199"/>
      <c r="J334" s="199"/>
      <c r="K334" s="199"/>
      <c r="L334" s="199"/>
      <c r="M334" s="199"/>
      <c r="N334" s="199"/>
      <c r="O334" s="199"/>
      <c r="P334" s="221">
        <v>30</v>
      </c>
      <c r="Q334" s="47"/>
      <c r="R334" s="145"/>
      <c r="S334" s="75"/>
      <c r="T334" s="75"/>
      <c r="U334" s="140"/>
    </row>
    <row r="335" spans="1:21">
      <c r="A335" s="57">
        <v>44675</v>
      </c>
      <c r="B335" s="25">
        <v>2115</v>
      </c>
      <c r="C335" s="199"/>
      <c r="D335" s="199"/>
      <c r="E335" s="199"/>
      <c r="F335" s="199"/>
      <c r="G335" s="199"/>
      <c r="H335" s="199"/>
      <c r="I335" s="199"/>
      <c r="J335" s="199"/>
      <c r="K335" s="199"/>
      <c r="L335" s="199"/>
      <c r="M335" s="199"/>
      <c r="N335" s="199"/>
      <c r="O335" s="199"/>
      <c r="P335" s="221"/>
      <c r="Q335" s="47"/>
      <c r="R335" s="145"/>
      <c r="S335" s="75"/>
      <c r="T335" s="75"/>
      <c r="U335" s="140"/>
    </row>
    <row r="336" spans="1:21">
      <c r="A336" s="57">
        <v>44676</v>
      </c>
      <c r="B336" s="25">
        <v>1785</v>
      </c>
      <c r="C336" s="199"/>
      <c r="D336" s="199"/>
      <c r="E336" s="199"/>
      <c r="F336" s="199"/>
      <c r="G336" s="199"/>
      <c r="H336" s="199"/>
      <c r="I336" s="199"/>
      <c r="J336" s="199"/>
      <c r="K336" s="199"/>
      <c r="L336" s="199"/>
      <c r="M336" s="199"/>
      <c r="N336" s="199"/>
      <c r="O336" s="199"/>
      <c r="P336" s="221">
        <v>10</v>
      </c>
      <c r="Q336" s="47"/>
      <c r="R336" s="145"/>
      <c r="S336" s="75"/>
      <c r="T336" s="75"/>
      <c r="U336" s="140"/>
    </row>
    <row r="337" spans="1:21">
      <c r="A337" s="57">
        <v>44677</v>
      </c>
      <c r="B337" s="25">
        <v>1990</v>
      </c>
      <c r="C337" s="224">
        <v>0.66</v>
      </c>
      <c r="D337" s="224">
        <v>1</v>
      </c>
      <c r="E337" s="224">
        <v>7</v>
      </c>
      <c r="F337" s="224">
        <v>2</v>
      </c>
      <c r="G337" s="224">
        <v>4</v>
      </c>
      <c r="H337" s="224">
        <v>3</v>
      </c>
      <c r="I337" s="224">
        <v>5</v>
      </c>
      <c r="J337" s="224">
        <v>0.15</v>
      </c>
      <c r="K337" s="224">
        <v>5.97</v>
      </c>
      <c r="L337" s="224">
        <v>9.9499999999999993</v>
      </c>
      <c r="M337" s="224">
        <v>1.99</v>
      </c>
      <c r="N337" s="224">
        <v>0.3</v>
      </c>
      <c r="O337" s="224">
        <v>8.56</v>
      </c>
      <c r="P337" s="230">
        <v>3</v>
      </c>
      <c r="Q337" s="223" t="s">
        <v>114</v>
      </c>
      <c r="R337" s="226" t="s">
        <v>119</v>
      </c>
      <c r="S337" s="227">
        <v>44706</v>
      </c>
      <c r="T337" s="227" t="s">
        <v>118</v>
      </c>
      <c r="U337" s="140"/>
    </row>
    <row r="338" spans="1:21">
      <c r="A338" s="57">
        <v>44678</v>
      </c>
      <c r="B338" s="25">
        <v>1970</v>
      </c>
      <c r="C338" s="199"/>
      <c r="D338" s="199"/>
      <c r="E338" s="199"/>
      <c r="F338" s="199"/>
      <c r="G338" s="199"/>
      <c r="H338" s="199"/>
      <c r="I338" s="199"/>
      <c r="J338" s="199"/>
      <c r="K338" s="199"/>
      <c r="L338" s="199"/>
      <c r="M338" s="199"/>
      <c r="N338" s="199"/>
      <c r="O338" s="199"/>
      <c r="P338" s="221"/>
      <c r="Q338" s="47"/>
      <c r="R338" s="145"/>
      <c r="S338" s="75"/>
      <c r="T338" s="75"/>
      <c r="U338" s="140"/>
    </row>
    <row r="339" spans="1:21">
      <c r="A339" s="57">
        <v>44679</v>
      </c>
      <c r="B339" s="25">
        <v>1975</v>
      </c>
      <c r="C339" s="203"/>
      <c r="D339" s="201"/>
      <c r="E339" s="201"/>
      <c r="F339" s="201"/>
      <c r="G339" s="201"/>
      <c r="H339" s="201"/>
      <c r="I339" s="201"/>
      <c r="J339" s="201"/>
      <c r="K339" s="201"/>
      <c r="L339" s="201"/>
      <c r="M339" s="201"/>
      <c r="N339" s="201"/>
      <c r="O339" s="201"/>
      <c r="P339" s="221"/>
      <c r="Q339" s="202"/>
      <c r="R339" s="145"/>
      <c r="S339" s="75"/>
      <c r="T339" s="75"/>
      <c r="U339" s="140"/>
    </row>
    <row r="340" spans="1:21">
      <c r="A340" s="57">
        <v>44680</v>
      </c>
      <c r="B340" s="25">
        <v>1606</v>
      </c>
      <c r="C340" s="49"/>
      <c r="D340" s="49"/>
      <c r="F340" s="199"/>
      <c r="G340" s="199"/>
      <c r="H340" s="199"/>
      <c r="I340" s="199"/>
      <c r="J340" s="199"/>
      <c r="K340" s="199"/>
      <c r="L340" s="199"/>
      <c r="M340" s="199"/>
      <c r="N340" s="199"/>
      <c r="O340" s="199"/>
      <c r="P340" s="221">
        <v>8</v>
      </c>
      <c r="Q340" s="47"/>
      <c r="R340" s="145"/>
      <c r="S340" s="75"/>
      <c r="T340" s="75"/>
      <c r="U340" s="140"/>
    </row>
    <row r="341" spans="1:21">
      <c r="A341" s="57">
        <v>44681</v>
      </c>
      <c r="B341" s="25">
        <v>2173</v>
      </c>
      <c r="C341" s="198"/>
      <c r="D341" s="199"/>
      <c r="E341" s="199"/>
      <c r="F341" s="199"/>
      <c r="G341" s="199"/>
      <c r="H341" s="199"/>
      <c r="I341" s="199"/>
      <c r="J341" s="199"/>
      <c r="K341" s="199"/>
      <c r="L341" s="199"/>
      <c r="M341" s="199"/>
      <c r="N341" s="199"/>
      <c r="O341" s="199"/>
      <c r="P341" s="221">
        <v>3</v>
      </c>
      <c r="Q341" s="47"/>
      <c r="R341" s="145"/>
      <c r="S341" s="75"/>
      <c r="T341" s="75"/>
      <c r="U341" s="140"/>
    </row>
    <row r="342" spans="1:21">
      <c r="A342" s="57">
        <v>44682</v>
      </c>
      <c r="B342" s="25">
        <v>1481</v>
      </c>
      <c r="C342" s="199"/>
      <c r="D342" s="199"/>
      <c r="E342" s="199"/>
      <c r="F342" s="199"/>
      <c r="G342" s="199"/>
      <c r="H342" s="199"/>
      <c r="I342" s="199"/>
      <c r="J342" s="199"/>
      <c r="K342" s="199"/>
      <c r="L342" s="199"/>
      <c r="M342" s="199"/>
      <c r="N342" s="199"/>
      <c r="O342" s="199"/>
      <c r="P342" s="221">
        <v>20</v>
      </c>
      <c r="Q342" s="47"/>
      <c r="R342" s="145"/>
      <c r="S342" s="75"/>
      <c r="T342" s="75"/>
      <c r="U342" s="140"/>
    </row>
    <row r="343" spans="1:21">
      <c r="A343" s="57">
        <v>44683</v>
      </c>
      <c r="B343" s="25">
        <v>2463</v>
      </c>
      <c r="C343" s="199"/>
      <c r="D343" s="199"/>
      <c r="E343" s="199"/>
      <c r="F343" s="199"/>
      <c r="G343" s="199"/>
      <c r="H343" s="199"/>
      <c r="I343" s="199"/>
      <c r="J343" s="199"/>
      <c r="K343" s="199"/>
      <c r="L343" s="199"/>
      <c r="M343" s="199"/>
      <c r="N343" s="199"/>
      <c r="O343" s="199"/>
      <c r="P343" s="221"/>
      <c r="Q343" s="47"/>
      <c r="R343" s="145"/>
      <c r="S343" s="75"/>
      <c r="T343" s="75"/>
      <c r="U343" s="140"/>
    </row>
    <row r="344" spans="1:21">
      <c r="A344" s="57">
        <v>44684</v>
      </c>
      <c r="B344" s="25">
        <v>2037</v>
      </c>
      <c r="C344" s="199"/>
      <c r="D344" s="199"/>
      <c r="E344" s="199"/>
      <c r="F344" s="199"/>
      <c r="G344" s="199"/>
      <c r="H344" s="199"/>
      <c r="I344" s="199"/>
      <c r="J344" s="199"/>
      <c r="K344" s="199"/>
      <c r="L344" s="199"/>
      <c r="M344" s="199"/>
      <c r="N344" s="199"/>
      <c r="O344" s="199"/>
      <c r="P344" s="221">
        <v>7</v>
      </c>
      <c r="Q344" s="47"/>
      <c r="R344" s="145"/>
      <c r="S344" s="75"/>
      <c r="T344" s="75"/>
      <c r="U344" s="140"/>
    </row>
    <row r="345" spans="1:21">
      <c r="A345" s="57">
        <v>44685</v>
      </c>
      <c r="B345" s="25">
        <v>1907</v>
      </c>
      <c r="C345" s="199"/>
      <c r="D345" s="199"/>
      <c r="E345" s="199"/>
      <c r="F345" s="199"/>
      <c r="G345" s="199"/>
      <c r="H345" s="199"/>
      <c r="I345" s="199"/>
      <c r="J345" s="199"/>
      <c r="K345" s="199"/>
      <c r="L345" s="199"/>
      <c r="M345" s="199"/>
      <c r="N345" s="199"/>
      <c r="O345" s="199"/>
      <c r="P345" s="221"/>
      <c r="Q345" s="47"/>
      <c r="R345" s="145"/>
      <c r="S345" s="75"/>
      <c r="T345" s="75"/>
      <c r="U345" s="140"/>
    </row>
    <row r="346" spans="1:21">
      <c r="A346" s="57">
        <v>44686</v>
      </c>
      <c r="B346" s="25">
        <v>1972</v>
      </c>
      <c r="C346" s="199"/>
      <c r="D346" s="199"/>
      <c r="E346" s="199"/>
      <c r="F346" s="199"/>
      <c r="G346" s="199"/>
      <c r="H346" s="199"/>
      <c r="I346" s="199"/>
      <c r="J346" s="199"/>
      <c r="K346" s="199"/>
      <c r="L346" s="199"/>
      <c r="M346" s="199"/>
      <c r="N346" s="199"/>
      <c r="O346" s="199"/>
      <c r="P346" s="221"/>
      <c r="Q346" s="47"/>
      <c r="R346" s="145"/>
      <c r="S346" s="75"/>
      <c r="T346" s="75"/>
      <c r="U346" s="140"/>
    </row>
    <row r="347" spans="1:21">
      <c r="A347" s="57">
        <v>44687</v>
      </c>
      <c r="B347" s="25">
        <v>2017</v>
      </c>
      <c r="C347" s="199"/>
      <c r="D347" s="199"/>
      <c r="E347" s="199"/>
      <c r="F347" s="199"/>
      <c r="G347" s="199"/>
      <c r="H347" s="199"/>
      <c r="I347" s="199"/>
      <c r="J347" s="199"/>
      <c r="K347" s="199"/>
      <c r="L347" s="199"/>
      <c r="M347" s="199"/>
      <c r="N347" s="199"/>
      <c r="O347" s="199"/>
      <c r="P347" s="221"/>
      <c r="Q347" s="47"/>
      <c r="R347" s="145"/>
      <c r="S347" s="75"/>
      <c r="T347" s="75"/>
      <c r="U347" s="140"/>
    </row>
    <row r="348" spans="1:21">
      <c r="A348" s="57">
        <v>44688</v>
      </c>
      <c r="B348" s="25">
        <v>2089</v>
      </c>
      <c r="C348" s="199"/>
      <c r="D348" s="199"/>
      <c r="E348" s="199"/>
      <c r="F348" s="199"/>
      <c r="G348" s="199"/>
      <c r="H348" s="199"/>
      <c r="I348" s="199"/>
      <c r="J348" s="199"/>
      <c r="K348" s="199"/>
      <c r="L348" s="199"/>
      <c r="M348" s="199"/>
      <c r="N348" s="199"/>
      <c r="O348" s="199"/>
      <c r="P348" s="221"/>
      <c r="Q348" s="47"/>
      <c r="R348" s="145"/>
      <c r="S348" s="75"/>
      <c r="T348" s="75"/>
      <c r="U348" s="140"/>
    </row>
    <row r="349" spans="1:21">
      <c r="A349" s="57">
        <v>44689</v>
      </c>
      <c r="B349" s="25">
        <v>2308</v>
      </c>
      <c r="C349" s="199"/>
      <c r="D349" s="199"/>
      <c r="E349" s="199"/>
      <c r="F349" s="199"/>
      <c r="G349" s="199"/>
      <c r="H349" s="199"/>
      <c r="I349" s="199"/>
      <c r="J349" s="199"/>
      <c r="K349" s="199"/>
      <c r="L349" s="199"/>
      <c r="M349" s="199"/>
      <c r="N349" s="199"/>
      <c r="O349" s="199"/>
      <c r="P349" s="221"/>
      <c r="Q349" s="47"/>
      <c r="R349" s="145"/>
      <c r="S349" s="75"/>
      <c r="T349" s="75"/>
      <c r="U349" s="140"/>
    </row>
    <row r="350" spans="1:21">
      <c r="A350" s="57">
        <v>44690</v>
      </c>
      <c r="B350" s="25">
        <v>2543</v>
      </c>
      <c r="C350" s="199"/>
      <c r="D350" s="199"/>
      <c r="E350" s="199"/>
      <c r="F350" s="199"/>
      <c r="G350" s="199"/>
      <c r="H350" s="199"/>
      <c r="I350" s="199"/>
      <c r="J350" s="199"/>
      <c r="K350" s="199"/>
      <c r="L350" s="199"/>
      <c r="M350" s="199"/>
      <c r="N350" s="199"/>
      <c r="O350" s="199"/>
      <c r="P350" s="221"/>
      <c r="Q350" s="47"/>
      <c r="R350" s="145"/>
      <c r="S350" s="75"/>
      <c r="T350" s="75"/>
      <c r="U350" s="140"/>
    </row>
    <row r="351" spans="1:21">
      <c r="A351" s="57">
        <v>44691</v>
      </c>
      <c r="B351" s="25">
        <v>1783</v>
      </c>
      <c r="C351" s="199"/>
      <c r="D351" s="199"/>
      <c r="E351" s="199"/>
      <c r="F351" s="199"/>
      <c r="G351" s="199"/>
      <c r="H351" s="199"/>
      <c r="I351" s="199"/>
      <c r="J351" s="199"/>
      <c r="K351" s="199"/>
      <c r="L351" s="199"/>
      <c r="M351" s="199"/>
      <c r="N351" s="199"/>
      <c r="O351" s="199"/>
      <c r="P351" s="221"/>
      <c r="Q351" s="47"/>
      <c r="R351" s="145"/>
      <c r="S351" s="75"/>
      <c r="T351" s="75"/>
      <c r="U351" s="140"/>
    </row>
    <row r="352" spans="1:21">
      <c r="A352" s="57">
        <v>44692</v>
      </c>
      <c r="B352" s="25">
        <v>1882</v>
      </c>
      <c r="C352" s="224">
        <v>0.43</v>
      </c>
      <c r="D352" s="224">
        <v>1</v>
      </c>
      <c r="E352" s="224">
        <v>7.3</v>
      </c>
      <c r="F352" s="224">
        <v>5</v>
      </c>
      <c r="G352" s="224">
        <v>4</v>
      </c>
      <c r="H352" s="224">
        <v>3</v>
      </c>
      <c r="I352" s="224">
        <v>3.3</v>
      </c>
      <c r="J352" s="224">
        <v>0.12</v>
      </c>
      <c r="K352" s="224">
        <v>5.65</v>
      </c>
      <c r="L352" s="224">
        <v>3.3</v>
      </c>
      <c r="M352" s="224">
        <v>1.88</v>
      </c>
      <c r="N352" s="224">
        <v>0.23</v>
      </c>
      <c r="O352" s="224">
        <v>7.53</v>
      </c>
      <c r="P352" s="230"/>
      <c r="Q352" s="223" t="s">
        <v>88</v>
      </c>
      <c r="R352" s="226" t="s">
        <v>116</v>
      </c>
      <c r="S352" s="227" t="s">
        <v>117</v>
      </c>
      <c r="T352" s="227" t="s">
        <v>118</v>
      </c>
      <c r="U352" s="140"/>
    </row>
    <row r="353" spans="1:21">
      <c r="A353" s="57">
        <v>44693</v>
      </c>
      <c r="B353" s="25">
        <v>2226</v>
      </c>
      <c r="C353" s="199"/>
      <c r="D353" s="199"/>
      <c r="E353" s="199"/>
      <c r="F353" s="199"/>
      <c r="G353" s="199"/>
      <c r="H353" s="199"/>
      <c r="I353" s="199"/>
      <c r="J353" s="199"/>
      <c r="K353" s="199"/>
      <c r="L353" s="199"/>
      <c r="M353" s="199"/>
      <c r="N353" s="199"/>
      <c r="O353" s="199"/>
      <c r="P353" s="221">
        <v>6</v>
      </c>
      <c r="Q353" s="47"/>
      <c r="R353" s="145"/>
      <c r="S353" s="75"/>
      <c r="T353" s="75"/>
      <c r="U353" s="140"/>
    </row>
    <row r="354" spans="1:21">
      <c r="A354" s="57">
        <v>44694</v>
      </c>
      <c r="B354" s="25">
        <v>1591</v>
      </c>
      <c r="C354" s="201"/>
      <c r="D354" s="201"/>
      <c r="E354" s="201"/>
      <c r="F354" s="201"/>
      <c r="G354" s="201"/>
      <c r="H354" s="201"/>
      <c r="I354" s="201"/>
      <c r="J354" s="201"/>
      <c r="K354" s="201"/>
      <c r="L354" s="201"/>
      <c r="M354" s="201"/>
      <c r="N354" s="201"/>
      <c r="O354" s="201"/>
      <c r="P354" s="221">
        <v>2</v>
      </c>
      <c r="Q354" s="202"/>
      <c r="R354" s="145"/>
      <c r="S354" s="75"/>
      <c r="T354" s="75"/>
      <c r="U354" s="140"/>
    </row>
    <row r="355" spans="1:21">
      <c r="A355" s="57">
        <v>44695</v>
      </c>
      <c r="B355" s="25">
        <v>1839</v>
      </c>
      <c r="C355" s="199"/>
      <c r="D355" s="199"/>
      <c r="E355" s="199"/>
      <c r="F355" s="199"/>
      <c r="G355" s="199"/>
      <c r="H355" s="199"/>
      <c r="I355" s="199"/>
      <c r="J355" s="199"/>
      <c r="K355" s="199"/>
      <c r="L355" s="199"/>
      <c r="M355" s="199"/>
      <c r="N355" s="199"/>
      <c r="O355" s="199"/>
      <c r="P355" s="221">
        <v>13</v>
      </c>
      <c r="Q355" s="47"/>
      <c r="R355" s="145"/>
      <c r="S355" s="75"/>
      <c r="T355" s="75"/>
      <c r="U355" s="140"/>
    </row>
    <row r="356" spans="1:21">
      <c r="A356" s="57">
        <v>44696</v>
      </c>
      <c r="B356" s="25">
        <v>1851</v>
      </c>
      <c r="C356" s="199"/>
      <c r="D356" s="199"/>
      <c r="E356" s="199"/>
      <c r="F356" s="199"/>
      <c r="G356" s="199"/>
      <c r="H356" s="199"/>
      <c r="I356" s="199"/>
      <c r="J356" s="199"/>
      <c r="K356" s="199"/>
      <c r="L356" s="199"/>
      <c r="M356" s="199"/>
      <c r="N356" s="199"/>
      <c r="O356" s="199"/>
      <c r="P356" s="221">
        <v>28</v>
      </c>
      <c r="Q356" s="47"/>
      <c r="R356" s="145"/>
      <c r="S356" s="75"/>
      <c r="T356" s="75"/>
      <c r="U356" s="140"/>
    </row>
    <row r="357" spans="1:21">
      <c r="A357" s="57">
        <v>44697</v>
      </c>
      <c r="B357" s="25">
        <v>2535</v>
      </c>
      <c r="C357" s="199"/>
      <c r="D357" s="199"/>
      <c r="E357" s="199"/>
      <c r="F357" s="199"/>
      <c r="G357" s="199"/>
      <c r="H357" s="199"/>
      <c r="I357" s="199"/>
      <c r="J357" s="199"/>
      <c r="K357" s="199"/>
      <c r="L357" s="199"/>
      <c r="M357" s="199"/>
      <c r="N357" s="199"/>
      <c r="O357" s="199"/>
      <c r="P357" s="221"/>
      <c r="Q357" s="47"/>
      <c r="R357" s="145"/>
      <c r="S357" s="75"/>
      <c r="T357" s="75"/>
      <c r="U357" s="140"/>
    </row>
    <row r="358" spans="1:21">
      <c r="A358" s="57">
        <v>44698</v>
      </c>
      <c r="B358" s="25">
        <v>2291</v>
      </c>
      <c r="C358" s="199"/>
      <c r="D358" s="199"/>
      <c r="E358" s="199"/>
      <c r="F358" s="199"/>
      <c r="G358" s="199"/>
      <c r="H358" s="199"/>
      <c r="I358" s="199"/>
      <c r="J358" s="199"/>
      <c r="K358" s="199"/>
      <c r="L358" s="199"/>
      <c r="M358" s="199"/>
      <c r="N358" s="199"/>
      <c r="O358" s="199"/>
      <c r="P358" s="221"/>
      <c r="Q358" s="47"/>
      <c r="R358" s="145"/>
      <c r="S358" s="75"/>
      <c r="T358" s="75"/>
      <c r="U358" s="140"/>
    </row>
    <row r="359" spans="1:21">
      <c r="A359" s="57">
        <v>44699</v>
      </c>
      <c r="B359" s="25">
        <v>1652</v>
      </c>
      <c r="C359" s="199"/>
      <c r="D359" s="199"/>
      <c r="E359" s="199"/>
      <c r="F359" s="199"/>
      <c r="G359" s="199"/>
      <c r="H359" s="199"/>
      <c r="I359" s="199"/>
      <c r="J359" s="199"/>
      <c r="K359" s="199"/>
      <c r="L359" s="199"/>
      <c r="M359" s="199"/>
      <c r="N359" s="199"/>
      <c r="O359" s="199"/>
      <c r="P359" s="221"/>
      <c r="Q359" s="47"/>
      <c r="R359" s="145"/>
      <c r="S359" s="75"/>
      <c r="T359" s="75"/>
      <c r="U359" s="140"/>
    </row>
    <row r="360" spans="1:21">
      <c r="A360" s="57">
        <v>44700</v>
      </c>
      <c r="B360" s="25">
        <v>1863</v>
      </c>
      <c r="C360" s="199"/>
      <c r="D360" s="199"/>
      <c r="E360" s="199"/>
      <c r="F360" s="199"/>
      <c r="G360" s="199"/>
      <c r="H360" s="199"/>
      <c r="I360" s="199"/>
      <c r="J360" s="199"/>
      <c r="K360" s="199"/>
      <c r="L360" s="199"/>
      <c r="M360" s="199"/>
      <c r="N360" s="199"/>
      <c r="O360" s="199"/>
      <c r="P360" s="221"/>
      <c r="Q360" s="47"/>
      <c r="R360" s="145"/>
      <c r="S360" s="75"/>
      <c r="T360" s="75"/>
      <c r="U360" s="140"/>
    </row>
    <row r="361" spans="1:21">
      <c r="A361" s="57">
        <v>44701</v>
      </c>
      <c r="B361" s="25">
        <v>1859</v>
      </c>
      <c r="C361" s="199"/>
      <c r="D361" s="199"/>
      <c r="E361" s="199"/>
      <c r="F361" s="199"/>
      <c r="G361" s="199"/>
      <c r="H361" s="199"/>
      <c r="I361" s="199"/>
      <c r="J361" s="199"/>
      <c r="K361" s="199"/>
      <c r="L361" s="199"/>
      <c r="M361" s="199"/>
      <c r="N361" s="199"/>
      <c r="O361" s="199"/>
      <c r="P361" s="221">
        <v>4</v>
      </c>
      <c r="Q361" s="47"/>
      <c r="R361" s="145"/>
      <c r="S361" s="75"/>
      <c r="T361" s="75"/>
      <c r="U361" s="140"/>
    </row>
    <row r="362" spans="1:21">
      <c r="A362" s="57">
        <v>44702</v>
      </c>
      <c r="B362" s="25">
        <v>1718</v>
      </c>
      <c r="C362" s="199"/>
      <c r="D362" s="199"/>
      <c r="E362" s="199"/>
      <c r="F362" s="199"/>
      <c r="G362" s="199"/>
      <c r="H362" s="199"/>
      <c r="I362" s="199"/>
      <c r="J362" s="199"/>
      <c r="K362" s="199"/>
      <c r="L362" s="199"/>
      <c r="M362" s="199"/>
      <c r="N362" s="199"/>
      <c r="O362" s="199"/>
      <c r="P362" s="221">
        <v>32</v>
      </c>
      <c r="Q362" s="47"/>
      <c r="R362" s="145"/>
      <c r="S362" s="75"/>
      <c r="T362" s="75"/>
      <c r="U362" s="140"/>
    </row>
    <row r="363" spans="1:21">
      <c r="A363" s="57">
        <v>44703</v>
      </c>
      <c r="B363" s="25">
        <v>2319</v>
      </c>
      <c r="C363" s="199"/>
      <c r="D363" s="199"/>
      <c r="E363" s="199"/>
      <c r="F363" s="199"/>
      <c r="G363" s="199"/>
      <c r="H363" s="199"/>
      <c r="I363" s="199"/>
      <c r="J363" s="199"/>
      <c r="K363" s="199"/>
      <c r="L363" s="199"/>
      <c r="M363" s="199"/>
      <c r="N363" s="199"/>
      <c r="O363" s="199"/>
      <c r="P363" s="221"/>
      <c r="Q363" s="47"/>
      <c r="R363" s="145"/>
      <c r="S363" s="75"/>
      <c r="T363" s="75"/>
      <c r="U363" s="140"/>
    </row>
    <row r="364" spans="1:21">
      <c r="A364" s="57">
        <v>44704</v>
      </c>
      <c r="B364" s="25">
        <v>2952</v>
      </c>
      <c r="C364" s="199"/>
      <c r="D364" s="199"/>
      <c r="E364" s="199"/>
      <c r="F364" s="199"/>
      <c r="G364" s="199"/>
      <c r="H364" s="199"/>
      <c r="I364" s="199"/>
      <c r="J364" s="199"/>
      <c r="K364" s="199"/>
      <c r="L364" s="199"/>
      <c r="M364" s="199"/>
      <c r="N364" s="199"/>
      <c r="O364" s="199"/>
      <c r="P364" s="221">
        <v>80</v>
      </c>
      <c r="Q364" s="47"/>
      <c r="R364" s="145"/>
      <c r="S364" s="75"/>
      <c r="T364" s="75"/>
      <c r="U364" s="140"/>
    </row>
    <row r="365" spans="1:21">
      <c r="A365" s="57">
        <v>44705</v>
      </c>
      <c r="B365" s="25">
        <v>3184</v>
      </c>
      <c r="C365" s="199"/>
      <c r="D365" s="199"/>
      <c r="E365" s="199"/>
      <c r="F365" s="199"/>
      <c r="G365" s="199"/>
      <c r="H365" s="199"/>
      <c r="I365" s="199"/>
      <c r="J365" s="199"/>
      <c r="K365" s="199"/>
      <c r="L365" s="199"/>
      <c r="M365" s="199"/>
      <c r="N365" s="199"/>
      <c r="O365" s="199"/>
      <c r="P365" s="221">
        <v>20</v>
      </c>
      <c r="Q365" s="47"/>
      <c r="R365" s="145"/>
      <c r="S365" s="75"/>
      <c r="T365" s="75"/>
      <c r="U365" s="140"/>
    </row>
    <row r="366" spans="1:21">
      <c r="A366" s="57">
        <v>44706</v>
      </c>
      <c r="B366" s="25">
        <v>3713</v>
      </c>
      <c r="C366" s="224">
        <v>0.42</v>
      </c>
      <c r="D366" s="224">
        <v>1</v>
      </c>
      <c r="E366" s="224">
        <v>7.2</v>
      </c>
      <c r="F366" s="224">
        <v>3</v>
      </c>
      <c r="G366" s="224">
        <v>7</v>
      </c>
      <c r="H366" s="224">
        <v>2</v>
      </c>
      <c r="I366" s="224">
        <v>3.3</v>
      </c>
      <c r="J366" s="224">
        <v>0.21</v>
      </c>
      <c r="K366" s="224">
        <v>7.43</v>
      </c>
      <c r="L366" s="224">
        <v>12.25</v>
      </c>
      <c r="M366" s="224">
        <v>3.71</v>
      </c>
      <c r="N366" s="224">
        <v>0.78</v>
      </c>
      <c r="O366" s="224">
        <v>25.99</v>
      </c>
      <c r="P366" s="230">
        <v>23</v>
      </c>
      <c r="Q366" s="223" t="s">
        <v>115</v>
      </c>
      <c r="R366" s="226">
        <v>0.42708333333333331</v>
      </c>
      <c r="S366" s="227">
        <v>44734</v>
      </c>
      <c r="T366" s="227">
        <v>44735</v>
      </c>
      <c r="U366" s="140"/>
    </row>
    <row r="367" spans="1:21">
      <c r="A367" s="57">
        <v>44707</v>
      </c>
      <c r="B367" s="25">
        <v>2851</v>
      </c>
      <c r="C367" s="201"/>
      <c r="D367" s="201"/>
      <c r="E367" s="201"/>
      <c r="F367" s="201"/>
      <c r="G367" s="201"/>
      <c r="H367" s="201"/>
      <c r="I367" s="201"/>
      <c r="J367" s="201"/>
      <c r="K367" s="201"/>
      <c r="L367" s="201"/>
      <c r="M367" s="201"/>
      <c r="N367" s="201"/>
      <c r="O367" s="201"/>
      <c r="P367" s="221">
        <v>10</v>
      </c>
      <c r="Q367" s="202"/>
      <c r="R367" s="145"/>
      <c r="S367" s="75"/>
      <c r="T367" s="75"/>
      <c r="U367" s="140"/>
    </row>
    <row r="368" spans="1:21">
      <c r="A368" s="57">
        <v>44708</v>
      </c>
      <c r="B368" s="25">
        <v>2827</v>
      </c>
      <c r="C368" s="199"/>
      <c r="D368" s="199"/>
      <c r="E368" s="199"/>
      <c r="F368" s="199"/>
      <c r="G368" s="199"/>
      <c r="H368" s="199"/>
      <c r="I368" s="199"/>
      <c r="J368" s="199"/>
      <c r="K368" s="199"/>
      <c r="L368" s="199"/>
      <c r="M368" s="199"/>
      <c r="N368" s="199"/>
      <c r="O368" s="199"/>
      <c r="P368" s="221">
        <v>6</v>
      </c>
      <c r="Q368" s="47"/>
      <c r="R368" s="145"/>
      <c r="S368" s="75"/>
      <c r="T368" s="75"/>
      <c r="U368" s="140"/>
    </row>
    <row r="369" spans="1:21">
      <c r="A369" s="57">
        <v>44709</v>
      </c>
      <c r="B369" s="25">
        <v>2325</v>
      </c>
      <c r="C369" s="199"/>
      <c r="D369" s="199"/>
      <c r="E369" s="199"/>
      <c r="F369" s="199"/>
      <c r="G369" s="199"/>
      <c r="H369" s="199"/>
      <c r="I369" s="199"/>
      <c r="J369" s="199"/>
      <c r="K369" s="199"/>
      <c r="L369" s="199"/>
      <c r="M369" s="199"/>
      <c r="N369" s="199"/>
      <c r="O369" s="199"/>
      <c r="P369" s="221"/>
      <c r="Q369" s="47"/>
      <c r="R369" s="145"/>
      <c r="S369" s="75"/>
      <c r="T369" s="75"/>
      <c r="U369" s="140"/>
    </row>
    <row r="370" spans="1:21">
      <c r="A370" s="57">
        <v>44710</v>
      </c>
      <c r="B370" s="25">
        <v>2544</v>
      </c>
      <c r="C370" s="199"/>
      <c r="D370" s="199"/>
      <c r="E370" s="199"/>
      <c r="F370" s="199"/>
      <c r="G370" s="199"/>
      <c r="H370" s="199"/>
      <c r="I370" s="199"/>
      <c r="J370" s="199"/>
      <c r="K370" s="199"/>
      <c r="L370" s="199"/>
      <c r="M370" s="199"/>
      <c r="N370" s="199"/>
      <c r="O370" s="199"/>
      <c r="P370" s="221">
        <v>8</v>
      </c>
      <c r="Q370" s="47"/>
      <c r="R370" s="145"/>
      <c r="S370" s="75"/>
      <c r="T370" s="75"/>
      <c r="U370" s="140"/>
    </row>
    <row r="371" spans="1:21">
      <c r="A371" s="57">
        <v>44711</v>
      </c>
      <c r="B371" s="25">
        <v>2393</v>
      </c>
      <c r="C371" s="199"/>
      <c r="D371" s="199"/>
      <c r="E371" s="199"/>
      <c r="F371" s="199"/>
      <c r="G371" s="199"/>
      <c r="H371" s="199"/>
      <c r="I371" s="199"/>
      <c r="J371" s="199"/>
      <c r="K371" s="199"/>
      <c r="L371" s="199"/>
      <c r="M371" s="199"/>
      <c r="N371" s="199"/>
      <c r="O371" s="199"/>
      <c r="P371" s="221"/>
      <c r="Q371" s="47"/>
      <c r="R371" s="145"/>
      <c r="S371" s="75"/>
      <c r="T371" s="75"/>
      <c r="U371" s="140"/>
    </row>
    <row r="372" spans="1:21">
      <c r="A372" s="57">
        <v>44712</v>
      </c>
      <c r="B372" s="25">
        <v>1868</v>
      </c>
      <c r="C372" s="199"/>
      <c r="D372" s="199"/>
      <c r="E372" s="199"/>
      <c r="F372" s="199"/>
      <c r="G372" s="199"/>
      <c r="H372" s="199"/>
      <c r="I372" s="199"/>
      <c r="J372" s="199"/>
      <c r="K372" s="199"/>
      <c r="L372" s="199"/>
      <c r="M372" s="199"/>
      <c r="N372" s="199"/>
      <c r="O372" s="199"/>
      <c r="P372" s="221"/>
      <c r="Q372" s="47"/>
      <c r="R372" s="145"/>
      <c r="S372" s="75"/>
      <c r="T372" s="75"/>
      <c r="U372" s="140"/>
    </row>
    <row r="373" spans="1:21">
      <c r="P373" s="221"/>
    </row>
    <row r="374" spans="1:21" ht="15.75" thickBot="1">
      <c r="P374" s="221"/>
    </row>
    <row r="375" spans="1:21">
      <c r="A375" s="60" t="s">
        <v>20</v>
      </c>
      <c r="B375" s="67">
        <f t="shared" ref="B375:O375" si="0">MIN(B8:B372)</f>
        <v>697</v>
      </c>
      <c r="C375" s="161">
        <f t="shared" si="0"/>
        <v>0.35</v>
      </c>
      <c r="D375" s="161">
        <f t="shared" si="0"/>
        <v>0.01</v>
      </c>
      <c r="E375" s="161">
        <f t="shared" si="0"/>
        <v>6.7</v>
      </c>
      <c r="F375" s="161">
        <f t="shared" si="0"/>
        <v>1</v>
      </c>
      <c r="G375" s="161">
        <f t="shared" si="0"/>
        <v>1</v>
      </c>
      <c r="H375" s="161">
        <f t="shared" si="0"/>
        <v>1</v>
      </c>
      <c r="I375" s="161">
        <f t="shared" si="0"/>
        <v>1.9</v>
      </c>
      <c r="J375" s="161">
        <f t="shared" si="0"/>
        <v>0.04</v>
      </c>
      <c r="K375" s="161">
        <f t="shared" si="0"/>
        <v>0.55000000000000004</v>
      </c>
      <c r="L375" s="161">
        <f t="shared" si="0"/>
        <v>3.3</v>
      </c>
      <c r="M375" s="161">
        <f t="shared" si="0"/>
        <v>0.94</v>
      </c>
      <c r="N375" s="161">
        <f t="shared" si="0"/>
        <v>0.08</v>
      </c>
      <c r="O375" s="161">
        <f t="shared" si="0"/>
        <v>1.58</v>
      </c>
      <c r="P375" s="221">
        <v>15</v>
      </c>
      <c r="Q375" s="217"/>
    </row>
    <row r="376" spans="1:21">
      <c r="A376" s="61" t="s">
        <v>21</v>
      </c>
      <c r="B376" s="68">
        <f t="shared" ref="B376:P376" si="1">AVERAGE(B8:B372)</f>
        <v>1876.4222222222222</v>
      </c>
      <c r="C376" s="162">
        <f t="shared" si="1"/>
        <v>0.68192307692307697</v>
      </c>
      <c r="D376" s="162">
        <f t="shared" si="1"/>
        <v>0.34708333333333335</v>
      </c>
      <c r="E376" s="162">
        <f t="shared" si="1"/>
        <v>7.2099999999999991</v>
      </c>
      <c r="F376" s="162">
        <f t="shared" si="1"/>
        <v>747.27777777777783</v>
      </c>
      <c r="G376" s="162">
        <f t="shared" si="1"/>
        <v>9.2307692307692299</v>
      </c>
      <c r="H376" s="162">
        <f t="shared" si="1"/>
        <v>3.15</v>
      </c>
      <c r="I376" s="162">
        <f t="shared" si="1"/>
        <v>3.942307692307693</v>
      </c>
      <c r="J376" s="162">
        <f t="shared" si="1"/>
        <v>0.23884615384615387</v>
      </c>
      <c r="K376" s="162">
        <f t="shared" si="1"/>
        <v>6.3266923076923076</v>
      </c>
      <c r="L376" s="162">
        <f t="shared" si="1"/>
        <v>7.4491538461538473</v>
      </c>
      <c r="M376" s="162">
        <f t="shared" si="1"/>
        <v>2.3256538461538465</v>
      </c>
      <c r="N376" s="162">
        <f t="shared" si="1"/>
        <v>0.64260692307692302</v>
      </c>
      <c r="O376" s="162">
        <f t="shared" si="1"/>
        <v>26.160076923076922</v>
      </c>
      <c r="P376" s="162">
        <f t="shared" ca="1" si="1"/>
        <v>4.3648148148148147</v>
      </c>
      <c r="Q376" s="217"/>
    </row>
    <row r="377" spans="1:21" ht="15.75" thickBot="1">
      <c r="A377" s="62" t="s">
        <v>22</v>
      </c>
      <c r="B377" s="69">
        <f t="shared" ref="B377:P377" si="2">MAX(B8:B372)</f>
        <v>8343</v>
      </c>
      <c r="C377" s="163">
        <f t="shared" si="2"/>
        <v>2.2000000000000002</v>
      </c>
      <c r="D377" s="163">
        <f t="shared" si="2"/>
        <v>2</v>
      </c>
      <c r="E377" s="163">
        <f t="shared" si="2"/>
        <v>7.5</v>
      </c>
      <c r="F377" s="163">
        <f t="shared" si="2"/>
        <v>13000</v>
      </c>
      <c r="G377" s="163">
        <f t="shared" si="2"/>
        <v>97</v>
      </c>
      <c r="H377" s="163">
        <f t="shared" si="2"/>
        <v>16</v>
      </c>
      <c r="I377" s="163">
        <f t="shared" si="2"/>
        <v>7.7</v>
      </c>
      <c r="J377" s="163">
        <f t="shared" si="2"/>
        <v>2.1</v>
      </c>
      <c r="K377" s="163">
        <f t="shared" si="2"/>
        <v>68.16</v>
      </c>
      <c r="L377" s="163">
        <f t="shared" si="2"/>
        <v>32.799999999999997</v>
      </c>
      <c r="M377" s="163">
        <f t="shared" si="2"/>
        <v>8.52</v>
      </c>
      <c r="N377" s="163">
        <f t="shared" si="2"/>
        <v>8.9499999999999993</v>
      </c>
      <c r="O377" s="163">
        <f t="shared" si="2"/>
        <v>413.22</v>
      </c>
      <c r="P377" s="163">
        <f t="shared" ca="1" si="2"/>
        <v>107</v>
      </c>
      <c r="Q377" s="217"/>
    </row>
    <row r="378" spans="1:21">
      <c r="A378" s="63"/>
      <c r="B378" s="54" t="s">
        <v>28</v>
      </c>
      <c r="C378" s="55">
        <f>COUNTIF(C9:C372,"&gt;0")</f>
        <v>26</v>
      </c>
      <c r="D378" s="32"/>
      <c r="E378" s="32"/>
      <c r="F378" s="32"/>
      <c r="G378" s="32"/>
      <c r="H378" s="32"/>
      <c r="I378" s="32"/>
      <c r="J378" s="65" t="s">
        <v>25</v>
      </c>
      <c r="K378" s="45">
        <f t="shared" ref="K378:P378" si="3">SUM(K$12:K$376)</f>
        <v>171.37069230769231</v>
      </c>
      <c r="L378" s="45">
        <f t="shared" si="3"/>
        <v>204.42715384615389</v>
      </c>
      <c r="M378" s="45">
        <f t="shared" si="3"/>
        <v>63.732653846153852</v>
      </c>
      <c r="N378" s="45">
        <f t="shared" si="3"/>
        <v>17.43038692307692</v>
      </c>
      <c r="O378" s="45">
        <f t="shared" si="3"/>
        <v>707.90207692307683</v>
      </c>
      <c r="P378" s="45">
        <f t="shared" ca="1" si="3"/>
        <v>1180.8648148148147</v>
      </c>
      <c r="Q378" s="218"/>
    </row>
  </sheetData>
  <protectedRanges>
    <protectedRange sqref="B303:B372" name="Range1"/>
    <protectedRange sqref="P278:P375" name="Range1_3_1_1"/>
  </protectedRanges>
  <mergeCells count="13">
    <mergeCell ref="E4:E5"/>
    <mergeCell ref="E6:E7"/>
    <mergeCell ref="A1:U1"/>
    <mergeCell ref="A2:T2"/>
    <mergeCell ref="A3:A5"/>
    <mergeCell ref="B3:B4"/>
    <mergeCell ref="C3:J3"/>
    <mergeCell ref="K3:O3"/>
    <mergeCell ref="R3:R5"/>
    <mergeCell ref="S3:S5"/>
    <mergeCell ref="T3:T5"/>
    <mergeCell ref="U3:U5"/>
    <mergeCell ref="Q3:Q5"/>
  </mergeCells>
  <conditionalFormatting sqref="B310:B312">
    <cfRule type="cellIs" dxfId="1" priority="2" operator="greaterThan">
      <formula>6500</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23A5C-0640-4355-B876-A70ED4410EB1}">
  <dimension ref="A1:U377"/>
  <sheetViews>
    <sheetView zoomScaleNormal="100" workbookViewId="0">
      <pane ySplit="7" topLeftCell="A354" activePane="bottomLeft" state="frozen"/>
      <selection pane="bottomLeft" sqref="A1:U1"/>
    </sheetView>
  </sheetViews>
  <sheetFormatPr defaultRowHeight="15"/>
  <cols>
    <col min="1" max="1" width="28.7109375" bestFit="1" customWidth="1"/>
    <col min="2" max="2" width="12.7109375" style="250" customWidth="1"/>
    <col min="3" max="3" width="11.42578125" style="250" customWidth="1"/>
    <col min="4" max="5" width="9.140625" style="250"/>
    <col min="6" max="6" width="10.5703125" style="250" customWidth="1"/>
    <col min="7" max="9" width="9.140625" style="250"/>
    <col min="10" max="10" width="5.7109375" style="250" bestFit="1" customWidth="1"/>
    <col min="11" max="11" width="10.5703125" style="250" customWidth="1"/>
    <col min="12" max="12" width="11" style="250" customWidth="1"/>
    <col min="13" max="13" width="11.140625" style="250" customWidth="1"/>
    <col min="14" max="14" width="11" style="250" customWidth="1"/>
    <col min="15" max="15" width="10.42578125" style="250" customWidth="1"/>
    <col min="16" max="16" width="9.140625" style="250"/>
    <col min="17" max="17" width="20.5703125" style="250" customWidth="1"/>
    <col min="18" max="18" width="10.85546875" style="250" customWidth="1"/>
    <col min="19" max="19" width="12.28515625" style="257" customWidth="1"/>
    <col min="20" max="20" width="14" style="257" customWidth="1"/>
    <col min="21" max="21" width="14.140625" style="250" customWidth="1"/>
  </cols>
  <sheetData>
    <row r="1" spans="1:21" ht="18">
      <c r="A1" s="346" t="s">
        <v>128</v>
      </c>
      <c r="B1" s="347"/>
      <c r="C1" s="347"/>
      <c r="D1" s="347"/>
      <c r="E1" s="347"/>
      <c r="F1" s="347"/>
      <c r="G1" s="347"/>
      <c r="H1" s="347"/>
      <c r="I1" s="347"/>
      <c r="J1" s="347"/>
      <c r="K1" s="347"/>
      <c r="L1" s="347"/>
      <c r="M1" s="347"/>
      <c r="N1" s="347"/>
      <c r="O1" s="347"/>
      <c r="P1" s="347"/>
      <c r="Q1" s="347"/>
      <c r="R1" s="347"/>
      <c r="S1" s="347"/>
      <c r="T1" s="347"/>
      <c r="U1" s="347"/>
    </row>
    <row r="2" spans="1:21" ht="18.75">
      <c r="A2" s="371" t="s">
        <v>32</v>
      </c>
      <c r="B2" s="371"/>
      <c r="C2" s="371"/>
      <c r="D2" s="371"/>
      <c r="E2" s="371"/>
      <c r="F2" s="371"/>
      <c r="G2" s="371"/>
      <c r="H2" s="371"/>
      <c r="I2" s="371"/>
      <c r="J2" s="371"/>
      <c r="K2" s="371"/>
      <c r="L2" s="371"/>
      <c r="M2" s="371"/>
      <c r="N2" s="371"/>
      <c r="O2" s="371"/>
      <c r="P2" s="371"/>
      <c r="Q2" s="371"/>
      <c r="R2" s="371"/>
      <c r="S2" s="371"/>
      <c r="T2" s="371"/>
      <c r="U2" s="371"/>
    </row>
    <row r="3" spans="1:21" ht="38.25" customHeight="1">
      <c r="A3" s="231" t="s">
        <v>2</v>
      </c>
      <c r="B3" s="234" t="s">
        <v>41</v>
      </c>
      <c r="C3" s="243" t="s">
        <v>33</v>
      </c>
      <c r="D3" s="235"/>
      <c r="E3" s="235"/>
      <c r="F3" s="235"/>
      <c r="G3" s="235"/>
      <c r="H3" s="235"/>
      <c r="I3" s="235"/>
      <c r="J3" s="236"/>
      <c r="K3" s="237" t="s">
        <v>3</v>
      </c>
      <c r="L3" s="238"/>
      <c r="M3" s="238"/>
      <c r="N3" s="238"/>
      <c r="O3" s="246"/>
      <c r="P3" s="251"/>
      <c r="Q3" s="368" t="s">
        <v>94</v>
      </c>
      <c r="R3" s="372" t="s">
        <v>52</v>
      </c>
      <c r="S3" s="374" t="s">
        <v>30</v>
      </c>
      <c r="T3" s="374" t="s">
        <v>31</v>
      </c>
      <c r="U3" s="324" t="s">
        <v>54</v>
      </c>
    </row>
    <row r="4" spans="1:21" ht="51">
      <c r="A4" s="232"/>
      <c r="B4" s="242"/>
      <c r="C4" s="245" t="s">
        <v>4</v>
      </c>
      <c r="D4" s="7" t="s">
        <v>40</v>
      </c>
      <c r="E4" s="239" t="s">
        <v>0</v>
      </c>
      <c r="F4" s="245" t="s">
        <v>5</v>
      </c>
      <c r="G4" s="8" t="s">
        <v>50</v>
      </c>
      <c r="H4" s="8" t="s">
        <v>7</v>
      </c>
      <c r="I4" s="8" t="s">
        <v>8</v>
      </c>
      <c r="J4" s="7" t="s">
        <v>9</v>
      </c>
      <c r="K4" s="244" t="s">
        <v>10</v>
      </c>
      <c r="L4" s="244" t="s">
        <v>11</v>
      </c>
      <c r="M4" s="244" t="s">
        <v>12</v>
      </c>
      <c r="N4" s="244" t="s">
        <v>13</v>
      </c>
      <c r="O4" s="248" t="s">
        <v>14</v>
      </c>
      <c r="P4" s="248" t="s">
        <v>26</v>
      </c>
      <c r="Q4" s="369"/>
      <c r="R4" s="372"/>
      <c r="S4" s="375"/>
      <c r="T4" s="375"/>
      <c r="U4" s="343"/>
    </row>
    <row r="5" spans="1:21">
      <c r="A5" s="233"/>
      <c r="B5" s="10" t="s">
        <v>29</v>
      </c>
      <c r="C5" s="11" t="s">
        <v>15</v>
      </c>
      <c r="D5" s="8" t="s">
        <v>15</v>
      </c>
      <c r="E5" s="240"/>
      <c r="F5" s="11" t="s">
        <v>16</v>
      </c>
      <c r="G5" s="12" t="s">
        <v>15</v>
      </c>
      <c r="H5" s="12" t="s">
        <v>15</v>
      </c>
      <c r="I5" s="11" t="s">
        <v>15</v>
      </c>
      <c r="J5" s="11" t="s">
        <v>15</v>
      </c>
      <c r="K5" s="11" t="s">
        <v>17</v>
      </c>
      <c r="L5" s="11" t="s">
        <v>17</v>
      </c>
      <c r="M5" s="11" t="s">
        <v>17</v>
      </c>
      <c r="N5" s="11" t="s">
        <v>17</v>
      </c>
      <c r="O5" s="11" t="s">
        <v>17</v>
      </c>
      <c r="P5" s="11" t="s">
        <v>27</v>
      </c>
      <c r="Q5" s="370"/>
      <c r="R5" s="373"/>
      <c r="S5" s="376"/>
      <c r="T5" s="376"/>
      <c r="U5" s="344"/>
    </row>
    <row r="6" spans="1:21">
      <c r="A6" s="13" t="s">
        <v>18</v>
      </c>
      <c r="B6" s="78">
        <v>6500</v>
      </c>
      <c r="C6" s="263">
        <v>5</v>
      </c>
      <c r="D6" s="264">
        <v>6</v>
      </c>
      <c r="E6" s="241" t="s">
        <v>39</v>
      </c>
      <c r="F6" s="265">
        <v>600</v>
      </c>
      <c r="G6" s="265">
        <v>30</v>
      </c>
      <c r="H6" s="265">
        <v>20</v>
      </c>
      <c r="I6" s="265">
        <v>20</v>
      </c>
      <c r="J6" s="78">
        <v>1</v>
      </c>
      <c r="K6" s="266">
        <v>7227</v>
      </c>
      <c r="L6" s="266">
        <v>9636</v>
      </c>
      <c r="M6" s="266">
        <v>4818</v>
      </c>
      <c r="N6" s="266">
        <v>483</v>
      </c>
      <c r="O6" s="266">
        <v>7227</v>
      </c>
      <c r="P6" s="266"/>
      <c r="Q6" s="266"/>
      <c r="R6" s="273" t="s">
        <v>1</v>
      </c>
      <c r="S6" s="267" t="s">
        <v>1</v>
      </c>
      <c r="T6" s="267" t="s">
        <v>1</v>
      </c>
      <c r="U6" s="268"/>
    </row>
    <row r="7" spans="1:21">
      <c r="A7" s="13" t="s">
        <v>19</v>
      </c>
      <c r="B7" s="14" t="s">
        <v>1</v>
      </c>
      <c r="C7" s="18">
        <v>2</v>
      </c>
      <c r="D7" s="18">
        <v>2</v>
      </c>
      <c r="E7" s="270"/>
      <c r="F7" s="66">
        <v>200</v>
      </c>
      <c r="G7" s="66">
        <v>15</v>
      </c>
      <c r="H7" s="66">
        <v>10</v>
      </c>
      <c r="I7" s="66">
        <v>10</v>
      </c>
      <c r="J7" s="18">
        <v>0.3</v>
      </c>
      <c r="K7" s="18" t="s">
        <v>1</v>
      </c>
      <c r="L7" s="18" t="s">
        <v>1</v>
      </c>
      <c r="M7" s="18" t="s">
        <v>1</v>
      </c>
      <c r="N7" s="18" t="s">
        <v>1</v>
      </c>
      <c r="O7" s="18" t="s">
        <v>1</v>
      </c>
      <c r="P7" s="18" t="s">
        <v>1</v>
      </c>
      <c r="Q7" s="18"/>
      <c r="R7" s="274" t="s">
        <v>1</v>
      </c>
      <c r="S7" s="262" t="s">
        <v>1</v>
      </c>
      <c r="T7" s="258" t="s">
        <v>1</v>
      </c>
      <c r="U7" s="271"/>
    </row>
    <row r="8" spans="1:21">
      <c r="A8" s="57">
        <v>44713</v>
      </c>
      <c r="B8" s="269">
        <v>2136</v>
      </c>
      <c r="P8" s="250">
        <v>0</v>
      </c>
    </row>
    <row r="9" spans="1:21">
      <c r="A9" s="57">
        <v>44714</v>
      </c>
      <c r="B9" s="249">
        <v>1924</v>
      </c>
      <c r="P9" s="250">
        <v>0</v>
      </c>
    </row>
    <row r="10" spans="1:21">
      <c r="A10" s="57">
        <v>44715</v>
      </c>
      <c r="B10" s="249">
        <v>1485</v>
      </c>
      <c r="P10" s="250">
        <v>0</v>
      </c>
    </row>
    <row r="11" spans="1:21">
      <c r="A11" s="57">
        <v>44716</v>
      </c>
      <c r="B11" s="249">
        <v>1843</v>
      </c>
      <c r="P11" s="250">
        <v>16</v>
      </c>
    </row>
    <row r="12" spans="1:21">
      <c r="A12" s="57">
        <v>44717</v>
      </c>
      <c r="B12" s="249">
        <v>1923</v>
      </c>
      <c r="P12" s="250">
        <v>0</v>
      </c>
    </row>
    <row r="13" spans="1:21">
      <c r="A13" s="57">
        <v>44718</v>
      </c>
      <c r="B13" s="249">
        <v>1711</v>
      </c>
      <c r="P13" s="250">
        <v>2</v>
      </c>
    </row>
    <row r="14" spans="1:21">
      <c r="A14" s="57">
        <v>44719</v>
      </c>
      <c r="B14" s="249">
        <v>2029</v>
      </c>
      <c r="P14" s="250">
        <v>0</v>
      </c>
    </row>
    <row r="15" spans="1:21">
      <c r="A15" s="57">
        <v>44720</v>
      </c>
      <c r="B15" s="249">
        <v>1735</v>
      </c>
      <c r="C15" s="254">
        <v>0.4</v>
      </c>
      <c r="D15" s="254">
        <v>1</v>
      </c>
      <c r="E15" s="254">
        <v>6.8</v>
      </c>
      <c r="F15" s="254">
        <v>1</v>
      </c>
      <c r="G15" s="254">
        <v>2</v>
      </c>
      <c r="H15" s="254">
        <v>1</v>
      </c>
      <c r="I15" s="254">
        <v>4.0999999999999996</v>
      </c>
      <c r="J15" s="254">
        <v>0.09</v>
      </c>
      <c r="K15" s="254">
        <v>1.64</v>
      </c>
      <c r="L15" s="254">
        <v>6.71</v>
      </c>
      <c r="M15" s="254">
        <v>1.64</v>
      </c>
      <c r="N15" s="254">
        <v>0.14000000000000001</v>
      </c>
      <c r="O15" s="254">
        <v>3.27</v>
      </c>
      <c r="P15" s="252">
        <v>0</v>
      </c>
      <c r="Q15" s="254" t="s">
        <v>88</v>
      </c>
      <c r="R15" s="275">
        <v>0.30208333333333331</v>
      </c>
      <c r="S15" s="259">
        <v>44738</v>
      </c>
      <c r="T15" s="259">
        <v>44738</v>
      </c>
    </row>
    <row r="16" spans="1:21">
      <c r="A16" s="57">
        <v>44721</v>
      </c>
      <c r="B16" s="249">
        <v>1637</v>
      </c>
      <c r="P16" s="253">
        <v>0</v>
      </c>
    </row>
    <row r="17" spans="1:19">
      <c r="A17" s="57">
        <v>44722</v>
      </c>
      <c r="B17" s="249">
        <v>1396</v>
      </c>
      <c r="P17" s="253">
        <v>0</v>
      </c>
    </row>
    <row r="18" spans="1:19">
      <c r="A18" s="57">
        <v>44723</v>
      </c>
      <c r="B18" s="249">
        <v>1392</v>
      </c>
      <c r="P18" s="253">
        <v>0</v>
      </c>
    </row>
    <row r="19" spans="1:19">
      <c r="A19" s="57">
        <v>44724</v>
      </c>
      <c r="B19" s="249">
        <v>1831</v>
      </c>
      <c r="P19" s="253">
        <v>0</v>
      </c>
    </row>
    <row r="20" spans="1:19">
      <c r="A20" s="57">
        <v>44725</v>
      </c>
      <c r="B20" s="249">
        <v>1528</v>
      </c>
      <c r="P20" s="253">
        <v>0</v>
      </c>
    </row>
    <row r="21" spans="1:19">
      <c r="A21" s="57">
        <v>44726</v>
      </c>
      <c r="B21" s="249">
        <v>1535</v>
      </c>
      <c r="P21" s="253">
        <v>0</v>
      </c>
    </row>
    <row r="22" spans="1:19">
      <c r="A22" s="57">
        <v>44727</v>
      </c>
      <c r="B22" s="249">
        <v>1262</v>
      </c>
      <c r="P22" s="253">
        <v>0</v>
      </c>
    </row>
    <row r="23" spans="1:19">
      <c r="A23" s="57">
        <v>44728</v>
      </c>
      <c r="B23" s="249">
        <v>1484</v>
      </c>
      <c r="P23" s="253">
        <v>0</v>
      </c>
    </row>
    <row r="24" spans="1:19">
      <c r="A24" s="57">
        <v>44729</v>
      </c>
      <c r="B24" s="249">
        <v>1451</v>
      </c>
      <c r="P24" s="253">
        <v>0</v>
      </c>
    </row>
    <row r="25" spans="1:19">
      <c r="A25" s="57">
        <v>44730</v>
      </c>
      <c r="B25" s="249">
        <v>1643</v>
      </c>
      <c r="P25" s="253">
        <v>0</v>
      </c>
      <c r="Q25" s="253"/>
      <c r="S25" s="261"/>
    </row>
    <row r="26" spans="1:19">
      <c r="A26" s="57">
        <v>44731</v>
      </c>
      <c r="B26" s="249">
        <v>1296</v>
      </c>
      <c r="P26" s="253">
        <v>0</v>
      </c>
    </row>
    <row r="27" spans="1:19">
      <c r="A27" s="57">
        <v>44732</v>
      </c>
      <c r="B27" s="249">
        <v>1430</v>
      </c>
      <c r="P27" s="253">
        <v>3</v>
      </c>
    </row>
    <row r="28" spans="1:19">
      <c r="A28" s="57">
        <v>44733</v>
      </c>
      <c r="B28" s="249">
        <v>1477</v>
      </c>
      <c r="P28" s="253">
        <v>5</v>
      </c>
    </row>
    <row r="29" spans="1:19">
      <c r="A29" s="57">
        <v>44734</v>
      </c>
      <c r="B29" s="249">
        <v>1479</v>
      </c>
      <c r="P29" s="253">
        <v>0</v>
      </c>
    </row>
    <row r="30" spans="1:19">
      <c r="A30" s="57">
        <v>44735</v>
      </c>
      <c r="B30" s="249">
        <v>1226</v>
      </c>
      <c r="P30" s="253">
        <v>0</v>
      </c>
    </row>
    <row r="31" spans="1:19">
      <c r="A31" s="57">
        <v>44736</v>
      </c>
      <c r="B31" s="249">
        <v>1631</v>
      </c>
      <c r="P31" s="253">
        <v>0</v>
      </c>
    </row>
    <row r="32" spans="1:19">
      <c r="A32" s="57">
        <v>44737</v>
      </c>
      <c r="B32" s="249">
        <v>1420</v>
      </c>
      <c r="P32" s="250">
        <v>0</v>
      </c>
    </row>
    <row r="33" spans="1:20">
      <c r="A33" s="57">
        <v>44738</v>
      </c>
      <c r="B33" s="249">
        <v>1422</v>
      </c>
      <c r="P33" s="250">
        <v>0</v>
      </c>
    </row>
    <row r="34" spans="1:20">
      <c r="A34" s="57">
        <v>44739</v>
      </c>
      <c r="B34" s="249">
        <v>1223</v>
      </c>
      <c r="C34" s="254">
        <v>0.64</v>
      </c>
      <c r="D34" s="254">
        <v>1</v>
      </c>
      <c r="E34" s="254">
        <v>7.2</v>
      </c>
      <c r="F34" s="254">
        <v>1</v>
      </c>
      <c r="G34" s="254">
        <v>3</v>
      </c>
      <c r="H34" s="254">
        <v>2</v>
      </c>
      <c r="I34" s="254">
        <v>3.8</v>
      </c>
      <c r="J34" s="254">
        <v>8.7999999999999995E-2</v>
      </c>
      <c r="K34" s="254">
        <v>2.96</v>
      </c>
      <c r="L34" s="254">
        <v>5.62</v>
      </c>
      <c r="M34" s="254">
        <v>1.48</v>
      </c>
      <c r="N34" s="254">
        <v>0.13</v>
      </c>
      <c r="O34" s="254">
        <v>4.4400000000000004</v>
      </c>
      <c r="Q34" s="254" t="s">
        <v>115</v>
      </c>
      <c r="R34" s="275">
        <v>0.42708333333333331</v>
      </c>
      <c r="S34" s="259">
        <v>44755</v>
      </c>
      <c r="T34" s="259">
        <v>44755</v>
      </c>
    </row>
    <row r="35" spans="1:20">
      <c r="A35" s="57">
        <v>44740</v>
      </c>
      <c r="B35" s="249">
        <v>1521</v>
      </c>
      <c r="P35" s="250">
        <v>0</v>
      </c>
    </row>
    <row r="36" spans="1:20">
      <c r="A36" s="57">
        <v>44741</v>
      </c>
      <c r="B36" s="249">
        <v>1796</v>
      </c>
      <c r="P36" s="250">
        <v>0</v>
      </c>
    </row>
    <row r="37" spans="1:20">
      <c r="A37" s="57">
        <v>44742</v>
      </c>
      <c r="B37" s="249">
        <v>1486</v>
      </c>
      <c r="P37" s="250">
        <v>0</v>
      </c>
    </row>
    <row r="38" spans="1:20">
      <c r="A38" s="57">
        <v>44743</v>
      </c>
      <c r="B38" s="249">
        <v>1062</v>
      </c>
      <c r="P38" s="253">
        <v>0</v>
      </c>
    </row>
    <row r="39" spans="1:20">
      <c r="A39" s="57">
        <v>44744</v>
      </c>
      <c r="B39" s="249">
        <v>1546</v>
      </c>
      <c r="P39" s="253">
        <v>20</v>
      </c>
    </row>
    <row r="40" spans="1:20">
      <c r="A40" s="57">
        <v>44745</v>
      </c>
      <c r="B40" s="249">
        <v>1801</v>
      </c>
      <c r="P40" s="253">
        <v>4</v>
      </c>
    </row>
    <row r="41" spans="1:20">
      <c r="A41" s="57">
        <v>44746</v>
      </c>
      <c r="B41" s="249">
        <v>1854</v>
      </c>
      <c r="P41" s="253">
        <v>0</v>
      </c>
    </row>
    <row r="42" spans="1:20">
      <c r="A42" s="57">
        <v>44747</v>
      </c>
      <c r="B42" s="249">
        <v>1334</v>
      </c>
      <c r="P42" s="253">
        <v>8</v>
      </c>
    </row>
    <row r="43" spans="1:20">
      <c r="A43" s="57">
        <v>44748</v>
      </c>
      <c r="B43" s="249">
        <v>2012</v>
      </c>
      <c r="C43" s="254">
        <v>0.6</v>
      </c>
      <c r="D43" s="254">
        <v>2</v>
      </c>
      <c r="E43" s="254">
        <v>7.2</v>
      </c>
      <c r="F43" s="254">
        <v>1</v>
      </c>
      <c r="G43" s="254">
        <v>7</v>
      </c>
      <c r="H43" s="254">
        <v>4</v>
      </c>
      <c r="I43" s="254">
        <v>3.6</v>
      </c>
      <c r="J43" s="254">
        <v>0.14000000000000001</v>
      </c>
      <c r="K43" s="254">
        <v>9.4</v>
      </c>
      <c r="L43" s="254">
        <v>8.4600000000000009</v>
      </c>
      <c r="M43" s="254">
        <v>4.7</v>
      </c>
      <c r="N43" s="254">
        <v>0.33</v>
      </c>
      <c r="O43" s="254">
        <v>16.46</v>
      </c>
      <c r="P43" s="253">
        <v>18</v>
      </c>
      <c r="Q43" s="254" t="s">
        <v>88</v>
      </c>
      <c r="R43" s="275">
        <v>0.30208333333333331</v>
      </c>
      <c r="S43" s="259">
        <v>44757</v>
      </c>
      <c r="T43" s="259">
        <v>44762</v>
      </c>
    </row>
    <row r="44" spans="1:20">
      <c r="A44" s="57">
        <v>44749</v>
      </c>
      <c r="B44" s="249">
        <v>2351</v>
      </c>
      <c r="P44" s="253">
        <v>7</v>
      </c>
    </row>
    <row r="45" spans="1:20">
      <c r="A45" s="57">
        <v>44750</v>
      </c>
      <c r="B45" s="249">
        <v>1884</v>
      </c>
      <c r="P45" s="253">
        <v>0</v>
      </c>
    </row>
    <row r="46" spans="1:20">
      <c r="A46" s="57">
        <v>44751</v>
      </c>
      <c r="B46" s="249">
        <v>1813</v>
      </c>
      <c r="P46" s="253">
        <v>0</v>
      </c>
    </row>
    <row r="47" spans="1:20">
      <c r="A47" s="57">
        <v>44752</v>
      </c>
      <c r="B47" s="249">
        <v>2042</v>
      </c>
      <c r="P47" s="253">
        <v>0</v>
      </c>
    </row>
    <row r="48" spans="1:20">
      <c r="A48" s="57">
        <v>44753</v>
      </c>
      <c r="B48" s="249">
        <v>1438</v>
      </c>
      <c r="P48" s="250">
        <v>0</v>
      </c>
    </row>
    <row r="49" spans="1:20">
      <c r="A49" s="57">
        <v>44754</v>
      </c>
      <c r="B49" s="249">
        <v>1764</v>
      </c>
      <c r="P49" s="250">
        <v>0</v>
      </c>
    </row>
    <row r="50" spans="1:20">
      <c r="A50" s="57">
        <v>44755</v>
      </c>
      <c r="B50" s="249">
        <v>1357</v>
      </c>
      <c r="P50" s="253">
        <v>2</v>
      </c>
    </row>
    <row r="51" spans="1:20">
      <c r="A51" s="57">
        <v>44756</v>
      </c>
      <c r="B51" s="249">
        <v>1518</v>
      </c>
      <c r="P51" s="250">
        <v>0</v>
      </c>
    </row>
    <row r="52" spans="1:20">
      <c r="A52" s="57">
        <v>44757</v>
      </c>
      <c r="B52" s="249">
        <v>1699</v>
      </c>
      <c r="P52" s="250">
        <v>0</v>
      </c>
    </row>
    <row r="53" spans="1:20">
      <c r="A53" s="57">
        <v>44758</v>
      </c>
      <c r="B53" s="249">
        <v>1296</v>
      </c>
      <c r="P53" s="250">
        <v>0</v>
      </c>
    </row>
    <row r="54" spans="1:20">
      <c r="A54" s="57">
        <v>44759</v>
      </c>
      <c r="B54" s="249">
        <v>1426</v>
      </c>
      <c r="P54" s="250">
        <v>0</v>
      </c>
    </row>
    <row r="55" spans="1:20">
      <c r="A55" s="57">
        <v>44760</v>
      </c>
      <c r="B55" s="249">
        <v>1658</v>
      </c>
      <c r="P55" s="250">
        <v>0</v>
      </c>
    </row>
    <row r="56" spans="1:20">
      <c r="A56" s="57">
        <v>44761</v>
      </c>
      <c r="B56" s="249">
        <v>1266</v>
      </c>
      <c r="C56" s="254">
        <v>0.64</v>
      </c>
      <c r="D56" s="254">
        <v>2</v>
      </c>
      <c r="E56" s="254">
        <v>7</v>
      </c>
      <c r="F56" s="254">
        <v>1</v>
      </c>
      <c r="G56" s="254">
        <v>8</v>
      </c>
      <c r="H56" s="254">
        <v>2</v>
      </c>
      <c r="I56" s="254">
        <v>4.5999999999999996</v>
      </c>
      <c r="J56" s="254">
        <v>0.28000000000000003</v>
      </c>
      <c r="K56" s="254">
        <v>2.5299999999999998</v>
      </c>
      <c r="L56" s="254">
        <v>5.82</v>
      </c>
      <c r="M56" s="254">
        <v>2.5299999999999998</v>
      </c>
      <c r="N56" s="254">
        <v>0.35</v>
      </c>
      <c r="O56" s="254">
        <v>10.130000000000001</v>
      </c>
      <c r="P56" s="250">
        <v>24</v>
      </c>
      <c r="Q56" s="254" t="s">
        <v>114</v>
      </c>
      <c r="R56" s="275">
        <v>0.46875</v>
      </c>
      <c r="S56" s="259">
        <v>44774</v>
      </c>
      <c r="T56" s="259">
        <v>44774</v>
      </c>
    </row>
    <row r="57" spans="1:20">
      <c r="A57" s="57">
        <v>44762</v>
      </c>
      <c r="B57" s="249">
        <v>1971</v>
      </c>
      <c r="P57" s="250">
        <v>8</v>
      </c>
    </row>
    <row r="58" spans="1:20">
      <c r="A58" s="57">
        <v>44763</v>
      </c>
      <c r="B58" s="249">
        <v>1926</v>
      </c>
      <c r="P58" s="250">
        <v>2</v>
      </c>
    </row>
    <row r="59" spans="1:20">
      <c r="A59" s="57">
        <v>44764</v>
      </c>
      <c r="B59" s="249">
        <v>1507</v>
      </c>
      <c r="P59" s="250">
        <v>13</v>
      </c>
    </row>
    <row r="60" spans="1:20">
      <c r="A60" s="57">
        <v>44765</v>
      </c>
      <c r="B60" s="249">
        <v>2425</v>
      </c>
      <c r="P60" s="250">
        <v>5</v>
      </c>
    </row>
    <row r="61" spans="1:20">
      <c r="A61" s="57">
        <v>44766</v>
      </c>
      <c r="B61" s="249">
        <v>1822</v>
      </c>
      <c r="P61" s="250">
        <v>3</v>
      </c>
    </row>
    <row r="62" spans="1:20">
      <c r="A62" s="57">
        <v>44767</v>
      </c>
      <c r="B62" s="249">
        <v>1883</v>
      </c>
      <c r="P62" s="250">
        <v>3</v>
      </c>
    </row>
    <row r="63" spans="1:20">
      <c r="A63" s="57">
        <v>44768</v>
      </c>
      <c r="B63" s="249">
        <v>1528</v>
      </c>
      <c r="P63" s="250">
        <v>0</v>
      </c>
    </row>
    <row r="64" spans="1:20">
      <c r="A64" s="57">
        <v>44769</v>
      </c>
      <c r="B64" s="249">
        <v>1362</v>
      </c>
      <c r="P64" s="250">
        <v>0</v>
      </c>
    </row>
    <row r="65" spans="1:20">
      <c r="A65" s="57">
        <v>44770</v>
      </c>
      <c r="B65" s="249">
        <v>1843</v>
      </c>
      <c r="P65" s="250">
        <v>0</v>
      </c>
    </row>
    <row r="66" spans="1:20">
      <c r="A66" s="57">
        <v>44771</v>
      </c>
      <c r="B66" s="249">
        <v>1642</v>
      </c>
      <c r="P66" s="250">
        <v>0</v>
      </c>
    </row>
    <row r="67" spans="1:20">
      <c r="A67" s="57">
        <v>44772</v>
      </c>
      <c r="B67" s="249">
        <v>1799</v>
      </c>
      <c r="P67" s="250">
        <v>0</v>
      </c>
    </row>
    <row r="68" spans="1:20">
      <c r="A68" s="57">
        <v>44773</v>
      </c>
      <c r="B68" s="249">
        <v>1430</v>
      </c>
      <c r="P68" s="250">
        <v>0</v>
      </c>
    </row>
    <row r="69" spans="1:20">
      <c r="A69" s="57">
        <v>44774</v>
      </c>
      <c r="B69" s="249">
        <v>1117</v>
      </c>
      <c r="P69" s="250">
        <v>0</v>
      </c>
    </row>
    <row r="70" spans="1:20">
      <c r="A70" s="57">
        <v>44775</v>
      </c>
      <c r="B70" s="249">
        <v>1656</v>
      </c>
      <c r="P70" s="250">
        <v>0</v>
      </c>
    </row>
    <row r="71" spans="1:20">
      <c r="A71" s="57">
        <v>44776</v>
      </c>
      <c r="B71" s="249">
        <v>1205</v>
      </c>
      <c r="C71" s="254">
        <v>0.61</v>
      </c>
      <c r="D71" s="254">
        <v>2</v>
      </c>
      <c r="E71" s="254">
        <v>7.2</v>
      </c>
      <c r="F71" s="254">
        <v>1</v>
      </c>
      <c r="G71" s="254">
        <v>5</v>
      </c>
      <c r="H71" s="254">
        <v>2</v>
      </c>
      <c r="I71" s="254">
        <v>3.5</v>
      </c>
      <c r="J71" s="254">
        <v>0.14000000000000001</v>
      </c>
      <c r="K71" s="254">
        <v>2.41</v>
      </c>
      <c r="L71" s="254">
        <v>4.22</v>
      </c>
      <c r="M71" s="254">
        <v>2.41</v>
      </c>
      <c r="N71" s="254">
        <v>0.17</v>
      </c>
      <c r="O71" s="254">
        <v>5.42</v>
      </c>
      <c r="P71" s="250">
        <v>0</v>
      </c>
      <c r="Q71" s="254" t="s">
        <v>114</v>
      </c>
      <c r="R71" s="275">
        <v>0.39583333333333331</v>
      </c>
      <c r="S71" s="259">
        <v>44788</v>
      </c>
      <c r="T71" s="259">
        <v>44791</v>
      </c>
    </row>
    <row r="72" spans="1:20">
      <c r="A72" s="57">
        <v>44777</v>
      </c>
      <c r="B72" s="249">
        <v>1357</v>
      </c>
      <c r="P72" s="250">
        <v>0</v>
      </c>
    </row>
    <row r="73" spans="1:20">
      <c r="A73" s="57">
        <v>44778</v>
      </c>
      <c r="B73" s="249">
        <v>1017</v>
      </c>
      <c r="P73" s="250">
        <v>0</v>
      </c>
    </row>
    <row r="74" spans="1:20">
      <c r="A74" s="57">
        <v>44779</v>
      </c>
      <c r="B74" s="249">
        <v>1833</v>
      </c>
      <c r="P74" s="250">
        <v>0</v>
      </c>
    </row>
    <row r="75" spans="1:20">
      <c r="A75" s="57">
        <v>44780</v>
      </c>
      <c r="B75" s="249">
        <v>1192</v>
      </c>
      <c r="P75" s="250">
        <v>2</v>
      </c>
    </row>
    <row r="76" spans="1:20">
      <c r="A76" s="57">
        <v>44781</v>
      </c>
      <c r="B76" s="249">
        <v>1391</v>
      </c>
      <c r="P76" s="250">
        <v>0</v>
      </c>
    </row>
    <row r="77" spans="1:20">
      <c r="A77" s="57">
        <v>44782</v>
      </c>
      <c r="B77" s="249">
        <v>1081</v>
      </c>
      <c r="P77" s="250">
        <v>0</v>
      </c>
    </row>
    <row r="78" spans="1:20">
      <c r="A78" s="57">
        <v>44783</v>
      </c>
      <c r="B78" s="249">
        <v>1100</v>
      </c>
      <c r="P78" s="250">
        <v>0</v>
      </c>
    </row>
    <row r="79" spans="1:20">
      <c r="A79" s="57">
        <v>44784</v>
      </c>
      <c r="B79" s="249">
        <v>1598</v>
      </c>
      <c r="P79" s="250">
        <v>0</v>
      </c>
    </row>
    <row r="80" spans="1:20">
      <c r="A80" s="57">
        <v>44785</v>
      </c>
      <c r="B80" s="249">
        <v>1180</v>
      </c>
      <c r="P80" s="250">
        <v>0</v>
      </c>
    </row>
    <row r="81" spans="1:20">
      <c r="A81" s="57">
        <v>44786</v>
      </c>
      <c r="B81" s="249">
        <v>1564</v>
      </c>
      <c r="P81" s="250">
        <v>1</v>
      </c>
    </row>
    <row r="82" spans="1:20">
      <c r="A82" s="57">
        <v>44787</v>
      </c>
      <c r="B82" s="249">
        <v>938</v>
      </c>
      <c r="P82" s="250">
        <v>5</v>
      </c>
    </row>
    <row r="83" spans="1:20">
      <c r="A83" s="57">
        <v>44788</v>
      </c>
      <c r="B83" s="249">
        <v>1531</v>
      </c>
      <c r="P83" s="250">
        <v>0</v>
      </c>
    </row>
    <row r="84" spans="1:20">
      <c r="A84" s="57">
        <v>44789</v>
      </c>
      <c r="B84" s="249">
        <v>1320</v>
      </c>
      <c r="C84" s="254">
        <v>0.77</v>
      </c>
      <c r="D84" s="254">
        <v>2</v>
      </c>
      <c r="E84" s="254">
        <v>7.4</v>
      </c>
      <c r="F84" s="254">
        <v>1</v>
      </c>
      <c r="G84" s="254">
        <v>6</v>
      </c>
      <c r="H84" s="254">
        <v>2</v>
      </c>
      <c r="I84" s="254">
        <v>2.8</v>
      </c>
      <c r="J84" s="254">
        <v>0.15</v>
      </c>
      <c r="K84" s="254">
        <v>2.5299999999999998</v>
      </c>
      <c r="L84" s="254">
        <v>3.54</v>
      </c>
      <c r="M84" s="254">
        <v>2.5299999999999998</v>
      </c>
      <c r="N84" s="254">
        <v>0.19</v>
      </c>
      <c r="O84" s="254">
        <v>7.59</v>
      </c>
      <c r="P84" s="250">
        <v>0</v>
      </c>
      <c r="Q84" s="254" t="s">
        <v>114</v>
      </c>
      <c r="R84" s="275">
        <v>0.4375</v>
      </c>
      <c r="S84" s="259">
        <v>44799</v>
      </c>
      <c r="T84" s="259">
        <v>44803</v>
      </c>
    </row>
    <row r="85" spans="1:20">
      <c r="A85" s="57">
        <v>44790</v>
      </c>
      <c r="B85" s="249">
        <v>1161</v>
      </c>
      <c r="P85" s="250">
        <v>2</v>
      </c>
    </row>
    <row r="86" spans="1:20">
      <c r="A86" s="57">
        <v>44791</v>
      </c>
      <c r="B86" s="249">
        <v>1265</v>
      </c>
      <c r="P86" s="250">
        <v>0</v>
      </c>
    </row>
    <row r="87" spans="1:20">
      <c r="A87" s="57">
        <v>44792</v>
      </c>
      <c r="B87" s="249">
        <v>1180</v>
      </c>
      <c r="P87" s="250">
        <v>0</v>
      </c>
    </row>
    <row r="88" spans="1:20">
      <c r="A88" s="57">
        <v>44793</v>
      </c>
      <c r="B88" s="249">
        <v>1177</v>
      </c>
      <c r="P88" s="250">
        <v>0</v>
      </c>
    </row>
    <row r="89" spans="1:20">
      <c r="A89" s="57">
        <v>44794</v>
      </c>
      <c r="B89" s="249">
        <v>1347</v>
      </c>
      <c r="P89" s="250">
        <v>0</v>
      </c>
    </row>
    <row r="90" spans="1:20">
      <c r="A90" s="57">
        <v>44795</v>
      </c>
      <c r="B90" s="249">
        <v>776</v>
      </c>
      <c r="P90" s="250">
        <v>0</v>
      </c>
    </row>
    <row r="91" spans="1:20">
      <c r="A91" s="57">
        <v>44796</v>
      </c>
      <c r="B91" s="249">
        <v>990</v>
      </c>
      <c r="P91" s="250">
        <v>0</v>
      </c>
    </row>
    <row r="92" spans="1:20">
      <c r="A92" s="57">
        <v>44797</v>
      </c>
      <c r="B92" s="249">
        <v>1564</v>
      </c>
      <c r="P92" s="250">
        <v>3</v>
      </c>
    </row>
    <row r="93" spans="1:20">
      <c r="A93" s="57">
        <v>44798</v>
      </c>
      <c r="B93" s="249">
        <v>1280</v>
      </c>
      <c r="P93" s="250">
        <v>0</v>
      </c>
    </row>
    <row r="94" spans="1:20">
      <c r="A94" s="57">
        <v>44799</v>
      </c>
      <c r="B94" s="249">
        <v>1181</v>
      </c>
      <c r="P94" s="250">
        <v>0</v>
      </c>
    </row>
    <row r="95" spans="1:20">
      <c r="A95" s="57">
        <v>44800</v>
      </c>
      <c r="B95" s="249">
        <v>980</v>
      </c>
      <c r="P95" s="250">
        <v>0</v>
      </c>
    </row>
    <row r="96" spans="1:20">
      <c r="A96" s="57">
        <v>44801</v>
      </c>
      <c r="B96" s="249">
        <v>1565</v>
      </c>
      <c r="P96" s="250">
        <v>7</v>
      </c>
    </row>
    <row r="97" spans="1:20">
      <c r="A97" s="57">
        <v>44802</v>
      </c>
      <c r="B97" s="249">
        <v>781</v>
      </c>
      <c r="P97" s="250">
        <v>3</v>
      </c>
    </row>
    <row r="98" spans="1:20">
      <c r="A98" s="57">
        <v>44803</v>
      </c>
      <c r="B98" s="249">
        <v>1769</v>
      </c>
      <c r="C98" s="254">
        <v>1.1000000000000001</v>
      </c>
      <c r="D98" s="254">
        <v>2</v>
      </c>
      <c r="E98" s="254">
        <v>7</v>
      </c>
      <c r="F98" s="254">
        <v>1</v>
      </c>
      <c r="G98" s="254">
        <v>4</v>
      </c>
      <c r="H98" s="254">
        <v>2</v>
      </c>
      <c r="I98" s="254">
        <v>3.8</v>
      </c>
      <c r="J98" s="254">
        <v>0.13</v>
      </c>
      <c r="K98" s="254">
        <v>3.54</v>
      </c>
      <c r="L98" s="254">
        <v>6.72</v>
      </c>
      <c r="M98" s="254">
        <v>3.54</v>
      </c>
      <c r="N98" s="254">
        <v>0.23</v>
      </c>
      <c r="O98" s="254">
        <v>7.08</v>
      </c>
      <c r="P98" s="250">
        <v>1</v>
      </c>
      <c r="Q98" s="254" t="s">
        <v>114</v>
      </c>
      <c r="R98" s="275">
        <v>0.41666666666666669</v>
      </c>
      <c r="S98" s="259">
        <v>44823</v>
      </c>
      <c r="T98" s="259">
        <v>44825</v>
      </c>
    </row>
    <row r="99" spans="1:20">
      <c r="A99" s="57">
        <v>44804</v>
      </c>
      <c r="B99" s="249">
        <v>1023</v>
      </c>
      <c r="P99" s="250">
        <v>5</v>
      </c>
    </row>
    <row r="100" spans="1:20">
      <c r="A100" s="57">
        <v>44805</v>
      </c>
      <c r="B100" s="249">
        <v>1402</v>
      </c>
      <c r="P100" s="250">
        <v>0</v>
      </c>
    </row>
    <row r="101" spans="1:20">
      <c r="A101" s="57">
        <v>44806</v>
      </c>
      <c r="B101" s="249">
        <v>1342</v>
      </c>
      <c r="P101" s="250">
        <v>0</v>
      </c>
    </row>
    <row r="102" spans="1:20">
      <c r="A102" s="57">
        <v>44807</v>
      </c>
      <c r="B102" s="249">
        <v>1165</v>
      </c>
      <c r="P102" s="250">
        <v>0</v>
      </c>
    </row>
    <row r="103" spans="1:20">
      <c r="A103" s="57">
        <v>44808</v>
      </c>
      <c r="B103" s="249">
        <v>2406</v>
      </c>
      <c r="P103" s="250">
        <v>22</v>
      </c>
    </row>
    <row r="104" spans="1:20">
      <c r="A104" s="57">
        <v>44809</v>
      </c>
      <c r="B104" s="249">
        <v>2463</v>
      </c>
      <c r="P104" s="250">
        <v>67</v>
      </c>
    </row>
    <row r="105" spans="1:20">
      <c r="A105" s="57">
        <v>44810</v>
      </c>
      <c r="B105" s="249">
        <v>1837</v>
      </c>
      <c r="P105" s="250">
        <v>8</v>
      </c>
    </row>
    <row r="106" spans="1:20">
      <c r="A106" s="57">
        <v>44811</v>
      </c>
      <c r="B106" s="249">
        <v>1519</v>
      </c>
      <c r="P106" s="250">
        <v>2</v>
      </c>
    </row>
    <row r="107" spans="1:20">
      <c r="A107" s="57">
        <v>44812</v>
      </c>
      <c r="B107" s="249">
        <v>1622</v>
      </c>
      <c r="P107" s="250">
        <v>0</v>
      </c>
    </row>
    <row r="108" spans="1:20">
      <c r="A108" s="57">
        <v>44813</v>
      </c>
      <c r="B108" s="249">
        <v>1608</v>
      </c>
      <c r="P108" s="250">
        <v>0</v>
      </c>
    </row>
    <row r="109" spans="1:20">
      <c r="A109" s="57">
        <v>44814</v>
      </c>
      <c r="B109" s="249">
        <v>1593</v>
      </c>
      <c r="P109" s="250">
        <v>0</v>
      </c>
    </row>
    <row r="110" spans="1:20">
      <c r="A110" s="57">
        <v>44815</v>
      </c>
      <c r="B110" s="249">
        <v>1749</v>
      </c>
      <c r="P110" s="250">
        <v>0</v>
      </c>
    </row>
    <row r="111" spans="1:20">
      <c r="A111" s="57">
        <v>44816</v>
      </c>
      <c r="B111" s="249">
        <v>1426</v>
      </c>
      <c r="P111" s="250">
        <v>0</v>
      </c>
    </row>
    <row r="112" spans="1:20">
      <c r="A112" s="57">
        <v>44817</v>
      </c>
      <c r="B112" s="249">
        <v>1199</v>
      </c>
      <c r="C112" s="254">
        <v>0.64</v>
      </c>
      <c r="D112" s="254" t="s">
        <v>53</v>
      </c>
      <c r="E112" s="254">
        <v>7.1</v>
      </c>
      <c r="F112" s="254">
        <v>3</v>
      </c>
      <c r="G112" s="254">
        <v>6.5</v>
      </c>
      <c r="H112" s="254" t="s">
        <v>53</v>
      </c>
      <c r="I112" s="254">
        <v>4</v>
      </c>
      <c r="J112" s="254">
        <v>0.17</v>
      </c>
      <c r="K112" s="254">
        <v>1.43</v>
      </c>
      <c r="L112" s="254">
        <v>5.7</v>
      </c>
      <c r="M112" s="254">
        <v>1.43</v>
      </c>
      <c r="N112" s="254">
        <v>0.24</v>
      </c>
      <c r="O112" s="254">
        <v>9.27</v>
      </c>
      <c r="P112" s="250">
        <v>0</v>
      </c>
      <c r="Q112" s="254" t="s">
        <v>88</v>
      </c>
      <c r="R112" s="275">
        <v>0.3125</v>
      </c>
      <c r="S112" s="259">
        <v>44831</v>
      </c>
      <c r="T112" s="259">
        <v>44838</v>
      </c>
    </row>
    <row r="113" spans="1:20">
      <c r="A113" s="57">
        <v>44818</v>
      </c>
      <c r="B113" s="249">
        <v>1407</v>
      </c>
      <c r="P113" s="250">
        <v>3</v>
      </c>
    </row>
    <row r="114" spans="1:20">
      <c r="A114" s="57">
        <v>44819</v>
      </c>
      <c r="B114" s="249">
        <v>1565</v>
      </c>
      <c r="P114" s="250">
        <v>0</v>
      </c>
    </row>
    <row r="115" spans="1:20">
      <c r="A115" s="57">
        <v>44820</v>
      </c>
      <c r="B115" s="249">
        <v>1283</v>
      </c>
      <c r="P115" s="250">
        <v>4</v>
      </c>
    </row>
    <row r="116" spans="1:20">
      <c r="A116" s="57">
        <v>44821</v>
      </c>
      <c r="B116" s="249">
        <v>1584</v>
      </c>
      <c r="P116" s="250">
        <v>4</v>
      </c>
    </row>
    <row r="117" spans="1:20">
      <c r="A117" s="57">
        <v>44822</v>
      </c>
      <c r="B117" s="249">
        <v>1260</v>
      </c>
      <c r="P117" s="250">
        <v>0</v>
      </c>
    </row>
    <row r="118" spans="1:20">
      <c r="A118" s="57">
        <v>44823</v>
      </c>
      <c r="B118" s="249">
        <v>1162</v>
      </c>
      <c r="P118" s="250">
        <v>0</v>
      </c>
    </row>
    <row r="119" spans="1:20">
      <c r="A119" s="57">
        <v>44824</v>
      </c>
      <c r="B119" s="249">
        <v>1191</v>
      </c>
      <c r="P119" s="250">
        <v>0</v>
      </c>
    </row>
    <row r="120" spans="1:20">
      <c r="A120" s="57">
        <v>44825</v>
      </c>
      <c r="B120" s="249">
        <v>1403</v>
      </c>
      <c r="P120" s="250">
        <v>0</v>
      </c>
    </row>
    <row r="121" spans="1:20">
      <c r="A121" s="57">
        <v>44826</v>
      </c>
      <c r="B121" s="249">
        <v>1607</v>
      </c>
      <c r="P121" s="250">
        <v>9</v>
      </c>
    </row>
    <row r="122" spans="1:20">
      <c r="A122" s="57">
        <v>44827</v>
      </c>
      <c r="B122" s="249">
        <v>2337</v>
      </c>
      <c r="P122" s="250">
        <v>60</v>
      </c>
    </row>
    <row r="123" spans="1:20">
      <c r="A123" s="57">
        <v>44828</v>
      </c>
      <c r="B123" s="249">
        <v>2728</v>
      </c>
      <c r="P123" s="250">
        <v>16</v>
      </c>
    </row>
    <row r="124" spans="1:20">
      <c r="A124" s="57">
        <v>44829</v>
      </c>
      <c r="B124" s="249">
        <v>2173</v>
      </c>
      <c r="P124" s="250">
        <v>0</v>
      </c>
    </row>
    <row r="125" spans="1:20">
      <c r="A125" s="57">
        <v>44830</v>
      </c>
      <c r="B125" s="249">
        <v>1601</v>
      </c>
      <c r="P125" s="250">
        <v>0</v>
      </c>
    </row>
    <row r="126" spans="1:20">
      <c r="A126" s="57">
        <v>44831</v>
      </c>
      <c r="B126" s="249">
        <v>1538</v>
      </c>
      <c r="C126" s="254">
        <v>0.84</v>
      </c>
      <c r="D126" s="254" t="s">
        <v>53</v>
      </c>
      <c r="E126" s="254">
        <v>6.9</v>
      </c>
      <c r="F126" s="254">
        <v>4</v>
      </c>
      <c r="G126" s="254">
        <v>7</v>
      </c>
      <c r="H126" s="254" t="s">
        <v>53</v>
      </c>
      <c r="I126" s="254">
        <v>2.9</v>
      </c>
      <c r="J126" s="254">
        <v>0.19</v>
      </c>
      <c r="K126" s="254">
        <v>1.54</v>
      </c>
      <c r="L126" s="254">
        <v>4.46</v>
      </c>
      <c r="M126" s="254">
        <v>1.54</v>
      </c>
      <c r="N126" s="254">
        <v>0.28999999999999998</v>
      </c>
      <c r="O126" s="254">
        <v>10.77</v>
      </c>
      <c r="P126" s="250">
        <v>0</v>
      </c>
      <c r="Q126" s="254" t="s">
        <v>114</v>
      </c>
      <c r="R126" s="275">
        <v>0.39583333333333331</v>
      </c>
      <c r="S126" s="259">
        <v>44844</v>
      </c>
      <c r="T126" s="259">
        <v>44846</v>
      </c>
    </row>
    <row r="127" spans="1:20">
      <c r="A127" s="57">
        <v>44832</v>
      </c>
      <c r="B127" s="249">
        <v>2070</v>
      </c>
      <c r="P127" s="250">
        <v>0</v>
      </c>
    </row>
    <row r="128" spans="1:20">
      <c r="A128" s="57">
        <v>44833</v>
      </c>
      <c r="B128" s="249">
        <v>1712</v>
      </c>
      <c r="P128" s="250">
        <v>1</v>
      </c>
    </row>
    <row r="129" spans="1:20">
      <c r="A129" s="57">
        <v>44834</v>
      </c>
      <c r="B129" s="249">
        <v>1625</v>
      </c>
      <c r="P129" s="250">
        <v>0</v>
      </c>
    </row>
    <row r="130" spans="1:20">
      <c r="A130" s="57">
        <v>44835</v>
      </c>
      <c r="B130" s="249">
        <v>2229</v>
      </c>
      <c r="P130" s="250">
        <v>0</v>
      </c>
    </row>
    <row r="131" spans="1:20">
      <c r="A131" s="57">
        <v>44836</v>
      </c>
      <c r="B131" s="249">
        <v>2229</v>
      </c>
      <c r="P131" s="250">
        <v>3</v>
      </c>
    </row>
    <row r="132" spans="1:20">
      <c r="A132" s="57">
        <v>44837</v>
      </c>
      <c r="B132" s="249">
        <v>2229</v>
      </c>
      <c r="P132" s="250">
        <v>40</v>
      </c>
    </row>
    <row r="133" spans="1:20">
      <c r="A133" s="57">
        <v>44838</v>
      </c>
      <c r="B133" s="249">
        <v>2145</v>
      </c>
      <c r="P133" s="250">
        <v>0</v>
      </c>
    </row>
    <row r="134" spans="1:20">
      <c r="A134" s="57">
        <v>44839</v>
      </c>
      <c r="B134" s="249">
        <v>1779</v>
      </c>
      <c r="P134" s="250">
        <v>0</v>
      </c>
    </row>
    <row r="135" spans="1:20">
      <c r="A135" s="57">
        <v>44840</v>
      </c>
      <c r="B135" s="249">
        <v>1820</v>
      </c>
      <c r="P135" s="250">
        <v>2</v>
      </c>
    </row>
    <row r="136" spans="1:20">
      <c r="A136" s="57">
        <v>44841</v>
      </c>
      <c r="B136" s="249">
        <v>1514</v>
      </c>
      <c r="P136" s="250">
        <v>0</v>
      </c>
    </row>
    <row r="137" spans="1:20">
      <c r="A137" s="57">
        <v>44842</v>
      </c>
      <c r="B137" s="249">
        <v>1810</v>
      </c>
      <c r="P137" s="250">
        <v>0</v>
      </c>
    </row>
    <row r="138" spans="1:20">
      <c r="A138" s="57">
        <v>44843</v>
      </c>
      <c r="B138" s="249">
        <v>1367</v>
      </c>
      <c r="P138" s="250">
        <v>7</v>
      </c>
    </row>
    <row r="139" spans="1:20">
      <c r="A139" s="57">
        <v>44844</v>
      </c>
      <c r="B139" s="249">
        <v>1532</v>
      </c>
      <c r="P139" s="250">
        <v>22</v>
      </c>
    </row>
    <row r="140" spans="1:20">
      <c r="A140" s="57">
        <v>44845</v>
      </c>
      <c r="B140" s="249">
        <v>1489</v>
      </c>
      <c r="C140" s="254">
        <v>1.1000000000000001</v>
      </c>
      <c r="D140" s="254" t="s">
        <v>53</v>
      </c>
      <c r="E140" s="254">
        <v>7.3</v>
      </c>
      <c r="F140" s="254">
        <v>1</v>
      </c>
      <c r="G140" s="254">
        <v>7</v>
      </c>
      <c r="H140" s="254" t="s">
        <v>53</v>
      </c>
      <c r="I140" s="254">
        <v>3</v>
      </c>
      <c r="J140" s="254">
        <v>0.21</v>
      </c>
      <c r="K140" s="254">
        <v>1.53</v>
      </c>
      <c r="L140" s="254">
        <v>4.5999999999999996</v>
      </c>
      <c r="M140" s="254">
        <v>1.53</v>
      </c>
      <c r="N140" s="254">
        <v>0.32</v>
      </c>
      <c r="O140" s="254">
        <v>9.9600000000000009</v>
      </c>
      <c r="P140" s="250">
        <v>12</v>
      </c>
      <c r="Q140" s="254" t="s">
        <v>88</v>
      </c>
      <c r="R140" s="275">
        <v>0.41666666666666669</v>
      </c>
      <c r="S140" s="259">
        <v>44860</v>
      </c>
      <c r="T140" s="259">
        <v>44860</v>
      </c>
    </row>
    <row r="141" spans="1:20">
      <c r="A141" s="57">
        <v>44846</v>
      </c>
      <c r="B141" s="249">
        <v>1422</v>
      </c>
      <c r="P141" s="250">
        <v>4</v>
      </c>
    </row>
    <row r="142" spans="1:20">
      <c r="A142" s="57">
        <v>44847</v>
      </c>
      <c r="B142" s="249">
        <v>1902</v>
      </c>
      <c r="P142" s="250">
        <v>0</v>
      </c>
    </row>
    <row r="143" spans="1:20">
      <c r="A143" s="57">
        <v>44848</v>
      </c>
      <c r="B143" s="249">
        <v>1531</v>
      </c>
      <c r="P143" s="250">
        <v>0</v>
      </c>
    </row>
    <row r="144" spans="1:20">
      <c r="A144" s="57">
        <v>44849</v>
      </c>
      <c r="B144" s="249">
        <v>1742</v>
      </c>
      <c r="P144" s="250">
        <v>2</v>
      </c>
    </row>
    <row r="145" spans="1:20">
      <c r="A145" s="57">
        <v>44850</v>
      </c>
      <c r="B145" s="249">
        <v>1350</v>
      </c>
      <c r="P145" s="250">
        <v>0</v>
      </c>
    </row>
    <row r="146" spans="1:20">
      <c r="A146" s="57">
        <v>44851</v>
      </c>
      <c r="B146" s="249">
        <v>1052</v>
      </c>
      <c r="P146" s="250">
        <v>3</v>
      </c>
    </row>
    <row r="147" spans="1:20">
      <c r="A147" s="57">
        <v>44852</v>
      </c>
      <c r="B147" s="249">
        <v>774</v>
      </c>
      <c r="P147" s="250">
        <v>12</v>
      </c>
    </row>
    <row r="148" spans="1:20">
      <c r="A148" s="57">
        <v>44853</v>
      </c>
      <c r="B148" s="249">
        <v>1840</v>
      </c>
      <c r="P148" s="250">
        <v>0</v>
      </c>
    </row>
    <row r="149" spans="1:20">
      <c r="A149" s="57">
        <v>44854</v>
      </c>
      <c r="B149" s="249">
        <v>1461</v>
      </c>
      <c r="P149" s="250">
        <v>5</v>
      </c>
    </row>
    <row r="150" spans="1:20">
      <c r="A150" s="57">
        <v>44855</v>
      </c>
      <c r="B150" s="249">
        <v>1426</v>
      </c>
      <c r="P150" s="250">
        <v>5</v>
      </c>
    </row>
    <row r="151" spans="1:20">
      <c r="A151" s="57">
        <v>44856</v>
      </c>
      <c r="B151" s="249">
        <v>1747</v>
      </c>
      <c r="P151" s="250">
        <v>2</v>
      </c>
    </row>
    <row r="152" spans="1:20">
      <c r="A152" s="57">
        <v>44857</v>
      </c>
      <c r="B152" s="249">
        <v>1742</v>
      </c>
      <c r="P152" s="250">
        <v>7</v>
      </c>
    </row>
    <row r="153" spans="1:20">
      <c r="A153" s="57">
        <v>44858</v>
      </c>
      <c r="B153" s="249">
        <v>1628</v>
      </c>
      <c r="P153" s="250">
        <v>121</v>
      </c>
    </row>
    <row r="154" spans="1:20">
      <c r="A154" s="57">
        <v>44859</v>
      </c>
      <c r="B154" s="249">
        <v>3731</v>
      </c>
      <c r="C154" s="254">
        <v>0.57999999999999996</v>
      </c>
      <c r="D154" s="254" t="s">
        <v>53</v>
      </c>
      <c r="E154" s="254">
        <v>7.1</v>
      </c>
      <c r="F154" s="254">
        <v>4</v>
      </c>
      <c r="G154" s="254">
        <v>10</v>
      </c>
      <c r="H154" s="254" t="s">
        <v>53</v>
      </c>
      <c r="I154" s="254">
        <v>2.4</v>
      </c>
      <c r="J154" s="254">
        <v>0.27</v>
      </c>
      <c r="K154" s="254">
        <v>4.88</v>
      </c>
      <c r="L154" s="254">
        <v>3.91</v>
      </c>
      <c r="M154" s="254">
        <v>1.63</v>
      </c>
      <c r="N154" s="254">
        <v>0.44</v>
      </c>
      <c r="O154" s="254">
        <v>16.28</v>
      </c>
      <c r="P154" s="250">
        <v>7</v>
      </c>
      <c r="Q154" s="254" t="s">
        <v>88</v>
      </c>
      <c r="R154" s="275">
        <v>0.29166666666666669</v>
      </c>
      <c r="S154" s="259">
        <v>44874</v>
      </c>
      <c r="T154" s="259">
        <v>44874</v>
      </c>
    </row>
    <row r="155" spans="1:20">
      <c r="A155" s="57">
        <v>44860</v>
      </c>
      <c r="B155" s="249">
        <v>4947</v>
      </c>
      <c r="P155" s="250">
        <v>0</v>
      </c>
    </row>
    <row r="156" spans="1:20">
      <c r="A156" s="57">
        <v>44861</v>
      </c>
      <c r="B156" s="249">
        <v>2920</v>
      </c>
      <c r="P156" s="250">
        <v>0</v>
      </c>
    </row>
    <row r="157" spans="1:20">
      <c r="A157" s="57">
        <v>44862</v>
      </c>
      <c r="B157" s="249">
        <v>2282</v>
      </c>
      <c r="P157" s="250">
        <v>0</v>
      </c>
    </row>
    <row r="158" spans="1:20">
      <c r="A158" s="57">
        <v>44863</v>
      </c>
      <c r="B158" s="249">
        <v>2379</v>
      </c>
      <c r="P158" s="250">
        <v>0</v>
      </c>
    </row>
    <row r="159" spans="1:20">
      <c r="A159" s="57">
        <v>44864</v>
      </c>
      <c r="B159" s="249">
        <v>1855</v>
      </c>
      <c r="P159" s="250">
        <v>0</v>
      </c>
    </row>
    <row r="160" spans="1:20">
      <c r="A160" s="57">
        <v>44865</v>
      </c>
      <c r="B160" s="249">
        <v>2321</v>
      </c>
      <c r="P160" s="250">
        <v>0</v>
      </c>
    </row>
    <row r="161" spans="1:20">
      <c r="A161" s="57">
        <v>44866</v>
      </c>
      <c r="B161" s="249">
        <v>1737</v>
      </c>
      <c r="P161" s="250">
        <v>0</v>
      </c>
    </row>
    <row r="162" spans="1:20">
      <c r="A162" s="57">
        <v>44867</v>
      </c>
      <c r="B162" s="249">
        <v>1931</v>
      </c>
      <c r="P162" s="250">
        <v>8</v>
      </c>
    </row>
    <row r="163" spans="1:20">
      <c r="A163" s="57">
        <v>44868</v>
      </c>
      <c r="B163" s="249">
        <v>1907</v>
      </c>
      <c r="P163" s="250">
        <v>0</v>
      </c>
    </row>
    <row r="164" spans="1:20">
      <c r="A164" s="57">
        <v>44869</v>
      </c>
      <c r="B164" s="249">
        <v>1794</v>
      </c>
      <c r="P164" s="250">
        <v>0</v>
      </c>
    </row>
    <row r="165" spans="1:20">
      <c r="A165" s="57">
        <v>44870</v>
      </c>
      <c r="B165" s="249">
        <v>1194</v>
      </c>
      <c r="P165" s="250">
        <v>3</v>
      </c>
    </row>
    <row r="166" spans="1:20">
      <c r="A166" s="57">
        <v>44871</v>
      </c>
      <c r="B166" s="249">
        <v>1824</v>
      </c>
      <c r="P166" s="250">
        <v>6</v>
      </c>
    </row>
    <row r="167" spans="1:20">
      <c r="A167" s="57">
        <v>44872</v>
      </c>
      <c r="B167" s="249">
        <v>1455</v>
      </c>
      <c r="P167" s="250">
        <v>8</v>
      </c>
    </row>
    <row r="168" spans="1:20">
      <c r="A168" s="57">
        <v>44873</v>
      </c>
      <c r="B168" s="249">
        <v>1450</v>
      </c>
      <c r="C168" s="254">
        <v>1</v>
      </c>
      <c r="D168" s="254" t="s">
        <v>53</v>
      </c>
      <c r="E168" s="254">
        <v>6.9</v>
      </c>
      <c r="F168" s="254">
        <v>1</v>
      </c>
      <c r="G168" s="254">
        <v>7</v>
      </c>
      <c r="H168" s="254">
        <v>3</v>
      </c>
      <c r="I168" s="254">
        <v>3.3</v>
      </c>
      <c r="J168" s="254">
        <v>0.18</v>
      </c>
      <c r="K168" s="254">
        <v>3.64</v>
      </c>
      <c r="L168" s="254">
        <v>4.8</v>
      </c>
      <c r="M168" s="254">
        <v>1.46</v>
      </c>
      <c r="N168" s="254">
        <v>0.26</v>
      </c>
      <c r="O168" s="254">
        <v>10.19</v>
      </c>
      <c r="P168" s="250">
        <v>0</v>
      </c>
      <c r="Q168" s="254" t="s">
        <v>88</v>
      </c>
      <c r="R168" s="275">
        <v>0.35416666666666669</v>
      </c>
      <c r="S168" s="259">
        <v>44882</v>
      </c>
      <c r="T168" s="259">
        <v>44886</v>
      </c>
    </row>
    <row r="169" spans="1:20">
      <c r="A169" s="57">
        <v>44874</v>
      </c>
      <c r="B169" s="249">
        <v>1764</v>
      </c>
      <c r="P169" s="250">
        <v>11</v>
      </c>
    </row>
    <row r="170" spans="1:20">
      <c r="A170" s="57">
        <v>44875</v>
      </c>
      <c r="B170" s="249">
        <v>1330</v>
      </c>
      <c r="P170" s="250">
        <v>0</v>
      </c>
    </row>
    <row r="171" spans="1:20">
      <c r="A171" s="57">
        <v>44876</v>
      </c>
      <c r="B171" s="249">
        <v>1507</v>
      </c>
      <c r="P171" s="250">
        <v>0</v>
      </c>
    </row>
    <row r="172" spans="1:20">
      <c r="A172" s="57">
        <v>44877</v>
      </c>
      <c r="B172" s="249">
        <v>1585</v>
      </c>
      <c r="P172" s="250">
        <v>0</v>
      </c>
    </row>
    <row r="173" spans="1:20">
      <c r="A173" s="57">
        <v>44878</v>
      </c>
      <c r="B173" s="249">
        <v>1596</v>
      </c>
      <c r="P173" s="250">
        <v>0</v>
      </c>
    </row>
    <row r="174" spans="1:20">
      <c r="A174" s="57">
        <v>44879</v>
      </c>
      <c r="B174" s="249">
        <v>1047</v>
      </c>
      <c r="P174" s="250">
        <v>0</v>
      </c>
    </row>
    <row r="175" spans="1:20">
      <c r="A175" s="57">
        <v>44880</v>
      </c>
      <c r="B175" s="249">
        <v>1554</v>
      </c>
      <c r="P175" s="250">
        <v>0</v>
      </c>
    </row>
    <row r="176" spans="1:20">
      <c r="A176" s="57">
        <v>44881</v>
      </c>
      <c r="B176" s="249">
        <v>1589</v>
      </c>
      <c r="P176" s="250">
        <v>0</v>
      </c>
    </row>
    <row r="177" spans="1:20">
      <c r="A177" s="57">
        <v>44882</v>
      </c>
      <c r="B177" s="249">
        <v>1318</v>
      </c>
      <c r="P177" s="250">
        <v>0</v>
      </c>
    </row>
    <row r="178" spans="1:20">
      <c r="A178" s="57">
        <v>44883</v>
      </c>
      <c r="B178" s="249">
        <v>1394</v>
      </c>
      <c r="P178" s="250">
        <v>0</v>
      </c>
    </row>
    <row r="179" spans="1:20">
      <c r="A179" s="57">
        <v>44884</v>
      </c>
      <c r="B179" s="249">
        <v>1288</v>
      </c>
      <c r="P179" s="250">
        <v>0</v>
      </c>
    </row>
    <row r="180" spans="1:20">
      <c r="A180" s="57">
        <v>44885</v>
      </c>
      <c r="B180" s="249">
        <v>1059</v>
      </c>
      <c r="P180" s="250">
        <v>0</v>
      </c>
    </row>
    <row r="181" spans="1:20">
      <c r="A181" s="57">
        <v>44886</v>
      </c>
      <c r="B181" s="249">
        <v>1566</v>
      </c>
      <c r="C181" s="254">
        <v>0.78</v>
      </c>
      <c r="D181" s="254">
        <v>1</v>
      </c>
      <c r="E181" s="254">
        <v>7.1</v>
      </c>
      <c r="F181" s="254">
        <v>0</v>
      </c>
      <c r="G181" s="254">
        <v>8</v>
      </c>
      <c r="H181" s="254">
        <v>1</v>
      </c>
      <c r="I181" s="254">
        <v>3.9</v>
      </c>
      <c r="J181" s="254">
        <v>0.15</v>
      </c>
      <c r="K181" s="254">
        <v>1.05</v>
      </c>
      <c r="L181" s="254">
        <v>4.13</v>
      </c>
      <c r="M181" s="254">
        <v>1.06</v>
      </c>
      <c r="N181" s="254">
        <v>0.16</v>
      </c>
      <c r="O181" s="254">
        <v>8.4700000000000006</v>
      </c>
      <c r="P181" s="250">
        <v>0</v>
      </c>
      <c r="Q181" s="254" t="s">
        <v>88</v>
      </c>
      <c r="R181" s="275">
        <v>0.58333333333333337</v>
      </c>
      <c r="S181" s="259">
        <v>44902</v>
      </c>
      <c r="T181" s="259">
        <v>44904</v>
      </c>
    </row>
    <row r="182" spans="1:20">
      <c r="A182" s="57">
        <v>44887</v>
      </c>
      <c r="B182" s="249">
        <v>1223</v>
      </c>
      <c r="P182" s="250">
        <v>0</v>
      </c>
    </row>
    <row r="183" spans="1:20">
      <c r="A183" s="57">
        <v>44888</v>
      </c>
      <c r="B183" s="249">
        <v>1630</v>
      </c>
      <c r="P183" s="250">
        <v>0</v>
      </c>
    </row>
    <row r="184" spans="1:20">
      <c r="A184" s="57">
        <v>44889</v>
      </c>
      <c r="B184" s="249">
        <v>1149</v>
      </c>
      <c r="P184" s="250">
        <v>0</v>
      </c>
    </row>
    <row r="185" spans="1:20">
      <c r="A185" s="57">
        <v>44890</v>
      </c>
      <c r="B185" s="249">
        <v>901</v>
      </c>
      <c r="P185" s="250">
        <v>0</v>
      </c>
    </row>
    <row r="186" spans="1:20">
      <c r="A186" s="57">
        <v>44891</v>
      </c>
      <c r="B186" s="249">
        <v>1565</v>
      </c>
      <c r="P186" s="250">
        <v>0</v>
      </c>
    </row>
    <row r="187" spans="1:20">
      <c r="A187" s="57">
        <v>44892</v>
      </c>
      <c r="B187" s="249">
        <v>1265</v>
      </c>
      <c r="P187" s="250">
        <v>0</v>
      </c>
    </row>
    <row r="188" spans="1:20">
      <c r="A188" s="57">
        <v>44893</v>
      </c>
      <c r="B188" s="249">
        <v>1171</v>
      </c>
      <c r="P188" s="250">
        <v>0</v>
      </c>
    </row>
    <row r="189" spans="1:20">
      <c r="A189" s="57">
        <v>44894</v>
      </c>
      <c r="B189" s="249">
        <v>1439</v>
      </c>
      <c r="P189" s="250">
        <v>0</v>
      </c>
    </row>
    <row r="190" spans="1:20">
      <c r="A190" s="57">
        <v>44895</v>
      </c>
      <c r="B190" s="249">
        <v>1132</v>
      </c>
      <c r="P190" s="250">
        <v>0</v>
      </c>
    </row>
    <row r="191" spans="1:20">
      <c r="A191" s="57">
        <v>44896</v>
      </c>
      <c r="B191" s="249">
        <v>872</v>
      </c>
      <c r="P191" s="250">
        <v>9</v>
      </c>
    </row>
    <row r="192" spans="1:20">
      <c r="A192" s="57">
        <v>44897</v>
      </c>
      <c r="B192" s="249">
        <v>760</v>
      </c>
      <c r="P192" s="250">
        <v>27</v>
      </c>
    </row>
    <row r="193" spans="1:20">
      <c r="A193" s="57">
        <v>44898</v>
      </c>
      <c r="B193" s="249">
        <v>1413</v>
      </c>
      <c r="P193" s="250">
        <v>0</v>
      </c>
    </row>
    <row r="194" spans="1:20">
      <c r="A194" s="57">
        <v>44899</v>
      </c>
      <c r="B194" s="249">
        <v>1941</v>
      </c>
      <c r="P194" s="250">
        <v>3</v>
      </c>
    </row>
    <row r="195" spans="1:20">
      <c r="A195" s="57">
        <v>44900</v>
      </c>
      <c r="B195" s="249">
        <v>1317</v>
      </c>
      <c r="C195" s="254">
        <v>1</v>
      </c>
      <c r="D195" s="254" t="s">
        <v>53</v>
      </c>
      <c r="E195" s="254">
        <v>7</v>
      </c>
      <c r="F195" s="254">
        <v>0</v>
      </c>
      <c r="G195" s="254">
        <v>1</v>
      </c>
      <c r="H195" s="254" t="s">
        <v>53</v>
      </c>
      <c r="I195" s="254">
        <v>4</v>
      </c>
      <c r="J195" s="254">
        <v>0</v>
      </c>
      <c r="K195" s="254">
        <v>1.94</v>
      </c>
      <c r="L195" s="254">
        <v>7.96</v>
      </c>
      <c r="M195" s="254">
        <v>1.94</v>
      </c>
      <c r="N195" s="254">
        <v>0.25</v>
      </c>
      <c r="O195" s="254">
        <v>1.94</v>
      </c>
      <c r="P195" s="250">
        <v>7</v>
      </c>
      <c r="Q195" s="254" t="s">
        <v>114</v>
      </c>
      <c r="R195" s="275">
        <v>0.35416666666666669</v>
      </c>
      <c r="S195" s="259">
        <v>45281</v>
      </c>
      <c r="T195" s="259">
        <v>44930</v>
      </c>
    </row>
    <row r="196" spans="1:20">
      <c r="A196" s="57">
        <v>44901</v>
      </c>
      <c r="B196" s="249">
        <v>1466</v>
      </c>
      <c r="P196" s="250">
        <v>7</v>
      </c>
    </row>
    <row r="197" spans="1:20">
      <c r="A197" s="57">
        <v>44902</v>
      </c>
      <c r="B197" s="249">
        <v>1508</v>
      </c>
      <c r="P197" s="250">
        <v>0</v>
      </c>
    </row>
    <row r="198" spans="1:20">
      <c r="A198" s="57">
        <v>44903</v>
      </c>
      <c r="B198" s="249">
        <v>1319</v>
      </c>
      <c r="P198" s="250">
        <v>0</v>
      </c>
    </row>
    <row r="199" spans="1:20">
      <c r="A199" s="57">
        <v>44904</v>
      </c>
      <c r="B199" s="249">
        <v>1324</v>
      </c>
      <c r="P199" s="250">
        <v>0</v>
      </c>
    </row>
    <row r="200" spans="1:20">
      <c r="A200" s="57">
        <v>44905</v>
      </c>
      <c r="B200" s="249">
        <v>1350</v>
      </c>
      <c r="P200" s="250">
        <v>0</v>
      </c>
    </row>
    <row r="201" spans="1:20">
      <c r="A201" s="57">
        <v>44906</v>
      </c>
      <c r="B201" s="249">
        <v>1129</v>
      </c>
      <c r="P201" s="250">
        <v>4</v>
      </c>
    </row>
    <row r="202" spans="1:20">
      <c r="A202" s="57">
        <v>44907</v>
      </c>
      <c r="B202" s="249">
        <v>951</v>
      </c>
      <c r="P202" s="250">
        <v>0</v>
      </c>
    </row>
    <row r="203" spans="1:20">
      <c r="A203" s="57">
        <v>44908</v>
      </c>
      <c r="B203" s="249">
        <v>1115</v>
      </c>
      <c r="P203" s="250">
        <v>0</v>
      </c>
    </row>
    <row r="204" spans="1:20">
      <c r="A204" s="57">
        <v>44909</v>
      </c>
      <c r="B204" s="249">
        <v>1441</v>
      </c>
      <c r="P204" s="250">
        <v>5</v>
      </c>
    </row>
    <row r="205" spans="1:20">
      <c r="A205" s="57">
        <v>44910</v>
      </c>
      <c r="B205" s="249">
        <v>1459</v>
      </c>
      <c r="P205" s="250">
        <v>0</v>
      </c>
    </row>
    <row r="206" spans="1:20">
      <c r="A206" s="57">
        <v>44911</v>
      </c>
      <c r="B206" s="249">
        <v>1254</v>
      </c>
      <c r="P206" s="250">
        <v>0</v>
      </c>
    </row>
    <row r="207" spans="1:20">
      <c r="A207" s="57">
        <v>44912</v>
      </c>
      <c r="B207" s="249">
        <v>1135</v>
      </c>
      <c r="P207" s="250">
        <v>0</v>
      </c>
    </row>
    <row r="208" spans="1:20">
      <c r="A208" s="57">
        <v>44913</v>
      </c>
      <c r="B208" s="249">
        <v>1245</v>
      </c>
      <c r="P208" s="250">
        <v>0</v>
      </c>
    </row>
    <row r="209" spans="1:20">
      <c r="A209" s="57">
        <v>44914</v>
      </c>
      <c r="B209" s="249">
        <v>764</v>
      </c>
      <c r="P209" s="250">
        <v>0</v>
      </c>
    </row>
    <row r="210" spans="1:20">
      <c r="A210" s="57">
        <v>44915</v>
      </c>
      <c r="B210" s="249">
        <v>1156</v>
      </c>
      <c r="C210" s="255">
        <v>1</v>
      </c>
      <c r="D210" s="255" t="s">
        <v>53</v>
      </c>
      <c r="E210" s="255">
        <v>7</v>
      </c>
      <c r="F210" s="255">
        <v>3</v>
      </c>
      <c r="G210" s="255">
        <v>10</v>
      </c>
      <c r="H210" s="255" t="s">
        <v>120</v>
      </c>
      <c r="I210" s="255">
        <v>4</v>
      </c>
      <c r="J210" s="255">
        <v>0</v>
      </c>
      <c r="K210" s="255"/>
      <c r="L210" s="255">
        <v>3.06</v>
      </c>
      <c r="M210" s="255"/>
      <c r="N210" s="255">
        <v>0.23</v>
      </c>
      <c r="O210" s="255">
        <v>7.64</v>
      </c>
      <c r="P210" s="250">
        <v>0</v>
      </c>
      <c r="Q210" s="255" t="s">
        <v>115</v>
      </c>
      <c r="R210" s="275">
        <v>0.35416666666666669</v>
      </c>
      <c r="S210" s="260">
        <v>44938</v>
      </c>
      <c r="T210" s="260">
        <v>44942</v>
      </c>
    </row>
    <row r="211" spans="1:20">
      <c r="A211" s="57">
        <v>44916</v>
      </c>
      <c r="B211" s="249">
        <v>1759</v>
      </c>
      <c r="P211" s="250">
        <v>0</v>
      </c>
    </row>
    <row r="212" spans="1:20">
      <c r="A212" s="57">
        <v>44917</v>
      </c>
      <c r="B212" s="249">
        <v>989</v>
      </c>
      <c r="P212" s="250">
        <v>0</v>
      </c>
    </row>
    <row r="213" spans="1:20">
      <c r="A213" s="57">
        <v>44918</v>
      </c>
      <c r="B213" s="249">
        <v>1322</v>
      </c>
      <c r="P213" s="250">
        <v>0</v>
      </c>
    </row>
    <row r="214" spans="1:20">
      <c r="A214" s="57">
        <v>44919</v>
      </c>
      <c r="B214" s="249">
        <v>1269</v>
      </c>
      <c r="P214" s="250">
        <v>0</v>
      </c>
    </row>
    <row r="215" spans="1:20">
      <c r="A215" s="57">
        <v>44920</v>
      </c>
      <c r="B215" s="249">
        <v>1455</v>
      </c>
      <c r="P215" s="250">
        <v>0</v>
      </c>
    </row>
    <row r="216" spans="1:20">
      <c r="A216" s="57">
        <v>44921</v>
      </c>
      <c r="B216" s="249">
        <v>1208</v>
      </c>
      <c r="P216" s="250">
        <v>2</v>
      </c>
    </row>
    <row r="217" spans="1:20">
      <c r="A217" s="57">
        <v>44922</v>
      </c>
      <c r="B217" s="249">
        <v>1248</v>
      </c>
      <c r="P217" s="250">
        <v>0</v>
      </c>
    </row>
    <row r="218" spans="1:20">
      <c r="A218" s="57">
        <v>44923</v>
      </c>
      <c r="B218" s="249">
        <v>1232</v>
      </c>
      <c r="P218" s="250">
        <v>0</v>
      </c>
    </row>
    <row r="219" spans="1:20">
      <c r="A219" s="57">
        <v>44924</v>
      </c>
      <c r="B219" s="249">
        <v>1480</v>
      </c>
      <c r="P219" s="250">
        <v>0</v>
      </c>
    </row>
    <row r="220" spans="1:20">
      <c r="A220" s="57">
        <v>44925</v>
      </c>
      <c r="B220" s="249">
        <v>1597</v>
      </c>
      <c r="P220" s="250">
        <v>3</v>
      </c>
    </row>
    <row r="221" spans="1:20">
      <c r="A221" s="57">
        <v>44926</v>
      </c>
      <c r="B221" s="249">
        <v>1020</v>
      </c>
      <c r="P221" s="250">
        <v>0</v>
      </c>
    </row>
    <row r="222" spans="1:20">
      <c r="A222" s="57">
        <v>44927</v>
      </c>
      <c r="B222" s="249">
        <v>1605</v>
      </c>
      <c r="P222" s="250">
        <v>0</v>
      </c>
    </row>
    <row r="223" spans="1:20">
      <c r="A223" s="57">
        <v>44928</v>
      </c>
      <c r="B223" s="249">
        <v>1133</v>
      </c>
      <c r="P223" s="250">
        <v>1</v>
      </c>
    </row>
    <row r="224" spans="1:20">
      <c r="A224" s="57">
        <v>44929</v>
      </c>
      <c r="B224" s="249">
        <v>1491</v>
      </c>
      <c r="C224" s="255">
        <v>1.1000000000000001</v>
      </c>
      <c r="D224" s="255">
        <v>1</v>
      </c>
      <c r="E224" s="255">
        <v>6.9</v>
      </c>
      <c r="F224" s="255">
        <v>2</v>
      </c>
      <c r="G224" s="255">
        <v>10</v>
      </c>
      <c r="H224" s="255">
        <v>2.6</v>
      </c>
      <c r="I224" s="255">
        <v>6</v>
      </c>
      <c r="J224" s="255">
        <v>0.24</v>
      </c>
      <c r="K224" s="255">
        <v>2.9</v>
      </c>
      <c r="L224" s="255">
        <v>6.8</v>
      </c>
      <c r="M224" s="255">
        <v>1.1000000000000001</v>
      </c>
      <c r="N224" s="255">
        <v>0.27</v>
      </c>
      <c r="O224" s="255">
        <v>11</v>
      </c>
      <c r="P224" s="250">
        <v>1</v>
      </c>
      <c r="Q224" s="255" t="s">
        <v>115</v>
      </c>
      <c r="R224" s="255" t="s">
        <v>123</v>
      </c>
      <c r="S224" s="260">
        <v>44942</v>
      </c>
      <c r="T224" s="260">
        <v>45009</v>
      </c>
    </row>
    <row r="225" spans="1:20">
      <c r="A225" s="57">
        <v>44930</v>
      </c>
      <c r="B225" s="249">
        <v>1491</v>
      </c>
      <c r="P225" s="250">
        <v>0</v>
      </c>
    </row>
    <row r="226" spans="1:20">
      <c r="A226" s="57">
        <v>44931</v>
      </c>
      <c r="B226" s="249">
        <v>1050</v>
      </c>
      <c r="P226" s="250">
        <v>0</v>
      </c>
    </row>
    <row r="227" spans="1:20">
      <c r="A227" s="57">
        <v>44932</v>
      </c>
      <c r="B227" s="249">
        <v>1954</v>
      </c>
      <c r="P227" s="250">
        <v>16</v>
      </c>
    </row>
    <row r="228" spans="1:20">
      <c r="A228" s="57">
        <v>44933</v>
      </c>
      <c r="B228" s="249">
        <v>1447</v>
      </c>
      <c r="P228" s="250">
        <v>30</v>
      </c>
    </row>
    <row r="229" spans="1:20">
      <c r="A229" s="57">
        <v>44934</v>
      </c>
      <c r="B229" s="249">
        <v>1452</v>
      </c>
      <c r="P229" s="250">
        <v>0</v>
      </c>
    </row>
    <row r="230" spans="1:20">
      <c r="A230" s="57">
        <v>44935</v>
      </c>
      <c r="B230" s="249">
        <v>1404</v>
      </c>
      <c r="P230" s="250">
        <v>4</v>
      </c>
    </row>
    <row r="231" spans="1:20">
      <c r="A231" s="57">
        <v>44936</v>
      </c>
      <c r="B231" s="249">
        <v>1308</v>
      </c>
      <c r="P231" s="250">
        <v>0</v>
      </c>
    </row>
    <row r="232" spans="1:20">
      <c r="A232" s="57">
        <v>44937</v>
      </c>
      <c r="B232" s="249">
        <v>1319</v>
      </c>
      <c r="P232" s="250">
        <v>0</v>
      </c>
    </row>
    <row r="233" spans="1:20">
      <c r="A233" s="57">
        <v>44938</v>
      </c>
      <c r="B233" s="249">
        <v>1604</v>
      </c>
      <c r="P233" s="250">
        <v>0</v>
      </c>
    </row>
    <row r="234" spans="1:20">
      <c r="A234" s="57">
        <v>44939</v>
      </c>
      <c r="B234" s="249">
        <v>963</v>
      </c>
      <c r="P234" s="250">
        <v>0</v>
      </c>
    </row>
    <row r="235" spans="1:20">
      <c r="A235" s="57">
        <v>44940</v>
      </c>
      <c r="B235" s="249">
        <v>1784</v>
      </c>
      <c r="P235" s="250">
        <v>0</v>
      </c>
    </row>
    <row r="236" spans="1:20">
      <c r="A236" s="57">
        <v>44941</v>
      </c>
      <c r="B236" s="249">
        <v>1313</v>
      </c>
      <c r="P236" s="250">
        <v>0</v>
      </c>
    </row>
    <row r="237" spans="1:20">
      <c r="A237" s="57">
        <v>44942</v>
      </c>
      <c r="B237" s="249">
        <v>1209</v>
      </c>
      <c r="C237" s="255">
        <v>0.69</v>
      </c>
      <c r="D237" s="255">
        <v>1</v>
      </c>
      <c r="E237" s="255">
        <v>7</v>
      </c>
      <c r="F237" s="255">
        <v>3</v>
      </c>
      <c r="G237" s="255">
        <v>6</v>
      </c>
      <c r="H237" s="255">
        <v>2.9</v>
      </c>
      <c r="I237" s="255">
        <v>6.1</v>
      </c>
      <c r="J237" s="255">
        <v>0.16</v>
      </c>
      <c r="K237" s="255">
        <v>3.8</v>
      </c>
      <c r="L237" s="255">
        <v>8</v>
      </c>
      <c r="M237" s="255">
        <v>1.3</v>
      </c>
      <c r="N237" s="255">
        <v>0.21</v>
      </c>
      <c r="O237" s="255">
        <v>7</v>
      </c>
      <c r="P237" s="250">
        <v>0</v>
      </c>
      <c r="Q237" s="255" t="s">
        <v>115</v>
      </c>
      <c r="R237" s="275">
        <v>0.60416666666666663</v>
      </c>
      <c r="S237" s="260">
        <v>44956</v>
      </c>
      <c r="T237" s="260">
        <v>45009</v>
      </c>
    </row>
    <row r="238" spans="1:20">
      <c r="A238" s="57">
        <v>44943</v>
      </c>
      <c r="B238" s="249">
        <v>799</v>
      </c>
      <c r="P238" s="250">
        <v>0</v>
      </c>
    </row>
    <row r="239" spans="1:20">
      <c r="A239" s="57">
        <v>44944</v>
      </c>
      <c r="B239" s="249">
        <v>1717</v>
      </c>
      <c r="P239" s="250">
        <v>0</v>
      </c>
    </row>
    <row r="240" spans="1:20">
      <c r="A240" s="57">
        <v>44945</v>
      </c>
      <c r="B240" s="249">
        <v>814</v>
      </c>
      <c r="P240" s="250">
        <v>0</v>
      </c>
    </row>
    <row r="241" spans="1:20">
      <c r="A241" s="57">
        <v>44946</v>
      </c>
      <c r="B241" s="249">
        <v>1501</v>
      </c>
      <c r="P241" s="250">
        <v>0</v>
      </c>
    </row>
    <row r="242" spans="1:20">
      <c r="A242" s="57">
        <v>44947</v>
      </c>
      <c r="B242" s="249">
        <v>1656</v>
      </c>
      <c r="P242" s="250">
        <v>36</v>
      </c>
    </row>
    <row r="243" spans="1:20">
      <c r="A243" s="57">
        <v>44948</v>
      </c>
      <c r="B243" s="249">
        <v>1233</v>
      </c>
      <c r="P243" s="250">
        <v>2</v>
      </c>
    </row>
    <row r="244" spans="1:20">
      <c r="A244" s="57">
        <v>44949</v>
      </c>
      <c r="B244" s="249">
        <v>1324</v>
      </c>
      <c r="P244" s="250">
        <v>2</v>
      </c>
    </row>
    <row r="245" spans="1:20">
      <c r="A245" s="57">
        <v>44950</v>
      </c>
      <c r="B245" s="249">
        <v>1069</v>
      </c>
      <c r="P245" s="250">
        <v>0</v>
      </c>
    </row>
    <row r="246" spans="1:20">
      <c r="A246" s="57">
        <v>44951</v>
      </c>
      <c r="B246" s="249">
        <v>845</v>
      </c>
      <c r="P246" s="250">
        <v>0</v>
      </c>
    </row>
    <row r="247" spans="1:20">
      <c r="A247" s="57">
        <v>44952</v>
      </c>
      <c r="B247" s="249">
        <v>1558</v>
      </c>
      <c r="P247" s="250">
        <v>7</v>
      </c>
    </row>
    <row r="248" spans="1:20">
      <c r="A248" s="57">
        <v>44953</v>
      </c>
      <c r="B248" s="249">
        <v>1346</v>
      </c>
      <c r="P248" s="250">
        <v>0</v>
      </c>
    </row>
    <row r="249" spans="1:20">
      <c r="A249" s="57">
        <v>44954</v>
      </c>
      <c r="B249" s="249">
        <v>1182</v>
      </c>
      <c r="P249" s="250">
        <v>0</v>
      </c>
    </row>
    <row r="250" spans="1:20">
      <c r="A250" s="57">
        <v>44955</v>
      </c>
      <c r="B250" s="249">
        <v>1257</v>
      </c>
      <c r="P250" s="250">
        <v>0</v>
      </c>
    </row>
    <row r="251" spans="1:20">
      <c r="A251" s="57">
        <v>44956</v>
      </c>
      <c r="B251" s="249">
        <v>1172</v>
      </c>
      <c r="C251" s="255">
        <v>0.38</v>
      </c>
      <c r="D251" s="255">
        <v>1</v>
      </c>
      <c r="E251" s="255">
        <v>7.3</v>
      </c>
      <c r="F251" s="255">
        <v>4</v>
      </c>
      <c r="G251" s="255">
        <v>6</v>
      </c>
      <c r="H251" s="255">
        <v>2.4</v>
      </c>
      <c r="I251" s="255">
        <v>4.3</v>
      </c>
      <c r="J251" s="255">
        <v>0.19</v>
      </c>
      <c r="K251" s="255">
        <v>3</v>
      </c>
      <c r="L251" s="255">
        <v>5.4</v>
      </c>
      <c r="M251" s="255">
        <v>2.5</v>
      </c>
      <c r="N251" s="255">
        <v>0.24</v>
      </c>
      <c r="O251" s="255">
        <v>8</v>
      </c>
      <c r="P251" s="250">
        <v>0</v>
      </c>
      <c r="Q251" s="255" t="s">
        <v>115</v>
      </c>
      <c r="R251" s="275">
        <v>0.65625</v>
      </c>
      <c r="S251" s="260">
        <v>44967</v>
      </c>
      <c r="T251" s="260">
        <v>45009</v>
      </c>
    </row>
    <row r="252" spans="1:20">
      <c r="A252" s="57">
        <v>44957</v>
      </c>
      <c r="B252" s="249">
        <v>1122</v>
      </c>
      <c r="P252" s="250">
        <v>17</v>
      </c>
    </row>
    <row r="253" spans="1:20">
      <c r="A253" s="57">
        <v>44958</v>
      </c>
      <c r="B253" s="249">
        <v>1573</v>
      </c>
      <c r="P253" s="250">
        <v>44</v>
      </c>
    </row>
    <row r="254" spans="1:20">
      <c r="A254" s="57">
        <v>44959</v>
      </c>
      <c r="B254" s="249">
        <v>1669</v>
      </c>
      <c r="P254" s="250">
        <v>0</v>
      </c>
    </row>
    <row r="255" spans="1:20">
      <c r="A255" s="57">
        <v>44960</v>
      </c>
      <c r="B255" s="249">
        <v>1135</v>
      </c>
      <c r="P255" s="250">
        <v>0</v>
      </c>
    </row>
    <row r="256" spans="1:20">
      <c r="A256" s="57">
        <v>44961</v>
      </c>
      <c r="B256" s="249">
        <v>1438</v>
      </c>
      <c r="P256" s="250">
        <v>0</v>
      </c>
    </row>
    <row r="257" spans="1:20">
      <c r="A257" s="57">
        <v>44962</v>
      </c>
      <c r="B257" s="249">
        <v>1236</v>
      </c>
      <c r="P257" s="250">
        <v>0</v>
      </c>
    </row>
    <row r="258" spans="1:20">
      <c r="A258" s="57">
        <v>44963</v>
      </c>
      <c r="B258" s="249">
        <v>1263</v>
      </c>
      <c r="P258" s="250">
        <v>0</v>
      </c>
    </row>
    <row r="259" spans="1:20">
      <c r="A259" s="57">
        <v>44964</v>
      </c>
      <c r="B259" s="249">
        <v>1231</v>
      </c>
      <c r="P259" s="250">
        <v>0</v>
      </c>
    </row>
    <row r="260" spans="1:20">
      <c r="A260" s="57">
        <v>44965</v>
      </c>
      <c r="B260" s="249">
        <v>1122</v>
      </c>
      <c r="P260" s="250">
        <v>0</v>
      </c>
    </row>
    <row r="261" spans="1:20">
      <c r="A261" s="57">
        <v>44966</v>
      </c>
      <c r="B261" s="249">
        <v>1159</v>
      </c>
      <c r="P261" s="250">
        <v>0</v>
      </c>
    </row>
    <row r="262" spans="1:20">
      <c r="A262" s="57">
        <v>44967</v>
      </c>
      <c r="B262" s="249">
        <v>1303</v>
      </c>
      <c r="P262" s="250">
        <v>0</v>
      </c>
    </row>
    <row r="263" spans="1:20">
      <c r="A263" s="57">
        <v>44968</v>
      </c>
      <c r="B263" s="249">
        <v>1010</v>
      </c>
      <c r="P263" s="250">
        <v>0</v>
      </c>
    </row>
    <row r="264" spans="1:20">
      <c r="A264" s="57">
        <v>44969</v>
      </c>
      <c r="B264" s="249">
        <v>1261</v>
      </c>
      <c r="P264" s="250">
        <v>0</v>
      </c>
    </row>
    <row r="265" spans="1:20">
      <c r="A265" s="57">
        <v>44970</v>
      </c>
      <c r="B265" s="249">
        <v>1286</v>
      </c>
      <c r="C265" s="255">
        <v>0.66</v>
      </c>
      <c r="D265" s="255" t="s">
        <v>53</v>
      </c>
      <c r="E265" s="255">
        <v>7.1</v>
      </c>
      <c r="F265" s="255">
        <v>5</v>
      </c>
      <c r="G265" s="255">
        <v>5</v>
      </c>
      <c r="H265" s="255">
        <v>2.1</v>
      </c>
      <c r="I265" s="255">
        <v>4.4000000000000004</v>
      </c>
      <c r="J265" s="255">
        <v>0.19</v>
      </c>
      <c r="K265" s="255">
        <v>2.6</v>
      </c>
      <c r="L265" s="255">
        <v>5.5</v>
      </c>
      <c r="M265" s="255">
        <v>2.5</v>
      </c>
      <c r="N265" s="255">
        <v>0.24</v>
      </c>
      <c r="O265" s="255">
        <v>6</v>
      </c>
      <c r="P265" s="250">
        <v>0</v>
      </c>
      <c r="Q265" s="255" t="s">
        <v>121</v>
      </c>
      <c r="R265" s="275">
        <v>0.43541666666666662</v>
      </c>
      <c r="S265" s="260">
        <v>44979</v>
      </c>
      <c r="T265" s="260">
        <v>45009</v>
      </c>
    </row>
    <row r="266" spans="1:20">
      <c r="A266" s="57">
        <v>44971</v>
      </c>
      <c r="B266" s="249">
        <v>1124</v>
      </c>
      <c r="P266" s="250">
        <v>0</v>
      </c>
    </row>
    <row r="267" spans="1:20">
      <c r="A267" s="57">
        <v>44972</v>
      </c>
      <c r="B267" s="249">
        <v>1216</v>
      </c>
      <c r="P267" s="250">
        <v>27</v>
      </c>
    </row>
    <row r="268" spans="1:20">
      <c r="A268" s="57">
        <v>44973</v>
      </c>
      <c r="B268" s="249">
        <v>1546</v>
      </c>
      <c r="P268" s="250">
        <v>0</v>
      </c>
    </row>
    <row r="269" spans="1:20">
      <c r="A269" s="57">
        <v>44974</v>
      </c>
      <c r="B269" s="249">
        <v>1546</v>
      </c>
      <c r="P269" s="250">
        <v>0</v>
      </c>
    </row>
    <row r="270" spans="1:20">
      <c r="A270" s="57">
        <v>44975</v>
      </c>
      <c r="B270" s="249">
        <v>1196</v>
      </c>
      <c r="P270" s="250">
        <v>0</v>
      </c>
    </row>
    <row r="271" spans="1:20">
      <c r="A271" s="57">
        <v>44976</v>
      </c>
      <c r="B271" s="249">
        <v>1264</v>
      </c>
      <c r="P271" s="250">
        <v>0</v>
      </c>
    </row>
    <row r="272" spans="1:20">
      <c r="A272" s="57">
        <v>44977</v>
      </c>
      <c r="B272" s="249">
        <v>857</v>
      </c>
      <c r="P272" s="250">
        <v>0</v>
      </c>
    </row>
    <row r="273" spans="1:20">
      <c r="A273" s="57">
        <v>44978</v>
      </c>
      <c r="B273" s="249">
        <v>1326</v>
      </c>
      <c r="P273" s="250">
        <v>0</v>
      </c>
    </row>
    <row r="274" spans="1:20">
      <c r="A274" s="57">
        <v>44979</v>
      </c>
      <c r="B274" s="249">
        <v>1207</v>
      </c>
      <c r="P274" s="250">
        <v>6</v>
      </c>
    </row>
    <row r="275" spans="1:20">
      <c r="A275" s="57">
        <v>44980</v>
      </c>
      <c r="B275" s="249">
        <v>1028</v>
      </c>
      <c r="P275" s="250">
        <v>5</v>
      </c>
    </row>
    <row r="276" spans="1:20">
      <c r="A276" s="57">
        <v>44981</v>
      </c>
      <c r="B276" s="249">
        <v>1398</v>
      </c>
      <c r="P276" s="250">
        <v>18</v>
      </c>
    </row>
    <row r="277" spans="1:20">
      <c r="A277" s="57">
        <v>44982</v>
      </c>
      <c r="B277" s="249">
        <v>1109</v>
      </c>
      <c r="P277" s="250">
        <v>0</v>
      </c>
    </row>
    <row r="278" spans="1:20">
      <c r="A278" s="57">
        <v>44983</v>
      </c>
      <c r="B278" s="249">
        <v>1282</v>
      </c>
      <c r="P278" s="250">
        <v>0</v>
      </c>
    </row>
    <row r="279" spans="1:20">
      <c r="A279" s="57">
        <v>44984</v>
      </c>
      <c r="B279" s="249">
        <v>1163</v>
      </c>
      <c r="C279" s="255">
        <v>0.34</v>
      </c>
      <c r="D279" s="255" t="s">
        <v>53</v>
      </c>
      <c r="E279" s="255">
        <v>7</v>
      </c>
      <c r="F279" s="255">
        <v>23</v>
      </c>
      <c r="G279" s="255">
        <v>26</v>
      </c>
      <c r="H279" s="255">
        <v>5.2</v>
      </c>
      <c r="I279" s="255">
        <v>7</v>
      </c>
      <c r="J279" s="255">
        <v>0.89</v>
      </c>
      <c r="K279" s="255">
        <v>6.6664000000000003</v>
      </c>
      <c r="L279" s="255">
        <v>8.9740000000000002</v>
      </c>
      <c r="M279" s="255" t="s">
        <v>45</v>
      </c>
      <c r="N279" s="255">
        <v>1.1409800000000001</v>
      </c>
      <c r="O279" s="255">
        <v>33.332000000000001</v>
      </c>
      <c r="P279" s="247">
        <v>4</v>
      </c>
      <c r="Q279" s="255" t="s">
        <v>121</v>
      </c>
      <c r="R279" s="275">
        <v>0.57638888888888895</v>
      </c>
      <c r="S279" s="260">
        <v>44994</v>
      </c>
      <c r="T279" s="260">
        <v>45009</v>
      </c>
    </row>
    <row r="280" spans="1:20">
      <c r="A280" s="57">
        <v>44985</v>
      </c>
      <c r="B280" s="249">
        <v>1347</v>
      </c>
      <c r="P280" s="250">
        <v>0</v>
      </c>
    </row>
    <row r="281" spans="1:20">
      <c r="A281" s="57">
        <v>44986</v>
      </c>
      <c r="B281" s="249">
        <v>1146</v>
      </c>
      <c r="P281" s="250">
        <v>0</v>
      </c>
    </row>
    <row r="282" spans="1:20">
      <c r="A282" s="57">
        <v>44987</v>
      </c>
      <c r="B282" s="249">
        <v>570</v>
      </c>
      <c r="P282" s="250">
        <v>14</v>
      </c>
    </row>
    <row r="283" spans="1:20">
      <c r="A283" s="57">
        <v>44988</v>
      </c>
      <c r="B283" s="249">
        <v>1487</v>
      </c>
      <c r="P283" s="250">
        <v>14</v>
      </c>
    </row>
    <row r="284" spans="1:20">
      <c r="A284" s="57">
        <v>44989</v>
      </c>
      <c r="B284" s="249">
        <v>1227</v>
      </c>
      <c r="P284" s="250">
        <v>6</v>
      </c>
    </row>
    <row r="285" spans="1:20">
      <c r="A285" s="57">
        <v>44990</v>
      </c>
      <c r="B285" s="249">
        <v>1140</v>
      </c>
      <c r="P285" s="250">
        <v>0</v>
      </c>
    </row>
    <row r="286" spans="1:20">
      <c r="A286" s="57">
        <v>44991</v>
      </c>
      <c r="B286" s="249">
        <v>1315</v>
      </c>
      <c r="P286" s="250">
        <v>0</v>
      </c>
    </row>
    <row r="287" spans="1:20">
      <c r="A287" s="57">
        <v>44992</v>
      </c>
      <c r="B287" s="249">
        <v>709</v>
      </c>
      <c r="P287" s="250">
        <v>0</v>
      </c>
    </row>
    <row r="288" spans="1:20">
      <c r="A288" s="57">
        <v>44993</v>
      </c>
      <c r="B288" s="249">
        <v>1577</v>
      </c>
      <c r="P288" s="250">
        <v>0</v>
      </c>
    </row>
    <row r="289" spans="1:20">
      <c r="A289" s="57">
        <v>44994</v>
      </c>
      <c r="B289" s="249">
        <v>1102</v>
      </c>
      <c r="P289" s="250">
        <v>0</v>
      </c>
    </row>
    <row r="290" spans="1:20">
      <c r="A290" s="57">
        <v>44995</v>
      </c>
      <c r="B290" s="249">
        <v>1143</v>
      </c>
      <c r="P290" s="250">
        <v>0</v>
      </c>
    </row>
    <row r="291" spans="1:20">
      <c r="A291" s="57">
        <v>44996</v>
      </c>
      <c r="B291" s="249">
        <v>1075</v>
      </c>
      <c r="P291" s="250">
        <v>1</v>
      </c>
    </row>
    <row r="292" spans="1:20">
      <c r="A292" s="57">
        <v>44997</v>
      </c>
      <c r="B292" s="249">
        <v>826</v>
      </c>
      <c r="P292" s="250">
        <v>0</v>
      </c>
    </row>
    <row r="293" spans="1:20">
      <c r="A293" s="57">
        <v>44998</v>
      </c>
      <c r="B293" s="249">
        <v>1457</v>
      </c>
      <c r="P293" s="250">
        <v>26</v>
      </c>
    </row>
    <row r="294" spans="1:20">
      <c r="A294" s="57">
        <v>44999</v>
      </c>
      <c r="B294" s="249">
        <v>996</v>
      </c>
      <c r="C294" s="255">
        <v>0.6</v>
      </c>
      <c r="D294" s="255" t="s">
        <v>53</v>
      </c>
      <c r="E294" s="255">
        <v>6.9</v>
      </c>
      <c r="F294" s="255">
        <v>1</v>
      </c>
      <c r="G294" s="255">
        <v>3</v>
      </c>
      <c r="H294" s="255">
        <v>2</v>
      </c>
      <c r="I294" s="255">
        <v>4</v>
      </c>
      <c r="J294" s="255">
        <v>0.27</v>
      </c>
      <c r="K294" s="255">
        <v>1.99</v>
      </c>
      <c r="L294" s="255">
        <v>3.98</v>
      </c>
      <c r="M294" s="255">
        <v>2.9</v>
      </c>
      <c r="N294" s="255">
        <v>0.27</v>
      </c>
      <c r="O294" s="255">
        <v>2.99</v>
      </c>
      <c r="P294" s="247">
        <v>26</v>
      </c>
      <c r="Q294" s="255" t="s">
        <v>122</v>
      </c>
      <c r="R294" s="275">
        <v>0.4375</v>
      </c>
      <c r="S294" s="260">
        <v>45009</v>
      </c>
      <c r="T294" s="260">
        <v>45009</v>
      </c>
    </row>
    <row r="295" spans="1:20">
      <c r="A295" s="57">
        <v>45000</v>
      </c>
      <c r="B295" s="249">
        <v>1500</v>
      </c>
      <c r="P295" s="250">
        <v>0</v>
      </c>
    </row>
    <row r="296" spans="1:20">
      <c r="A296" s="57">
        <v>45001</v>
      </c>
      <c r="B296" s="249">
        <v>997</v>
      </c>
      <c r="P296" s="250">
        <v>0</v>
      </c>
    </row>
    <row r="297" spans="1:20">
      <c r="A297" s="57">
        <v>45002</v>
      </c>
      <c r="B297" s="249">
        <v>1142</v>
      </c>
      <c r="P297" s="250">
        <v>0</v>
      </c>
    </row>
    <row r="298" spans="1:20">
      <c r="A298" s="57">
        <v>45003</v>
      </c>
      <c r="B298" s="249">
        <v>1156</v>
      </c>
      <c r="P298" s="250">
        <v>0</v>
      </c>
    </row>
    <row r="299" spans="1:20">
      <c r="A299" s="57">
        <v>45004</v>
      </c>
      <c r="B299" s="249">
        <v>1039</v>
      </c>
      <c r="P299" s="250">
        <v>0</v>
      </c>
    </row>
    <row r="300" spans="1:20">
      <c r="A300" s="57">
        <v>45005</v>
      </c>
      <c r="B300" s="249">
        <v>1115</v>
      </c>
      <c r="P300" s="250">
        <v>0</v>
      </c>
    </row>
    <row r="301" spans="1:20">
      <c r="A301" s="57">
        <v>45006</v>
      </c>
      <c r="B301" s="249">
        <v>975</v>
      </c>
      <c r="P301" s="250">
        <v>0</v>
      </c>
    </row>
    <row r="302" spans="1:20">
      <c r="A302" s="57">
        <v>45007</v>
      </c>
      <c r="B302" s="249">
        <v>1314</v>
      </c>
      <c r="P302" s="250">
        <v>0</v>
      </c>
    </row>
    <row r="303" spans="1:20">
      <c r="A303" s="57">
        <v>45008</v>
      </c>
      <c r="B303" s="249">
        <v>941</v>
      </c>
      <c r="P303" s="250">
        <v>8</v>
      </c>
    </row>
    <row r="304" spans="1:20">
      <c r="A304" s="57">
        <v>45009</v>
      </c>
      <c r="B304" s="249">
        <v>1009</v>
      </c>
      <c r="P304" s="250">
        <v>0</v>
      </c>
    </row>
    <row r="305" spans="1:20">
      <c r="A305" s="57">
        <v>45010</v>
      </c>
      <c r="B305" s="249">
        <v>1436</v>
      </c>
      <c r="P305" s="250">
        <v>0</v>
      </c>
    </row>
    <row r="306" spans="1:20">
      <c r="A306" s="57">
        <v>45011</v>
      </c>
      <c r="B306" s="249">
        <v>878</v>
      </c>
      <c r="P306" s="250">
        <v>0</v>
      </c>
    </row>
    <row r="307" spans="1:20">
      <c r="A307" s="57">
        <v>45012</v>
      </c>
      <c r="B307" s="249">
        <v>1204</v>
      </c>
      <c r="P307" s="250">
        <v>3</v>
      </c>
    </row>
    <row r="308" spans="1:20">
      <c r="A308" s="57">
        <v>45013</v>
      </c>
      <c r="B308" s="249">
        <v>1294</v>
      </c>
      <c r="C308" s="255">
        <v>0.51</v>
      </c>
      <c r="D308" s="255" t="s">
        <v>53</v>
      </c>
      <c r="E308" s="255">
        <v>7.1</v>
      </c>
      <c r="F308" s="255">
        <v>7</v>
      </c>
      <c r="G308" s="255">
        <v>3</v>
      </c>
      <c r="H308" s="255">
        <v>2</v>
      </c>
      <c r="I308" s="255">
        <v>5.5</v>
      </c>
      <c r="J308" s="255">
        <v>0.1</v>
      </c>
      <c r="K308" s="255">
        <v>2.35</v>
      </c>
      <c r="L308" s="255">
        <v>6.47</v>
      </c>
      <c r="M308" s="255">
        <v>2.35</v>
      </c>
      <c r="N308" s="255">
        <v>0.12</v>
      </c>
      <c r="O308" s="255">
        <v>3.53</v>
      </c>
      <c r="P308" s="272">
        <v>0</v>
      </c>
      <c r="Q308" s="255" t="s">
        <v>124</v>
      </c>
      <c r="R308" s="275">
        <v>0.3354166666666667</v>
      </c>
      <c r="S308" s="260">
        <v>45027</v>
      </c>
      <c r="T308" s="260">
        <v>45027</v>
      </c>
    </row>
    <row r="309" spans="1:20">
      <c r="A309" s="57">
        <v>45014</v>
      </c>
      <c r="B309" s="249">
        <v>1176</v>
      </c>
      <c r="P309" s="250">
        <v>0</v>
      </c>
    </row>
    <row r="310" spans="1:20">
      <c r="A310" s="57">
        <v>45015</v>
      </c>
      <c r="B310" s="249">
        <v>1177</v>
      </c>
      <c r="P310" s="250">
        <v>8</v>
      </c>
    </row>
    <row r="311" spans="1:20">
      <c r="A311" s="57">
        <v>45016</v>
      </c>
      <c r="B311" s="249">
        <v>1110</v>
      </c>
      <c r="P311" s="250">
        <v>0</v>
      </c>
    </row>
    <row r="312" spans="1:20">
      <c r="A312" s="57">
        <v>45017</v>
      </c>
      <c r="B312" s="249">
        <v>1065</v>
      </c>
      <c r="P312" s="250">
        <v>0</v>
      </c>
    </row>
    <row r="313" spans="1:20">
      <c r="A313" s="57">
        <v>45018</v>
      </c>
      <c r="B313" s="249">
        <v>1127</v>
      </c>
      <c r="P313" s="250">
        <v>0</v>
      </c>
    </row>
    <row r="314" spans="1:20">
      <c r="A314" s="57">
        <v>45019</v>
      </c>
      <c r="B314" s="249">
        <v>1449</v>
      </c>
      <c r="P314" s="250">
        <v>28</v>
      </c>
    </row>
    <row r="315" spans="1:20">
      <c r="A315" s="57">
        <v>45020</v>
      </c>
      <c r="B315" s="249">
        <v>998</v>
      </c>
      <c r="P315" s="250">
        <v>7</v>
      </c>
    </row>
    <row r="316" spans="1:20">
      <c r="A316" s="57">
        <v>45021</v>
      </c>
      <c r="B316" s="249">
        <v>1280</v>
      </c>
      <c r="P316" s="250">
        <v>0</v>
      </c>
    </row>
    <row r="317" spans="1:20">
      <c r="A317" s="57">
        <v>45022</v>
      </c>
      <c r="B317" s="249">
        <v>1245</v>
      </c>
      <c r="P317" s="250">
        <v>0</v>
      </c>
    </row>
    <row r="318" spans="1:20">
      <c r="A318" s="57">
        <v>45023</v>
      </c>
      <c r="B318" s="249">
        <v>1362</v>
      </c>
      <c r="P318" s="250">
        <v>2</v>
      </c>
    </row>
    <row r="319" spans="1:20">
      <c r="A319" s="57">
        <v>45024</v>
      </c>
      <c r="B319" s="249">
        <v>1266</v>
      </c>
      <c r="P319" s="250">
        <v>0</v>
      </c>
    </row>
    <row r="320" spans="1:20">
      <c r="A320" s="57">
        <v>45025</v>
      </c>
      <c r="B320" s="249">
        <v>1150</v>
      </c>
      <c r="P320" s="250">
        <v>0</v>
      </c>
    </row>
    <row r="321" spans="1:20">
      <c r="A321" s="57">
        <v>45026</v>
      </c>
      <c r="B321" s="249">
        <v>1682</v>
      </c>
      <c r="P321" s="250">
        <v>0</v>
      </c>
    </row>
    <row r="322" spans="1:20">
      <c r="A322" s="57">
        <v>45027</v>
      </c>
      <c r="B322" s="249">
        <v>1008</v>
      </c>
      <c r="C322" s="255">
        <v>0.65</v>
      </c>
      <c r="D322" s="255">
        <v>1</v>
      </c>
      <c r="E322" s="255">
        <v>7.2</v>
      </c>
      <c r="F322" s="255">
        <v>3</v>
      </c>
      <c r="G322" s="255">
        <v>2</v>
      </c>
      <c r="H322" s="255">
        <v>2</v>
      </c>
      <c r="I322" s="255">
        <v>5.3</v>
      </c>
      <c r="J322" s="255">
        <v>0.66</v>
      </c>
      <c r="K322" s="255">
        <v>2.2200000000000002</v>
      </c>
      <c r="L322" s="255">
        <v>5.34</v>
      </c>
      <c r="M322" s="255">
        <v>1.01</v>
      </c>
      <c r="N322" s="255">
        <v>0.09</v>
      </c>
      <c r="O322" s="255">
        <v>1.51</v>
      </c>
      <c r="P322" s="276">
        <v>0</v>
      </c>
      <c r="Q322" s="255" t="s">
        <v>115</v>
      </c>
      <c r="R322" s="275" t="s">
        <v>125</v>
      </c>
      <c r="S322" s="260">
        <v>45047</v>
      </c>
      <c r="T322" s="260">
        <v>45054</v>
      </c>
    </row>
    <row r="323" spans="1:20">
      <c r="A323" s="57">
        <v>45028</v>
      </c>
      <c r="B323" s="249">
        <v>1149</v>
      </c>
      <c r="P323" s="250">
        <v>0</v>
      </c>
    </row>
    <row r="324" spans="1:20">
      <c r="A324" s="57">
        <v>45029</v>
      </c>
      <c r="B324" s="249">
        <v>1243</v>
      </c>
      <c r="P324" s="250">
        <v>0</v>
      </c>
    </row>
    <row r="325" spans="1:20">
      <c r="A325" s="57">
        <v>45030</v>
      </c>
      <c r="B325" s="249">
        <v>1071</v>
      </c>
      <c r="P325" s="250">
        <v>0</v>
      </c>
    </row>
    <row r="326" spans="1:20">
      <c r="A326" s="57">
        <v>45031</v>
      </c>
      <c r="B326" s="249">
        <v>1246</v>
      </c>
      <c r="P326" s="250">
        <v>0</v>
      </c>
    </row>
    <row r="327" spans="1:20">
      <c r="A327" s="57">
        <v>45032</v>
      </c>
      <c r="B327" s="249">
        <v>922</v>
      </c>
      <c r="P327" s="250">
        <v>0</v>
      </c>
    </row>
    <row r="328" spans="1:20">
      <c r="A328" s="57">
        <v>45033</v>
      </c>
      <c r="B328" s="249">
        <v>1255</v>
      </c>
      <c r="P328" s="250">
        <v>3</v>
      </c>
    </row>
    <row r="329" spans="1:20">
      <c r="A329" s="57">
        <v>45034</v>
      </c>
      <c r="B329" s="249">
        <v>1073</v>
      </c>
      <c r="P329" s="250">
        <v>3</v>
      </c>
    </row>
    <row r="330" spans="1:20">
      <c r="A330" s="57">
        <v>45035</v>
      </c>
      <c r="B330" s="249">
        <v>1244</v>
      </c>
      <c r="P330" s="250">
        <v>1</v>
      </c>
    </row>
    <row r="331" spans="1:20">
      <c r="A331" s="57">
        <v>45036</v>
      </c>
      <c r="B331" s="249">
        <v>921</v>
      </c>
      <c r="P331" s="250">
        <v>0</v>
      </c>
    </row>
    <row r="332" spans="1:20">
      <c r="A332" s="57">
        <v>45037</v>
      </c>
      <c r="B332" s="249">
        <v>1531</v>
      </c>
      <c r="P332" s="250">
        <v>0</v>
      </c>
    </row>
    <row r="333" spans="1:20">
      <c r="A333" s="57">
        <v>45038</v>
      </c>
      <c r="B333" s="249">
        <v>1113</v>
      </c>
      <c r="P333" s="250">
        <v>0</v>
      </c>
    </row>
    <row r="334" spans="1:20">
      <c r="A334" s="57">
        <v>45039</v>
      </c>
      <c r="B334" s="249">
        <v>1079</v>
      </c>
      <c r="P334" s="250">
        <v>37</v>
      </c>
    </row>
    <row r="335" spans="1:20">
      <c r="A335" s="57">
        <v>45040</v>
      </c>
      <c r="B335" s="249">
        <v>1181</v>
      </c>
      <c r="P335" s="250">
        <v>0</v>
      </c>
    </row>
    <row r="336" spans="1:20">
      <c r="A336" s="57">
        <v>45041</v>
      </c>
      <c r="B336" s="249">
        <v>1069</v>
      </c>
      <c r="P336" s="250">
        <v>0</v>
      </c>
    </row>
    <row r="337" spans="1:20">
      <c r="A337" s="57">
        <v>45042</v>
      </c>
      <c r="B337" s="249">
        <v>1069</v>
      </c>
      <c r="P337" s="250">
        <v>0</v>
      </c>
    </row>
    <row r="338" spans="1:20">
      <c r="A338" s="57">
        <v>45043</v>
      </c>
      <c r="B338" s="249">
        <v>1305</v>
      </c>
      <c r="C338" s="255">
        <v>0.45</v>
      </c>
      <c r="D338" s="255">
        <v>1</v>
      </c>
      <c r="E338" s="255">
        <v>7</v>
      </c>
      <c r="F338" s="255">
        <v>1</v>
      </c>
      <c r="G338" s="255">
        <v>5</v>
      </c>
      <c r="H338" s="255">
        <v>1</v>
      </c>
      <c r="I338" s="255">
        <v>2.2999999999999998</v>
      </c>
      <c r="J338" s="255">
        <v>0.03</v>
      </c>
      <c r="K338" s="255">
        <v>1.31</v>
      </c>
      <c r="L338" s="255">
        <v>3</v>
      </c>
      <c r="M338" s="255">
        <v>1.31</v>
      </c>
      <c r="N338" s="255">
        <v>0.12</v>
      </c>
      <c r="O338" s="255">
        <v>6.53</v>
      </c>
      <c r="P338" s="250">
        <v>0</v>
      </c>
      <c r="Q338" s="255" t="s">
        <v>115</v>
      </c>
      <c r="R338" s="275">
        <v>0.35069444444444442</v>
      </c>
      <c r="S338" s="260"/>
      <c r="T338" s="260"/>
    </row>
    <row r="339" spans="1:20">
      <c r="A339" s="57">
        <v>45044</v>
      </c>
      <c r="B339" s="249">
        <v>1417</v>
      </c>
      <c r="P339" s="250">
        <v>0</v>
      </c>
    </row>
    <row r="340" spans="1:20">
      <c r="A340" s="57">
        <v>45045</v>
      </c>
      <c r="B340" s="249">
        <v>1196</v>
      </c>
      <c r="P340" s="250">
        <v>0</v>
      </c>
    </row>
    <row r="341" spans="1:20">
      <c r="A341" s="57">
        <v>45046</v>
      </c>
      <c r="B341" s="249">
        <v>839</v>
      </c>
      <c r="P341" s="250">
        <v>0</v>
      </c>
    </row>
    <row r="342" spans="1:20">
      <c r="A342" s="57">
        <v>45047</v>
      </c>
      <c r="B342" s="249">
        <v>1215</v>
      </c>
      <c r="P342" s="250">
        <v>0</v>
      </c>
    </row>
    <row r="343" spans="1:20">
      <c r="A343" s="57">
        <v>45048</v>
      </c>
      <c r="B343" s="249">
        <v>1193</v>
      </c>
      <c r="P343" s="250">
        <v>0</v>
      </c>
    </row>
    <row r="344" spans="1:20">
      <c r="A344" s="57">
        <v>45049</v>
      </c>
      <c r="B344" s="249">
        <v>1271</v>
      </c>
      <c r="P344" s="250">
        <v>0</v>
      </c>
    </row>
    <row r="345" spans="1:20">
      <c r="A345" s="57">
        <v>45050</v>
      </c>
      <c r="B345" s="249">
        <v>1087</v>
      </c>
      <c r="P345" s="250">
        <v>0</v>
      </c>
    </row>
    <row r="346" spans="1:20" ht="15.75">
      <c r="A346" s="57">
        <v>45051</v>
      </c>
      <c r="B346" s="277">
        <v>382</v>
      </c>
      <c r="P346" s="250">
        <v>0</v>
      </c>
    </row>
    <row r="347" spans="1:20">
      <c r="A347" s="57">
        <v>45052</v>
      </c>
      <c r="B347" s="278">
        <v>1502</v>
      </c>
      <c r="P347" s="250">
        <v>0</v>
      </c>
    </row>
    <row r="348" spans="1:20">
      <c r="A348" s="57">
        <v>45053</v>
      </c>
      <c r="B348" s="278">
        <v>1091</v>
      </c>
      <c r="P348" s="250">
        <v>0</v>
      </c>
    </row>
    <row r="349" spans="1:20">
      <c r="A349" s="57">
        <v>45054</v>
      </c>
      <c r="B349" s="278">
        <v>1319</v>
      </c>
      <c r="P349" s="250">
        <v>0</v>
      </c>
    </row>
    <row r="350" spans="1:20">
      <c r="A350" s="57">
        <v>45055</v>
      </c>
      <c r="B350" s="278">
        <v>1319</v>
      </c>
      <c r="C350" s="255">
        <v>0.25</v>
      </c>
      <c r="D350" s="255">
        <v>1</v>
      </c>
      <c r="E350" s="255">
        <v>7</v>
      </c>
      <c r="F350" s="255">
        <v>1</v>
      </c>
      <c r="G350" s="255">
        <v>3</v>
      </c>
      <c r="H350" s="255">
        <v>1</v>
      </c>
      <c r="I350" s="255">
        <v>5</v>
      </c>
      <c r="J350" s="255">
        <v>0.09</v>
      </c>
      <c r="K350" s="255">
        <v>1.32</v>
      </c>
      <c r="L350" s="255">
        <v>6.6</v>
      </c>
      <c r="M350" s="255">
        <v>1.32</v>
      </c>
      <c r="N350" s="255">
        <v>0.11</v>
      </c>
      <c r="O350" s="255">
        <v>3.3</v>
      </c>
      <c r="P350" s="250">
        <v>0</v>
      </c>
      <c r="Q350" s="255" t="s">
        <v>122</v>
      </c>
      <c r="R350" s="275" t="s">
        <v>126</v>
      </c>
      <c r="S350" s="260">
        <v>45065</v>
      </c>
      <c r="T350" s="260">
        <v>45079</v>
      </c>
    </row>
    <row r="351" spans="1:20">
      <c r="A351" s="57">
        <v>45056</v>
      </c>
      <c r="B351" s="278">
        <v>494</v>
      </c>
      <c r="P351" s="250">
        <v>0</v>
      </c>
    </row>
    <row r="352" spans="1:20">
      <c r="A352" s="57">
        <v>45057</v>
      </c>
      <c r="B352" s="278">
        <v>1311</v>
      </c>
      <c r="P352" s="250">
        <v>2</v>
      </c>
    </row>
    <row r="353" spans="1:20">
      <c r="A353" s="57">
        <v>45058</v>
      </c>
      <c r="B353" s="278">
        <v>1190</v>
      </c>
      <c r="P353" s="250">
        <v>7</v>
      </c>
    </row>
    <row r="354" spans="1:20">
      <c r="A354" s="57">
        <v>45059</v>
      </c>
      <c r="B354" s="278">
        <v>1235</v>
      </c>
      <c r="P354" s="250">
        <v>5</v>
      </c>
    </row>
    <row r="355" spans="1:20">
      <c r="A355" s="57">
        <v>45060</v>
      </c>
      <c r="B355" s="278">
        <v>1134</v>
      </c>
      <c r="P355" s="250">
        <v>0</v>
      </c>
    </row>
    <row r="356" spans="1:20">
      <c r="A356" s="57">
        <v>45061</v>
      </c>
      <c r="B356" s="278">
        <v>1176</v>
      </c>
      <c r="P356" s="250">
        <v>25</v>
      </c>
    </row>
    <row r="357" spans="1:20">
      <c r="A357" s="57">
        <v>45062</v>
      </c>
      <c r="B357" s="278">
        <v>2391</v>
      </c>
      <c r="P357" s="250">
        <v>35</v>
      </c>
    </row>
    <row r="358" spans="1:20">
      <c r="A358" s="57">
        <v>45063</v>
      </c>
      <c r="B358" s="278">
        <v>1655</v>
      </c>
      <c r="P358" s="250">
        <v>26</v>
      </c>
    </row>
    <row r="359" spans="1:20">
      <c r="A359" s="57">
        <v>45064</v>
      </c>
      <c r="B359" s="278">
        <v>1244</v>
      </c>
      <c r="P359" s="250">
        <v>0</v>
      </c>
    </row>
    <row r="360" spans="1:20">
      <c r="A360" s="57">
        <v>45065</v>
      </c>
      <c r="B360" s="278">
        <v>1554</v>
      </c>
      <c r="P360" s="250">
        <v>0</v>
      </c>
    </row>
    <row r="361" spans="1:20">
      <c r="A361" s="57">
        <v>45066</v>
      </c>
      <c r="B361" s="278">
        <v>1016</v>
      </c>
      <c r="P361" s="250">
        <v>0</v>
      </c>
    </row>
    <row r="362" spans="1:20">
      <c r="A362" s="57">
        <v>45067</v>
      </c>
      <c r="B362" s="278">
        <v>1275</v>
      </c>
      <c r="P362" s="250">
        <v>0</v>
      </c>
    </row>
    <row r="363" spans="1:20">
      <c r="A363" s="57">
        <v>45068</v>
      </c>
      <c r="B363" s="278">
        <v>1248</v>
      </c>
      <c r="P363" s="250">
        <v>0</v>
      </c>
    </row>
    <row r="364" spans="1:20">
      <c r="A364" s="57">
        <v>45069</v>
      </c>
      <c r="B364" s="278">
        <v>1209</v>
      </c>
      <c r="C364" s="255">
        <v>0.28000000000000003</v>
      </c>
      <c r="D364" s="255">
        <v>1</v>
      </c>
      <c r="E364" s="255">
        <v>7</v>
      </c>
      <c r="F364" s="255">
        <v>1</v>
      </c>
      <c r="G364" s="255">
        <v>3</v>
      </c>
      <c r="H364" s="255">
        <v>1</v>
      </c>
      <c r="I364" s="255">
        <v>3.8</v>
      </c>
      <c r="J364" s="255">
        <v>0.09</v>
      </c>
      <c r="K364" s="255">
        <v>1.21</v>
      </c>
      <c r="L364" s="255">
        <v>4.59</v>
      </c>
      <c r="M364" s="255">
        <v>1.21</v>
      </c>
      <c r="N364" s="255">
        <v>0.1</v>
      </c>
      <c r="O364" s="255">
        <v>3.02</v>
      </c>
      <c r="P364" s="250">
        <v>0</v>
      </c>
      <c r="Q364" s="255" t="s">
        <v>122</v>
      </c>
      <c r="R364" s="275">
        <v>0.33333333333333331</v>
      </c>
      <c r="S364" s="260">
        <v>45078</v>
      </c>
      <c r="T364" s="260">
        <v>45079</v>
      </c>
    </row>
    <row r="365" spans="1:20">
      <c r="A365" s="57">
        <v>45070</v>
      </c>
      <c r="B365" s="278">
        <v>1225</v>
      </c>
      <c r="P365" s="250">
        <v>0</v>
      </c>
    </row>
    <row r="366" spans="1:20">
      <c r="A366" s="57">
        <v>45071</v>
      </c>
      <c r="B366" s="278">
        <v>818</v>
      </c>
      <c r="P366" s="250">
        <v>0</v>
      </c>
    </row>
    <row r="367" spans="1:20">
      <c r="A367" s="57">
        <v>45072</v>
      </c>
      <c r="B367" s="278">
        <v>1654</v>
      </c>
      <c r="P367" s="250">
        <v>0</v>
      </c>
    </row>
    <row r="368" spans="1:20">
      <c r="A368" s="57">
        <v>45073</v>
      </c>
      <c r="B368" s="278">
        <v>1056</v>
      </c>
      <c r="P368" s="250">
        <v>0</v>
      </c>
    </row>
    <row r="369" spans="1:17">
      <c r="A369" s="57">
        <v>45074</v>
      </c>
      <c r="B369" s="278">
        <v>1235</v>
      </c>
      <c r="P369" s="250">
        <v>0</v>
      </c>
    </row>
    <row r="370" spans="1:17">
      <c r="A370" s="57">
        <v>45075</v>
      </c>
      <c r="B370" s="278">
        <v>1169</v>
      </c>
      <c r="P370" s="250">
        <v>0</v>
      </c>
    </row>
    <row r="371" spans="1:17">
      <c r="A371" s="57">
        <v>45076</v>
      </c>
      <c r="B371" s="278">
        <v>1141</v>
      </c>
      <c r="P371" s="250">
        <v>0</v>
      </c>
    </row>
    <row r="372" spans="1:17">
      <c r="A372" s="57">
        <v>45077</v>
      </c>
      <c r="B372" s="278">
        <v>1158</v>
      </c>
      <c r="P372" s="250">
        <v>0</v>
      </c>
    </row>
    <row r="373" spans="1:17" ht="15.75" thickBot="1"/>
    <row r="374" spans="1:17">
      <c r="A374" s="60" t="s">
        <v>20</v>
      </c>
      <c r="B374" s="67">
        <f t="shared" ref="B374:O374" si="0">MIN(B7:B371)</f>
        <v>382</v>
      </c>
      <c r="C374" s="161">
        <f t="shared" si="0"/>
        <v>0.25</v>
      </c>
      <c r="D374" s="161">
        <f t="shared" si="0"/>
        <v>1</v>
      </c>
      <c r="E374" s="161">
        <f t="shared" si="0"/>
        <v>6.8</v>
      </c>
      <c r="F374" s="161">
        <f t="shared" si="0"/>
        <v>0</v>
      </c>
      <c r="G374" s="161">
        <f t="shared" si="0"/>
        <v>1</v>
      </c>
      <c r="H374" s="161">
        <f t="shared" si="0"/>
        <v>1</v>
      </c>
      <c r="I374" s="161">
        <f t="shared" si="0"/>
        <v>2.2999999999999998</v>
      </c>
      <c r="J374" s="161">
        <f t="shared" si="0"/>
        <v>0</v>
      </c>
      <c r="K374" s="161">
        <f t="shared" si="0"/>
        <v>1.05</v>
      </c>
      <c r="L374" s="161">
        <f t="shared" si="0"/>
        <v>3</v>
      </c>
      <c r="M374" s="161">
        <f t="shared" si="0"/>
        <v>1.01</v>
      </c>
      <c r="N374" s="161">
        <f t="shared" si="0"/>
        <v>0.09</v>
      </c>
      <c r="O374" s="161">
        <f t="shared" si="0"/>
        <v>1.51</v>
      </c>
      <c r="P374" s="247">
        <v>15</v>
      </c>
      <c r="Q374" s="217"/>
    </row>
    <row r="375" spans="1:17">
      <c r="A375" s="61" t="s">
        <v>21</v>
      </c>
      <c r="B375" s="68">
        <f t="shared" ref="B375:P375" si="1">AVERAGE(B7:B371)</f>
        <v>1415.8736263736264</v>
      </c>
      <c r="C375" s="162">
        <f t="shared" si="1"/>
        <v>0.72629629629629633</v>
      </c>
      <c r="D375" s="162">
        <f t="shared" si="1"/>
        <v>1.375</v>
      </c>
      <c r="E375" s="162">
        <f t="shared" si="1"/>
        <v>7.0653846153846152</v>
      </c>
      <c r="F375" s="162">
        <f t="shared" si="1"/>
        <v>10.148148148148149</v>
      </c>
      <c r="G375" s="162">
        <f t="shared" si="1"/>
        <v>6.6111111111111107</v>
      </c>
      <c r="H375" s="162">
        <f t="shared" si="1"/>
        <v>2.5333333333333337</v>
      </c>
      <c r="I375" s="162">
        <f t="shared" si="1"/>
        <v>4.3481481481481472</v>
      </c>
      <c r="J375" s="162">
        <f t="shared" si="1"/>
        <v>0.19992592592592587</v>
      </c>
      <c r="K375" s="162">
        <f t="shared" si="1"/>
        <v>2.8154559999999993</v>
      </c>
      <c r="L375" s="162">
        <f t="shared" si="1"/>
        <v>5.5524615384615386</v>
      </c>
      <c r="M375" s="162">
        <f t="shared" si="1"/>
        <v>1.9550000000000001</v>
      </c>
      <c r="N375" s="162">
        <f t="shared" si="1"/>
        <v>0.25542230769230767</v>
      </c>
      <c r="O375" s="162">
        <f t="shared" si="1"/>
        <v>8.2739230769230758</v>
      </c>
      <c r="P375" s="162">
        <f t="shared" si="1"/>
        <v>3.393939393939394</v>
      </c>
      <c r="Q375" s="217"/>
    </row>
    <row r="376" spans="1:17" ht="15.75" thickBot="1">
      <c r="A376" s="62" t="s">
        <v>22</v>
      </c>
      <c r="B376" s="69">
        <f t="shared" ref="B376:P376" si="2">MAX(B7:B371)</f>
        <v>4947</v>
      </c>
      <c r="C376" s="163">
        <f t="shared" si="2"/>
        <v>2</v>
      </c>
      <c r="D376" s="163">
        <f t="shared" si="2"/>
        <v>2</v>
      </c>
      <c r="E376" s="163">
        <f t="shared" si="2"/>
        <v>7.4</v>
      </c>
      <c r="F376" s="163">
        <f t="shared" si="2"/>
        <v>200</v>
      </c>
      <c r="G376" s="163">
        <f t="shared" si="2"/>
        <v>26</v>
      </c>
      <c r="H376" s="163">
        <f t="shared" si="2"/>
        <v>10</v>
      </c>
      <c r="I376" s="163">
        <f t="shared" si="2"/>
        <v>10</v>
      </c>
      <c r="J376" s="163">
        <f t="shared" si="2"/>
        <v>0.89</v>
      </c>
      <c r="K376" s="163">
        <f t="shared" si="2"/>
        <v>9.4</v>
      </c>
      <c r="L376" s="163">
        <f t="shared" si="2"/>
        <v>8.9740000000000002</v>
      </c>
      <c r="M376" s="163">
        <f t="shared" si="2"/>
        <v>4.7</v>
      </c>
      <c r="N376" s="163">
        <f t="shared" si="2"/>
        <v>1.1409800000000001</v>
      </c>
      <c r="O376" s="163">
        <f t="shared" si="2"/>
        <v>33.332000000000001</v>
      </c>
      <c r="P376" s="163">
        <f t="shared" si="2"/>
        <v>121</v>
      </c>
      <c r="Q376" s="217"/>
    </row>
    <row r="377" spans="1:17">
      <c r="A377" s="63"/>
      <c r="B377" s="54" t="s">
        <v>28</v>
      </c>
      <c r="C377" s="4">
        <f>COUNTIF(C8:C371,"&gt;0")</f>
        <v>26</v>
      </c>
      <c r="D377" s="256"/>
      <c r="E377" s="256"/>
      <c r="F377" s="256"/>
      <c r="G377" s="256"/>
      <c r="H377" s="256"/>
      <c r="I377" s="256"/>
      <c r="J377" s="45" t="s">
        <v>25</v>
      </c>
      <c r="K377" s="45">
        <f t="shared" ref="K377:P377" si="3">SUM(K$12:K$376)</f>
        <v>83.651855999999981</v>
      </c>
      <c r="L377" s="45">
        <f t="shared" si="3"/>
        <v>161.89046153846152</v>
      </c>
      <c r="M377" s="45">
        <f t="shared" si="3"/>
        <v>54.585000000000001</v>
      </c>
      <c r="N377" s="45">
        <f t="shared" si="3"/>
        <v>8.127382307692308</v>
      </c>
      <c r="O377" s="45">
        <f t="shared" si="3"/>
        <v>258.23792307692304</v>
      </c>
      <c r="P377" s="45">
        <f t="shared" si="3"/>
        <v>1355.3939393939395</v>
      </c>
      <c r="Q377" s="218"/>
    </row>
  </sheetData>
  <protectedRanges>
    <protectedRange sqref="P38:P50" name="Range1"/>
    <protectedRange sqref="B35:B42" name="Range1_1"/>
    <protectedRange sqref="I98:J98" name="Range1_4"/>
    <protectedRange sqref="B347:B372" name="Range1_2"/>
  </protectedRanges>
  <mergeCells count="7">
    <mergeCell ref="A1:U1"/>
    <mergeCell ref="A2:U2"/>
    <mergeCell ref="R3:R5"/>
    <mergeCell ref="S3:S5"/>
    <mergeCell ref="T3:T5"/>
    <mergeCell ref="U3:U5"/>
    <mergeCell ref="Q3:Q5"/>
  </mergeCells>
  <conditionalFormatting sqref="B8:B372">
    <cfRule type="cellIs" dxfId="0" priority="1" operator="greaterThan">
      <formula>6500</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4F6202-C53D-4C89-9059-191266083C32}">
  <dimension ref="A1:U420"/>
  <sheetViews>
    <sheetView topLeftCell="A4" workbookViewId="0">
      <pane ySplit="6" topLeftCell="A348" activePane="bottomLeft" state="frozen"/>
      <selection activeCell="A4" sqref="A4"/>
      <selection pane="bottomLeft" activeCell="R397" sqref="R397"/>
    </sheetView>
  </sheetViews>
  <sheetFormatPr defaultRowHeight="15"/>
  <cols>
    <col min="1" max="1" width="29" customWidth="1"/>
    <col min="2" max="2" width="11.85546875" style="250" customWidth="1"/>
    <col min="3" max="9" width="10.7109375" style="250" customWidth="1"/>
    <col min="10" max="10" width="8.5703125" style="250" customWidth="1"/>
    <col min="11" max="16" width="10.7109375" style="250" customWidth="1"/>
    <col min="17" max="17" width="20.7109375" style="250" customWidth="1"/>
    <col min="18" max="20" width="15.7109375" style="250" customWidth="1"/>
    <col min="21" max="21" width="31.42578125" style="250" customWidth="1"/>
  </cols>
  <sheetData>
    <row r="1" spans="1:21" ht="18">
      <c r="A1" s="380" t="s">
        <v>127</v>
      </c>
      <c r="B1" s="381"/>
      <c r="C1" s="381"/>
      <c r="D1" s="381"/>
      <c r="E1" s="381"/>
      <c r="F1" s="381"/>
      <c r="G1" s="381"/>
      <c r="H1" s="381"/>
      <c r="I1" s="381"/>
      <c r="J1" s="381"/>
      <c r="K1" s="381"/>
      <c r="L1" s="381"/>
      <c r="M1" s="381"/>
      <c r="N1" s="381"/>
      <c r="O1" s="381"/>
      <c r="P1" s="381"/>
      <c r="Q1" s="381"/>
      <c r="R1" s="381"/>
      <c r="S1" s="381"/>
      <c r="T1" s="381"/>
      <c r="U1" s="382"/>
    </row>
    <row r="2" spans="1:21" ht="21" customHeight="1">
      <c r="A2" s="378" t="s">
        <v>32</v>
      </c>
      <c r="B2" s="378"/>
      <c r="C2" s="378"/>
      <c r="D2" s="378"/>
      <c r="E2" s="378"/>
      <c r="F2" s="378"/>
      <c r="G2" s="378"/>
      <c r="H2" s="378"/>
      <c r="I2" s="378"/>
      <c r="J2" s="378"/>
      <c r="K2" s="378"/>
      <c r="L2" s="378"/>
      <c r="M2" s="378"/>
      <c r="N2" s="378"/>
      <c r="O2" s="378"/>
      <c r="P2" s="378"/>
      <c r="Q2" s="378"/>
      <c r="R2" s="378"/>
      <c r="S2" s="378"/>
      <c r="T2" s="378"/>
      <c r="U2" s="378"/>
    </row>
    <row r="3" spans="1:21" ht="21" customHeight="1">
      <c r="A3" s="377" t="s">
        <v>47</v>
      </c>
      <c r="B3" s="378"/>
      <c r="C3" s="378"/>
      <c r="D3" s="378"/>
      <c r="E3" s="378"/>
      <c r="F3" s="378"/>
      <c r="G3" s="378"/>
      <c r="H3" s="378"/>
      <c r="I3" s="378"/>
      <c r="J3" s="378"/>
      <c r="K3" s="378"/>
      <c r="L3" s="378"/>
      <c r="M3" s="378"/>
      <c r="N3" s="378"/>
      <c r="O3" s="378"/>
      <c r="P3" s="378"/>
      <c r="Q3" s="378"/>
      <c r="R3" s="378"/>
      <c r="S3" s="378"/>
      <c r="T3" s="378"/>
      <c r="U3" s="378"/>
    </row>
    <row r="4" spans="1:21" ht="21" customHeight="1">
      <c r="A4" s="379" t="s">
        <v>49</v>
      </c>
      <c r="B4" s="379"/>
      <c r="C4" s="379"/>
      <c r="D4" s="379"/>
      <c r="E4" s="379"/>
      <c r="F4" s="379"/>
      <c r="G4" s="379"/>
      <c r="H4" s="379"/>
      <c r="I4" s="379"/>
      <c r="J4" s="379"/>
      <c r="K4" s="379"/>
      <c r="L4" s="379"/>
      <c r="M4" s="379"/>
      <c r="N4" s="379"/>
      <c r="O4" s="379"/>
      <c r="P4" s="379"/>
      <c r="Q4" s="379"/>
      <c r="R4" s="379"/>
      <c r="S4" s="379"/>
      <c r="T4" s="379"/>
      <c r="U4" s="379"/>
    </row>
    <row r="5" spans="1:21" ht="38.25" customHeight="1">
      <c r="A5" s="322" t="s">
        <v>2</v>
      </c>
      <c r="B5" s="343" t="s">
        <v>41</v>
      </c>
      <c r="C5" s="383" t="s">
        <v>33</v>
      </c>
      <c r="D5" s="384"/>
      <c r="E5" s="384"/>
      <c r="F5" s="384"/>
      <c r="G5" s="384"/>
      <c r="H5" s="384"/>
      <c r="I5" s="384"/>
      <c r="J5" s="385"/>
      <c r="K5" s="386" t="s">
        <v>3</v>
      </c>
      <c r="L5" s="387"/>
      <c r="M5" s="387"/>
      <c r="N5" s="387"/>
      <c r="O5" s="388"/>
      <c r="P5" s="284"/>
      <c r="Q5" s="369" t="s">
        <v>94</v>
      </c>
      <c r="R5" s="363" t="s">
        <v>52</v>
      </c>
      <c r="S5" s="343" t="s">
        <v>30</v>
      </c>
      <c r="T5" s="343" t="s">
        <v>31</v>
      </c>
      <c r="U5" s="343" t="s">
        <v>54</v>
      </c>
    </row>
    <row r="6" spans="1:21" ht="51">
      <c r="A6" s="322"/>
      <c r="B6" s="344"/>
      <c r="C6" s="283" t="s">
        <v>4</v>
      </c>
      <c r="D6" s="7" t="s">
        <v>40</v>
      </c>
      <c r="E6" s="331" t="s">
        <v>0</v>
      </c>
      <c r="F6" s="283" t="s">
        <v>5</v>
      </c>
      <c r="G6" s="8" t="s">
        <v>50</v>
      </c>
      <c r="H6" s="8" t="s">
        <v>7</v>
      </c>
      <c r="I6" s="8" t="s">
        <v>8</v>
      </c>
      <c r="J6" s="7" t="s">
        <v>9</v>
      </c>
      <c r="K6" s="282" t="s">
        <v>10</v>
      </c>
      <c r="L6" s="282" t="s">
        <v>11</v>
      </c>
      <c r="M6" s="282" t="s">
        <v>12</v>
      </c>
      <c r="N6" s="282" t="s">
        <v>13</v>
      </c>
      <c r="O6" s="282" t="s">
        <v>14</v>
      </c>
      <c r="P6" s="282" t="s">
        <v>26</v>
      </c>
      <c r="Q6" s="369"/>
      <c r="R6" s="363"/>
      <c r="S6" s="343"/>
      <c r="T6" s="343"/>
      <c r="U6" s="343"/>
    </row>
    <row r="7" spans="1:21">
      <c r="A7" s="323"/>
      <c r="B7" s="10" t="s">
        <v>29</v>
      </c>
      <c r="C7" s="11" t="s">
        <v>15</v>
      </c>
      <c r="D7" s="8" t="s">
        <v>15</v>
      </c>
      <c r="E7" s="332"/>
      <c r="F7" s="11" t="s">
        <v>16</v>
      </c>
      <c r="G7" s="12" t="s">
        <v>15</v>
      </c>
      <c r="H7" s="12" t="s">
        <v>15</v>
      </c>
      <c r="I7" s="11" t="s">
        <v>15</v>
      </c>
      <c r="J7" s="11" t="s">
        <v>15</v>
      </c>
      <c r="K7" s="11" t="s">
        <v>17</v>
      </c>
      <c r="L7" s="11" t="s">
        <v>17</v>
      </c>
      <c r="M7" s="11" t="s">
        <v>17</v>
      </c>
      <c r="N7" s="11" t="s">
        <v>17</v>
      </c>
      <c r="O7" s="11" t="s">
        <v>17</v>
      </c>
      <c r="P7" s="11" t="s">
        <v>27</v>
      </c>
      <c r="Q7" s="370"/>
      <c r="R7" s="364"/>
      <c r="S7" s="344"/>
      <c r="T7" s="344"/>
      <c r="U7" s="344"/>
    </row>
    <row r="8" spans="1:21">
      <c r="A8" s="13" t="s">
        <v>18</v>
      </c>
      <c r="B8" s="18">
        <v>6500</v>
      </c>
      <c r="C8" s="15">
        <v>5</v>
      </c>
      <c r="D8" s="16">
        <v>6</v>
      </c>
      <c r="E8" s="311" t="s">
        <v>39</v>
      </c>
      <c r="F8" s="17">
        <v>600</v>
      </c>
      <c r="G8" s="17">
        <v>30</v>
      </c>
      <c r="H8" s="17">
        <v>20</v>
      </c>
      <c r="I8" s="17">
        <v>20</v>
      </c>
      <c r="J8" s="18">
        <v>1</v>
      </c>
      <c r="K8" s="79">
        <v>7227</v>
      </c>
      <c r="L8" s="79">
        <v>9636</v>
      </c>
      <c r="M8" s="79">
        <v>4818</v>
      </c>
      <c r="N8" s="79">
        <v>483</v>
      </c>
      <c r="O8" s="79">
        <v>7227</v>
      </c>
      <c r="P8" s="79"/>
      <c r="Q8" s="79"/>
      <c r="R8" s="144" t="s">
        <v>1</v>
      </c>
      <c r="S8" s="66" t="s">
        <v>1</v>
      </c>
      <c r="T8" s="66" t="s">
        <v>1</v>
      </c>
      <c r="U8" s="138"/>
    </row>
    <row r="9" spans="1:21">
      <c r="A9" s="13" t="s">
        <v>19</v>
      </c>
      <c r="B9" s="14" t="s">
        <v>1</v>
      </c>
      <c r="C9" s="18">
        <v>2</v>
      </c>
      <c r="D9" s="18">
        <v>2</v>
      </c>
      <c r="E9" s="312"/>
      <c r="F9" s="66">
        <v>200</v>
      </c>
      <c r="G9" s="66">
        <v>15</v>
      </c>
      <c r="H9" s="66">
        <v>10</v>
      </c>
      <c r="I9" s="66">
        <v>10</v>
      </c>
      <c r="J9" s="18">
        <v>0.3</v>
      </c>
      <c r="K9" s="78" t="s">
        <v>1</v>
      </c>
      <c r="L9" s="78" t="s">
        <v>1</v>
      </c>
      <c r="M9" s="78" t="s">
        <v>1</v>
      </c>
      <c r="N9" s="78" t="s">
        <v>1</v>
      </c>
      <c r="O9" s="78" t="s">
        <v>1</v>
      </c>
      <c r="P9" s="78" t="s">
        <v>1</v>
      </c>
      <c r="Q9" s="78"/>
      <c r="R9" s="144" t="s">
        <v>1</v>
      </c>
      <c r="S9" s="66" t="s">
        <v>1</v>
      </c>
      <c r="T9" s="66" t="s">
        <v>1</v>
      </c>
      <c r="U9" s="139"/>
    </row>
    <row r="10" spans="1:21">
      <c r="A10" s="279">
        <v>45078</v>
      </c>
      <c r="B10" s="255">
        <v>1144</v>
      </c>
      <c r="P10" s="250">
        <v>0</v>
      </c>
    </row>
    <row r="11" spans="1:21">
      <c r="A11" s="279">
        <v>45079</v>
      </c>
      <c r="B11" s="255">
        <v>809</v>
      </c>
      <c r="P11" s="250">
        <v>0</v>
      </c>
    </row>
    <row r="12" spans="1:21">
      <c r="A12" s="279">
        <v>45080</v>
      </c>
      <c r="B12" s="255">
        <v>1362</v>
      </c>
      <c r="P12" s="250">
        <v>0</v>
      </c>
    </row>
    <row r="13" spans="1:21">
      <c r="A13" s="279">
        <v>45081</v>
      </c>
      <c r="B13" s="255">
        <v>948</v>
      </c>
      <c r="P13" s="250">
        <v>0</v>
      </c>
    </row>
    <row r="14" spans="1:21">
      <c r="A14" s="279">
        <v>45082</v>
      </c>
      <c r="B14" s="255">
        <v>739</v>
      </c>
      <c r="P14" s="250">
        <v>4</v>
      </c>
    </row>
    <row r="15" spans="1:21">
      <c r="A15" s="279">
        <v>45083</v>
      </c>
      <c r="B15" s="255">
        <v>1579</v>
      </c>
      <c r="C15" s="255">
        <v>0.51</v>
      </c>
      <c r="D15" s="255">
        <v>1</v>
      </c>
      <c r="E15" s="255">
        <v>7.1</v>
      </c>
      <c r="F15" s="255">
        <v>1</v>
      </c>
      <c r="G15" s="255">
        <v>0.5</v>
      </c>
      <c r="H15" s="255">
        <v>1</v>
      </c>
      <c r="I15" s="255">
        <v>4</v>
      </c>
      <c r="J15" s="255">
        <v>0.1</v>
      </c>
      <c r="K15" s="255">
        <v>1</v>
      </c>
      <c r="L15" s="255">
        <v>3.81</v>
      </c>
      <c r="M15" s="255">
        <v>0.95</v>
      </c>
      <c r="N15" s="255">
        <v>0.09</v>
      </c>
      <c r="O15" s="255">
        <v>0.48</v>
      </c>
      <c r="P15" s="281">
        <v>6</v>
      </c>
      <c r="Q15" s="255" t="s">
        <v>130</v>
      </c>
      <c r="R15" s="255" t="s">
        <v>131</v>
      </c>
      <c r="S15" s="280">
        <v>45096</v>
      </c>
      <c r="T15" s="280">
        <v>45117</v>
      </c>
      <c r="U15" s="255"/>
    </row>
    <row r="16" spans="1:21">
      <c r="A16" s="279">
        <v>45084</v>
      </c>
      <c r="B16" s="255">
        <v>953</v>
      </c>
      <c r="P16" s="250">
        <v>5</v>
      </c>
    </row>
    <row r="17" spans="1:21">
      <c r="A17" s="279">
        <v>45085</v>
      </c>
      <c r="B17" s="255">
        <v>1416</v>
      </c>
      <c r="P17" s="250">
        <v>0</v>
      </c>
    </row>
    <row r="18" spans="1:21">
      <c r="A18" s="279">
        <v>45086</v>
      </c>
      <c r="B18" s="255">
        <v>1010</v>
      </c>
      <c r="P18" s="250">
        <v>0</v>
      </c>
    </row>
    <row r="19" spans="1:21">
      <c r="A19" s="279">
        <v>45087</v>
      </c>
      <c r="B19" s="255">
        <v>1168</v>
      </c>
      <c r="P19" s="250">
        <v>0</v>
      </c>
    </row>
    <row r="20" spans="1:21">
      <c r="A20" s="279">
        <v>45088</v>
      </c>
      <c r="B20" s="255">
        <v>1279</v>
      </c>
      <c r="P20" s="250">
        <v>0</v>
      </c>
    </row>
    <row r="21" spans="1:21">
      <c r="A21" s="279">
        <v>45089</v>
      </c>
      <c r="B21" s="255">
        <v>1006</v>
      </c>
      <c r="P21" s="250">
        <v>0</v>
      </c>
    </row>
    <row r="22" spans="1:21">
      <c r="A22" s="279">
        <v>45090</v>
      </c>
      <c r="B22" s="255">
        <v>961</v>
      </c>
      <c r="P22" s="250">
        <v>0</v>
      </c>
    </row>
    <row r="23" spans="1:21">
      <c r="A23" s="279">
        <v>45091</v>
      </c>
      <c r="B23" s="255">
        <v>1293</v>
      </c>
      <c r="P23" s="250">
        <v>0</v>
      </c>
    </row>
    <row r="24" spans="1:21">
      <c r="A24" s="279">
        <v>45092</v>
      </c>
      <c r="B24" s="255">
        <v>1058</v>
      </c>
      <c r="P24" s="250">
        <v>0</v>
      </c>
    </row>
    <row r="25" spans="1:21">
      <c r="A25" s="279">
        <v>45093</v>
      </c>
      <c r="B25" s="255">
        <v>1075</v>
      </c>
      <c r="P25" s="250">
        <v>0</v>
      </c>
    </row>
    <row r="26" spans="1:21">
      <c r="A26" s="279">
        <v>45094</v>
      </c>
      <c r="B26" s="255">
        <v>898</v>
      </c>
      <c r="P26" s="250">
        <v>0</v>
      </c>
    </row>
    <row r="27" spans="1:21">
      <c r="A27" s="279">
        <v>45095</v>
      </c>
      <c r="B27" s="255">
        <v>811</v>
      </c>
      <c r="P27" s="250">
        <v>0</v>
      </c>
    </row>
    <row r="28" spans="1:21">
      <c r="A28" s="279">
        <v>45096</v>
      </c>
      <c r="B28" s="255">
        <v>1581</v>
      </c>
      <c r="P28" s="250">
        <v>0</v>
      </c>
    </row>
    <row r="29" spans="1:21">
      <c r="A29" s="279">
        <v>45097</v>
      </c>
      <c r="B29" s="255">
        <v>817</v>
      </c>
      <c r="C29" s="255">
        <v>0.23</v>
      </c>
      <c r="D29" s="255">
        <v>1</v>
      </c>
      <c r="E29" s="255">
        <v>6.8</v>
      </c>
      <c r="F29" s="255">
        <v>0.5</v>
      </c>
      <c r="G29" s="255">
        <v>3.5</v>
      </c>
      <c r="H29" s="255">
        <v>1</v>
      </c>
      <c r="I29" s="255">
        <v>3.8</v>
      </c>
      <c r="J29" s="255">
        <v>0.08</v>
      </c>
      <c r="K29" s="255">
        <v>1.1000000000000001</v>
      </c>
      <c r="L29" s="255">
        <v>4.0199999999999996</v>
      </c>
      <c r="M29" s="255">
        <v>1.06</v>
      </c>
      <c r="N29" s="255">
        <v>0.08</v>
      </c>
      <c r="O29" s="255">
        <v>3.7</v>
      </c>
      <c r="P29" s="250">
        <v>0</v>
      </c>
      <c r="Q29" s="255" t="s">
        <v>132</v>
      </c>
      <c r="R29" s="255" t="s">
        <v>133</v>
      </c>
      <c r="S29" s="280">
        <v>45107</v>
      </c>
      <c r="T29" s="280">
        <v>45117</v>
      </c>
      <c r="U29" s="255"/>
    </row>
    <row r="30" spans="1:21">
      <c r="A30" s="279">
        <v>45098</v>
      </c>
      <c r="B30" s="255">
        <v>961</v>
      </c>
      <c r="P30" s="250">
        <v>0</v>
      </c>
    </row>
    <row r="31" spans="1:21">
      <c r="A31" s="279">
        <v>45099</v>
      </c>
      <c r="B31" s="255">
        <v>1469</v>
      </c>
      <c r="P31" s="250">
        <v>0</v>
      </c>
    </row>
    <row r="32" spans="1:21">
      <c r="A32" s="279">
        <v>45100</v>
      </c>
      <c r="B32" s="255">
        <v>1020</v>
      </c>
      <c r="P32" s="250">
        <v>0</v>
      </c>
    </row>
    <row r="33" spans="1:21">
      <c r="A33" s="279">
        <v>45101</v>
      </c>
      <c r="B33" s="255">
        <v>1224</v>
      </c>
      <c r="P33" s="250">
        <v>0</v>
      </c>
    </row>
    <row r="34" spans="1:21">
      <c r="A34" s="279">
        <v>45102</v>
      </c>
      <c r="B34" s="255">
        <v>594</v>
      </c>
      <c r="P34" s="250">
        <v>0</v>
      </c>
    </row>
    <row r="35" spans="1:21">
      <c r="A35" s="279">
        <v>45103</v>
      </c>
      <c r="B35" s="255">
        <v>1446</v>
      </c>
      <c r="P35" s="250">
        <v>0</v>
      </c>
    </row>
    <row r="36" spans="1:21">
      <c r="A36" s="279">
        <v>45104</v>
      </c>
      <c r="B36" s="255">
        <v>1286</v>
      </c>
      <c r="P36" s="250">
        <v>0</v>
      </c>
    </row>
    <row r="37" spans="1:21">
      <c r="A37" s="279">
        <v>45105</v>
      </c>
      <c r="B37" s="255">
        <v>1110</v>
      </c>
      <c r="P37" s="250">
        <v>0</v>
      </c>
    </row>
    <row r="38" spans="1:21">
      <c r="A38" s="279">
        <v>45106</v>
      </c>
      <c r="B38" s="255">
        <v>1089</v>
      </c>
      <c r="P38" s="250">
        <v>0</v>
      </c>
    </row>
    <row r="39" spans="1:21">
      <c r="A39" s="279">
        <v>45107</v>
      </c>
      <c r="B39" s="255">
        <v>1101</v>
      </c>
      <c r="P39" s="250">
        <v>0</v>
      </c>
    </row>
    <row r="40" spans="1:21">
      <c r="A40" s="279">
        <v>45108</v>
      </c>
      <c r="B40" s="255">
        <v>952</v>
      </c>
      <c r="P40" s="250">
        <v>0</v>
      </c>
    </row>
    <row r="41" spans="1:21">
      <c r="A41" s="279">
        <v>45109</v>
      </c>
      <c r="B41" s="255">
        <v>1262</v>
      </c>
      <c r="P41" s="250">
        <v>0</v>
      </c>
    </row>
    <row r="42" spans="1:21">
      <c r="A42" s="279">
        <v>45110</v>
      </c>
      <c r="B42" s="255">
        <v>773</v>
      </c>
      <c r="C42" s="255">
        <v>0.59</v>
      </c>
      <c r="D42" s="255">
        <v>1</v>
      </c>
      <c r="E42" s="255">
        <v>7.2</v>
      </c>
      <c r="F42" s="255">
        <v>2</v>
      </c>
      <c r="G42" s="255">
        <v>2.5</v>
      </c>
      <c r="H42" s="255">
        <v>1</v>
      </c>
      <c r="I42" s="255">
        <v>4.4000000000000004</v>
      </c>
      <c r="J42" s="255">
        <v>0.08</v>
      </c>
      <c r="K42" s="255">
        <v>1.1000000000000001</v>
      </c>
      <c r="L42" s="255">
        <v>4.88</v>
      </c>
      <c r="M42" s="255">
        <v>1.1100000000000001</v>
      </c>
      <c r="N42" s="255">
        <v>0.09</v>
      </c>
      <c r="O42" s="255">
        <v>2.78</v>
      </c>
      <c r="P42" s="250">
        <v>4</v>
      </c>
      <c r="Q42" s="255" t="s">
        <v>130</v>
      </c>
      <c r="R42" s="255" t="s">
        <v>134</v>
      </c>
      <c r="S42" s="280">
        <v>45121</v>
      </c>
      <c r="T42" s="280">
        <v>45132</v>
      </c>
      <c r="U42" s="255"/>
    </row>
    <row r="43" spans="1:21">
      <c r="A43" s="279">
        <v>45111</v>
      </c>
      <c r="B43" s="255">
        <v>1523</v>
      </c>
      <c r="P43" s="250">
        <v>3</v>
      </c>
    </row>
    <row r="44" spans="1:21">
      <c r="A44" s="279">
        <v>45112</v>
      </c>
      <c r="B44" s="255">
        <v>795</v>
      </c>
      <c r="P44" s="250">
        <v>6</v>
      </c>
    </row>
    <row r="45" spans="1:21">
      <c r="A45" s="279">
        <v>45113</v>
      </c>
      <c r="B45" s="255">
        <v>1466</v>
      </c>
      <c r="P45" s="250">
        <v>0</v>
      </c>
    </row>
    <row r="46" spans="1:21">
      <c r="A46" s="279">
        <v>45114</v>
      </c>
      <c r="B46" s="255">
        <v>1466</v>
      </c>
      <c r="P46" s="250">
        <v>0</v>
      </c>
    </row>
    <row r="47" spans="1:21">
      <c r="A47" s="279">
        <v>45115</v>
      </c>
      <c r="B47" s="255">
        <v>1138</v>
      </c>
      <c r="P47" s="250">
        <v>0</v>
      </c>
    </row>
    <row r="48" spans="1:21">
      <c r="A48" s="279">
        <v>45116</v>
      </c>
      <c r="B48" s="255">
        <v>804</v>
      </c>
      <c r="P48" s="250">
        <v>0</v>
      </c>
    </row>
    <row r="49" spans="1:21">
      <c r="A49" s="279">
        <v>45117</v>
      </c>
      <c r="B49" s="255">
        <v>1362</v>
      </c>
      <c r="P49" s="250">
        <v>0</v>
      </c>
    </row>
    <row r="50" spans="1:21">
      <c r="A50" s="279">
        <v>45118</v>
      </c>
      <c r="B50" s="255">
        <v>928</v>
      </c>
      <c r="P50" s="250">
        <v>0</v>
      </c>
    </row>
    <row r="51" spans="1:21">
      <c r="A51" s="279">
        <v>45119</v>
      </c>
      <c r="B51" s="255">
        <v>1171</v>
      </c>
      <c r="P51" s="250">
        <v>0</v>
      </c>
    </row>
    <row r="52" spans="1:21">
      <c r="A52" s="279">
        <v>45120</v>
      </c>
      <c r="B52" s="255">
        <v>891</v>
      </c>
      <c r="P52" s="250">
        <v>0</v>
      </c>
    </row>
    <row r="53" spans="1:21">
      <c r="A53" s="279">
        <v>45121</v>
      </c>
      <c r="B53" s="255">
        <v>1100</v>
      </c>
      <c r="P53" s="250">
        <v>0</v>
      </c>
    </row>
    <row r="54" spans="1:21">
      <c r="A54" s="279">
        <v>45122</v>
      </c>
      <c r="B54" s="255">
        <v>1033</v>
      </c>
      <c r="P54" s="250">
        <v>0</v>
      </c>
    </row>
    <row r="55" spans="1:21">
      <c r="A55" s="279">
        <v>45123</v>
      </c>
      <c r="B55" s="255">
        <v>966</v>
      </c>
      <c r="P55" s="250">
        <v>0</v>
      </c>
    </row>
    <row r="56" spans="1:21">
      <c r="A56" s="279">
        <v>45124</v>
      </c>
      <c r="B56" s="255">
        <v>779</v>
      </c>
      <c r="P56" s="250">
        <v>3</v>
      </c>
    </row>
    <row r="57" spans="1:21">
      <c r="A57" s="279">
        <v>45125</v>
      </c>
      <c r="B57" s="255">
        <v>1488</v>
      </c>
      <c r="C57" s="255">
        <v>0.4</v>
      </c>
      <c r="D57" s="255">
        <v>1</v>
      </c>
      <c r="E57" s="255">
        <v>7.1</v>
      </c>
      <c r="F57" s="255">
        <v>1</v>
      </c>
      <c r="G57" s="255">
        <v>2</v>
      </c>
      <c r="H57" s="255">
        <v>2</v>
      </c>
      <c r="I57" s="255">
        <v>4.5</v>
      </c>
      <c r="J57" s="255">
        <v>0.08</v>
      </c>
      <c r="K57" s="255">
        <v>2.2999999999999998</v>
      </c>
      <c r="L57" s="255">
        <v>5.0999999999999996</v>
      </c>
      <c r="M57" s="255">
        <v>1.1000000000000001</v>
      </c>
      <c r="N57" s="255">
        <v>0.09</v>
      </c>
      <c r="O57" s="255">
        <v>2</v>
      </c>
      <c r="P57" s="250">
        <v>0</v>
      </c>
      <c r="Q57" s="255" t="s">
        <v>122</v>
      </c>
      <c r="R57" s="255" t="s">
        <v>135</v>
      </c>
      <c r="S57" s="280">
        <v>45134</v>
      </c>
      <c r="T57" s="280">
        <v>45163</v>
      </c>
      <c r="U57" s="255"/>
    </row>
    <row r="58" spans="1:21">
      <c r="A58" s="279">
        <v>45126</v>
      </c>
      <c r="B58" s="255">
        <v>1130</v>
      </c>
      <c r="P58" s="250">
        <v>0</v>
      </c>
    </row>
    <row r="59" spans="1:21">
      <c r="A59" s="279">
        <v>45127</v>
      </c>
      <c r="B59" s="255">
        <v>1100</v>
      </c>
      <c r="P59" s="250">
        <v>0</v>
      </c>
    </row>
    <row r="60" spans="1:21">
      <c r="A60" s="279">
        <v>45128</v>
      </c>
      <c r="B60" s="255">
        <v>963</v>
      </c>
      <c r="P60" s="250">
        <v>0</v>
      </c>
    </row>
    <row r="61" spans="1:21">
      <c r="A61" s="279">
        <v>45129</v>
      </c>
      <c r="B61" s="255">
        <v>1137</v>
      </c>
      <c r="P61" s="250">
        <v>0</v>
      </c>
    </row>
    <row r="62" spans="1:21">
      <c r="A62" s="279">
        <v>45130</v>
      </c>
      <c r="B62" s="255">
        <v>969</v>
      </c>
      <c r="P62" s="250">
        <v>0</v>
      </c>
    </row>
    <row r="63" spans="1:21">
      <c r="A63" s="279">
        <v>45131</v>
      </c>
      <c r="B63" s="255">
        <v>803</v>
      </c>
      <c r="P63" s="250">
        <v>0</v>
      </c>
    </row>
    <row r="64" spans="1:21">
      <c r="A64" s="279">
        <v>45132</v>
      </c>
      <c r="B64" s="255">
        <v>952</v>
      </c>
      <c r="P64" s="250">
        <v>4</v>
      </c>
    </row>
    <row r="65" spans="1:21">
      <c r="A65" s="279">
        <v>45133</v>
      </c>
      <c r="B65" s="255">
        <v>1264</v>
      </c>
      <c r="P65" s="250">
        <v>0</v>
      </c>
    </row>
    <row r="66" spans="1:21">
      <c r="A66" s="279">
        <v>45134</v>
      </c>
      <c r="B66" s="255">
        <v>1207</v>
      </c>
      <c r="P66" s="250">
        <v>0</v>
      </c>
    </row>
    <row r="67" spans="1:21">
      <c r="A67" s="279">
        <v>45135</v>
      </c>
      <c r="B67" s="255">
        <v>1012</v>
      </c>
      <c r="P67" s="250">
        <v>0</v>
      </c>
    </row>
    <row r="68" spans="1:21">
      <c r="A68" s="279">
        <v>45136</v>
      </c>
      <c r="B68" s="255">
        <v>1006</v>
      </c>
      <c r="P68" s="250">
        <v>0</v>
      </c>
    </row>
    <row r="69" spans="1:21">
      <c r="A69" s="279">
        <v>45137</v>
      </c>
      <c r="B69" s="255">
        <v>1205</v>
      </c>
      <c r="P69" s="250">
        <v>0</v>
      </c>
    </row>
    <row r="70" spans="1:21">
      <c r="A70" s="279">
        <v>45138</v>
      </c>
      <c r="B70" s="255">
        <v>969</v>
      </c>
      <c r="P70" s="250">
        <v>0</v>
      </c>
    </row>
    <row r="71" spans="1:21">
      <c r="A71" s="279">
        <v>45139</v>
      </c>
      <c r="B71" s="255">
        <v>1162</v>
      </c>
      <c r="C71" s="255">
        <v>0.26</v>
      </c>
      <c r="D71" s="255">
        <v>1</v>
      </c>
      <c r="E71" s="255">
        <v>7.7</v>
      </c>
      <c r="F71" s="255">
        <v>50</v>
      </c>
      <c r="G71" s="255">
        <v>1</v>
      </c>
      <c r="H71" s="255">
        <v>5</v>
      </c>
      <c r="I71" s="255">
        <v>5</v>
      </c>
      <c r="J71" s="255">
        <v>7.9</v>
      </c>
      <c r="K71" s="255">
        <v>5.2</v>
      </c>
      <c r="L71" s="255">
        <v>5.8</v>
      </c>
      <c r="M71" s="255">
        <v>1.2</v>
      </c>
      <c r="N71" s="255">
        <v>9.18</v>
      </c>
      <c r="O71" s="255">
        <v>1</v>
      </c>
      <c r="P71" s="250">
        <v>0</v>
      </c>
      <c r="Q71" s="255" t="s">
        <v>132</v>
      </c>
      <c r="R71" s="255" t="s">
        <v>136</v>
      </c>
      <c r="S71" s="280">
        <v>45149</v>
      </c>
      <c r="T71" s="280">
        <v>45169</v>
      </c>
      <c r="U71" s="255"/>
    </row>
    <row r="72" spans="1:21">
      <c r="A72" s="279">
        <v>45140</v>
      </c>
      <c r="B72" s="255">
        <v>913</v>
      </c>
      <c r="P72" s="250">
        <v>0</v>
      </c>
    </row>
    <row r="73" spans="1:21">
      <c r="A73" s="279">
        <v>45141</v>
      </c>
      <c r="B73" s="255">
        <v>1274</v>
      </c>
      <c r="P73" s="250">
        <v>0</v>
      </c>
    </row>
    <row r="74" spans="1:21">
      <c r="A74" s="279">
        <v>45142</v>
      </c>
      <c r="B74" s="255">
        <v>1052</v>
      </c>
      <c r="P74" s="250">
        <v>0</v>
      </c>
    </row>
    <row r="75" spans="1:21">
      <c r="A75" s="279">
        <v>45143</v>
      </c>
      <c r="B75" s="255">
        <v>932</v>
      </c>
      <c r="P75" s="250">
        <v>0</v>
      </c>
    </row>
    <row r="76" spans="1:21">
      <c r="A76" s="279">
        <v>45144</v>
      </c>
      <c r="B76" s="255">
        <v>1107</v>
      </c>
      <c r="P76" s="250">
        <v>5</v>
      </c>
    </row>
    <row r="77" spans="1:21">
      <c r="A77" s="279">
        <v>45145</v>
      </c>
      <c r="B77" s="255">
        <v>1235</v>
      </c>
      <c r="P77" s="250">
        <v>8</v>
      </c>
    </row>
    <row r="78" spans="1:21">
      <c r="A78" s="279">
        <v>45146</v>
      </c>
      <c r="B78" s="255">
        <v>1035</v>
      </c>
      <c r="P78" s="250">
        <v>5</v>
      </c>
    </row>
    <row r="79" spans="1:21">
      <c r="A79" s="279">
        <v>45147</v>
      </c>
      <c r="B79" s="255">
        <v>1161</v>
      </c>
      <c r="P79" s="250">
        <v>0</v>
      </c>
    </row>
    <row r="80" spans="1:21">
      <c r="A80" s="279">
        <v>45148</v>
      </c>
      <c r="B80" s="255">
        <v>833</v>
      </c>
      <c r="P80" s="250">
        <v>0</v>
      </c>
    </row>
    <row r="81" spans="1:21">
      <c r="A81" s="279">
        <v>45149</v>
      </c>
      <c r="B81" s="255">
        <v>1347</v>
      </c>
      <c r="P81" s="250">
        <v>0</v>
      </c>
    </row>
    <row r="82" spans="1:21">
      <c r="A82" s="279">
        <v>45150</v>
      </c>
      <c r="B82" s="255">
        <v>1023</v>
      </c>
      <c r="P82" s="250">
        <v>0</v>
      </c>
    </row>
    <row r="83" spans="1:21">
      <c r="A83" s="279">
        <v>45151</v>
      </c>
      <c r="B83" s="255">
        <v>1309</v>
      </c>
      <c r="P83" s="250">
        <v>0</v>
      </c>
    </row>
    <row r="84" spans="1:21">
      <c r="A84" s="279">
        <v>45152</v>
      </c>
      <c r="B84" s="255">
        <v>1156</v>
      </c>
      <c r="P84" s="250">
        <v>0</v>
      </c>
    </row>
    <row r="85" spans="1:21">
      <c r="A85" s="279">
        <v>45153</v>
      </c>
      <c r="B85" s="255">
        <v>529</v>
      </c>
      <c r="P85" s="250">
        <v>0</v>
      </c>
    </row>
    <row r="86" spans="1:21">
      <c r="A86" s="279">
        <v>45154</v>
      </c>
      <c r="B86" s="255">
        <v>1359</v>
      </c>
      <c r="C86" s="255">
        <v>0.36</v>
      </c>
      <c r="D86" s="255">
        <v>1</v>
      </c>
      <c r="E86" s="255">
        <v>7.1</v>
      </c>
      <c r="F86" s="255">
        <v>1</v>
      </c>
      <c r="G86" s="255">
        <v>2</v>
      </c>
      <c r="H86" s="255">
        <v>2</v>
      </c>
      <c r="I86" s="255">
        <v>4.5</v>
      </c>
      <c r="J86" s="255">
        <v>0.16</v>
      </c>
      <c r="K86" s="255">
        <v>2.2999999999999998</v>
      </c>
      <c r="L86" s="255">
        <v>5.0999999999999996</v>
      </c>
      <c r="M86" s="255">
        <v>1.1000000000000001</v>
      </c>
      <c r="N86" s="255">
        <v>0.18</v>
      </c>
      <c r="O86" s="255">
        <v>2</v>
      </c>
      <c r="P86" s="250">
        <v>0</v>
      </c>
      <c r="Q86" s="255" t="s">
        <v>130</v>
      </c>
      <c r="R86" s="255" t="s">
        <v>137</v>
      </c>
      <c r="S86" s="280">
        <v>45169</v>
      </c>
      <c r="T86" s="280">
        <v>45169</v>
      </c>
      <c r="U86" s="255"/>
    </row>
    <row r="87" spans="1:21">
      <c r="A87" s="279">
        <v>45155</v>
      </c>
      <c r="B87" s="255">
        <v>1366</v>
      </c>
      <c r="P87" s="250">
        <v>0</v>
      </c>
    </row>
    <row r="88" spans="1:21">
      <c r="A88" s="279">
        <v>45156</v>
      </c>
      <c r="B88" s="255">
        <v>1128</v>
      </c>
      <c r="P88" s="250">
        <v>0</v>
      </c>
    </row>
    <row r="89" spans="1:21">
      <c r="A89" s="279">
        <v>45157</v>
      </c>
      <c r="B89" s="255">
        <v>1143</v>
      </c>
      <c r="P89" s="250">
        <v>0</v>
      </c>
    </row>
    <row r="90" spans="1:21">
      <c r="A90" s="279">
        <v>45158</v>
      </c>
      <c r="B90" s="255">
        <v>1115</v>
      </c>
      <c r="P90" s="250">
        <v>0</v>
      </c>
    </row>
    <row r="91" spans="1:21">
      <c r="A91" s="279">
        <v>45159</v>
      </c>
      <c r="B91" s="255">
        <v>1122</v>
      </c>
      <c r="P91" s="250">
        <v>0</v>
      </c>
    </row>
    <row r="92" spans="1:21">
      <c r="A92" s="279">
        <v>45160</v>
      </c>
      <c r="B92" s="255">
        <v>523</v>
      </c>
      <c r="P92" s="250">
        <v>0</v>
      </c>
    </row>
    <row r="93" spans="1:21">
      <c r="A93" s="279">
        <v>45161</v>
      </c>
      <c r="B93" s="255">
        <v>1196</v>
      </c>
      <c r="P93" s="250">
        <v>0</v>
      </c>
    </row>
    <row r="94" spans="1:21">
      <c r="A94" s="279">
        <v>45162</v>
      </c>
      <c r="B94" s="255">
        <v>1450</v>
      </c>
      <c r="P94" s="250">
        <v>0</v>
      </c>
    </row>
    <row r="95" spans="1:21">
      <c r="A95" s="279">
        <v>45163</v>
      </c>
      <c r="B95" s="255">
        <v>1041</v>
      </c>
      <c r="P95" s="250">
        <v>0</v>
      </c>
    </row>
    <row r="96" spans="1:21">
      <c r="A96" s="279">
        <v>45164</v>
      </c>
      <c r="B96" s="255">
        <v>1056</v>
      </c>
      <c r="P96" s="250">
        <v>0</v>
      </c>
    </row>
    <row r="97" spans="1:21">
      <c r="A97" s="279">
        <v>45165</v>
      </c>
      <c r="B97" s="255">
        <v>1016</v>
      </c>
      <c r="P97" s="250">
        <v>0</v>
      </c>
    </row>
    <row r="98" spans="1:21">
      <c r="A98" s="279">
        <v>45166</v>
      </c>
      <c r="B98" s="255">
        <v>480</v>
      </c>
      <c r="P98" s="250">
        <v>0</v>
      </c>
    </row>
    <row r="99" spans="1:21">
      <c r="A99" s="279">
        <v>45167</v>
      </c>
      <c r="B99" s="255">
        <v>1435</v>
      </c>
      <c r="C99" s="255">
        <v>0.89</v>
      </c>
      <c r="D99" s="255">
        <v>1</v>
      </c>
      <c r="E99" s="255">
        <v>7</v>
      </c>
      <c r="F99" s="255">
        <v>1</v>
      </c>
      <c r="G99" s="255">
        <v>5</v>
      </c>
      <c r="H99" s="255">
        <v>3</v>
      </c>
      <c r="I99" s="255">
        <v>4.9000000000000004</v>
      </c>
      <c r="J99" s="255">
        <v>0.25</v>
      </c>
      <c r="K99" s="255">
        <v>2.7</v>
      </c>
      <c r="L99" s="255">
        <v>5</v>
      </c>
      <c r="M99" s="255">
        <v>1</v>
      </c>
      <c r="N99" s="255">
        <v>0.25</v>
      </c>
      <c r="O99" s="255">
        <v>5</v>
      </c>
      <c r="P99" s="250">
        <v>0</v>
      </c>
      <c r="Q99" s="255" t="s">
        <v>115</v>
      </c>
      <c r="R99" s="255" t="s">
        <v>138</v>
      </c>
      <c r="S99" s="280">
        <v>45181</v>
      </c>
      <c r="T99" s="280">
        <v>45052</v>
      </c>
      <c r="U99" s="255"/>
    </row>
    <row r="100" spans="1:21">
      <c r="A100" s="279">
        <v>45168</v>
      </c>
      <c r="B100" s="255">
        <v>1012</v>
      </c>
      <c r="P100" s="250">
        <v>0</v>
      </c>
    </row>
    <row r="101" spans="1:21">
      <c r="A101" s="279">
        <v>45169</v>
      </c>
      <c r="B101" s="255">
        <v>1065</v>
      </c>
      <c r="P101" s="250">
        <v>0</v>
      </c>
    </row>
    <row r="102" spans="1:21">
      <c r="A102" s="279">
        <v>45170</v>
      </c>
      <c r="B102" s="255">
        <v>1162</v>
      </c>
      <c r="P102" s="250">
        <v>0</v>
      </c>
    </row>
    <row r="103" spans="1:21">
      <c r="A103" s="279">
        <v>45171</v>
      </c>
      <c r="B103" s="255">
        <v>1140</v>
      </c>
      <c r="P103" s="250">
        <v>0</v>
      </c>
    </row>
    <row r="104" spans="1:21">
      <c r="A104" s="279">
        <v>45172</v>
      </c>
      <c r="B104" s="255">
        <v>1069</v>
      </c>
      <c r="P104" s="250">
        <v>0</v>
      </c>
    </row>
    <row r="105" spans="1:21">
      <c r="A105" s="279">
        <v>45173</v>
      </c>
      <c r="B105" s="255">
        <v>1121</v>
      </c>
      <c r="P105" s="250">
        <v>0</v>
      </c>
    </row>
    <row r="106" spans="1:21">
      <c r="A106" s="279">
        <v>45174</v>
      </c>
      <c r="B106" s="255">
        <v>1201</v>
      </c>
      <c r="P106" s="250">
        <v>0</v>
      </c>
    </row>
    <row r="107" spans="1:21">
      <c r="A107" s="279">
        <v>45175</v>
      </c>
      <c r="B107" s="255">
        <v>1068</v>
      </c>
      <c r="P107" s="250">
        <v>0</v>
      </c>
    </row>
    <row r="108" spans="1:21">
      <c r="A108" s="279">
        <v>45176</v>
      </c>
      <c r="B108" s="255">
        <v>903</v>
      </c>
      <c r="P108" s="250">
        <v>0</v>
      </c>
    </row>
    <row r="109" spans="1:21">
      <c r="A109" s="279">
        <v>45177</v>
      </c>
      <c r="B109" s="255">
        <v>1278</v>
      </c>
      <c r="P109" s="250">
        <v>0</v>
      </c>
    </row>
    <row r="110" spans="1:21">
      <c r="A110" s="279">
        <v>45178</v>
      </c>
      <c r="B110" s="255">
        <v>1123</v>
      </c>
      <c r="P110" s="250">
        <v>0</v>
      </c>
    </row>
    <row r="111" spans="1:21">
      <c r="A111" s="279">
        <v>45179</v>
      </c>
      <c r="B111" s="255">
        <v>797</v>
      </c>
      <c r="P111" s="250">
        <v>0</v>
      </c>
    </row>
    <row r="112" spans="1:21">
      <c r="A112" s="279">
        <v>45180</v>
      </c>
      <c r="B112" s="255">
        <v>1170</v>
      </c>
      <c r="P112" s="250">
        <v>6</v>
      </c>
    </row>
    <row r="113" spans="1:21">
      <c r="A113" s="279">
        <v>45181</v>
      </c>
      <c r="B113" s="255">
        <v>1077</v>
      </c>
      <c r="C113" s="255">
        <v>0.03</v>
      </c>
      <c r="D113" s="255">
        <v>1</v>
      </c>
      <c r="E113" s="255">
        <v>6.9</v>
      </c>
      <c r="F113" s="255">
        <v>1</v>
      </c>
      <c r="G113" s="255">
        <v>4</v>
      </c>
      <c r="H113" s="255">
        <v>2</v>
      </c>
      <c r="I113" s="255">
        <v>6.8</v>
      </c>
      <c r="J113" s="255">
        <v>0.4</v>
      </c>
      <c r="K113" s="255">
        <v>2.1</v>
      </c>
      <c r="L113" s="255">
        <v>7.3</v>
      </c>
      <c r="M113" s="255">
        <v>1.1000000000000001</v>
      </c>
      <c r="N113" s="255">
        <v>0.43</v>
      </c>
      <c r="O113" s="255">
        <v>4</v>
      </c>
      <c r="P113" s="250">
        <v>0</v>
      </c>
      <c r="Q113" s="255" t="s">
        <v>115</v>
      </c>
      <c r="R113" s="255" t="s">
        <v>139</v>
      </c>
      <c r="S113" s="280">
        <v>45195</v>
      </c>
      <c r="T113" s="280">
        <v>45052</v>
      </c>
      <c r="U113" s="255"/>
    </row>
    <row r="114" spans="1:21">
      <c r="A114" s="279">
        <v>45182</v>
      </c>
      <c r="B114" s="255">
        <v>1047</v>
      </c>
      <c r="P114" s="250">
        <v>0</v>
      </c>
    </row>
    <row r="115" spans="1:21">
      <c r="A115" s="279">
        <v>45183</v>
      </c>
      <c r="B115" s="255">
        <v>762</v>
      </c>
      <c r="P115" s="250">
        <v>0</v>
      </c>
    </row>
    <row r="116" spans="1:21">
      <c r="A116" s="279">
        <v>45184</v>
      </c>
      <c r="B116" s="255">
        <v>1219</v>
      </c>
      <c r="P116" s="250">
        <v>0</v>
      </c>
    </row>
    <row r="117" spans="1:21">
      <c r="A117" s="279">
        <v>45185</v>
      </c>
      <c r="B117" s="255">
        <v>821</v>
      </c>
      <c r="P117" s="250">
        <v>0</v>
      </c>
    </row>
    <row r="118" spans="1:21">
      <c r="A118" s="279">
        <v>45186</v>
      </c>
      <c r="B118" s="255">
        <v>1084</v>
      </c>
      <c r="P118" s="250">
        <v>0</v>
      </c>
    </row>
    <row r="119" spans="1:21">
      <c r="A119" s="279">
        <v>45187</v>
      </c>
      <c r="B119" s="255">
        <v>1307</v>
      </c>
      <c r="P119" s="250">
        <v>0</v>
      </c>
    </row>
    <row r="120" spans="1:21">
      <c r="A120" s="279">
        <v>45188</v>
      </c>
      <c r="B120" s="255">
        <v>1278</v>
      </c>
      <c r="P120" s="250">
        <v>0</v>
      </c>
    </row>
    <row r="121" spans="1:21">
      <c r="A121" s="279">
        <v>45189</v>
      </c>
      <c r="B121" s="255">
        <v>639</v>
      </c>
      <c r="P121" s="250">
        <v>0</v>
      </c>
    </row>
    <row r="122" spans="1:21">
      <c r="A122" s="279">
        <v>45190</v>
      </c>
      <c r="B122" s="255">
        <v>1252</v>
      </c>
      <c r="P122" s="250">
        <v>0</v>
      </c>
    </row>
    <row r="123" spans="1:21">
      <c r="A123" s="279">
        <v>45191</v>
      </c>
      <c r="B123" s="255">
        <v>1150</v>
      </c>
      <c r="P123" s="250">
        <v>0</v>
      </c>
    </row>
    <row r="124" spans="1:21">
      <c r="A124" s="279">
        <v>45192</v>
      </c>
      <c r="B124" s="255">
        <v>1250</v>
      </c>
      <c r="P124" s="250">
        <v>0</v>
      </c>
    </row>
    <row r="125" spans="1:21">
      <c r="A125" s="279">
        <v>45193</v>
      </c>
      <c r="B125" s="255">
        <v>1130</v>
      </c>
      <c r="P125" s="250">
        <v>0</v>
      </c>
    </row>
    <row r="126" spans="1:21">
      <c r="A126" s="279">
        <v>45194</v>
      </c>
      <c r="B126" s="255">
        <v>1049</v>
      </c>
      <c r="P126" s="250">
        <v>2</v>
      </c>
    </row>
    <row r="127" spans="1:21">
      <c r="A127" s="279">
        <v>45195</v>
      </c>
      <c r="B127" s="255">
        <v>1184</v>
      </c>
      <c r="C127" s="255">
        <v>0.94</v>
      </c>
      <c r="D127" s="255">
        <v>1</v>
      </c>
      <c r="E127" s="255">
        <v>7.1</v>
      </c>
      <c r="F127" s="255">
        <v>1</v>
      </c>
      <c r="G127" s="255">
        <v>4</v>
      </c>
      <c r="H127" s="255">
        <v>2</v>
      </c>
      <c r="I127" s="255">
        <v>5.7</v>
      </c>
      <c r="J127" s="255">
        <v>0.27</v>
      </c>
      <c r="K127" s="255">
        <v>2.2999999999999998</v>
      </c>
      <c r="L127" s="255">
        <v>6.7</v>
      </c>
      <c r="M127" s="255">
        <v>1.2</v>
      </c>
      <c r="N127" s="255">
        <v>0.32</v>
      </c>
      <c r="O127" s="255">
        <v>4</v>
      </c>
      <c r="P127" s="250">
        <v>0</v>
      </c>
      <c r="Q127" s="255" t="s">
        <v>115</v>
      </c>
      <c r="R127" s="255" t="s">
        <v>140</v>
      </c>
      <c r="S127" s="280">
        <v>45204</v>
      </c>
      <c r="T127" s="280">
        <v>45205</v>
      </c>
      <c r="U127" s="255"/>
    </row>
    <row r="128" spans="1:21">
      <c r="A128" s="279">
        <v>45196</v>
      </c>
      <c r="B128" s="255">
        <v>1170</v>
      </c>
      <c r="P128" s="250">
        <v>0</v>
      </c>
    </row>
    <row r="129" spans="1:21">
      <c r="A129" s="279">
        <v>45197</v>
      </c>
      <c r="B129" s="255">
        <v>1178</v>
      </c>
      <c r="P129" s="250">
        <v>0</v>
      </c>
    </row>
    <row r="130" spans="1:21">
      <c r="A130" s="279">
        <v>45198</v>
      </c>
      <c r="B130" s="255">
        <v>1230</v>
      </c>
      <c r="P130" s="250">
        <v>0</v>
      </c>
    </row>
    <row r="131" spans="1:21">
      <c r="A131" s="279">
        <v>45199</v>
      </c>
      <c r="B131" s="255">
        <v>1171</v>
      </c>
      <c r="P131" s="250">
        <v>0</v>
      </c>
    </row>
    <row r="132" spans="1:21">
      <c r="A132" s="279">
        <v>45200</v>
      </c>
      <c r="B132" s="255">
        <v>1171</v>
      </c>
      <c r="P132" s="250">
        <v>0</v>
      </c>
    </row>
    <row r="133" spans="1:21">
      <c r="A133" s="279">
        <v>45201</v>
      </c>
      <c r="B133" s="255">
        <v>1178</v>
      </c>
      <c r="P133" s="250">
        <v>0</v>
      </c>
    </row>
    <row r="134" spans="1:21">
      <c r="A134" s="279">
        <v>45202</v>
      </c>
      <c r="B134" s="255">
        <v>1080</v>
      </c>
      <c r="P134" s="250">
        <v>0</v>
      </c>
    </row>
    <row r="135" spans="1:21">
      <c r="A135" s="279">
        <v>45203</v>
      </c>
      <c r="B135" s="255">
        <v>1017</v>
      </c>
      <c r="P135" s="250">
        <v>0</v>
      </c>
    </row>
    <row r="136" spans="1:21">
      <c r="A136" s="279">
        <v>45204</v>
      </c>
      <c r="B136" s="255">
        <v>1004</v>
      </c>
      <c r="P136" s="250">
        <v>0</v>
      </c>
    </row>
    <row r="137" spans="1:21">
      <c r="A137" s="279">
        <v>45205</v>
      </c>
      <c r="B137" s="255">
        <v>677</v>
      </c>
      <c r="P137" s="250">
        <v>0</v>
      </c>
    </row>
    <row r="138" spans="1:21">
      <c r="A138" s="279">
        <v>45206</v>
      </c>
      <c r="B138" s="255">
        <v>1270</v>
      </c>
      <c r="P138" s="250">
        <v>0</v>
      </c>
    </row>
    <row r="139" spans="1:21">
      <c r="A139" s="279">
        <v>45207</v>
      </c>
      <c r="B139" s="255">
        <v>974</v>
      </c>
      <c r="P139" s="250">
        <v>0</v>
      </c>
    </row>
    <row r="140" spans="1:21">
      <c r="A140" s="279">
        <v>45208</v>
      </c>
      <c r="B140" s="255">
        <v>1094</v>
      </c>
      <c r="P140" s="250">
        <v>16</v>
      </c>
    </row>
    <row r="141" spans="1:21">
      <c r="A141" s="279">
        <v>45209</v>
      </c>
      <c r="B141" s="255">
        <v>776</v>
      </c>
      <c r="C141" s="255">
        <v>0.35</v>
      </c>
      <c r="D141" s="255">
        <v>1</v>
      </c>
      <c r="E141" s="255">
        <v>7.2</v>
      </c>
      <c r="F141" s="255">
        <v>1</v>
      </c>
      <c r="G141" s="255">
        <v>4</v>
      </c>
      <c r="H141" s="255">
        <v>1</v>
      </c>
      <c r="I141" s="255">
        <v>8.4</v>
      </c>
      <c r="J141" s="255">
        <v>0.21</v>
      </c>
      <c r="K141" s="255">
        <v>0.8</v>
      </c>
      <c r="L141" s="255">
        <v>6.5</v>
      </c>
      <c r="M141" s="255">
        <v>0.8</v>
      </c>
      <c r="N141" s="255">
        <v>0.16</v>
      </c>
      <c r="O141" s="255">
        <v>3</v>
      </c>
      <c r="P141" s="250">
        <v>0</v>
      </c>
      <c r="Q141" s="255" t="s">
        <v>115</v>
      </c>
      <c r="R141" s="275">
        <v>0.35416666666666669</v>
      </c>
      <c r="S141" s="280">
        <v>45218</v>
      </c>
      <c r="T141" s="280">
        <v>45233</v>
      </c>
      <c r="U141" s="255"/>
    </row>
    <row r="142" spans="1:21">
      <c r="A142" s="279">
        <v>45210</v>
      </c>
      <c r="B142" s="255">
        <v>1333</v>
      </c>
      <c r="P142" s="250">
        <v>0</v>
      </c>
    </row>
    <row r="143" spans="1:21">
      <c r="A143" s="279">
        <v>45211</v>
      </c>
      <c r="B143" s="255">
        <v>969</v>
      </c>
      <c r="P143" s="250" t="s">
        <v>1</v>
      </c>
    </row>
    <row r="144" spans="1:21">
      <c r="A144" s="279">
        <v>45212</v>
      </c>
      <c r="B144" s="255">
        <v>1027</v>
      </c>
      <c r="P144" s="250">
        <v>0</v>
      </c>
    </row>
    <row r="145" spans="1:21">
      <c r="A145" s="279">
        <v>45213</v>
      </c>
      <c r="B145" s="255">
        <v>1023</v>
      </c>
      <c r="P145" s="250">
        <v>0</v>
      </c>
    </row>
    <row r="146" spans="1:21">
      <c r="A146" s="279">
        <v>45214</v>
      </c>
      <c r="B146" s="255">
        <v>1031</v>
      </c>
      <c r="P146" s="250">
        <v>0</v>
      </c>
    </row>
    <row r="147" spans="1:21">
      <c r="A147" s="279">
        <v>45215</v>
      </c>
      <c r="B147" s="255">
        <v>796</v>
      </c>
      <c r="P147" s="250">
        <v>0</v>
      </c>
    </row>
    <row r="148" spans="1:21">
      <c r="A148" s="279">
        <v>45216</v>
      </c>
      <c r="B148" s="255">
        <v>1221</v>
      </c>
      <c r="P148" s="250">
        <v>0</v>
      </c>
    </row>
    <row r="149" spans="1:21">
      <c r="A149" s="279">
        <v>45217</v>
      </c>
      <c r="B149" s="255">
        <v>978</v>
      </c>
      <c r="P149" s="250">
        <v>2</v>
      </c>
    </row>
    <row r="150" spans="1:21">
      <c r="A150" s="279">
        <v>45218</v>
      </c>
      <c r="B150" s="255">
        <v>1034</v>
      </c>
      <c r="P150" s="250">
        <v>2</v>
      </c>
    </row>
    <row r="151" spans="1:21">
      <c r="A151" s="279">
        <v>45219</v>
      </c>
      <c r="B151" s="255">
        <v>1038</v>
      </c>
      <c r="P151" s="250">
        <v>0</v>
      </c>
    </row>
    <row r="152" spans="1:21">
      <c r="A152" s="279">
        <v>45220</v>
      </c>
      <c r="B152" s="255"/>
      <c r="P152" s="250">
        <v>0</v>
      </c>
    </row>
    <row r="153" spans="1:21">
      <c r="A153" s="279">
        <v>45221</v>
      </c>
      <c r="B153" s="255">
        <v>1046</v>
      </c>
      <c r="P153" s="250">
        <v>0</v>
      </c>
    </row>
    <row r="154" spans="1:21">
      <c r="A154" s="279">
        <v>45222</v>
      </c>
      <c r="B154" s="255">
        <v>1049</v>
      </c>
      <c r="C154" s="255">
        <v>0.46</v>
      </c>
      <c r="D154" s="255">
        <v>1</v>
      </c>
      <c r="E154" s="255">
        <v>7.2</v>
      </c>
      <c r="F154" s="255">
        <v>1</v>
      </c>
      <c r="G154" s="255">
        <v>4</v>
      </c>
      <c r="H154" s="255">
        <v>3</v>
      </c>
      <c r="I154" s="255">
        <v>6.2</v>
      </c>
      <c r="J154" s="255">
        <v>0.33</v>
      </c>
      <c r="K154" s="255">
        <v>3.1</v>
      </c>
      <c r="L154" s="255">
        <v>6.5</v>
      </c>
      <c r="M154" s="255">
        <v>1</v>
      </c>
      <c r="N154" s="255">
        <v>0.35</v>
      </c>
      <c r="O154" s="255">
        <v>4</v>
      </c>
      <c r="P154" s="250">
        <v>0</v>
      </c>
      <c r="Q154" s="255" t="s">
        <v>141</v>
      </c>
      <c r="R154" s="275">
        <v>0.59722222222222221</v>
      </c>
      <c r="S154" s="280">
        <v>45233</v>
      </c>
      <c r="T154" s="280">
        <v>45236</v>
      </c>
      <c r="U154" s="255"/>
    </row>
    <row r="155" spans="1:21">
      <c r="A155" s="279">
        <v>45223</v>
      </c>
      <c r="B155" s="255">
        <v>1045</v>
      </c>
      <c r="P155" s="250">
        <v>0</v>
      </c>
    </row>
    <row r="156" spans="1:21">
      <c r="A156" s="279">
        <v>45224</v>
      </c>
      <c r="B156" s="255">
        <v>933</v>
      </c>
      <c r="P156" s="250">
        <v>0</v>
      </c>
    </row>
    <row r="157" spans="1:21">
      <c r="A157" s="279">
        <v>45225</v>
      </c>
      <c r="B157" s="255">
        <v>530</v>
      </c>
      <c r="P157" s="250">
        <v>0</v>
      </c>
    </row>
    <row r="158" spans="1:21">
      <c r="A158" s="279">
        <v>45226</v>
      </c>
      <c r="B158" s="255">
        <v>1508</v>
      </c>
      <c r="P158" s="250">
        <v>55</v>
      </c>
    </row>
    <row r="159" spans="1:21">
      <c r="A159" s="279">
        <v>45227</v>
      </c>
      <c r="B159" s="255">
        <v>1876</v>
      </c>
      <c r="P159" s="250">
        <v>0</v>
      </c>
    </row>
    <row r="160" spans="1:21">
      <c r="A160" s="279">
        <v>45228</v>
      </c>
      <c r="B160" s="255">
        <v>1708</v>
      </c>
      <c r="P160" s="250">
        <v>0</v>
      </c>
    </row>
    <row r="161" spans="1:21">
      <c r="A161" s="279">
        <v>45229</v>
      </c>
      <c r="B161" s="255">
        <v>1155</v>
      </c>
      <c r="P161" s="250">
        <v>50</v>
      </c>
    </row>
    <row r="162" spans="1:21">
      <c r="A162" s="279">
        <v>45230</v>
      </c>
      <c r="B162" s="255">
        <v>465</v>
      </c>
      <c r="P162" s="250">
        <v>0</v>
      </c>
    </row>
    <row r="163" spans="1:21">
      <c r="A163" s="279">
        <v>45231</v>
      </c>
      <c r="B163" s="255">
        <v>1467</v>
      </c>
      <c r="P163" s="250">
        <v>0</v>
      </c>
    </row>
    <row r="164" spans="1:21">
      <c r="A164" s="279">
        <v>45232</v>
      </c>
      <c r="B164" s="255">
        <v>1362</v>
      </c>
      <c r="P164" s="250">
        <v>0</v>
      </c>
    </row>
    <row r="165" spans="1:21">
      <c r="A165" s="279">
        <v>45233</v>
      </c>
      <c r="B165" s="255">
        <v>1234</v>
      </c>
      <c r="P165" s="250">
        <v>0</v>
      </c>
    </row>
    <row r="166" spans="1:21">
      <c r="A166" s="279">
        <v>45234</v>
      </c>
      <c r="B166" s="255">
        <v>1297</v>
      </c>
      <c r="P166" s="250">
        <v>0</v>
      </c>
    </row>
    <row r="167" spans="1:21">
      <c r="A167" s="279">
        <v>45235</v>
      </c>
      <c r="B167" s="255">
        <v>1909</v>
      </c>
      <c r="P167" s="250">
        <v>0</v>
      </c>
    </row>
    <row r="168" spans="1:21">
      <c r="A168" s="279">
        <v>45236</v>
      </c>
      <c r="B168" s="255">
        <v>2699</v>
      </c>
      <c r="C168" s="285">
        <v>1.5</v>
      </c>
      <c r="D168" s="285">
        <v>1</v>
      </c>
      <c r="E168" s="285">
        <v>7.2</v>
      </c>
      <c r="F168" s="285">
        <v>2</v>
      </c>
      <c r="G168" s="285">
        <v>18</v>
      </c>
      <c r="H168" s="285">
        <v>6</v>
      </c>
      <c r="I168" s="285">
        <v>7.1</v>
      </c>
      <c r="J168" s="285">
        <v>0.4</v>
      </c>
      <c r="K168" s="285">
        <v>15.7</v>
      </c>
      <c r="L168" s="285">
        <v>19.2</v>
      </c>
      <c r="M168" s="285">
        <v>2.7</v>
      </c>
      <c r="N168" s="285">
        <v>1.08</v>
      </c>
      <c r="O168" s="285">
        <v>49</v>
      </c>
      <c r="P168" s="250">
        <v>180</v>
      </c>
      <c r="Q168" s="255" t="s">
        <v>141</v>
      </c>
      <c r="R168" s="275">
        <v>0.56944444444444442</v>
      </c>
      <c r="S168" s="280">
        <v>45250</v>
      </c>
      <c r="T168" s="280">
        <v>45250</v>
      </c>
      <c r="U168" s="255"/>
    </row>
    <row r="169" spans="1:21">
      <c r="A169" s="279">
        <v>45237</v>
      </c>
      <c r="B169" s="255">
        <v>1872</v>
      </c>
      <c r="P169" s="250">
        <v>16</v>
      </c>
    </row>
    <row r="170" spans="1:21">
      <c r="A170" s="279">
        <v>45238</v>
      </c>
      <c r="B170" s="255">
        <v>1728</v>
      </c>
      <c r="P170" s="250">
        <v>0</v>
      </c>
    </row>
    <row r="171" spans="1:21">
      <c r="A171" s="279">
        <v>45239</v>
      </c>
      <c r="B171" s="255">
        <v>2019</v>
      </c>
      <c r="P171" s="250">
        <v>0</v>
      </c>
    </row>
    <row r="172" spans="1:21">
      <c r="A172" s="279">
        <v>45240</v>
      </c>
      <c r="B172" s="255">
        <v>1391</v>
      </c>
      <c r="P172" s="250">
        <v>0</v>
      </c>
    </row>
    <row r="173" spans="1:21">
      <c r="A173" s="279">
        <v>45241</v>
      </c>
      <c r="B173" s="255">
        <v>1737</v>
      </c>
      <c r="P173" s="250">
        <v>0</v>
      </c>
    </row>
    <row r="174" spans="1:21">
      <c r="A174" s="279">
        <v>45242</v>
      </c>
      <c r="B174" s="255">
        <v>1493</v>
      </c>
      <c r="P174" s="250">
        <v>0</v>
      </c>
    </row>
    <row r="175" spans="1:21">
      <c r="A175" s="279">
        <v>45243</v>
      </c>
      <c r="B175" s="255">
        <v>1484</v>
      </c>
      <c r="P175" s="250">
        <v>0</v>
      </c>
    </row>
    <row r="176" spans="1:21">
      <c r="A176" s="279">
        <v>45244</v>
      </c>
      <c r="B176" s="255">
        <v>1711</v>
      </c>
      <c r="P176" s="250">
        <v>0</v>
      </c>
    </row>
    <row r="177" spans="1:21">
      <c r="A177" s="279">
        <v>45245</v>
      </c>
      <c r="B177" s="255">
        <v>1396</v>
      </c>
      <c r="P177" s="250">
        <v>0</v>
      </c>
    </row>
    <row r="178" spans="1:21">
      <c r="A178" s="279">
        <v>45246</v>
      </c>
      <c r="B178" s="255">
        <v>1268</v>
      </c>
      <c r="P178" s="250">
        <v>0</v>
      </c>
    </row>
    <row r="179" spans="1:21">
      <c r="A179" s="279">
        <v>45247</v>
      </c>
      <c r="B179" s="255">
        <v>2172</v>
      </c>
      <c r="P179" s="250">
        <v>1</v>
      </c>
    </row>
    <row r="180" spans="1:21">
      <c r="A180" s="279">
        <v>45248</v>
      </c>
      <c r="B180" s="255">
        <v>2145</v>
      </c>
      <c r="P180" s="250">
        <v>10</v>
      </c>
    </row>
    <row r="181" spans="1:21">
      <c r="A181" s="279">
        <v>45249</v>
      </c>
      <c r="B181" s="255">
        <v>2669</v>
      </c>
      <c r="P181" s="250">
        <v>0</v>
      </c>
    </row>
    <row r="182" spans="1:21">
      <c r="A182" s="279">
        <v>45250</v>
      </c>
      <c r="B182" s="255">
        <v>2796</v>
      </c>
      <c r="P182" s="250">
        <v>0</v>
      </c>
    </row>
    <row r="183" spans="1:21">
      <c r="A183" s="279">
        <v>45251</v>
      </c>
      <c r="B183" s="255">
        <v>2320</v>
      </c>
      <c r="C183" s="285">
        <v>0.5</v>
      </c>
      <c r="D183" s="285">
        <v>1</v>
      </c>
      <c r="E183" s="285">
        <v>6.9</v>
      </c>
      <c r="F183" s="285" t="s">
        <v>42</v>
      </c>
      <c r="G183" s="285">
        <v>3</v>
      </c>
      <c r="H183" s="285">
        <v>2</v>
      </c>
      <c r="I183" s="285">
        <v>6.9</v>
      </c>
      <c r="J183" s="285">
        <v>0.1</v>
      </c>
      <c r="K183" s="285">
        <v>6.15</v>
      </c>
      <c r="L183" s="285">
        <v>19.29</v>
      </c>
      <c r="M183" s="285">
        <v>2.8</v>
      </c>
      <c r="N183" s="285">
        <v>0.34</v>
      </c>
      <c r="O183" s="285">
        <v>9.51</v>
      </c>
      <c r="P183" s="250">
        <v>12.5</v>
      </c>
      <c r="Q183" s="255" t="s">
        <v>130</v>
      </c>
      <c r="R183" s="275">
        <v>0.37152777777777773</v>
      </c>
      <c r="S183" s="280">
        <v>45266</v>
      </c>
      <c r="T183" s="280">
        <v>45275</v>
      </c>
      <c r="U183" s="255"/>
    </row>
    <row r="184" spans="1:21">
      <c r="A184" s="279">
        <v>45252</v>
      </c>
      <c r="B184" s="255">
        <v>2300</v>
      </c>
      <c r="P184" s="250">
        <v>0</v>
      </c>
    </row>
    <row r="185" spans="1:21">
      <c r="A185" s="279">
        <v>45253</v>
      </c>
      <c r="B185" s="255">
        <v>2337</v>
      </c>
      <c r="P185" s="250">
        <v>0</v>
      </c>
    </row>
    <row r="186" spans="1:21">
      <c r="A186" s="279">
        <v>45254</v>
      </c>
      <c r="B186" s="255">
        <v>2087</v>
      </c>
      <c r="P186" s="250">
        <v>4</v>
      </c>
    </row>
    <row r="187" spans="1:21">
      <c r="A187" s="279">
        <v>45255</v>
      </c>
      <c r="B187" s="255">
        <v>2129</v>
      </c>
      <c r="P187" s="250">
        <v>0</v>
      </c>
    </row>
    <row r="188" spans="1:21">
      <c r="A188" s="279">
        <v>45256</v>
      </c>
      <c r="B188" s="255">
        <v>2293</v>
      </c>
      <c r="P188" s="250">
        <v>0</v>
      </c>
    </row>
    <row r="189" spans="1:21">
      <c r="A189" s="279">
        <v>45257</v>
      </c>
      <c r="B189" s="255">
        <v>3234</v>
      </c>
      <c r="P189" s="250">
        <v>0</v>
      </c>
    </row>
    <row r="190" spans="1:21">
      <c r="A190" s="279">
        <v>45258</v>
      </c>
      <c r="B190" s="255">
        <v>2740</v>
      </c>
      <c r="P190" s="250">
        <v>3</v>
      </c>
    </row>
    <row r="191" spans="1:21">
      <c r="A191" s="279">
        <v>45259</v>
      </c>
      <c r="B191" s="255">
        <v>2571</v>
      </c>
      <c r="P191" s="250">
        <v>12</v>
      </c>
    </row>
    <row r="192" spans="1:21">
      <c r="A192" s="279">
        <v>45260</v>
      </c>
      <c r="B192" s="255">
        <v>2193</v>
      </c>
      <c r="P192" s="250">
        <v>1</v>
      </c>
    </row>
    <row r="193" spans="1:21">
      <c r="A193" s="279">
        <v>45261</v>
      </c>
      <c r="B193" s="255">
        <v>2077</v>
      </c>
      <c r="P193" s="250">
        <v>0</v>
      </c>
    </row>
    <row r="194" spans="1:21">
      <c r="A194" s="279">
        <v>45262</v>
      </c>
      <c r="B194" s="255">
        <v>2120</v>
      </c>
      <c r="P194" s="250">
        <v>0</v>
      </c>
    </row>
    <row r="195" spans="1:21">
      <c r="A195" s="279">
        <v>45263</v>
      </c>
      <c r="B195" s="255">
        <v>2202</v>
      </c>
      <c r="P195" s="250">
        <v>0</v>
      </c>
    </row>
    <row r="196" spans="1:21">
      <c r="A196" s="279">
        <v>45264</v>
      </c>
      <c r="B196" s="255">
        <v>2224</v>
      </c>
      <c r="P196" s="250">
        <v>0</v>
      </c>
    </row>
    <row r="197" spans="1:21">
      <c r="A197" s="279">
        <v>45265</v>
      </c>
      <c r="B197" s="255">
        <v>2210</v>
      </c>
      <c r="C197" s="285">
        <v>0.26</v>
      </c>
      <c r="D197" s="285">
        <v>1</v>
      </c>
      <c r="E197" s="285">
        <v>7.2</v>
      </c>
      <c r="F197" s="285" t="s">
        <v>42</v>
      </c>
      <c r="G197" s="285">
        <v>4</v>
      </c>
      <c r="H197" s="285">
        <v>1</v>
      </c>
      <c r="I197" s="285">
        <v>8.9</v>
      </c>
      <c r="J197" s="285">
        <v>0.3</v>
      </c>
      <c r="K197" s="285">
        <v>2.2200000000000002</v>
      </c>
      <c r="L197" s="285">
        <v>19.79</v>
      </c>
      <c r="M197" s="285">
        <v>2.2200000000000002</v>
      </c>
      <c r="N197" s="285">
        <v>0.73</v>
      </c>
      <c r="O197" s="285">
        <v>8.9</v>
      </c>
      <c r="P197" s="250">
        <v>0</v>
      </c>
      <c r="Q197" s="255" t="s">
        <v>115</v>
      </c>
      <c r="R197" s="275">
        <v>0.3125</v>
      </c>
      <c r="S197" s="280">
        <v>45275</v>
      </c>
      <c r="T197" s="280">
        <v>45275</v>
      </c>
      <c r="U197" s="255"/>
    </row>
    <row r="198" spans="1:21">
      <c r="A198" s="279">
        <v>45266</v>
      </c>
      <c r="B198" s="255">
        <v>2162</v>
      </c>
      <c r="P198" s="250">
        <v>0</v>
      </c>
    </row>
    <row r="199" spans="1:21">
      <c r="A199" s="279">
        <v>45267</v>
      </c>
      <c r="B199" s="255">
        <v>2071</v>
      </c>
      <c r="P199" s="250">
        <v>0</v>
      </c>
    </row>
    <row r="200" spans="1:21">
      <c r="A200" s="279">
        <v>45268</v>
      </c>
      <c r="B200" s="255">
        <v>2060</v>
      </c>
      <c r="P200" s="250">
        <v>0</v>
      </c>
    </row>
    <row r="201" spans="1:21">
      <c r="A201" s="279">
        <v>45269</v>
      </c>
      <c r="B201" s="255">
        <v>2035.0000000000002</v>
      </c>
      <c r="P201" s="250">
        <v>0</v>
      </c>
    </row>
    <row r="202" spans="1:21">
      <c r="A202" s="279">
        <v>45270</v>
      </c>
      <c r="B202" s="255">
        <v>2134</v>
      </c>
      <c r="P202" s="250">
        <v>0</v>
      </c>
    </row>
    <row r="203" spans="1:21">
      <c r="A203" s="279">
        <v>45271</v>
      </c>
      <c r="B203" s="255">
        <v>2151</v>
      </c>
      <c r="P203" s="250">
        <v>0</v>
      </c>
    </row>
    <row r="204" spans="1:21">
      <c r="A204" s="279">
        <v>45272</v>
      </c>
      <c r="B204" s="255">
        <v>2180</v>
      </c>
      <c r="P204" s="250">
        <v>0</v>
      </c>
    </row>
    <row r="205" spans="1:21">
      <c r="A205" s="279">
        <v>45273</v>
      </c>
      <c r="B205" s="255">
        <v>2178</v>
      </c>
      <c r="P205" s="250">
        <v>0</v>
      </c>
    </row>
    <row r="206" spans="1:21">
      <c r="A206" s="279">
        <v>45274</v>
      </c>
      <c r="B206" s="255">
        <v>1098</v>
      </c>
      <c r="P206" s="250">
        <v>0</v>
      </c>
    </row>
    <row r="207" spans="1:21">
      <c r="A207" s="279">
        <v>45275</v>
      </c>
      <c r="B207" s="255">
        <v>953</v>
      </c>
      <c r="P207" s="250">
        <v>8</v>
      </c>
    </row>
    <row r="208" spans="1:21">
      <c r="A208" s="279">
        <v>45276</v>
      </c>
      <c r="B208" s="255">
        <v>1266</v>
      </c>
      <c r="P208" s="250">
        <v>0</v>
      </c>
    </row>
    <row r="209" spans="1:21">
      <c r="A209" s="279">
        <v>45277</v>
      </c>
      <c r="B209" s="255">
        <v>1093</v>
      </c>
      <c r="P209" s="250">
        <v>0</v>
      </c>
    </row>
    <row r="210" spans="1:21">
      <c r="A210" s="279">
        <v>45278</v>
      </c>
      <c r="B210" s="255">
        <v>1423</v>
      </c>
      <c r="P210" s="250">
        <v>0</v>
      </c>
    </row>
    <row r="211" spans="1:21">
      <c r="A211" s="279">
        <v>45279</v>
      </c>
      <c r="B211" s="255">
        <v>1231</v>
      </c>
      <c r="P211" s="250">
        <v>0</v>
      </c>
    </row>
    <row r="212" spans="1:21">
      <c r="A212" s="279">
        <v>45280</v>
      </c>
      <c r="B212" s="255">
        <v>695</v>
      </c>
      <c r="P212" s="250">
        <v>0</v>
      </c>
    </row>
    <row r="213" spans="1:21">
      <c r="A213" s="279">
        <v>45281</v>
      </c>
      <c r="B213" s="255">
        <v>1571</v>
      </c>
      <c r="P213" s="250">
        <v>0</v>
      </c>
    </row>
    <row r="214" spans="1:21">
      <c r="A214" s="279">
        <v>45282</v>
      </c>
      <c r="B214" s="255">
        <v>921</v>
      </c>
      <c r="P214" s="250">
        <v>4</v>
      </c>
    </row>
    <row r="215" spans="1:21">
      <c r="A215" s="279">
        <v>45283</v>
      </c>
      <c r="B215" s="255">
        <v>1193</v>
      </c>
      <c r="P215" s="250">
        <v>0</v>
      </c>
    </row>
    <row r="216" spans="1:21">
      <c r="A216" s="279">
        <v>45284</v>
      </c>
      <c r="B216" s="255">
        <v>1096</v>
      </c>
      <c r="P216" s="250">
        <v>8</v>
      </c>
    </row>
    <row r="217" spans="1:21">
      <c r="A217" s="279">
        <v>45285</v>
      </c>
      <c r="B217" s="255">
        <v>1525</v>
      </c>
      <c r="P217" s="250">
        <v>0</v>
      </c>
    </row>
    <row r="218" spans="1:21">
      <c r="A218" s="279">
        <v>45286</v>
      </c>
      <c r="B218" s="255">
        <v>812</v>
      </c>
      <c r="P218" s="250">
        <v>7</v>
      </c>
    </row>
    <row r="219" spans="1:21">
      <c r="A219" s="279">
        <v>45287</v>
      </c>
      <c r="B219" s="255">
        <v>1636</v>
      </c>
      <c r="P219" s="250">
        <v>0</v>
      </c>
    </row>
    <row r="220" spans="1:21">
      <c r="A220" s="279">
        <v>45288</v>
      </c>
      <c r="B220" s="255">
        <v>1296</v>
      </c>
      <c r="P220" s="250">
        <v>0</v>
      </c>
    </row>
    <row r="221" spans="1:21">
      <c r="A221" s="279">
        <v>45289</v>
      </c>
      <c r="B221" s="255">
        <v>1254</v>
      </c>
      <c r="P221" s="250">
        <v>0</v>
      </c>
    </row>
    <row r="222" spans="1:21">
      <c r="A222" s="279">
        <v>45290</v>
      </c>
      <c r="B222" s="255">
        <v>1282</v>
      </c>
      <c r="P222" s="250">
        <v>0</v>
      </c>
    </row>
    <row r="223" spans="1:21">
      <c r="A223" s="279">
        <v>45291</v>
      </c>
      <c r="B223" s="255">
        <v>1698</v>
      </c>
      <c r="P223" s="250">
        <v>0</v>
      </c>
    </row>
    <row r="224" spans="1:21">
      <c r="A224" s="279">
        <v>45292</v>
      </c>
      <c r="B224" s="255">
        <v>1194</v>
      </c>
      <c r="C224" s="285">
        <v>0.6</v>
      </c>
      <c r="D224" s="285">
        <v>1</v>
      </c>
      <c r="E224" s="285">
        <v>7.8</v>
      </c>
      <c r="F224" s="285">
        <v>1</v>
      </c>
      <c r="G224" s="285">
        <v>2</v>
      </c>
      <c r="H224" s="285">
        <v>1</v>
      </c>
      <c r="I224" s="285">
        <v>5.8</v>
      </c>
      <c r="J224" s="285">
        <v>0.27</v>
      </c>
      <c r="K224" s="285">
        <v>1.7</v>
      </c>
      <c r="L224" s="285">
        <v>9.8000000000000007</v>
      </c>
      <c r="M224" s="285">
        <v>1.7</v>
      </c>
      <c r="N224" s="285">
        <v>0.46</v>
      </c>
      <c r="O224" s="285">
        <v>3</v>
      </c>
      <c r="P224" s="250">
        <v>8</v>
      </c>
      <c r="Q224" s="255" t="s">
        <v>115</v>
      </c>
      <c r="R224" s="275" t="s">
        <v>142</v>
      </c>
      <c r="S224" s="280">
        <v>45306</v>
      </c>
      <c r="T224" s="280">
        <v>45350</v>
      </c>
      <c r="U224" s="255"/>
    </row>
    <row r="225" spans="1:21">
      <c r="A225" s="279">
        <v>45293</v>
      </c>
      <c r="B225" s="255">
        <v>1418</v>
      </c>
      <c r="P225" s="250">
        <v>0</v>
      </c>
    </row>
    <row r="226" spans="1:21">
      <c r="A226" s="279">
        <v>45294</v>
      </c>
      <c r="B226" s="255">
        <v>1199</v>
      </c>
      <c r="P226" s="250">
        <v>0</v>
      </c>
    </row>
    <row r="227" spans="1:21">
      <c r="A227" s="279">
        <v>45295</v>
      </c>
      <c r="B227" s="255">
        <v>1391</v>
      </c>
      <c r="P227" s="250">
        <v>1</v>
      </c>
    </row>
    <row r="228" spans="1:21">
      <c r="A228" s="279">
        <v>45296</v>
      </c>
      <c r="B228" s="255">
        <v>1417</v>
      </c>
      <c r="P228" s="250">
        <v>0</v>
      </c>
    </row>
    <row r="229" spans="1:21">
      <c r="A229" s="279">
        <v>45297</v>
      </c>
      <c r="B229" s="255">
        <v>1011</v>
      </c>
      <c r="P229" s="250">
        <v>0</v>
      </c>
    </row>
    <row r="230" spans="1:21">
      <c r="A230" s="279">
        <v>45298</v>
      </c>
      <c r="B230" s="255">
        <v>1354</v>
      </c>
      <c r="P230" s="250">
        <v>0</v>
      </c>
    </row>
    <row r="231" spans="1:21">
      <c r="A231" s="279">
        <v>45299</v>
      </c>
      <c r="B231" s="255">
        <v>1150</v>
      </c>
      <c r="P231" s="250">
        <v>7</v>
      </c>
    </row>
    <row r="232" spans="1:21">
      <c r="A232" s="279">
        <v>45300</v>
      </c>
      <c r="B232" s="255">
        <v>1136</v>
      </c>
      <c r="P232" s="250">
        <v>0</v>
      </c>
    </row>
    <row r="233" spans="1:21">
      <c r="A233" s="279">
        <v>45301</v>
      </c>
      <c r="B233" s="255">
        <v>1115</v>
      </c>
      <c r="P233" s="250">
        <v>0</v>
      </c>
    </row>
    <row r="234" spans="1:21">
      <c r="A234" s="279">
        <v>45302</v>
      </c>
      <c r="B234" s="255">
        <v>1417</v>
      </c>
      <c r="P234" s="250">
        <v>0</v>
      </c>
    </row>
    <row r="235" spans="1:21">
      <c r="A235" s="279">
        <v>45303</v>
      </c>
      <c r="B235" s="255">
        <v>1060</v>
      </c>
      <c r="P235" s="250">
        <v>0</v>
      </c>
    </row>
    <row r="236" spans="1:21">
      <c r="A236" s="279">
        <v>45304</v>
      </c>
      <c r="B236" s="255">
        <v>1227</v>
      </c>
      <c r="P236" s="250">
        <v>0</v>
      </c>
    </row>
    <row r="237" spans="1:21">
      <c r="A237" s="279">
        <v>45305</v>
      </c>
      <c r="B237" s="255">
        <v>1189</v>
      </c>
      <c r="P237" s="250">
        <v>0</v>
      </c>
    </row>
    <row r="238" spans="1:21">
      <c r="A238" s="279">
        <v>45306</v>
      </c>
      <c r="B238" s="255">
        <v>1141</v>
      </c>
      <c r="C238" s="285">
        <v>0.61</v>
      </c>
      <c r="D238" s="285">
        <v>1</v>
      </c>
      <c r="E238" s="285">
        <v>7.3</v>
      </c>
      <c r="F238" s="285">
        <v>1</v>
      </c>
      <c r="G238" s="285">
        <v>3.8</v>
      </c>
      <c r="H238" s="285">
        <v>2.4</v>
      </c>
      <c r="I238" s="285">
        <v>3.1</v>
      </c>
      <c r="J238" s="285">
        <v>0.2</v>
      </c>
      <c r="K238" s="285">
        <v>2.9</v>
      </c>
      <c r="L238" s="285">
        <v>3.7</v>
      </c>
      <c r="M238" s="285">
        <v>1.2</v>
      </c>
      <c r="N238" s="285">
        <v>0.24</v>
      </c>
      <c r="O238" s="285">
        <v>5</v>
      </c>
      <c r="P238" s="250">
        <v>15</v>
      </c>
      <c r="Q238" s="255" t="s">
        <v>132</v>
      </c>
      <c r="R238" s="275" t="s">
        <v>143</v>
      </c>
      <c r="S238" s="280">
        <v>45324</v>
      </c>
      <c r="T238" s="280">
        <v>45350</v>
      </c>
      <c r="U238" s="255"/>
    </row>
    <row r="239" spans="1:21">
      <c r="A239" s="279">
        <v>45307</v>
      </c>
      <c r="B239" s="255">
        <v>1224</v>
      </c>
      <c r="P239" s="250">
        <v>29</v>
      </c>
    </row>
    <row r="240" spans="1:21">
      <c r="A240" s="279">
        <v>45308</v>
      </c>
      <c r="B240" s="255">
        <v>1568</v>
      </c>
      <c r="P240" s="250">
        <v>4</v>
      </c>
    </row>
    <row r="241" spans="1:21">
      <c r="A241" s="279">
        <v>45309</v>
      </c>
      <c r="B241" s="255">
        <v>1023</v>
      </c>
      <c r="P241" s="250">
        <v>25</v>
      </c>
    </row>
    <row r="242" spans="1:21">
      <c r="A242" s="279">
        <v>45310</v>
      </c>
      <c r="B242" s="255">
        <v>1620</v>
      </c>
      <c r="P242" s="250">
        <v>0</v>
      </c>
    </row>
    <row r="243" spans="1:21">
      <c r="A243" s="279">
        <v>45311</v>
      </c>
      <c r="B243" s="255">
        <v>1244</v>
      </c>
      <c r="P243" s="250">
        <v>0</v>
      </c>
    </row>
    <row r="244" spans="1:21">
      <c r="A244" s="279">
        <v>45312</v>
      </c>
      <c r="B244" s="255">
        <v>1196</v>
      </c>
      <c r="P244" s="250">
        <v>0</v>
      </c>
    </row>
    <row r="245" spans="1:21">
      <c r="A245" s="279">
        <v>45313</v>
      </c>
      <c r="B245" s="255">
        <v>1221</v>
      </c>
      <c r="P245" s="250">
        <v>5</v>
      </c>
    </row>
    <row r="246" spans="1:21">
      <c r="A246" s="279">
        <v>45314</v>
      </c>
      <c r="B246" s="255">
        <v>1134</v>
      </c>
      <c r="P246" s="250">
        <v>2</v>
      </c>
    </row>
    <row r="247" spans="1:21">
      <c r="A247" s="279">
        <v>45315</v>
      </c>
      <c r="B247" s="255">
        <v>741</v>
      </c>
      <c r="P247" s="250">
        <v>0</v>
      </c>
    </row>
    <row r="248" spans="1:21">
      <c r="A248" s="279">
        <v>45316</v>
      </c>
      <c r="B248" s="255">
        <v>1476</v>
      </c>
      <c r="P248" s="250">
        <v>0</v>
      </c>
    </row>
    <row r="249" spans="1:21">
      <c r="A249" s="279">
        <v>45317</v>
      </c>
      <c r="B249" s="255">
        <v>1136</v>
      </c>
      <c r="P249" s="250">
        <v>0</v>
      </c>
    </row>
    <row r="250" spans="1:21">
      <c r="A250" s="279">
        <v>45318</v>
      </c>
      <c r="B250" s="255">
        <v>1251</v>
      </c>
      <c r="P250" s="250">
        <v>0</v>
      </c>
    </row>
    <row r="251" spans="1:21">
      <c r="A251" s="279">
        <v>45319</v>
      </c>
      <c r="B251" s="255">
        <v>1481</v>
      </c>
      <c r="P251" s="250">
        <v>0</v>
      </c>
    </row>
    <row r="252" spans="1:21">
      <c r="A252" s="279">
        <v>45320</v>
      </c>
      <c r="B252" s="255">
        <v>1444</v>
      </c>
      <c r="C252" s="285">
        <v>0.47</v>
      </c>
      <c r="D252" s="285">
        <v>1</v>
      </c>
      <c r="E252" s="285">
        <v>7.8</v>
      </c>
      <c r="F252" s="285">
        <v>1</v>
      </c>
      <c r="G252" s="285">
        <v>4.5999999999999996</v>
      </c>
      <c r="H252" s="285">
        <v>1</v>
      </c>
      <c r="I252" s="285">
        <v>3.1</v>
      </c>
      <c r="J252" s="285">
        <v>0.2</v>
      </c>
      <c r="K252" s="285">
        <v>1.5</v>
      </c>
      <c r="L252" s="285">
        <v>4.5999999999999996</v>
      </c>
      <c r="M252" s="285">
        <v>1.5</v>
      </c>
      <c r="N252" s="285">
        <v>0.3</v>
      </c>
      <c r="O252" s="285">
        <v>7</v>
      </c>
      <c r="P252" s="250">
        <v>41</v>
      </c>
      <c r="Q252" s="255" t="s">
        <v>132</v>
      </c>
      <c r="R252" s="275" t="s">
        <v>144</v>
      </c>
      <c r="S252" s="280">
        <v>45336</v>
      </c>
      <c r="T252" s="280">
        <v>45350</v>
      </c>
      <c r="U252" s="255"/>
    </row>
    <row r="253" spans="1:21">
      <c r="A253" s="279">
        <v>45321</v>
      </c>
      <c r="B253" s="255">
        <v>1204</v>
      </c>
      <c r="P253" s="250">
        <v>3</v>
      </c>
    </row>
    <row r="254" spans="1:21">
      <c r="A254" s="279">
        <v>45322</v>
      </c>
      <c r="B254" s="255">
        <v>990</v>
      </c>
      <c r="P254" s="250">
        <v>0</v>
      </c>
    </row>
    <row r="255" spans="1:21">
      <c r="A255" s="279">
        <v>45323</v>
      </c>
      <c r="B255" s="255">
        <v>1135</v>
      </c>
      <c r="P255" s="250">
        <v>0</v>
      </c>
    </row>
    <row r="256" spans="1:21">
      <c r="A256" s="279">
        <v>45324</v>
      </c>
      <c r="B256" s="255">
        <v>702</v>
      </c>
      <c r="P256" s="250">
        <v>0</v>
      </c>
    </row>
    <row r="257" spans="1:21">
      <c r="A257" s="279">
        <v>45325</v>
      </c>
      <c r="B257" s="255">
        <v>1357</v>
      </c>
      <c r="P257" s="250">
        <v>0</v>
      </c>
    </row>
    <row r="258" spans="1:21">
      <c r="A258" s="279">
        <v>45326</v>
      </c>
      <c r="B258" s="255">
        <v>1379</v>
      </c>
      <c r="P258" s="250">
        <v>0</v>
      </c>
    </row>
    <row r="259" spans="1:21">
      <c r="A259" s="279">
        <v>45327</v>
      </c>
      <c r="B259" s="255">
        <v>1178</v>
      </c>
      <c r="P259" s="250">
        <v>0</v>
      </c>
    </row>
    <row r="260" spans="1:21">
      <c r="A260" s="279">
        <v>45328</v>
      </c>
      <c r="B260" s="255">
        <v>979</v>
      </c>
      <c r="P260" s="250">
        <v>0</v>
      </c>
    </row>
    <row r="261" spans="1:21">
      <c r="A261" s="279">
        <v>45329</v>
      </c>
      <c r="B261" s="255">
        <v>1108</v>
      </c>
      <c r="P261" s="250">
        <v>0</v>
      </c>
    </row>
    <row r="262" spans="1:21">
      <c r="A262" s="279">
        <v>45330</v>
      </c>
      <c r="B262" s="255">
        <v>1117</v>
      </c>
      <c r="P262" s="250">
        <v>33</v>
      </c>
    </row>
    <row r="263" spans="1:21">
      <c r="A263" s="279">
        <v>45331</v>
      </c>
      <c r="B263" s="255">
        <v>1255</v>
      </c>
      <c r="P263" s="250">
        <v>17</v>
      </c>
    </row>
    <row r="264" spans="1:21">
      <c r="A264" s="279">
        <v>45332</v>
      </c>
      <c r="B264" s="255">
        <v>1586</v>
      </c>
      <c r="P264" s="250">
        <v>0</v>
      </c>
    </row>
    <row r="265" spans="1:21">
      <c r="A265" s="279">
        <v>45333</v>
      </c>
      <c r="B265" s="255">
        <v>1302</v>
      </c>
      <c r="P265" s="250">
        <v>0</v>
      </c>
    </row>
    <row r="266" spans="1:21">
      <c r="A266" s="279">
        <v>45334</v>
      </c>
      <c r="B266" s="255">
        <v>1278</v>
      </c>
      <c r="P266" s="250">
        <v>29</v>
      </c>
    </row>
    <row r="267" spans="1:21">
      <c r="A267" s="279">
        <v>45335</v>
      </c>
      <c r="B267" s="255">
        <v>1375</v>
      </c>
      <c r="C267" s="285">
        <v>0.15</v>
      </c>
      <c r="D267" s="285">
        <v>1</v>
      </c>
      <c r="E267" s="285">
        <v>7.6</v>
      </c>
      <c r="F267" s="285">
        <v>1</v>
      </c>
      <c r="G267" s="285">
        <v>5.8</v>
      </c>
      <c r="H267" s="285">
        <v>2.1</v>
      </c>
      <c r="I267" s="285">
        <v>3.7</v>
      </c>
      <c r="J267" s="285">
        <v>4.5999999999999999E-2</v>
      </c>
      <c r="K267" s="285">
        <v>2.7</v>
      </c>
      <c r="L267" s="285">
        <v>4.7</v>
      </c>
      <c r="M267" s="285">
        <v>1.3</v>
      </c>
      <c r="N267" s="285">
        <v>0.06</v>
      </c>
      <c r="O267" s="285">
        <v>7</v>
      </c>
      <c r="P267" s="250">
        <v>0</v>
      </c>
      <c r="Q267" s="255" t="s">
        <v>132</v>
      </c>
      <c r="R267" s="275" t="s">
        <v>145</v>
      </c>
      <c r="S267" s="280">
        <v>45349</v>
      </c>
      <c r="T267" s="280">
        <v>45350</v>
      </c>
      <c r="U267" s="255"/>
    </row>
    <row r="268" spans="1:21">
      <c r="A268" s="279">
        <v>45336</v>
      </c>
      <c r="B268" s="255">
        <v>1503</v>
      </c>
      <c r="P268" s="250">
        <v>0</v>
      </c>
    </row>
    <row r="269" spans="1:21">
      <c r="A269" s="279">
        <v>45337</v>
      </c>
      <c r="B269" s="255">
        <v>1284</v>
      </c>
      <c r="P269" s="250">
        <v>0</v>
      </c>
    </row>
    <row r="270" spans="1:21">
      <c r="A270" s="279">
        <v>45338</v>
      </c>
      <c r="B270" s="255">
        <v>1054</v>
      </c>
      <c r="P270" s="250">
        <v>0</v>
      </c>
    </row>
    <row r="271" spans="1:21">
      <c r="A271" s="279">
        <v>45339</v>
      </c>
      <c r="B271" s="255">
        <v>1548</v>
      </c>
      <c r="P271" s="250">
        <v>0</v>
      </c>
    </row>
    <row r="272" spans="1:21">
      <c r="A272" s="279">
        <v>45340</v>
      </c>
      <c r="B272" s="255">
        <v>1810</v>
      </c>
      <c r="P272" s="250">
        <v>0</v>
      </c>
    </row>
    <row r="273" spans="1:21">
      <c r="A273" s="279">
        <v>45341</v>
      </c>
      <c r="B273" s="255">
        <v>1451</v>
      </c>
      <c r="P273" s="250">
        <v>35</v>
      </c>
    </row>
    <row r="274" spans="1:21">
      <c r="A274" s="279">
        <v>45342</v>
      </c>
      <c r="B274" s="255">
        <v>1461</v>
      </c>
      <c r="P274" s="250">
        <v>36</v>
      </c>
    </row>
    <row r="275" spans="1:21">
      <c r="A275" s="279">
        <v>45343</v>
      </c>
      <c r="B275" s="255">
        <v>1420</v>
      </c>
      <c r="P275" s="250">
        <v>0</v>
      </c>
    </row>
    <row r="276" spans="1:21">
      <c r="A276" s="279">
        <v>45344</v>
      </c>
      <c r="B276" s="255">
        <v>1551</v>
      </c>
      <c r="P276" s="250">
        <v>0</v>
      </c>
    </row>
    <row r="277" spans="1:21">
      <c r="A277" s="279">
        <v>45345</v>
      </c>
      <c r="B277" s="255">
        <v>1300</v>
      </c>
      <c r="P277" s="250">
        <v>0</v>
      </c>
    </row>
    <row r="278" spans="1:21">
      <c r="A278" s="279">
        <v>45346</v>
      </c>
      <c r="B278" s="255">
        <v>1322</v>
      </c>
      <c r="P278" s="250">
        <v>0</v>
      </c>
    </row>
    <row r="279" spans="1:21">
      <c r="A279" s="279">
        <v>45347</v>
      </c>
      <c r="B279" s="255">
        <v>1272</v>
      </c>
      <c r="P279" s="250">
        <v>0</v>
      </c>
    </row>
    <row r="280" spans="1:21">
      <c r="A280" s="279">
        <v>45348</v>
      </c>
      <c r="B280" s="255">
        <v>1337</v>
      </c>
      <c r="P280" s="250">
        <v>14</v>
      </c>
    </row>
    <row r="281" spans="1:21">
      <c r="A281" s="279">
        <v>45349</v>
      </c>
      <c r="B281" s="255">
        <v>1183</v>
      </c>
      <c r="C281" s="285">
        <v>0.32</v>
      </c>
      <c r="D281" s="285">
        <v>1</v>
      </c>
      <c r="E281" s="285">
        <v>7.6</v>
      </c>
      <c r="F281" s="285">
        <v>1</v>
      </c>
      <c r="G281" s="285">
        <v>3.4</v>
      </c>
      <c r="H281" s="285">
        <v>2</v>
      </c>
      <c r="I281" s="285">
        <v>3.5</v>
      </c>
      <c r="J281" s="285">
        <v>0.13</v>
      </c>
      <c r="K281" s="285">
        <v>2.7</v>
      </c>
      <c r="L281" s="285">
        <v>4.7</v>
      </c>
      <c r="M281" s="285">
        <v>1.3</v>
      </c>
      <c r="N281" s="285">
        <v>0.17</v>
      </c>
      <c r="O281" s="285">
        <v>5</v>
      </c>
      <c r="P281" s="250">
        <v>0</v>
      </c>
      <c r="Q281" s="255" t="s">
        <v>141</v>
      </c>
      <c r="R281" s="275" t="s">
        <v>145</v>
      </c>
      <c r="S281" s="280">
        <v>45362</v>
      </c>
      <c r="T281" s="280">
        <v>45364</v>
      </c>
      <c r="U281" s="255"/>
    </row>
    <row r="282" spans="1:21">
      <c r="A282" s="279">
        <v>45350</v>
      </c>
      <c r="B282" s="255">
        <v>1252</v>
      </c>
    </row>
    <row r="283" spans="1:21">
      <c r="A283" s="279">
        <v>45351</v>
      </c>
      <c r="B283" s="255">
        <v>1312</v>
      </c>
    </row>
    <row r="284" spans="1:21">
      <c r="A284" s="279">
        <v>45352</v>
      </c>
      <c r="B284" s="255">
        <v>991</v>
      </c>
    </row>
    <row r="285" spans="1:21">
      <c r="A285" s="279">
        <v>45353</v>
      </c>
      <c r="B285" s="255">
        <v>1180</v>
      </c>
    </row>
    <row r="286" spans="1:21">
      <c r="A286" s="279">
        <v>45354</v>
      </c>
      <c r="B286" s="255">
        <v>1296</v>
      </c>
    </row>
    <row r="287" spans="1:21">
      <c r="A287" s="279">
        <v>45355</v>
      </c>
      <c r="B287" s="255">
        <v>947</v>
      </c>
    </row>
    <row r="288" spans="1:21">
      <c r="A288" s="279">
        <v>45356</v>
      </c>
      <c r="B288" s="255">
        <v>1131</v>
      </c>
    </row>
    <row r="289" spans="1:21">
      <c r="A289" s="279">
        <v>45357</v>
      </c>
      <c r="B289" s="255">
        <v>1516</v>
      </c>
    </row>
    <row r="290" spans="1:21">
      <c r="A290" s="279">
        <v>45358</v>
      </c>
      <c r="B290" s="255">
        <v>1602</v>
      </c>
    </row>
    <row r="291" spans="1:21">
      <c r="A291" s="279">
        <v>45359</v>
      </c>
      <c r="B291" s="255">
        <v>1312</v>
      </c>
    </row>
    <row r="292" spans="1:21">
      <c r="A292" s="279">
        <v>45360</v>
      </c>
      <c r="B292" s="255">
        <v>1230</v>
      </c>
    </row>
    <row r="293" spans="1:21">
      <c r="A293" s="279">
        <v>45361</v>
      </c>
      <c r="B293" s="255">
        <v>978</v>
      </c>
    </row>
    <row r="294" spans="1:21">
      <c r="A294" s="279">
        <v>45362</v>
      </c>
      <c r="B294" s="255">
        <v>1332</v>
      </c>
      <c r="C294" s="285">
        <v>0.35</v>
      </c>
      <c r="D294" s="285">
        <v>1</v>
      </c>
      <c r="E294" s="285">
        <v>7.1</v>
      </c>
      <c r="F294" s="285">
        <v>1</v>
      </c>
      <c r="G294" s="285">
        <v>5.7</v>
      </c>
      <c r="H294" s="285">
        <v>1</v>
      </c>
      <c r="I294" s="285">
        <v>4.0999999999999996</v>
      </c>
      <c r="J294" s="285">
        <v>0.12</v>
      </c>
      <c r="K294" s="285">
        <v>1.33</v>
      </c>
      <c r="L294" s="285">
        <v>5.46</v>
      </c>
      <c r="M294" s="285">
        <v>1</v>
      </c>
      <c r="N294" s="285">
        <v>0.16</v>
      </c>
      <c r="O294" s="285">
        <v>7.59</v>
      </c>
      <c r="Q294" s="255" t="s">
        <v>132</v>
      </c>
      <c r="R294" s="275" t="s">
        <v>146</v>
      </c>
      <c r="S294" s="280" t="s">
        <v>149</v>
      </c>
      <c r="T294" s="280" t="s">
        <v>148</v>
      </c>
      <c r="U294" s="255"/>
    </row>
    <row r="295" spans="1:21">
      <c r="A295" s="279">
        <v>45363</v>
      </c>
      <c r="B295" s="255">
        <v>1525</v>
      </c>
    </row>
    <row r="296" spans="1:21">
      <c r="A296" s="279">
        <v>45364</v>
      </c>
      <c r="B296" s="255">
        <v>1311</v>
      </c>
    </row>
    <row r="297" spans="1:21">
      <c r="A297" s="279">
        <v>45365</v>
      </c>
      <c r="B297" s="255">
        <v>1056</v>
      </c>
    </row>
    <row r="298" spans="1:21">
      <c r="A298" s="279">
        <v>45366</v>
      </c>
      <c r="B298" s="255">
        <v>1347</v>
      </c>
    </row>
    <row r="299" spans="1:21">
      <c r="A299" s="279">
        <v>45367</v>
      </c>
      <c r="B299" s="255">
        <v>874</v>
      </c>
    </row>
    <row r="300" spans="1:21">
      <c r="A300" s="279">
        <v>45368</v>
      </c>
      <c r="B300" s="255">
        <v>1640</v>
      </c>
    </row>
    <row r="301" spans="1:21">
      <c r="A301" s="279">
        <v>45369</v>
      </c>
      <c r="B301" s="255">
        <v>1524</v>
      </c>
    </row>
    <row r="302" spans="1:21">
      <c r="A302" s="279">
        <v>45370</v>
      </c>
      <c r="B302" s="255">
        <v>1519</v>
      </c>
    </row>
    <row r="303" spans="1:21">
      <c r="A303" s="279">
        <v>45371</v>
      </c>
      <c r="B303" s="255">
        <v>1492</v>
      </c>
    </row>
    <row r="304" spans="1:21">
      <c r="A304" s="279">
        <v>45372</v>
      </c>
      <c r="B304" s="255">
        <v>1282</v>
      </c>
    </row>
    <row r="305" spans="1:21">
      <c r="A305" s="279">
        <v>45373</v>
      </c>
      <c r="B305" s="255">
        <v>1919</v>
      </c>
    </row>
    <row r="306" spans="1:21">
      <c r="A306" s="279">
        <v>45374</v>
      </c>
      <c r="B306" s="255">
        <v>1687</v>
      </c>
    </row>
    <row r="307" spans="1:21">
      <c r="A307" s="279">
        <v>45375</v>
      </c>
      <c r="B307" s="255">
        <v>1473</v>
      </c>
    </row>
    <row r="308" spans="1:21">
      <c r="A308" s="279">
        <v>45376</v>
      </c>
      <c r="B308" s="255">
        <v>1596</v>
      </c>
    </row>
    <row r="309" spans="1:21">
      <c r="A309" s="279">
        <v>45377</v>
      </c>
      <c r="B309" s="255">
        <v>1304</v>
      </c>
      <c r="C309" s="285">
        <v>0.41</v>
      </c>
      <c r="D309" s="285">
        <v>1</v>
      </c>
      <c r="E309" s="285">
        <v>7.3</v>
      </c>
      <c r="F309" s="285">
        <v>1</v>
      </c>
      <c r="G309" s="285">
        <v>6.8</v>
      </c>
      <c r="H309" s="285">
        <v>2.5</v>
      </c>
      <c r="I309" s="285">
        <v>4.0999999999999996</v>
      </c>
      <c r="J309" s="285">
        <v>0.17</v>
      </c>
      <c r="K309" s="285">
        <v>5.66</v>
      </c>
      <c r="L309" s="285">
        <v>9.2899999999999991</v>
      </c>
      <c r="M309" s="285">
        <v>2.2999999999999998</v>
      </c>
      <c r="N309" s="285">
        <v>0.39</v>
      </c>
      <c r="O309" s="285">
        <v>15.4</v>
      </c>
      <c r="Q309" s="255" t="s">
        <v>132</v>
      </c>
      <c r="R309" s="275" t="s">
        <v>150</v>
      </c>
      <c r="S309" s="280" t="s">
        <v>147</v>
      </c>
      <c r="T309" s="280" t="s">
        <v>148</v>
      </c>
      <c r="U309" s="255"/>
    </row>
    <row r="310" spans="1:21">
      <c r="A310" s="279">
        <v>45378</v>
      </c>
      <c r="B310" s="255">
        <v>2874</v>
      </c>
    </row>
    <row r="311" spans="1:21">
      <c r="A311" s="279">
        <v>45379</v>
      </c>
      <c r="B311" s="255">
        <v>2265</v>
      </c>
    </row>
    <row r="312" spans="1:21">
      <c r="A312" s="279">
        <v>45380</v>
      </c>
      <c r="B312" s="255">
        <v>1807</v>
      </c>
    </row>
    <row r="313" spans="1:21">
      <c r="A313" s="279">
        <v>45381</v>
      </c>
      <c r="B313" s="255">
        <v>2171</v>
      </c>
    </row>
    <row r="314" spans="1:21">
      <c r="A314" s="279">
        <v>45382</v>
      </c>
      <c r="B314" s="255">
        <v>1849</v>
      </c>
    </row>
    <row r="315" spans="1:21">
      <c r="A315" s="279">
        <v>45383</v>
      </c>
      <c r="B315" s="255">
        <v>1631</v>
      </c>
    </row>
    <row r="316" spans="1:21">
      <c r="A316" s="279">
        <v>45384</v>
      </c>
      <c r="B316" s="255">
        <v>1801</v>
      </c>
    </row>
    <row r="317" spans="1:21">
      <c r="A317" s="279">
        <v>45385</v>
      </c>
      <c r="B317" s="255">
        <v>1609</v>
      </c>
    </row>
    <row r="318" spans="1:21">
      <c r="A318" s="279">
        <v>45386</v>
      </c>
      <c r="B318" s="255">
        <v>1476</v>
      </c>
    </row>
    <row r="319" spans="1:21">
      <c r="A319" s="279">
        <v>45387</v>
      </c>
      <c r="B319" s="255">
        <v>4311</v>
      </c>
    </row>
    <row r="320" spans="1:21">
      <c r="A320" s="279">
        <v>45388</v>
      </c>
      <c r="B320" s="255">
        <v>4923</v>
      </c>
    </row>
    <row r="321" spans="1:21">
      <c r="A321" s="279">
        <v>45389</v>
      </c>
      <c r="B321" s="255">
        <v>3320</v>
      </c>
    </row>
    <row r="322" spans="1:21">
      <c r="A322" s="279">
        <v>45390</v>
      </c>
      <c r="B322" s="255">
        <v>2327</v>
      </c>
    </row>
    <row r="323" spans="1:21">
      <c r="A323" s="279">
        <v>45391</v>
      </c>
      <c r="B323" s="255">
        <v>2308</v>
      </c>
      <c r="C323" s="285">
        <v>0.28999999999999998</v>
      </c>
      <c r="D323" s="285">
        <v>1</v>
      </c>
      <c r="E323" s="285">
        <v>7.4</v>
      </c>
      <c r="F323" s="285">
        <v>1</v>
      </c>
      <c r="G323" s="285">
        <v>8.1999999999999993</v>
      </c>
      <c r="H323" s="285">
        <v>5.2</v>
      </c>
      <c r="I323" s="285">
        <v>3.2</v>
      </c>
      <c r="J323" s="285">
        <v>0.25</v>
      </c>
      <c r="K323" s="285">
        <v>7.79</v>
      </c>
      <c r="L323" s="285">
        <v>4.8</v>
      </c>
      <c r="M323" s="285">
        <v>1.5</v>
      </c>
      <c r="N323" s="285">
        <v>0.37</v>
      </c>
      <c r="O323" s="285">
        <v>12.29</v>
      </c>
      <c r="Q323" s="255" t="s">
        <v>132</v>
      </c>
      <c r="R323" s="275" t="s">
        <v>151</v>
      </c>
      <c r="S323" s="280" t="s">
        <v>147</v>
      </c>
      <c r="T323" s="280" t="s">
        <v>152</v>
      </c>
      <c r="U323" s="255"/>
    </row>
    <row r="324" spans="1:21">
      <c r="A324" s="279">
        <v>45392</v>
      </c>
      <c r="B324" s="255">
        <v>2230</v>
      </c>
    </row>
    <row r="325" spans="1:21">
      <c r="A325" s="279">
        <v>45393</v>
      </c>
      <c r="B325" s="255">
        <v>1499</v>
      </c>
    </row>
    <row r="326" spans="1:21">
      <c r="A326" s="279">
        <v>45394</v>
      </c>
      <c r="B326" s="255">
        <v>1968</v>
      </c>
    </row>
    <row r="327" spans="1:21">
      <c r="A327" s="279">
        <v>45395</v>
      </c>
      <c r="B327" s="255">
        <v>1868</v>
      </c>
    </row>
    <row r="328" spans="1:21">
      <c r="A328" s="279">
        <v>45396</v>
      </c>
      <c r="B328" s="255">
        <v>1544</v>
      </c>
    </row>
    <row r="329" spans="1:21">
      <c r="A329" s="279">
        <v>45397</v>
      </c>
      <c r="B329" s="255">
        <v>1863</v>
      </c>
    </row>
    <row r="330" spans="1:21">
      <c r="A330" s="279">
        <v>45398</v>
      </c>
      <c r="B330" s="255">
        <v>1669</v>
      </c>
    </row>
    <row r="331" spans="1:21">
      <c r="A331" s="279">
        <v>45399</v>
      </c>
      <c r="B331" s="255">
        <v>1613</v>
      </c>
    </row>
    <row r="332" spans="1:21">
      <c r="A332" s="279">
        <v>45400</v>
      </c>
      <c r="B332" s="255">
        <v>1625</v>
      </c>
    </row>
    <row r="333" spans="1:21">
      <c r="A333" s="279">
        <v>45401</v>
      </c>
      <c r="B333" s="255">
        <v>1632</v>
      </c>
    </row>
    <row r="334" spans="1:21">
      <c r="A334" s="279">
        <v>45402</v>
      </c>
      <c r="B334" s="255">
        <v>2015</v>
      </c>
    </row>
    <row r="335" spans="1:21">
      <c r="A335" s="279">
        <v>45403</v>
      </c>
      <c r="B335" s="255">
        <v>3931</v>
      </c>
    </row>
    <row r="336" spans="1:21">
      <c r="A336" s="279">
        <v>45404</v>
      </c>
      <c r="B336" s="255">
        <v>3447</v>
      </c>
    </row>
    <row r="337" spans="1:21">
      <c r="A337" s="279">
        <v>45405</v>
      </c>
      <c r="B337" s="255">
        <v>2430</v>
      </c>
      <c r="C337" s="285">
        <v>0.37</v>
      </c>
      <c r="D337" s="285">
        <v>1</v>
      </c>
      <c r="E337" s="285">
        <v>7.1</v>
      </c>
      <c r="F337" s="285">
        <v>4</v>
      </c>
      <c r="G337" s="285">
        <v>4.5</v>
      </c>
      <c r="H337" s="285">
        <v>1</v>
      </c>
      <c r="I337" s="285">
        <v>3</v>
      </c>
      <c r="J337" s="285">
        <v>0.09</v>
      </c>
      <c r="K337" s="285">
        <v>0.77</v>
      </c>
      <c r="L337" s="285">
        <v>6.22</v>
      </c>
      <c r="M337" s="285">
        <v>2.1</v>
      </c>
      <c r="N337" s="285">
        <v>0.19</v>
      </c>
      <c r="O337" s="285">
        <v>9.33</v>
      </c>
      <c r="Q337" s="255" t="s">
        <v>132</v>
      </c>
      <c r="R337" s="275" t="s">
        <v>153</v>
      </c>
      <c r="S337" s="280" t="s">
        <v>155</v>
      </c>
      <c r="T337" s="280" t="s">
        <v>152</v>
      </c>
      <c r="U337" s="255"/>
    </row>
    <row r="338" spans="1:21">
      <c r="A338" s="279">
        <v>45406</v>
      </c>
      <c r="B338" s="255">
        <v>2379</v>
      </c>
    </row>
    <row r="339" spans="1:21">
      <c r="A339" s="279">
        <v>45407</v>
      </c>
      <c r="B339" s="255">
        <v>2073</v>
      </c>
    </row>
    <row r="340" spans="1:21">
      <c r="A340" s="279">
        <v>45408</v>
      </c>
      <c r="B340" s="255">
        <v>2068</v>
      </c>
    </row>
    <row r="341" spans="1:21">
      <c r="A341" s="279">
        <v>45409</v>
      </c>
      <c r="B341" s="255">
        <v>2134</v>
      </c>
    </row>
    <row r="342" spans="1:21">
      <c r="A342" s="279">
        <v>45410</v>
      </c>
      <c r="B342" s="255">
        <v>1824</v>
      </c>
    </row>
    <row r="343" spans="1:21">
      <c r="A343" s="279">
        <v>45411</v>
      </c>
      <c r="B343" s="255">
        <v>1959</v>
      </c>
    </row>
    <row r="344" spans="1:21">
      <c r="A344" s="279">
        <v>45412</v>
      </c>
      <c r="B344" s="255">
        <v>2078</v>
      </c>
    </row>
    <row r="345" spans="1:21">
      <c r="A345" s="279">
        <v>45413</v>
      </c>
      <c r="B345" s="255">
        <v>1500</v>
      </c>
    </row>
    <row r="346" spans="1:21">
      <c r="A346" s="279">
        <v>45414</v>
      </c>
      <c r="B346" s="255">
        <v>2715</v>
      </c>
    </row>
    <row r="347" spans="1:21">
      <c r="A347" s="279">
        <v>45415</v>
      </c>
      <c r="B347" s="255">
        <v>3550</v>
      </c>
    </row>
    <row r="348" spans="1:21">
      <c r="A348" s="279">
        <v>45416</v>
      </c>
      <c r="B348" s="255">
        <v>3615</v>
      </c>
    </row>
    <row r="349" spans="1:21">
      <c r="A349" s="279">
        <v>45417</v>
      </c>
      <c r="B349" s="255">
        <v>3195</v>
      </c>
    </row>
    <row r="350" spans="1:21">
      <c r="A350" s="279">
        <v>45418</v>
      </c>
      <c r="B350" s="255">
        <v>2322</v>
      </c>
    </row>
    <row r="351" spans="1:21">
      <c r="A351" s="279">
        <v>45419</v>
      </c>
      <c r="B351" s="255">
        <v>3087</v>
      </c>
      <c r="C351" s="285">
        <v>0.39</v>
      </c>
      <c r="D351" s="285">
        <v>1</v>
      </c>
      <c r="E351" s="285">
        <v>7.1</v>
      </c>
      <c r="F351" s="285">
        <v>1</v>
      </c>
      <c r="G351" s="285">
        <v>4.5</v>
      </c>
      <c r="H351" s="285">
        <v>1</v>
      </c>
      <c r="I351" s="285">
        <v>4.8</v>
      </c>
      <c r="J351" s="285">
        <v>0.12</v>
      </c>
      <c r="K351" s="285">
        <v>2.2999999999999998</v>
      </c>
      <c r="L351" s="285">
        <v>11.05</v>
      </c>
      <c r="M351" s="285">
        <v>2.2999999999999998</v>
      </c>
      <c r="N351" s="285">
        <v>0.28000000000000003</v>
      </c>
      <c r="O351" s="285">
        <v>10.36</v>
      </c>
      <c r="Q351" s="255" t="s">
        <v>132</v>
      </c>
      <c r="R351" s="275" t="s">
        <v>154</v>
      </c>
      <c r="S351" s="280" t="s">
        <v>156</v>
      </c>
      <c r="T351" s="280" t="s">
        <v>152</v>
      </c>
      <c r="U351" s="255"/>
    </row>
    <row r="352" spans="1:21">
      <c r="A352" s="279">
        <v>45420</v>
      </c>
      <c r="B352" s="255">
        <v>2578</v>
      </c>
    </row>
    <row r="353" spans="1:21">
      <c r="A353" s="279">
        <v>45421</v>
      </c>
      <c r="B353" s="255">
        <v>2302</v>
      </c>
    </row>
    <row r="354" spans="1:21">
      <c r="A354" s="279">
        <v>45422</v>
      </c>
      <c r="B354" s="255">
        <v>2474</v>
      </c>
    </row>
    <row r="355" spans="1:21">
      <c r="A355" s="279">
        <v>45423</v>
      </c>
      <c r="B355" s="255">
        <v>3338</v>
      </c>
    </row>
    <row r="356" spans="1:21">
      <c r="A356" s="279">
        <v>45424</v>
      </c>
      <c r="B356" s="255">
        <v>2982</v>
      </c>
    </row>
    <row r="357" spans="1:21">
      <c r="A357" s="279">
        <v>45425</v>
      </c>
      <c r="B357" s="255">
        <v>2610</v>
      </c>
    </row>
    <row r="358" spans="1:21">
      <c r="A358" s="279">
        <v>45426</v>
      </c>
      <c r="B358" s="255">
        <v>2264</v>
      </c>
    </row>
    <row r="359" spans="1:21">
      <c r="A359" s="279">
        <v>45427</v>
      </c>
      <c r="B359" s="255">
        <v>1625</v>
      </c>
    </row>
    <row r="360" spans="1:21">
      <c r="A360" s="279">
        <v>45428</v>
      </c>
      <c r="B360" s="255">
        <v>2689</v>
      </c>
    </row>
    <row r="361" spans="1:21">
      <c r="A361" s="279">
        <v>45429</v>
      </c>
      <c r="B361" s="255">
        <v>3151</v>
      </c>
    </row>
    <row r="362" spans="1:21">
      <c r="A362" s="279">
        <v>45430</v>
      </c>
      <c r="B362" s="255">
        <v>2843</v>
      </c>
    </row>
    <row r="363" spans="1:21">
      <c r="A363" s="279">
        <v>45431</v>
      </c>
      <c r="B363" s="255">
        <v>2401</v>
      </c>
    </row>
    <row r="364" spans="1:21">
      <c r="A364" s="279">
        <v>45432</v>
      </c>
      <c r="B364" s="255">
        <v>2272</v>
      </c>
    </row>
    <row r="365" spans="1:21">
      <c r="A365" s="279">
        <v>45433</v>
      </c>
      <c r="B365" s="255">
        <v>2072</v>
      </c>
      <c r="C365" s="285">
        <v>0.18</v>
      </c>
      <c r="D365" s="285">
        <v>1</v>
      </c>
      <c r="E365" s="285">
        <v>6.9</v>
      </c>
      <c r="F365" s="285">
        <v>1</v>
      </c>
      <c r="G365" s="285">
        <v>5.5</v>
      </c>
      <c r="H365" s="285">
        <v>1</v>
      </c>
      <c r="I365" s="285">
        <v>4.2</v>
      </c>
      <c r="J365" s="285">
        <v>0.11</v>
      </c>
      <c r="K365" s="285">
        <v>2.2200000000000002</v>
      </c>
      <c r="L365" s="285">
        <v>9.32</v>
      </c>
      <c r="M365" s="285">
        <v>2.2000000000000002</v>
      </c>
      <c r="N365" s="285">
        <v>0.24</v>
      </c>
      <c r="O365" s="285">
        <v>12.2</v>
      </c>
      <c r="Q365" s="255" t="s">
        <v>132</v>
      </c>
      <c r="R365" s="275" t="s">
        <v>151</v>
      </c>
      <c r="S365" s="280" t="s">
        <v>157</v>
      </c>
      <c r="T365" s="280" t="s">
        <v>152</v>
      </c>
      <c r="U365" s="255"/>
    </row>
    <row r="366" spans="1:21">
      <c r="A366" s="279">
        <v>45434</v>
      </c>
      <c r="B366" s="255">
        <v>1742</v>
      </c>
    </row>
    <row r="367" spans="1:21">
      <c r="A367" s="279">
        <v>45435</v>
      </c>
      <c r="B367" s="255">
        <v>2219</v>
      </c>
    </row>
    <row r="368" spans="1:21">
      <c r="A368" s="279">
        <v>45436</v>
      </c>
      <c r="B368" s="255">
        <v>1537</v>
      </c>
    </row>
    <row r="369" spans="1:21">
      <c r="A369" s="279">
        <v>45437</v>
      </c>
      <c r="B369" s="255">
        <v>1591</v>
      </c>
    </row>
    <row r="370" spans="1:21">
      <c r="A370" s="279">
        <v>45438</v>
      </c>
      <c r="B370" s="255">
        <v>2133</v>
      </c>
    </row>
    <row r="371" spans="1:21">
      <c r="A371" s="279">
        <v>45439</v>
      </c>
      <c r="B371" s="255">
        <v>1475</v>
      </c>
    </row>
    <row r="372" spans="1:21">
      <c r="A372" s="279">
        <v>45440</v>
      </c>
      <c r="B372" s="255">
        <v>1749</v>
      </c>
    </row>
    <row r="373" spans="1:21">
      <c r="A373" s="279">
        <v>45441</v>
      </c>
      <c r="B373" s="255">
        <v>1633</v>
      </c>
    </row>
    <row r="374" spans="1:21">
      <c r="A374" s="279">
        <v>45442</v>
      </c>
      <c r="B374" s="255">
        <v>1741</v>
      </c>
    </row>
    <row r="375" spans="1:21">
      <c r="A375" s="279">
        <v>45443</v>
      </c>
      <c r="B375" s="255">
        <v>1842</v>
      </c>
    </row>
    <row r="376" spans="1:21">
      <c r="A376" s="279">
        <v>45444</v>
      </c>
      <c r="B376" s="255">
        <v>1702</v>
      </c>
    </row>
    <row r="377" spans="1:21">
      <c r="A377" s="279">
        <v>45445</v>
      </c>
      <c r="B377" s="255">
        <v>1624</v>
      </c>
    </row>
    <row r="378" spans="1:21">
      <c r="A378" s="279">
        <v>45446</v>
      </c>
      <c r="B378" s="255">
        <v>1948</v>
      </c>
      <c r="C378" s="285">
        <v>0.31</v>
      </c>
      <c r="D378" s="285">
        <v>1</v>
      </c>
      <c r="E378" s="285">
        <v>6.7</v>
      </c>
      <c r="F378" s="285">
        <v>1</v>
      </c>
      <c r="G378" s="285">
        <v>13</v>
      </c>
      <c r="H378" s="285">
        <v>3</v>
      </c>
      <c r="I378" s="285">
        <v>4.2</v>
      </c>
      <c r="J378" s="285">
        <v>0.1</v>
      </c>
      <c r="K378" s="285">
        <v>4.1500000000000004</v>
      </c>
      <c r="L378" s="285">
        <v>6.7</v>
      </c>
      <c r="M378" s="285">
        <v>1.6</v>
      </c>
      <c r="N378" s="285">
        <v>0.16</v>
      </c>
      <c r="O378" s="285">
        <v>20.75</v>
      </c>
      <c r="Q378" s="255" t="s">
        <v>132</v>
      </c>
      <c r="R378" s="275" t="s">
        <v>158</v>
      </c>
      <c r="S378" s="280">
        <v>45469</v>
      </c>
      <c r="T378" s="280">
        <v>45469</v>
      </c>
      <c r="U378" s="255"/>
    </row>
    <row r="379" spans="1:21">
      <c r="A379" s="279">
        <v>45447</v>
      </c>
      <c r="B379" s="255">
        <v>1596</v>
      </c>
    </row>
    <row r="380" spans="1:21">
      <c r="A380" s="279">
        <v>45448</v>
      </c>
      <c r="B380" s="255">
        <v>1352</v>
      </c>
    </row>
    <row r="381" spans="1:21">
      <c r="A381" s="279">
        <v>45449</v>
      </c>
      <c r="B381" s="255">
        <v>1792</v>
      </c>
    </row>
    <row r="382" spans="1:21">
      <c r="A382" s="279">
        <v>45450</v>
      </c>
      <c r="B382" s="255">
        <v>1318</v>
      </c>
    </row>
    <row r="383" spans="1:21">
      <c r="A383" s="279">
        <v>45451</v>
      </c>
      <c r="B383" s="255">
        <v>1729</v>
      </c>
    </row>
    <row r="384" spans="1:21">
      <c r="A384" s="279">
        <v>45452</v>
      </c>
      <c r="B384" s="255">
        <v>1354</v>
      </c>
    </row>
    <row r="385" spans="1:21">
      <c r="A385" s="279">
        <v>45453</v>
      </c>
      <c r="B385" s="255">
        <v>1533</v>
      </c>
    </row>
    <row r="386" spans="1:21">
      <c r="A386" s="279">
        <v>45454</v>
      </c>
      <c r="B386" s="255">
        <v>1506</v>
      </c>
    </row>
    <row r="387" spans="1:21">
      <c r="A387" s="279">
        <v>45455</v>
      </c>
      <c r="B387" s="255">
        <v>1271</v>
      </c>
    </row>
    <row r="388" spans="1:21">
      <c r="A388" s="279">
        <v>45456</v>
      </c>
      <c r="B388" s="255">
        <v>1661</v>
      </c>
    </row>
    <row r="389" spans="1:21">
      <c r="A389" s="279">
        <v>45457</v>
      </c>
      <c r="B389" s="255">
        <v>1402</v>
      </c>
    </row>
    <row r="390" spans="1:21">
      <c r="A390" s="279">
        <v>45458</v>
      </c>
      <c r="B390" s="255">
        <v>1340</v>
      </c>
    </row>
    <row r="391" spans="1:21">
      <c r="A391" s="279">
        <v>45459</v>
      </c>
      <c r="B391" s="255">
        <v>1491</v>
      </c>
    </row>
    <row r="392" spans="1:21">
      <c r="A392" s="279">
        <v>45460</v>
      </c>
      <c r="B392" s="255">
        <v>1567</v>
      </c>
    </row>
    <row r="393" spans="1:21">
      <c r="A393" s="279">
        <v>45461</v>
      </c>
      <c r="B393" s="255">
        <v>1378</v>
      </c>
      <c r="C393" s="285">
        <v>0.45</v>
      </c>
      <c r="D393" s="285">
        <v>1</v>
      </c>
      <c r="E393" s="285">
        <v>7</v>
      </c>
      <c r="F393" s="285">
        <v>1</v>
      </c>
      <c r="G393" s="285">
        <v>2</v>
      </c>
      <c r="H393" s="285">
        <v>1</v>
      </c>
      <c r="I393" s="285">
        <v>4.5999999999999996</v>
      </c>
      <c r="J393" s="285">
        <v>0.05</v>
      </c>
      <c r="K393" s="285">
        <v>1.38</v>
      </c>
      <c r="L393" s="285">
        <v>6.34</v>
      </c>
      <c r="M393" s="285">
        <v>1.38</v>
      </c>
      <c r="N393" s="285">
        <v>7.0000000000000007E-2</v>
      </c>
      <c r="O393" s="285">
        <v>2.76</v>
      </c>
      <c r="Q393" s="255" t="s">
        <v>167</v>
      </c>
      <c r="R393" s="275" t="s">
        <v>168</v>
      </c>
      <c r="S393" s="280">
        <v>45496</v>
      </c>
      <c r="T393" s="280"/>
      <c r="U393" s="255"/>
    </row>
    <row r="394" spans="1:21">
      <c r="A394" s="279">
        <v>45462</v>
      </c>
      <c r="B394" s="255">
        <v>1404</v>
      </c>
    </row>
    <row r="395" spans="1:21">
      <c r="A395" s="279">
        <v>45463</v>
      </c>
      <c r="B395" s="255">
        <v>1533</v>
      </c>
    </row>
    <row r="396" spans="1:21">
      <c r="A396" s="279">
        <v>45464</v>
      </c>
      <c r="B396" s="255">
        <v>859</v>
      </c>
    </row>
    <row r="397" spans="1:21">
      <c r="A397" s="279">
        <v>45465</v>
      </c>
      <c r="B397" s="255">
        <v>1803</v>
      </c>
    </row>
    <row r="398" spans="1:21">
      <c r="A398" s="279">
        <v>45466</v>
      </c>
      <c r="B398" s="255">
        <v>1165</v>
      </c>
    </row>
    <row r="399" spans="1:21">
      <c r="A399" s="279">
        <v>45467</v>
      </c>
      <c r="B399" s="255">
        <v>1375</v>
      </c>
    </row>
    <row r="400" spans="1:21">
      <c r="A400" s="279">
        <v>45468</v>
      </c>
      <c r="B400" s="255">
        <v>1445</v>
      </c>
    </row>
    <row r="401" spans="1:2">
      <c r="A401" s="279">
        <v>45469</v>
      </c>
      <c r="B401" s="255">
        <v>1590</v>
      </c>
    </row>
    <row r="402" spans="1:2">
      <c r="A402" s="279">
        <v>45470</v>
      </c>
      <c r="B402" s="255">
        <v>1271</v>
      </c>
    </row>
    <row r="403" spans="1:2">
      <c r="A403" s="279">
        <v>45471</v>
      </c>
      <c r="B403" s="255">
        <v>1469</v>
      </c>
    </row>
    <row r="404" spans="1:2">
      <c r="A404" s="279">
        <v>45472</v>
      </c>
      <c r="B404" s="255">
        <v>1484</v>
      </c>
    </row>
    <row r="405" spans="1:2">
      <c r="A405" s="279">
        <v>45473</v>
      </c>
      <c r="B405" s="255">
        <v>1447</v>
      </c>
    </row>
    <row r="406" spans="1:2">
      <c r="A406" s="279"/>
    </row>
    <row r="407" spans="1:2">
      <c r="A407" s="279"/>
    </row>
    <row r="408" spans="1:2">
      <c r="A408" s="279"/>
    </row>
    <row r="409" spans="1:2">
      <c r="A409" s="279"/>
    </row>
    <row r="410" spans="1:2">
      <c r="A410" s="279"/>
    </row>
    <row r="411" spans="1:2">
      <c r="A411" s="279"/>
    </row>
    <row r="412" spans="1:2">
      <c r="A412" s="279"/>
    </row>
    <row r="413" spans="1:2">
      <c r="A413" s="279"/>
    </row>
    <row r="414" spans="1:2">
      <c r="A414" s="279"/>
    </row>
    <row r="415" spans="1:2">
      <c r="A415" s="279"/>
    </row>
    <row r="416" spans="1:2">
      <c r="A416" s="279"/>
    </row>
    <row r="417" spans="1:1">
      <c r="A417" s="279"/>
    </row>
    <row r="418" spans="1:1">
      <c r="A418" s="279"/>
    </row>
    <row r="419" spans="1:1">
      <c r="A419" s="279"/>
    </row>
    <row r="420" spans="1:1">
      <c r="A420" s="279"/>
    </row>
  </sheetData>
  <protectedRanges>
    <protectedRange sqref="B376:B379" name="Range1"/>
    <protectedRange sqref="B366:B375" name="Range1_1"/>
  </protectedRanges>
  <mergeCells count="15">
    <mergeCell ref="E8:E9"/>
    <mergeCell ref="A3:U3"/>
    <mergeCell ref="A2:U2"/>
    <mergeCell ref="A4:U4"/>
    <mergeCell ref="A1:U1"/>
    <mergeCell ref="A5:A7"/>
    <mergeCell ref="B5:B6"/>
    <mergeCell ref="C5:J5"/>
    <mergeCell ref="K5:O5"/>
    <mergeCell ref="Q5:Q7"/>
    <mergeCell ref="R5:R7"/>
    <mergeCell ref="S5:S7"/>
    <mergeCell ref="T5:T7"/>
    <mergeCell ref="U5:U7"/>
    <mergeCell ref="E6:E7"/>
  </mergeCells>
  <hyperlinks>
    <hyperlink ref="A4" r:id="rId1" xr:uid="{C1E7D183-6B7A-4D77-B838-804670CC0CB7}"/>
  </hyperlinks>
  <pageMargins left="0.7" right="0.7" top="0.75" bottom="0.75" header="0.3" footer="0.3"/>
  <pageSetup paperSize="9"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ECF1DE-7AB8-4091-8E3B-595456142587}">
  <dimension ref="A1:U408"/>
  <sheetViews>
    <sheetView tabSelected="1" workbookViewId="0">
      <pane xSplit="10" ySplit="12" topLeftCell="K206" activePane="bottomRight" state="frozen"/>
      <selection pane="topRight" activeCell="K1" sqref="K1"/>
      <selection pane="bottomLeft" activeCell="A13" sqref="A13"/>
      <selection pane="bottomRight" activeCell="S250" sqref="S250"/>
    </sheetView>
  </sheetViews>
  <sheetFormatPr defaultRowHeight="15"/>
  <cols>
    <col min="1" max="1" width="29" customWidth="1"/>
    <col min="2" max="2" width="11.85546875" style="250" customWidth="1"/>
    <col min="3" max="9" width="10.7109375" style="250" customWidth="1"/>
    <col min="10" max="10" width="8.5703125" style="250" customWidth="1"/>
    <col min="11" max="16" width="10.7109375" style="250" customWidth="1"/>
    <col min="17" max="17" width="20.7109375" style="250" customWidth="1"/>
    <col min="18" max="20" width="15.7109375" style="250" customWidth="1"/>
    <col min="21" max="21" width="31.42578125" style="250" customWidth="1"/>
  </cols>
  <sheetData>
    <row r="1" spans="1:21" ht="18">
      <c r="A1" s="380" t="s">
        <v>127</v>
      </c>
      <c r="B1" s="381"/>
      <c r="C1" s="381"/>
      <c r="D1" s="381"/>
      <c r="E1" s="381"/>
      <c r="F1" s="381"/>
      <c r="G1" s="381"/>
      <c r="H1" s="381"/>
      <c r="I1" s="381"/>
      <c r="J1" s="381"/>
      <c r="K1" s="381"/>
      <c r="L1" s="381"/>
      <c r="M1" s="381"/>
      <c r="N1" s="381"/>
      <c r="O1" s="381"/>
      <c r="P1" s="381"/>
      <c r="Q1" s="381"/>
      <c r="R1" s="381"/>
      <c r="S1" s="381"/>
      <c r="T1" s="381"/>
      <c r="U1" s="382"/>
    </row>
    <row r="2" spans="1:21" ht="21" customHeight="1">
      <c r="A2" s="378" t="s">
        <v>32</v>
      </c>
      <c r="B2" s="378"/>
      <c r="C2" s="378"/>
      <c r="D2" s="378"/>
      <c r="E2" s="378"/>
      <c r="F2" s="378"/>
      <c r="G2" s="378"/>
      <c r="H2" s="378"/>
      <c r="I2" s="378"/>
      <c r="J2" s="378"/>
      <c r="K2" s="378"/>
      <c r="L2" s="378"/>
      <c r="M2" s="378"/>
      <c r="N2" s="378"/>
      <c r="O2" s="378"/>
      <c r="P2" s="378"/>
      <c r="Q2" s="378"/>
      <c r="R2" s="378"/>
      <c r="S2" s="378"/>
      <c r="T2" s="378"/>
      <c r="U2" s="378"/>
    </row>
    <row r="3" spans="1:21" ht="21" customHeight="1">
      <c r="A3" s="377" t="s">
        <v>47</v>
      </c>
      <c r="B3" s="378"/>
      <c r="C3" s="378"/>
      <c r="D3" s="378"/>
      <c r="E3" s="378"/>
      <c r="F3" s="378"/>
      <c r="G3" s="378"/>
      <c r="H3" s="378"/>
      <c r="I3" s="378"/>
      <c r="J3" s="378"/>
      <c r="K3" s="378"/>
      <c r="L3" s="378"/>
      <c r="M3" s="378"/>
      <c r="N3" s="378"/>
      <c r="O3" s="378"/>
      <c r="P3" s="378"/>
      <c r="Q3" s="378"/>
      <c r="R3" s="378"/>
      <c r="S3" s="378"/>
      <c r="T3" s="378"/>
      <c r="U3" s="378"/>
    </row>
    <row r="4" spans="1:21" ht="21" customHeight="1">
      <c r="A4" s="379" t="s">
        <v>49</v>
      </c>
      <c r="B4" s="379"/>
      <c r="C4" s="379"/>
      <c r="D4" s="379"/>
      <c r="E4" s="379"/>
      <c r="F4" s="379"/>
      <c r="G4" s="379"/>
      <c r="H4" s="379"/>
      <c r="I4" s="379"/>
      <c r="J4" s="379"/>
      <c r="K4" s="379"/>
      <c r="L4" s="379"/>
      <c r="M4" s="379"/>
      <c r="N4" s="379"/>
      <c r="O4" s="379"/>
      <c r="P4" s="379"/>
      <c r="Q4" s="379"/>
      <c r="R4" s="379"/>
      <c r="S4" s="379"/>
      <c r="T4" s="379"/>
      <c r="U4" s="379"/>
    </row>
    <row r="5" spans="1:21" ht="38.25" customHeight="1">
      <c r="A5" s="322" t="s">
        <v>2</v>
      </c>
      <c r="B5" s="343" t="s">
        <v>41</v>
      </c>
      <c r="C5" s="383" t="s">
        <v>33</v>
      </c>
      <c r="D5" s="384"/>
      <c r="E5" s="384"/>
      <c r="F5" s="384"/>
      <c r="G5" s="384"/>
      <c r="H5" s="384"/>
      <c r="I5" s="384"/>
      <c r="J5" s="385"/>
      <c r="K5" s="386" t="s">
        <v>3</v>
      </c>
      <c r="L5" s="387"/>
      <c r="M5" s="387"/>
      <c r="N5" s="387"/>
      <c r="O5" s="388"/>
      <c r="P5" s="284"/>
      <c r="Q5" s="369" t="s">
        <v>94</v>
      </c>
      <c r="R5" s="363" t="s">
        <v>52</v>
      </c>
      <c r="S5" s="343" t="s">
        <v>30</v>
      </c>
      <c r="T5" s="343" t="s">
        <v>31</v>
      </c>
      <c r="U5" s="343" t="s">
        <v>54</v>
      </c>
    </row>
    <row r="6" spans="1:21" ht="51">
      <c r="A6" s="322"/>
      <c r="B6" s="344"/>
      <c r="C6" s="287" t="s">
        <v>4</v>
      </c>
      <c r="D6" s="7" t="s">
        <v>40</v>
      </c>
      <c r="E6" s="331" t="s">
        <v>0</v>
      </c>
      <c r="F6" s="287" t="s">
        <v>5</v>
      </c>
      <c r="G6" s="8" t="s">
        <v>50</v>
      </c>
      <c r="H6" s="8" t="s">
        <v>7</v>
      </c>
      <c r="I6" s="8" t="s">
        <v>8</v>
      </c>
      <c r="J6" s="7" t="s">
        <v>9</v>
      </c>
      <c r="K6" s="286" t="s">
        <v>10</v>
      </c>
      <c r="L6" s="286" t="s">
        <v>11</v>
      </c>
      <c r="M6" s="286" t="s">
        <v>12</v>
      </c>
      <c r="N6" s="286" t="s">
        <v>13</v>
      </c>
      <c r="O6" s="286" t="s">
        <v>14</v>
      </c>
      <c r="P6" s="286" t="s">
        <v>26</v>
      </c>
      <c r="Q6" s="369"/>
      <c r="R6" s="363"/>
      <c r="S6" s="343"/>
      <c r="T6" s="343"/>
      <c r="U6" s="343"/>
    </row>
    <row r="7" spans="1:21">
      <c r="A7" s="323"/>
      <c r="B7" s="10" t="s">
        <v>29</v>
      </c>
      <c r="C7" s="11" t="s">
        <v>15</v>
      </c>
      <c r="D7" s="8" t="s">
        <v>15</v>
      </c>
      <c r="E7" s="332"/>
      <c r="F7" s="11" t="s">
        <v>16</v>
      </c>
      <c r="G7" s="12" t="s">
        <v>15</v>
      </c>
      <c r="H7" s="12" t="s">
        <v>15</v>
      </c>
      <c r="I7" s="11" t="s">
        <v>15</v>
      </c>
      <c r="J7" s="11" t="s">
        <v>15</v>
      </c>
      <c r="K7" s="11" t="s">
        <v>17</v>
      </c>
      <c r="L7" s="11" t="s">
        <v>17</v>
      </c>
      <c r="M7" s="11" t="s">
        <v>17</v>
      </c>
      <c r="N7" s="11" t="s">
        <v>17</v>
      </c>
      <c r="O7" s="11" t="s">
        <v>17</v>
      </c>
      <c r="P7" s="11" t="s">
        <v>27</v>
      </c>
      <c r="Q7" s="370"/>
      <c r="R7" s="364"/>
      <c r="S7" s="344"/>
      <c r="T7" s="344"/>
      <c r="U7" s="344"/>
    </row>
    <row r="8" spans="1:21">
      <c r="A8" s="13" t="s">
        <v>18</v>
      </c>
      <c r="B8" s="18">
        <v>6500</v>
      </c>
      <c r="C8" s="15">
        <v>5</v>
      </c>
      <c r="D8" s="16">
        <v>6</v>
      </c>
      <c r="E8" s="311" t="s">
        <v>39</v>
      </c>
      <c r="F8" s="17">
        <v>600</v>
      </c>
      <c r="G8" s="17">
        <v>30</v>
      </c>
      <c r="H8" s="17">
        <v>20</v>
      </c>
      <c r="I8" s="17">
        <v>20</v>
      </c>
      <c r="J8" s="18">
        <v>1</v>
      </c>
      <c r="K8" s="79">
        <v>7227</v>
      </c>
      <c r="L8" s="79">
        <v>9636</v>
      </c>
      <c r="M8" s="79">
        <v>4818</v>
      </c>
      <c r="N8" s="79">
        <v>483</v>
      </c>
      <c r="O8" s="79">
        <v>7227</v>
      </c>
      <c r="P8" s="79"/>
      <c r="Q8" s="79"/>
      <c r="R8" s="144" t="s">
        <v>1</v>
      </c>
      <c r="S8" s="66" t="s">
        <v>1</v>
      </c>
      <c r="T8" s="66" t="s">
        <v>1</v>
      </c>
      <c r="U8" s="138"/>
    </row>
    <row r="9" spans="1:21">
      <c r="A9" s="13" t="s">
        <v>19</v>
      </c>
      <c r="B9" s="14" t="s">
        <v>1</v>
      </c>
      <c r="C9" s="18">
        <v>2</v>
      </c>
      <c r="D9" s="18">
        <v>2</v>
      </c>
      <c r="E9" s="312"/>
      <c r="F9" s="66">
        <v>200</v>
      </c>
      <c r="G9" s="66">
        <v>15</v>
      </c>
      <c r="H9" s="66">
        <v>10</v>
      </c>
      <c r="I9" s="66">
        <v>10</v>
      </c>
      <c r="J9" s="18">
        <v>0.3</v>
      </c>
      <c r="K9" s="78" t="s">
        <v>1</v>
      </c>
      <c r="L9" s="78" t="s">
        <v>1</v>
      </c>
      <c r="M9" s="78" t="s">
        <v>1</v>
      </c>
      <c r="N9" s="78" t="s">
        <v>1</v>
      </c>
      <c r="O9" s="78" t="s">
        <v>1</v>
      </c>
      <c r="P9" s="78" t="s">
        <v>1</v>
      </c>
      <c r="Q9" s="78"/>
      <c r="R9" s="144" t="s">
        <v>1</v>
      </c>
      <c r="S9" s="66" t="s">
        <v>1</v>
      </c>
      <c r="T9" s="66" t="s">
        <v>1</v>
      </c>
      <c r="U9" s="139"/>
    </row>
    <row r="10" spans="1:21">
      <c r="A10" s="289" t="s">
        <v>159</v>
      </c>
      <c r="B10" s="255">
        <v>1335</v>
      </c>
      <c r="P10" s="288">
        <v>17</v>
      </c>
    </row>
    <row r="11" spans="1:21">
      <c r="A11" s="289" t="s">
        <v>160</v>
      </c>
      <c r="B11" s="255">
        <v>2075</v>
      </c>
      <c r="C11" s="285">
        <v>1.34</v>
      </c>
      <c r="D11" s="285">
        <v>1</v>
      </c>
      <c r="E11" s="285">
        <v>6.7</v>
      </c>
      <c r="F11" s="285">
        <v>1</v>
      </c>
      <c r="G11" s="285">
        <v>1</v>
      </c>
      <c r="H11" s="285">
        <v>1</v>
      </c>
      <c r="I11" s="285">
        <v>9.6300000000000008</v>
      </c>
      <c r="J11" s="285">
        <v>0.08</v>
      </c>
      <c r="K11" s="285">
        <v>1.27</v>
      </c>
      <c r="L11" s="285">
        <v>12.24</v>
      </c>
      <c r="M11" s="285">
        <v>1.27</v>
      </c>
      <c r="N11" s="285">
        <v>0.1</v>
      </c>
      <c r="O11" s="296">
        <v>1.27</v>
      </c>
      <c r="P11" s="288">
        <v>38</v>
      </c>
      <c r="Q11" s="297" t="s">
        <v>132</v>
      </c>
      <c r="R11" s="275" t="s">
        <v>169</v>
      </c>
      <c r="S11" s="280">
        <v>45496</v>
      </c>
    </row>
    <row r="12" spans="1:21">
      <c r="A12" s="289" t="s">
        <v>161</v>
      </c>
      <c r="B12" s="255">
        <v>2574</v>
      </c>
      <c r="P12" s="288">
        <v>20</v>
      </c>
    </row>
    <row r="13" spans="1:21">
      <c r="A13" s="289" t="s">
        <v>162</v>
      </c>
      <c r="B13" s="255">
        <v>2409</v>
      </c>
      <c r="P13" s="288">
        <v>20</v>
      </c>
    </row>
    <row r="14" spans="1:21">
      <c r="A14" s="289" t="s">
        <v>163</v>
      </c>
      <c r="B14" s="255">
        <v>2679</v>
      </c>
      <c r="P14" s="288">
        <v>24</v>
      </c>
    </row>
    <row r="15" spans="1:21">
      <c r="A15" s="289" t="s">
        <v>164</v>
      </c>
      <c r="B15" s="255">
        <v>2483</v>
      </c>
      <c r="P15" s="288">
        <v>0</v>
      </c>
    </row>
    <row r="16" spans="1:21">
      <c r="A16" s="289" t="s">
        <v>165</v>
      </c>
      <c r="B16" s="255">
        <v>2687</v>
      </c>
      <c r="P16" s="288">
        <v>0</v>
      </c>
    </row>
    <row r="17" spans="1:19">
      <c r="A17" s="289" t="s">
        <v>166</v>
      </c>
      <c r="B17" s="255">
        <v>2236</v>
      </c>
      <c r="P17" s="288">
        <v>27</v>
      </c>
    </row>
    <row r="18" spans="1:19">
      <c r="A18" s="279">
        <v>45482</v>
      </c>
      <c r="B18" s="255">
        <v>2128</v>
      </c>
      <c r="P18" s="288">
        <v>2</v>
      </c>
    </row>
    <row r="19" spans="1:19">
      <c r="A19" s="279">
        <v>45483</v>
      </c>
      <c r="B19" s="255">
        <v>2240</v>
      </c>
      <c r="P19" s="288">
        <v>2</v>
      </c>
    </row>
    <row r="20" spans="1:19">
      <c r="A20" s="279">
        <v>45484</v>
      </c>
      <c r="B20" s="255">
        <v>1861</v>
      </c>
      <c r="P20" s="288">
        <v>0</v>
      </c>
    </row>
    <row r="21" spans="1:19">
      <c r="A21" s="279">
        <v>45485</v>
      </c>
      <c r="B21" s="255">
        <v>1677</v>
      </c>
      <c r="P21" s="288">
        <v>0</v>
      </c>
    </row>
    <row r="22" spans="1:19">
      <c r="A22" s="279">
        <v>45486</v>
      </c>
      <c r="B22" s="255">
        <v>1786</v>
      </c>
      <c r="P22" s="288">
        <v>0</v>
      </c>
    </row>
    <row r="23" spans="1:19">
      <c r="A23" s="279">
        <v>45487</v>
      </c>
      <c r="B23" s="255">
        <v>1737</v>
      </c>
      <c r="P23" s="298">
        <v>0</v>
      </c>
    </row>
    <row r="24" spans="1:19">
      <c r="A24" s="279">
        <v>45488</v>
      </c>
      <c r="B24" s="255">
        <v>1891</v>
      </c>
      <c r="P24" s="298">
        <v>0</v>
      </c>
    </row>
    <row r="25" spans="1:19">
      <c r="A25" s="279">
        <v>45489</v>
      </c>
      <c r="B25" s="255">
        <v>1186</v>
      </c>
      <c r="C25" s="285">
        <v>1.7</v>
      </c>
      <c r="D25" s="285">
        <v>1</v>
      </c>
      <c r="E25" s="285">
        <v>7.1</v>
      </c>
      <c r="F25" s="285">
        <v>6</v>
      </c>
      <c r="G25" s="285">
        <v>1</v>
      </c>
      <c r="H25" s="285">
        <v>1</v>
      </c>
      <c r="I25" s="285">
        <v>5.81</v>
      </c>
      <c r="J25" s="285">
        <v>7.0000000000000007E-2</v>
      </c>
      <c r="K25" s="285">
        <v>1.19</v>
      </c>
      <c r="L25" s="285">
        <v>6.89</v>
      </c>
      <c r="M25" s="285">
        <v>1.19</v>
      </c>
      <c r="N25" s="285">
        <v>0.08</v>
      </c>
      <c r="O25" s="296">
        <v>1.19</v>
      </c>
      <c r="P25" s="298">
        <v>0</v>
      </c>
      <c r="Q25" s="297" t="s">
        <v>167</v>
      </c>
      <c r="R25" s="275" t="s">
        <v>169</v>
      </c>
      <c r="S25" s="280">
        <v>45504</v>
      </c>
    </row>
    <row r="26" spans="1:19">
      <c r="A26" s="279">
        <v>45490</v>
      </c>
      <c r="B26" s="255">
        <v>1500</v>
      </c>
      <c r="P26" s="298">
        <v>0</v>
      </c>
    </row>
    <row r="27" spans="1:19">
      <c r="A27" s="279">
        <v>45491</v>
      </c>
      <c r="B27" s="255">
        <v>1675</v>
      </c>
      <c r="P27" s="298">
        <v>0</v>
      </c>
    </row>
    <row r="28" spans="1:19">
      <c r="A28" s="279">
        <v>45492</v>
      </c>
      <c r="B28" s="255">
        <v>1358</v>
      </c>
      <c r="P28" s="298">
        <v>0</v>
      </c>
    </row>
    <row r="29" spans="1:19">
      <c r="A29" s="279">
        <v>45493</v>
      </c>
      <c r="B29" s="255">
        <v>1811</v>
      </c>
      <c r="P29" s="298">
        <v>0</v>
      </c>
    </row>
    <row r="30" spans="1:19">
      <c r="A30" s="279">
        <v>45494</v>
      </c>
      <c r="B30" s="255">
        <v>1498</v>
      </c>
      <c r="P30" s="298">
        <v>0</v>
      </c>
    </row>
    <row r="31" spans="1:19">
      <c r="A31" s="279">
        <v>45495</v>
      </c>
      <c r="B31" s="255">
        <v>1466</v>
      </c>
      <c r="P31" s="298">
        <v>0</v>
      </c>
    </row>
    <row r="32" spans="1:19">
      <c r="A32" s="279">
        <v>45496</v>
      </c>
      <c r="B32" s="255">
        <v>1444</v>
      </c>
      <c r="P32" s="298">
        <v>0</v>
      </c>
    </row>
    <row r="33" spans="1:19">
      <c r="A33" s="279">
        <v>45497</v>
      </c>
      <c r="B33" s="255">
        <v>1451</v>
      </c>
      <c r="P33" s="298">
        <v>0</v>
      </c>
    </row>
    <row r="34" spans="1:19">
      <c r="A34" s="279">
        <v>45498</v>
      </c>
      <c r="B34" s="255">
        <v>1454</v>
      </c>
      <c r="P34" s="298">
        <v>0</v>
      </c>
    </row>
    <row r="35" spans="1:19">
      <c r="A35" s="279">
        <v>45499</v>
      </c>
      <c r="B35" s="255">
        <v>1321</v>
      </c>
      <c r="P35" s="298">
        <v>0</v>
      </c>
    </row>
    <row r="36" spans="1:19">
      <c r="A36" s="279">
        <v>45500</v>
      </c>
      <c r="B36" s="255">
        <v>1272</v>
      </c>
      <c r="P36" s="298">
        <v>0</v>
      </c>
    </row>
    <row r="37" spans="1:19">
      <c r="A37" s="279">
        <v>45501</v>
      </c>
      <c r="B37" s="255">
        <v>1651</v>
      </c>
      <c r="P37" s="298">
        <v>0</v>
      </c>
    </row>
    <row r="38" spans="1:19">
      <c r="A38" s="279">
        <v>45502</v>
      </c>
      <c r="B38" s="255">
        <v>1377</v>
      </c>
      <c r="P38" s="298">
        <v>3</v>
      </c>
    </row>
    <row r="39" spans="1:19">
      <c r="A39" s="279">
        <v>45503</v>
      </c>
      <c r="B39" s="255">
        <v>1384</v>
      </c>
      <c r="C39" s="285">
        <v>1.02</v>
      </c>
      <c r="D39" s="285">
        <v>10</v>
      </c>
      <c r="E39" s="285">
        <v>7.28</v>
      </c>
      <c r="F39" s="285">
        <v>310</v>
      </c>
      <c r="G39" s="285">
        <v>1</v>
      </c>
      <c r="H39" s="285">
        <v>1.1399999999999999</v>
      </c>
      <c r="I39" s="285">
        <v>4.24</v>
      </c>
      <c r="J39" s="285">
        <v>0.18</v>
      </c>
      <c r="K39" s="285">
        <v>1.58</v>
      </c>
      <c r="L39" s="285">
        <v>5.87</v>
      </c>
      <c r="M39" s="285">
        <v>13.84</v>
      </c>
      <c r="N39" s="285">
        <v>0.25</v>
      </c>
      <c r="O39" s="296">
        <v>1.38</v>
      </c>
      <c r="P39" s="298">
        <v>0</v>
      </c>
      <c r="Q39" s="297" t="s">
        <v>170</v>
      </c>
      <c r="R39" s="275" t="s">
        <v>171</v>
      </c>
      <c r="S39" s="280">
        <v>45512</v>
      </c>
    </row>
    <row r="40" spans="1:19">
      <c r="A40" s="279">
        <v>45504</v>
      </c>
      <c r="B40" s="255">
        <v>1311</v>
      </c>
      <c r="P40" s="298">
        <v>0</v>
      </c>
    </row>
    <row r="41" spans="1:19">
      <c r="A41" s="279">
        <v>45505</v>
      </c>
      <c r="B41" s="255">
        <v>1439</v>
      </c>
      <c r="P41" s="298">
        <v>0</v>
      </c>
    </row>
    <row r="42" spans="1:19">
      <c r="A42" s="279">
        <v>45506</v>
      </c>
      <c r="B42" s="255">
        <v>1405</v>
      </c>
      <c r="P42" s="298">
        <v>0</v>
      </c>
    </row>
    <row r="43" spans="1:19">
      <c r="A43" s="279">
        <v>45507</v>
      </c>
      <c r="B43" s="255">
        <v>1393</v>
      </c>
      <c r="P43" s="298">
        <v>0</v>
      </c>
    </row>
    <row r="44" spans="1:19">
      <c r="A44" s="279">
        <v>45508</v>
      </c>
      <c r="B44" s="255">
        <v>1394</v>
      </c>
      <c r="P44" s="298">
        <v>0</v>
      </c>
    </row>
    <row r="45" spans="1:19">
      <c r="A45" s="279">
        <v>45509</v>
      </c>
      <c r="B45" s="255">
        <v>1374</v>
      </c>
      <c r="P45" s="298">
        <v>0</v>
      </c>
    </row>
    <row r="46" spans="1:19">
      <c r="A46" s="279">
        <v>45510</v>
      </c>
      <c r="B46" s="255">
        <v>1146</v>
      </c>
      <c r="P46" s="298">
        <v>0</v>
      </c>
    </row>
    <row r="47" spans="1:19">
      <c r="A47" s="279">
        <v>45511</v>
      </c>
      <c r="B47" s="255">
        <v>1396</v>
      </c>
      <c r="P47" s="298">
        <v>0</v>
      </c>
    </row>
    <row r="48" spans="1:19">
      <c r="A48" s="279">
        <v>45512</v>
      </c>
      <c r="B48" s="255">
        <v>1594</v>
      </c>
      <c r="P48" s="298">
        <v>0</v>
      </c>
    </row>
    <row r="49" spans="1:19">
      <c r="A49" s="279">
        <v>45513</v>
      </c>
      <c r="B49" s="255">
        <v>1143</v>
      </c>
      <c r="P49" s="298">
        <v>0</v>
      </c>
    </row>
    <row r="50" spans="1:19">
      <c r="A50" s="279">
        <v>45514</v>
      </c>
      <c r="B50" s="255">
        <v>1395</v>
      </c>
      <c r="P50" s="298">
        <v>0</v>
      </c>
    </row>
    <row r="51" spans="1:19">
      <c r="A51" s="279">
        <v>45515</v>
      </c>
      <c r="B51" s="255">
        <v>1680</v>
      </c>
      <c r="P51" s="298">
        <v>117</v>
      </c>
    </row>
    <row r="52" spans="1:19">
      <c r="A52" s="279">
        <v>45516</v>
      </c>
      <c r="B52" s="255">
        <v>5555</v>
      </c>
      <c r="C52" s="285">
        <v>0.52700000000000002</v>
      </c>
      <c r="D52" s="285">
        <v>1</v>
      </c>
      <c r="E52" s="285">
        <v>6.9</v>
      </c>
      <c r="F52" s="285">
        <v>10</v>
      </c>
      <c r="G52" s="285">
        <v>14</v>
      </c>
      <c r="H52" s="285">
        <v>4.5999999999999996</v>
      </c>
      <c r="I52" s="285">
        <v>2.95</v>
      </c>
      <c r="J52" s="285">
        <v>0.44</v>
      </c>
      <c r="K52" s="285">
        <v>16.510000000000002</v>
      </c>
      <c r="L52" s="285">
        <v>10.59</v>
      </c>
      <c r="M52" s="285">
        <v>3.59</v>
      </c>
      <c r="N52" s="285">
        <v>1.56</v>
      </c>
      <c r="O52" s="296">
        <v>50.25</v>
      </c>
      <c r="P52" s="298">
        <v>95</v>
      </c>
      <c r="Q52" s="297" t="s">
        <v>167</v>
      </c>
      <c r="R52" s="275" t="s">
        <v>172</v>
      </c>
      <c r="S52" s="280">
        <v>45526</v>
      </c>
    </row>
    <row r="53" spans="1:19">
      <c r="A53" s="279">
        <v>45517</v>
      </c>
      <c r="B53" s="255">
        <v>3664</v>
      </c>
      <c r="P53" s="298">
        <v>9</v>
      </c>
    </row>
    <row r="54" spans="1:19">
      <c r="A54" s="279">
        <v>45518</v>
      </c>
      <c r="B54" s="255">
        <v>3589</v>
      </c>
      <c r="P54" s="298">
        <v>15</v>
      </c>
    </row>
    <row r="55" spans="1:19">
      <c r="A55" s="279">
        <v>45519</v>
      </c>
      <c r="B55" s="255">
        <v>3137</v>
      </c>
      <c r="P55" s="298">
        <v>6</v>
      </c>
    </row>
    <row r="56" spans="1:19">
      <c r="A56" s="279">
        <v>45520</v>
      </c>
      <c r="B56" s="255">
        <v>2770</v>
      </c>
      <c r="P56" s="298">
        <v>6</v>
      </c>
    </row>
    <row r="57" spans="1:19">
      <c r="A57" s="279">
        <v>45521</v>
      </c>
      <c r="B57" s="255">
        <v>2616</v>
      </c>
      <c r="P57" s="298">
        <v>0</v>
      </c>
    </row>
    <row r="58" spans="1:19">
      <c r="A58" s="279">
        <v>45522</v>
      </c>
      <c r="B58" s="255">
        <v>2372</v>
      </c>
      <c r="P58" s="298">
        <v>0</v>
      </c>
    </row>
    <row r="59" spans="1:19">
      <c r="A59" s="279">
        <v>45523</v>
      </c>
      <c r="B59" s="255">
        <v>1915</v>
      </c>
      <c r="P59" s="298">
        <v>0</v>
      </c>
    </row>
    <row r="60" spans="1:19">
      <c r="A60" s="279">
        <v>45524</v>
      </c>
      <c r="B60" s="255">
        <v>2180</v>
      </c>
      <c r="P60" s="298">
        <v>0</v>
      </c>
    </row>
    <row r="61" spans="1:19">
      <c r="A61" s="279">
        <v>45525</v>
      </c>
      <c r="B61" s="255">
        <v>2051</v>
      </c>
      <c r="P61" s="298">
        <v>0</v>
      </c>
    </row>
    <row r="62" spans="1:19">
      <c r="A62" s="279">
        <v>45526</v>
      </c>
      <c r="B62" s="255">
        <v>1885</v>
      </c>
      <c r="P62" s="298">
        <v>0</v>
      </c>
    </row>
    <row r="63" spans="1:19">
      <c r="A63" s="279">
        <v>45527</v>
      </c>
      <c r="B63" s="255">
        <v>1843</v>
      </c>
      <c r="P63" s="298">
        <v>0</v>
      </c>
    </row>
    <row r="64" spans="1:19">
      <c r="A64" s="279">
        <v>45528</v>
      </c>
      <c r="B64" s="255">
        <v>1984</v>
      </c>
      <c r="P64" s="298">
        <v>0</v>
      </c>
    </row>
    <row r="65" spans="1:19">
      <c r="A65" s="279">
        <v>45529</v>
      </c>
      <c r="B65" s="255">
        <v>1375</v>
      </c>
      <c r="P65" s="298">
        <v>0</v>
      </c>
    </row>
    <row r="66" spans="1:19">
      <c r="A66" s="279">
        <v>45530</v>
      </c>
      <c r="B66" s="255">
        <v>1998</v>
      </c>
      <c r="C66" s="285">
        <v>0.96</v>
      </c>
      <c r="D66" s="285">
        <v>1</v>
      </c>
      <c r="E66" s="285">
        <v>6.93</v>
      </c>
      <c r="F66" s="285">
        <v>1</v>
      </c>
      <c r="G66" s="285">
        <v>4</v>
      </c>
      <c r="H66" s="285">
        <v>2.2799999999999998</v>
      </c>
      <c r="I66" s="285">
        <v>3.36</v>
      </c>
      <c r="J66" s="285">
        <v>0.15</v>
      </c>
      <c r="K66" s="285">
        <v>2.91</v>
      </c>
      <c r="L66" s="285">
        <v>4.29</v>
      </c>
      <c r="M66" s="285">
        <v>1.28</v>
      </c>
      <c r="N66" s="285">
        <v>0.19</v>
      </c>
      <c r="O66" s="296">
        <v>5.0999999999999996</v>
      </c>
      <c r="P66" s="298">
        <v>0</v>
      </c>
      <c r="Q66" s="297" t="s">
        <v>132</v>
      </c>
      <c r="R66" s="275" t="s">
        <v>173</v>
      </c>
      <c r="S66" s="280">
        <v>45539</v>
      </c>
    </row>
    <row r="67" spans="1:19">
      <c r="A67" s="279">
        <v>45531</v>
      </c>
      <c r="B67" s="255">
        <v>1276</v>
      </c>
      <c r="P67" s="298">
        <v>0</v>
      </c>
    </row>
    <row r="68" spans="1:19">
      <c r="A68" s="279">
        <v>45532</v>
      </c>
      <c r="B68" s="255">
        <v>1687</v>
      </c>
      <c r="P68" s="298">
        <v>0</v>
      </c>
    </row>
    <row r="69" spans="1:19">
      <c r="A69" s="279">
        <v>45533</v>
      </c>
      <c r="B69" s="255">
        <v>1532</v>
      </c>
      <c r="P69" s="298">
        <v>0</v>
      </c>
    </row>
    <row r="70" spans="1:19">
      <c r="A70" s="279">
        <v>45534</v>
      </c>
      <c r="B70" s="255">
        <v>1433</v>
      </c>
      <c r="P70" s="298">
        <v>0</v>
      </c>
    </row>
    <row r="71" spans="1:19">
      <c r="A71" s="279">
        <v>45535</v>
      </c>
      <c r="B71" s="255">
        <v>1860</v>
      </c>
      <c r="P71" s="298">
        <v>0</v>
      </c>
    </row>
    <row r="72" spans="1:19">
      <c r="A72" s="279">
        <v>45536</v>
      </c>
      <c r="B72" s="255">
        <v>1440</v>
      </c>
      <c r="P72" s="298">
        <v>0</v>
      </c>
    </row>
    <row r="73" spans="1:19">
      <c r="A73" s="279">
        <v>45537</v>
      </c>
      <c r="B73" s="255">
        <v>1471</v>
      </c>
      <c r="P73" s="298">
        <v>0</v>
      </c>
    </row>
    <row r="74" spans="1:19">
      <c r="A74" s="279">
        <v>45538</v>
      </c>
      <c r="B74" s="255">
        <v>1279</v>
      </c>
      <c r="P74" s="298">
        <v>0</v>
      </c>
    </row>
    <row r="75" spans="1:19">
      <c r="A75" s="279">
        <v>45539</v>
      </c>
      <c r="B75" s="255">
        <v>1718</v>
      </c>
      <c r="P75" s="298">
        <v>0</v>
      </c>
    </row>
    <row r="76" spans="1:19">
      <c r="A76" s="279">
        <v>45540</v>
      </c>
      <c r="B76" s="255">
        <v>1300</v>
      </c>
      <c r="P76" s="298">
        <v>0</v>
      </c>
    </row>
    <row r="77" spans="1:19">
      <c r="A77" s="279">
        <v>45541</v>
      </c>
      <c r="B77" s="255">
        <v>1790</v>
      </c>
      <c r="P77" s="298">
        <v>0</v>
      </c>
    </row>
    <row r="78" spans="1:19">
      <c r="A78" s="279">
        <v>45542</v>
      </c>
      <c r="B78" s="255">
        <v>1410</v>
      </c>
      <c r="P78" s="298">
        <v>0</v>
      </c>
    </row>
    <row r="79" spans="1:19">
      <c r="A79" s="279">
        <v>45543</v>
      </c>
      <c r="B79" s="255">
        <v>1445</v>
      </c>
      <c r="P79" s="298">
        <v>0</v>
      </c>
    </row>
    <row r="80" spans="1:19">
      <c r="A80" s="279">
        <v>45544</v>
      </c>
      <c r="B80" s="255">
        <v>1388</v>
      </c>
      <c r="C80" s="285">
        <v>0.81</v>
      </c>
      <c r="D80" s="285">
        <v>1</v>
      </c>
      <c r="E80" s="285">
        <v>7.5</v>
      </c>
      <c r="F80" s="285">
        <v>20</v>
      </c>
      <c r="G80" s="285">
        <v>5</v>
      </c>
      <c r="H80" s="285">
        <v>1.4</v>
      </c>
      <c r="I80" s="285">
        <v>4.3099999999999996</v>
      </c>
      <c r="J80" s="285">
        <v>0.2</v>
      </c>
      <c r="K80" s="285">
        <v>2.14</v>
      </c>
      <c r="L80" s="285">
        <v>5.98</v>
      </c>
      <c r="M80" s="285">
        <v>1.39</v>
      </c>
      <c r="N80" s="285">
        <v>0.28000000000000003</v>
      </c>
      <c r="O80" s="296">
        <v>6.94</v>
      </c>
      <c r="P80" s="298">
        <v>5</v>
      </c>
      <c r="Q80" s="297" t="s">
        <v>132</v>
      </c>
      <c r="R80" s="275" t="s">
        <v>174</v>
      </c>
      <c r="S80" s="280">
        <v>45561</v>
      </c>
    </row>
    <row r="81" spans="1:19">
      <c r="A81" s="279">
        <v>45545</v>
      </c>
      <c r="B81" s="255">
        <v>1531</v>
      </c>
      <c r="P81" s="298">
        <v>0</v>
      </c>
    </row>
    <row r="82" spans="1:19">
      <c r="A82" s="279">
        <v>45546</v>
      </c>
      <c r="B82" s="255">
        <v>1347</v>
      </c>
      <c r="P82" s="298">
        <v>0</v>
      </c>
    </row>
    <row r="83" spans="1:19">
      <c r="A83" s="279">
        <v>45547</v>
      </c>
      <c r="B83" s="255">
        <v>1449</v>
      </c>
      <c r="P83" s="298">
        <v>0</v>
      </c>
    </row>
    <row r="84" spans="1:19">
      <c r="A84" s="279">
        <v>45548</v>
      </c>
      <c r="B84" s="255">
        <v>1269</v>
      </c>
      <c r="P84" s="298">
        <v>0</v>
      </c>
    </row>
    <row r="85" spans="1:19">
      <c r="A85" s="279">
        <v>45549</v>
      </c>
      <c r="B85" s="255">
        <v>1650</v>
      </c>
      <c r="P85" s="298">
        <v>0</v>
      </c>
    </row>
    <row r="86" spans="1:19">
      <c r="A86" s="279">
        <v>45550</v>
      </c>
      <c r="B86" s="255">
        <v>1243</v>
      </c>
      <c r="P86" s="298">
        <v>0</v>
      </c>
    </row>
    <row r="87" spans="1:19">
      <c r="A87" s="279">
        <v>45551</v>
      </c>
      <c r="B87" s="255">
        <v>1303</v>
      </c>
      <c r="P87" s="298">
        <v>0</v>
      </c>
    </row>
    <row r="88" spans="1:19">
      <c r="A88" s="279">
        <v>45552</v>
      </c>
      <c r="B88" s="255">
        <v>1486</v>
      </c>
      <c r="P88" s="298">
        <v>0</v>
      </c>
    </row>
    <row r="89" spans="1:19">
      <c r="A89" s="279">
        <v>45553</v>
      </c>
      <c r="B89" s="255">
        <v>1304</v>
      </c>
      <c r="P89" s="298">
        <v>0</v>
      </c>
    </row>
    <row r="90" spans="1:19">
      <c r="A90" s="279">
        <v>45554</v>
      </c>
      <c r="B90" s="255">
        <v>1490</v>
      </c>
      <c r="P90" s="298">
        <v>0</v>
      </c>
    </row>
    <row r="91" spans="1:19">
      <c r="A91" s="279">
        <v>45555</v>
      </c>
      <c r="B91" s="255">
        <v>1322</v>
      </c>
      <c r="P91" s="298">
        <v>0</v>
      </c>
    </row>
    <row r="92" spans="1:19">
      <c r="A92" s="279">
        <v>45556</v>
      </c>
      <c r="B92" s="255">
        <v>1693</v>
      </c>
      <c r="P92" s="298">
        <v>0</v>
      </c>
    </row>
    <row r="93" spans="1:19">
      <c r="A93" s="279">
        <v>45557</v>
      </c>
      <c r="B93" s="255">
        <v>1336</v>
      </c>
      <c r="P93" s="298">
        <v>0</v>
      </c>
    </row>
    <row r="94" spans="1:19">
      <c r="A94" s="279">
        <v>45558</v>
      </c>
      <c r="B94" s="255">
        <v>1304</v>
      </c>
      <c r="C94" s="285">
        <v>0.75</v>
      </c>
      <c r="D94" s="285">
        <v>1</v>
      </c>
      <c r="E94" s="285">
        <v>7.31</v>
      </c>
      <c r="F94" s="285">
        <v>655</v>
      </c>
      <c r="G94" s="285">
        <v>5</v>
      </c>
      <c r="H94" s="285">
        <v>1.6</v>
      </c>
      <c r="I94" s="285">
        <v>3.97</v>
      </c>
      <c r="J94" s="285">
        <v>0.27</v>
      </c>
      <c r="K94" s="285">
        <v>1.83</v>
      </c>
      <c r="L94" s="285">
        <v>4.55</v>
      </c>
      <c r="M94" s="285">
        <v>1.1499999999999999</v>
      </c>
      <c r="N94" s="285">
        <v>0.31</v>
      </c>
      <c r="O94" s="296">
        <v>5.73</v>
      </c>
      <c r="P94" s="298">
        <v>0</v>
      </c>
      <c r="Q94" s="297" t="s">
        <v>132</v>
      </c>
      <c r="R94" s="275" t="s">
        <v>175</v>
      </c>
      <c r="S94" s="280">
        <v>45588</v>
      </c>
    </row>
    <row r="95" spans="1:19">
      <c r="A95" s="279">
        <v>45559</v>
      </c>
      <c r="B95" s="255">
        <v>1146</v>
      </c>
      <c r="P95" s="298">
        <v>0</v>
      </c>
    </row>
    <row r="96" spans="1:19">
      <c r="A96" s="279">
        <v>45560</v>
      </c>
      <c r="B96" s="255">
        <v>1206</v>
      </c>
      <c r="P96" s="298">
        <v>0</v>
      </c>
    </row>
    <row r="97" spans="1:19">
      <c r="A97" s="279">
        <v>45561</v>
      </c>
      <c r="B97" s="255">
        <v>1594</v>
      </c>
      <c r="P97" s="298">
        <v>22</v>
      </c>
    </row>
    <row r="98" spans="1:19">
      <c r="A98" s="279">
        <v>45562</v>
      </c>
      <c r="B98" s="255">
        <v>2469</v>
      </c>
      <c r="P98" s="298">
        <v>0</v>
      </c>
    </row>
    <row r="99" spans="1:19">
      <c r="A99" s="279">
        <v>45563</v>
      </c>
      <c r="B99" s="255">
        <v>5229</v>
      </c>
      <c r="P99" s="298">
        <v>0</v>
      </c>
    </row>
    <row r="100" spans="1:19">
      <c r="A100" s="279">
        <v>45564</v>
      </c>
      <c r="B100" s="255">
        <v>3895</v>
      </c>
      <c r="P100" s="298">
        <v>0</v>
      </c>
    </row>
    <row r="101" spans="1:19">
      <c r="A101" s="279">
        <v>45565</v>
      </c>
      <c r="B101" s="255">
        <v>2951</v>
      </c>
      <c r="P101" s="298">
        <v>160</v>
      </c>
    </row>
    <row r="102" spans="1:19">
      <c r="A102" s="279">
        <v>45566</v>
      </c>
      <c r="B102" s="255">
        <v>2462</v>
      </c>
      <c r="P102" s="298">
        <v>17</v>
      </c>
    </row>
    <row r="103" spans="1:19">
      <c r="A103" s="279">
        <v>45567</v>
      </c>
      <c r="B103" s="255">
        <v>2466</v>
      </c>
      <c r="P103" s="298">
        <v>5</v>
      </c>
    </row>
    <row r="104" spans="1:19">
      <c r="A104" s="279">
        <v>45568</v>
      </c>
      <c r="B104" s="255">
        <v>2180</v>
      </c>
      <c r="P104" s="298">
        <v>6</v>
      </c>
    </row>
    <row r="105" spans="1:19">
      <c r="A105" s="279">
        <v>45569</v>
      </c>
      <c r="B105" s="255">
        <v>2411</v>
      </c>
      <c r="P105" s="298">
        <v>0</v>
      </c>
    </row>
    <row r="106" spans="1:19">
      <c r="A106" s="279">
        <v>45570</v>
      </c>
      <c r="B106" s="255">
        <v>2113</v>
      </c>
      <c r="P106" s="298">
        <v>0</v>
      </c>
    </row>
    <row r="107" spans="1:19">
      <c r="A107" s="279">
        <v>45571</v>
      </c>
      <c r="B107" s="255">
        <v>2113</v>
      </c>
      <c r="P107" s="298">
        <v>0</v>
      </c>
    </row>
    <row r="108" spans="1:19">
      <c r="A108" s="279">
        <v>45572</v>
      </c>
      <c r="B108" s="255">
        <v>1937</v>
      </c>
      <c r="C108" s="285">
        <v>0.56000000000000005</v>
      </c>
      <c r="D108" s="285">
        <v>1</v>
      </c>
      <c r="E108" s="285">
        <v>7.1</v>
      </c>
      <c r="F108" s="285">
        <v>100</v>
      </c>
      <c r="G108" s="285">
        <v>4</v>
      </c>
      <c r="H108" s="285">
        <v>1.7</v>
      </c>
      <c r="I108" s="285">
        <v>5.89</v>
      </c>
      <c r="J108" s="285">
        <v>0.19</v>
      </c>
      <c r="K108" s="285">
        <v>3.29</v>
      </c>
      <c r="L108" s="285">
        <v>11.41</v>
      </c>
      <c r="M108" s="285">
        <v>1.94</v>
      </c>
      <c r="N108" s="285">
        <v>0.36</v>
      </c>
      <c r="O108" s="296">
        <v>7.75</v>
      </c>
      <c r="P108" s="298">
        <v>0</v>
      </c>
      <c r="Q108" s="297" t="s">
        <v>132</v>
      </c>
      <c r="R108" s="275" t="s">
        <v>176</v>
      </c>
      <c r="S108" s="280">
        <v>45588</v>
      </c>
    </row>
    <row r="109" spans="1:19">
      <c r="A109" s="279">
        <v>45573</v>
      </c>
      <c r="B109" s="255">
        <v>1878</v>
      </c>
      <c r="P109" s="298">
        <v>0</v>
      </c>
    </row>
    <row r="110" spans="1:19">
      <c r="A110" s="279">
        <v>45574</v>
      </c>
      <c r="B110" s="255">
        <v>1930</v>
      </c>
      <c r="P110" s="298">
        <v>26</v>
      </c>
    </row>
    <row r="111" spans="1:19">
      <c r="A111" s="279">
        <v>45575</v>
      </c>
      <c r="B111" s="255">
        <v>1656</v>
      </c>
      <c r="P111" s="298">
        <v>0</v>
      </c>
    </row>
    <row r="112" spans="1:19">
      <c r="A112" s="279">
        <v>45576</v>
      </c>
      <c r="B112" s="255">
        <v>2530</v>
      </c>
      <c r="P112" s="298">
        <v>0</v>
      </c>
    </row>
    <row r="113" spans="1:19">
      <c r="A113" s="279">
        <v>45577</v>
      </c>
      <c r="B113" s="255">
        <v>1581</v>
      </c>
      <c r="P113" s="298">
        <v>0</v>
      </c>
    </row>
    <row r="114" spans="1:19">
      <c r="A114" s="279">
        <v>45578</v>
      </c>
      <c r="B114" s="255">
        <v>2205</v>
      </c>
      <c r="P114" s="298">
        <v>0</v>
      </c>
    </row>
    <row r="115" spans="1:19">
      <c r="A115" s="279">
        <v>45579</v>
      </c>
      <c r="B115" s="255">
        <v>1901</v>
      </c>
      <c r="P115" s="298">
        <v>11</v>
      </c>
    </row>
    <row r="116" spans="1:19">
      <c r="A116" s="279">
        <v>45580</v>
      </c>
      <c r="B116" s="255">
        <v>1826</v>
      </c>
      <c r="P116" s="298">
        <v>1</v>
      </c>
    </row>
    <row r="117" spans="1:19">
      <c r="A117" s="279">
        <v>45581</v>
      </c>
      <c r="B117" s="255">
        <v>1799</v>
      </c>
      <c r="P117" s="298">
        <v>3</v>
      </c>
    </row>
    <row r="118" spans="1:19">
      <c r="A118" s="279">
        <v>45582</v>
      </c>
      <c r="B118" s="255">
        <v>1354</v>
      </c>
      <c r="P118" s="298">
        <v>0</v>
      </c>
    </row>
    <row r="119" spans="1:19">
      <c r="A119" s="279">
        <v>45583</v>
      </c>
      <c r="B119" s="255">
        <v>1590</v>
      </c>
      <c r="P119" s="298">
        <v>0</v>
      </c>
    </row>
    <row r="120" spans="1:19">
      <c r="A120" s="279">
        <v>45584</v>
      </c>
      <c r="B120" s="255">
        <v>2055</v>
      </c>
      <c r="P120" s="298">
        <v>0</v>
      </c>
    </row>
    <row r="121" spans="1:19">
      <c r="A121" s="279">
        <v>45585</v>
      </c>
      <c r="B121" s="255">
        <v>1340</v>
      </c>
      <c r="P121" s="298">
        <v>3</v>
      </c>
    </row>
    <row r="122" spans="1:19">
      <c r="A122" s="279">
        <v>45586</v>
      </c>
      <c r="B122" s="255">
        <v>1521</v>
      </c>
      <c r="C122" s="285">
        <v>0.67</v>
      </c>
      <c r="D122" s="285">
        <v>3.78</v>
      </c>
      <c r="E122" s="285">
        <v>6.92</v>
      </c>
      <c r="F122" s="285">
        <v>10</v>
      </c>
      <c r="G122" s="285">
        <v>4</v>
      </c>
      <c r="H122" s="285">
        <v>1</v>
      </c>
      <c r="I122" s="285">
        <v>3.95</v>
      </c>
      <c r="J122" s="285">
        <v>0.16</v>
      </c>
      <c r="K122" s="285">
        <v>1.52</v>
      </c>
      <c r="L122" s="285">
        <v>6.01</v>
      </c>
      <c r="M122" s="285">
        <v>5.75</v>
      </c>
      <c r="N122" s="285">
        <v>0.25</v>
      </c>
      <c r="O122" s="296">
        <v>6.08</v>
      </c>
      <c r="P122" s="298">
        <v>0</v>
      </c>
      <c r="Q122" s="297" t="s">
        <v>167</v>
      </c>
      <c r="R122" s="275" t="s">
        <v>171</v>
      </c>
      <c r="S122" s="280">
        <v>45608</v>
      </c>
    </row>
    <row r="123" spans="1:19">
      <c r="A123" s="279">
        <v>45587</v>
      </c>
      <c r="B123" s="255">
        <v>1772</v>
      </c>
      <c r="P123" s="298">
        <v>0</v>
      </c>
    </row>
    <row r="124" spans="1:19">
      <c r="A124" s="279">
        <v>45588</v>
      </c>
      <c r="B124" s="255">
        <v>1620</v>
      </c>
      <c r="P124" s="298">
        <v>0</v>
      </c>
    </row>
    <row r="125" spans="1:19">
      <c r="A125" s="279">
        <v>45589</v>
      </c>
      <c r="B125" s="255">
        <v>1597</v>
      </c>
      <c r="P125" s="298">
        <v>14</v>
      </c>
    </row>
    <row r="126" spans="1:19">
      <c r="A126" s="279">
        <v>45590</v>
      </c>
      <c r="B126" s="255">
        <v>1145</v>
      </c>
      <c r="P126" s="298">
        <v>0</v>
      </c>
    </row>
    <row r="127" spans="1:19">
      <c r="A127" s="279">
        <v>45591</v>
      </c>
      <c r="B127" s="255">
        <v>1472</v>
      </c>
      <c r="P127" s="298">
        <v>0</v>
      </c>
    </row>
    <row r="128" spans="1:19">
      <c r="A128" s="279">
        <v>45592</v>
      </c>
      <c r="B128" s="255">
        <v>1838</v>
      </c>
      <c r="P128" s="298">
        <v>5</v>
      </c>
    </row>
    <row r="129" spans="1:19">
      <c r="A129" s="279">
        <v>45593</v>
      </c>
      <c r="B129" s="255">
        <v>1380</v>
      </c>
      <c r="P129" s="298">
        <v>41</v>
      </c>
    </row>
    <row r="130" spans="1:19">
      <c r="A130" s="279">
        <v>45594</v>
      </c>
      <c r="B130" s="255">
        <v>1915</v>
      </c>
      <c r="P130" s="298">
        <v>0</v>
      </c>
    </row>
    <row r="131" spans="1:19">
      <c r="A131" s="279">
        <v>45595</v>
      </c>
      <c r="B131" s="255">
        <v>1344</v>
      </c>
      <c r="P131" s="298">
        <v>0</v>
      </c>
    </row>
    <row r="132" spans="1:19">
      <c r="A132" s="279">
        <v>45596</v>
      </c>
      <c r="B132" s="255">
        <v>1320</v>
      </c>
      <c r="P132" s="298">
        <v>0</v>
      </c>
    </row>
    <row r="133" spans="1:19">
      <c r="A133" s="279">
        <v>45597</v>
      </c>
      <c r="B133" s="255">
        <v>1871</v>
      </c>
      <c r="P133" s="298">
        <v>0</v>
      </c>
    </row>
    <row r="134" spans="1:19">
      <c r="A134" s="279">
        <v>45598</v>
      </c>
      <c r="B134" s="255">
        <v>1533</v>
      </c>
      <c r="P134" s="298">
        <v>0</v>
      </c>
    </row>
    <row r="135" spans="1:19">
      <c r="A135" s="279">
        <v>45599</v>
      </c>
      <c r="B135" s="255">
        <v>1388</v>
      </c>
      <c r="P135" s="298">
        <v>0</v>
      </c>
    </row>
    <row r="136" spans="1:19">
      <c r="A136" s="279">
        <v>45600</v>
      </c>
      <c r="B136" s="255">
        <v>1636</v>
      </c>
      <c r="C136" s="285">
        <v>0.77</v>
      </c>
      <c r="D136" s="285">
        <v>1</v>
      </c>
      <c r="E136" s="285">
        <v>7.14</v>
      </c>
      <c r="F136" s="285">
        <v>10</v>
      </c>
      <c r="G136" s="285">
        <v>6</v>
      </c>
      <c r="H136" s="285">
        <v>1.83</v>
      </c>
      <c r="I136" s="285">
        <v>6</v>
      </c>
      <c r="J136" s="285">
        <v>0.24</v>
      </c>
      <c r="K136" s="285">
        <v>2.99</v>
      </c>
      <c r="L136" s="285">
        <v>9.82</v>
      </c>
      <c r="M136" s="285">
        <v>1.64</v>
      </c>
      <c r="N136" s="285">
        <v>0.39</v>
      </c>
      <c r="O136" s="296">
        <v>9.82</v>
      </c>
      <c r="P136" s="298">
        <v>10</v>
      </c>
      <c r="Q136" s="297" t="s">
        <v>132</v>
      </c>
      <c r="R136" s="275" t="s">
        <v>177</v>
      </c>
      <c r="S136" s="280">
        <v>45622</v>
      </c>
    </row>
    <row r="137" spans="1:19">
      <c r="A137" s="279">
        <v>45601</v>
      </c>
      <c r="B137" s="255">
        <v>1541</v>
      </c>
      <c r="P137" s="298">
        <v>0</v>
      </c>
    </row>
    <row r="138" spans="1:19">
      <c r="A138" s="279">
        <v>45602</v>
      </c>
      <c r="B138" s="255">
        <v>1541</v>
      </c>
      <c r="P138" s="298">
        <v>0</v>
      </c>
    </row>
    <row r="139" spans="1:19">
      <c r="A139" s="279">
        <v>45603</v>
      </c>
      <c r="B139" s="255">
        <v>1365</v>
      </c>
      <c r="P139" s="298">
        <v>0</v>
      </c>
    </row>
    <row r="140" spans="1:19">
      <c r="A140" s="279">
        <v>45604</v>
      </c>
      <c r="B140" s="255">
        <v>1394</v>
      </c>
      <c r="P140" s="298">
        <v>0</v>
      </c>
    </row>
    <row r="141" spans="1:19">
      <c r="A141" s="279">
        <v>45605</v>
      </c>
      <c r="B141" s="255">
        <v>1517</v>
      </c>
      <c r="P141" s="298">
        <v>0</v>
      </c>
    </row>
    <row r="142" spans="1:19">
      <c r="A142" s="279">
        <v>45606</v>
      </c>
      <c r="B142" s="255">
        <v>1452</v>
      </c>
      <c r="P142" s="298">
        <v>32</v>
      </c>
    </row>
    <row r="143" spans="1:19">
      <c r="A143" s="279">
        <v>45607</v>
      </c>
      <c r="B143" s="255">
        <v>1557</v>
      </c>
      <c r="P143" s="298">
        <v>55</v>
      </c>
    </row>
    <row r="144" spans="1:19">
      <c r="A144" s="279">
        <v>45608</v>
      </c>
      <c r="B144" s="255">
        <v>1894</v>
      </c>
      <c r="P144" s="298">
        <v>10</v>
      </c>
    </row>
    <row r="145" spans="1:19">
      <c r="A145" s="279">
        <v>45609</v>
      </c>
      <c r="B145" s="255">
        <v>2855</v>
      </c>
      <c r="P145" s="298">
        <v>8</v>
      </c>
    </row>
    <row r="146" spans="1:19">
      <c r="A146" s="279">
        <v>45610</v>
      </c>
      <c r="B146" s="255">
        <v>2778</v>
      </c>
      <c r="P146" s="298">
        <v>0</v>
      </c>
    </row>
    <row r="147" spans="1:19">
      <c r="A147" s="279">
        <v>45611</v>
      </c>
      <c r="B147" s="255">
        <v>2374</v>
      </c>
      <c r="P147" s="298">
        <v>0</v>
      </c>
    </row>
    <row r="148" spans="1:19">
      <c r="A148" s="279">
        <v>45612</v>
      </c>
      <c r="B148" s="255">
        <v>2031</v>
      </c>
      <c r="P148" s="298">
        <v>0</v>
      </c>
    </row>
    <row r="149" spans="1:19">
      <c r="A149" s="279">
        <v>45613</v>
      </c>
      <c r="B149" s="255">
        <v>1685</v>
      </c>
      <c r="P149" s="298">
        <v>0</v>
      </c>
    </row>
    <row r="150" spans="1:19">
      <c r="A150" s="279">
        <v>45614</v>
      </c>
      <c r="B150" s="255">
        <v>1989</v>
      </c>
      <c r="C150" s="285">
        <v>0.37</v>
      </c>
      <c r="D150" s="285">
        <v>1</v>
      </c>
      <c r="E150" s="285">
        <v>7.09</v>
      </c>
      <c r="F150" s="285">
        <v>10</v>
      </c>
      <c r="G150" s="285">
        <v>2</v>
      </c>
      <c r="H150" s="285">
        <v>1</v>
      </c>
      <c r="I150" s="285">
        <v>7.18</v>
      </c>
      <c r="J150" s="285">
        <v>0.17</v>
      </c>
      <c r="K150" s="285">
        <v>1.69</v>
      </c>
      <c r="L150" s="285">
        <v>12.1</v>
      </c>
      <c r="M150" s="285">
        <v>1.69</v>
      </c>
      <c r="N150" s="285">
        <v>0.28999999999999998</v>
      </c>
      <c r="O150" s="296">
        <v>3.37</v>
      </c>
      <c r="P150" s="298">
        <v>12</v>
      </c>
      <c r="Q150" s="297" t="s">
        <v>167</v>
      </c>
      <c r="R150" s="275" t="s">
        <v>178</v>
      </c>
      <c r="S150" s="280">
        <v>45645</v>
      </c>
    </row>
    <row r="151" spans="1:19">
      <c r="A151" s="279">
        <v>45615</v>
      </c>
      <c r="B151" s="255">
        <v>1889</v>
      </c>
      <c r="P151" s="298">
        <v>8</v>
      </c>
    </row>
    <row r="152" spans="1:19">
      <c r="A152" s="279">
        <v>45616</v>
      </c>
      <c r="B152" s="255">
        <v>1782</v>
      </c>
      <c r="P152" s="298">
        <v>1</v>
      </c>
    </row>
    <row r="153" spans="1:19">
      <c r="A153" s="279">
        <v>45617</v>
      </c>
      <c r="B153" s="255">
        <v>1731</v>
      </c>
      <c r="P153" s="298"/>
    </row>
    <row r="154" spans="1:19">
      <c r="A154" s="279">
        <v>45618</v>
      </c>
      <c r="B154" s="255">
        <v>1944</v>
      </c>
      <c r="P154" s="298">
        <v>0</v>
      </c>
    </row>
    <row r="155" spans="1:19">
      <c r="A155" s="279">
        <v>45619</v>
      </c>
      <c r="B155" s="255">
        <v>1600</v>
      </c>
      <c r="P155" s="298">
        <v>0</v>
      </c>
    </row>
    <row r="156" spans="1:19">
      <c r="A156" s="279">
        <v>45620</v>
      </c>
      <c r="B156" s="255">
        <v>1844</v>
      </c>
      <c r="P156" s="298">
        <v>0</v>
      </c>
    </row>
    <row r="157" spans="1:19">
      <c r="A157" s="279">
        <v>45621</v>
      </c>
      <c r="B157" s="255">
        <v>1962</v>
      </c>
      <c r="P157" s="298">
        <v>3</v>
      </c>
    </row>
    <row r="158" spans="1:19">
      <c r="A158" s="279">
        <v>45622</v>
      </c>
      <c r="B158" s="255">
        <v>1613</v>
      </c>
      <c r="P158" s="298">
        <v>0</v>
      </c>
    </row>
    <row r="159" spans="1:19">
      <c r="A159" s="279">
        <v>45623</v>
      </c>
      <c r="B159" s="255">
        <v>1528</v>
      </c>
      <c r="P159" s="298">
        <v>0</v>
      </c>
    </row>
    <row r="160" spans="1:19">
      <c r="A160" s="279">
        <v>45624</v>
      </c>
      <c r="B160" s="255">
        <v>1700</v>
      </c>
      <c r="P160" s="298">
        <v>0</v>
      </c>
    </row>
    <row r="161" spans="1:19">
      <c r="A161" s="279">
        <v>45625</v>
      </c>
      <c r="B161" s="255">
        <v>1694</v>
      </c>
      <c r="P161" s="298">
        <v>0</v>
      </c>
    </row>
    <row r="162" spans="1:19">
      <c r="A162" s="279">
        <v>45626</v>
      </c>
      <c r="B162" s="255">
        <v>1477</v>
      </c>
      <c r="P162" s="298">
        <v>0</v>
      </c>
    </row>
    <row r="163" spans="1:19">
      <c r="A163" s="279">
        <v>45627</v>
      </c>
      <c r="B163" s="255">
        <v>1534</v>
      </c>
      <c r="P163" s="298">
        <v>40</v>
      </c>
    </row>
    <row r="164" spans="1:19">
      <c r="A164" s="279">
        <v>45628</v>
      </c>
      <c r="B164" s="255">
        <v>1920</v>
      </c>
      <c r="C164" s="285">
        <v>0.48</v>
      </c>
      <c r="D164" s="285">
        <v>1</v>
      </c>
      <c r="E164" s="285">
        <v>7.04</v>
      </c>
      <c r="F164" s="285">
        <v>10</v>
      </c>
      <c r="G164" s="285">
        <v>2</v>
      </c>
      <c r="H164" s="285">
        <v>1</v>
      </c>
      <c r="I164" s="285">
        <v>4.45</v>
      </c>
      <c r="J164" s="285">
        <v>0.19</v>
      </c>
      <c r="K164" s="285">
        <v>0</v>
      </c>
      <c r="L164" s="285">
        <v>6.83</v>
      </c>
      <c r="M164" s="285">
        <v>1.53</v>
      </c>
      <c r="N164" s="285">
        <v>0.28999999999999998</v>
      </c>
      <c r="O164" s="296">
        <v>3.07</v>
      </c>
      <c r="P164" s="298">
        <v>0</v>
      </c>
      <c r="Q164" s="297" t="s">
        <v>167</v>
      </c>
      <c r="R164" s="275" t="s">
        <v>116</v>
      </c>
      <c r="S164" s="280">
        <v>45646</v>
      </c>
    </row>
    <row r="165" spans="1:19">
      <c r="A165" s="279">
        <v>45629</v>
      </c>
      <c r="B165" s="255">
        <v>2004</v>
      </c>
      <c r="P165" s="298">
        <v>0</v>
      </c>
    </row>
    <row r="166" spans="1:19">
      <c r="A166" s="279">
        <v>45630</v>
      </c>
      <c r="B166" s="255">
        <v>1544</v>
      </c>
      <c r="P166" s="298">
        <v>0</v>
      </c>
    </row>
    <row r="167" spans="1:19">
      <c r="A167" s="279">
        <v>45631</v>
      </c>
      <c r="B167" s="255">
        <v>1615</v>
      </c>
      <c r="P167" s="298">
        <v>0</v>
      </c>
    </row>
    <row r="168" spans="1:19">
      <c r="A168" s="279">
        <v>45632</v>
      </c>
      <c r="B168" s="255">
        <v>1522</v>
      </c>
      <c r="P168" s="298">
        <v>0</v>
      </c>
    </row>
    <row r="169" spans="1:19">
      <c r="A169" s="279">
        <v>45633</v>
      </c>
      <c r="B169" s="255">
        <v>1759</v>
      </c>
      <c r="P169" s="298">
        <v>0</v>
      </c>
    </row>
    <row r="170" spans="1:19">
      <c r="A170" s="279">
        <v>45634</v>
      </c>
      <c r="B170" s="255">
        <v>1654</v>
      </c>
      <c r="P170" s="298">
        <v>0</v>
      </c>
    </row>
    <row r="171" spans="1:19">
      <c r="A171" s="279">
        <v>45635</v>
      </c>
      <c r="B171" s="255">
        <v>1315</v>
      </c>
      <c r="P171" s="298">
        <v>17</v>
      </c>
    </row>
    <row r="172" spans="1:19">
      <c r="A172" s="279">
        <v>45636</v>
      </c>
      <c r="B172" s="255">
        <v>1049</v>
      </c>
      <c r="C172" s="295"/>
      <c r="P172" s="299">
        <v>8</v>
      </c>
      <c r="Q172" s="291"/>
      <c r="R172" s="291"/>
      <c r="S172" s="291"/>
    </row>
    <row r="173" spans="1:19">
      <c r="A173" s="279">
        <v>45637</v>
      </c>
      <c r="B173" s="255">
        <v>1875</v>
      </c>
      <c r="C173" s="292"/>
      <c r="D173" s="292"/>
      <c r="E173" s="292"/>
      <c r="F173" s="292"/>
      <c r="G173" s="292"/>
      <c r="H173" s="292"/>
      <c r="I173" s="292"/>
      <c r="J173" s="292"/>
      <c r="K173" s="292"/>
      <c r="L173" s="292"/>
      <c r="M173" s="292"/>
      <c r="N173" s="292"/>
      <c r="O173" s="292"/>
      <c r="P173" s="299">
        <v>0</v>
      </c>
      <c r="Q173" s="291"/>
      <c r="R173" s="293"/>
      <c r="S173" s="294"/>
    </row>
    <row r="174" spans="1:19">
      <c r="A174" s="279">
        <v>45638</v>
      </c>
      <c r="B174" s="255">
        <v>1875</v>
      </c>
      <c r="C174" s="295"/>
      <c r="P174" s="298">
        <v>0</v>
      </c>
    </row>
    <row r="175" spans="1:19">
      <c r="A175" s="279">
        <v>45639</v>
      </c>
      <c r="B175" s="255">
        <v>1797</v>
      </c>
      <c r="P175" s="298">
        <v>0</v>
      </c>
    </row>
    <row r="176" spans="1:19">
      <c r="A176" s="279">
        <v>45640</v>
      </c>
      <c r="B176" s="255">
        <v>1278</v>
      </c>
      <c r="P176" s="298">
        <v>0</v>
      </c>
    </row>
    <row r="177" spans="1:19">
      <c r="A177" s="279">
        <v>45641</v>
      </c>
      <c r="B177" s="255">
        <v>1757</v>
      </c>
      <c r="P177" s="298">
        <v>0</v>
      </c>
    </row>
    <row r="178" spans="1:19">
      <c r="A178" s="279">
        <v>45642</v>
      </c>
      <c r="B178" s="255">
        <v>1328</v>
      </c>
      <c r="C178" s="285">
        <v>0.79</v>
      </c>
      <c r="D178" s="285">
        <v>1</v>
      </c>
      <c r="E178" s="285">
        <v>7.28</v>
      </c>
      <c r="F178" s="285">
        <v>10</v>
      </c>
      <c r="G178" s="285">
        <v>1</v>
      </c>
      <c r="H178" s="285">
        <v>1.2</v>
      </c>
      <c r="I178" s="285">
        <v>6.32</v>
      </c>
      <c r="J178" s="285">
        <v>0.21</v>
      </c>
      <c r="K178" s="285">
        <v>2.11</v>
      </c>
      <c r="L178" s="285">
        <v>11.1</v>
      </c>
      <c r="M178" s="285">
        <v>1.76</v>
      </c>
      <c r="N178" s="285">
        <v>0.37</v>
      </c>
      <c r="O178" s="296">
        <v>1.76</v>
      </c>
      <c r="P178" s="298">
        <v>6</v>
      </c>
      <c r="Q178" s="297" t="s">
        <v>132</v>
      </c>
      <c r="R178" s="275">
        <v>0.39583333333333331</v>
      </c>
      <c r="S178" s="280">
        <v>45667</v>
      </c>
    </row>
    <row r="179" spans="1:19">
      <c r="A179" s="279">
        <v>45643</v>
      </c>
      <c r="B179" s="255">
        <v>1544</v>
      </c>
      <c r="P179" s="298">
        <v>0</v>
      </c>
    </row>
    <row r="180" spans="1:19">
      <c r="A180" s="279">
        <v>45644</v>
      </c>
      <c r="B180" s="255">
        <v>1060</v>
      </c>
      <c r="P180" s="298">
        <v>0</v>
      </c>
    </row>
    <row r="181" spans="1:19">
      <c r="A181" s="279">
        <v>45645</v>
      </c>
      <c r="B181" s="255">
        <v>1741</v>
      </c>
      <c r="P181" s="298">
        <v>0</v>
      </c>
    </row>
    <row r="182" spans="1:19">
      <c r="A182" s="279">
        <v>45646</v>
      </c>
      <c r="B182" s="255">
        <v>1568</v>
      </c>
      <c r="P182" s="298">
        <v>0</v>
      </c>
    </row>
    <row r="183" spans="1:19">
      <c r="A183" s="279">
        <v>45647</v>
      </c>
      <c r="B183" s="255">
        <v>1588</v>
      </c>
      <c r="P183" s="298">
        <v>0</v>
      </c>
    </row>
    <row r="184" spans="1:19">
      <c r="A184" s="279">
        <v>45648</v>
      </c>
      <c r="B184" s="255">
        <v>1600</v>
      </c>
      <c r="P184" s="298">
        <v>0</v>
      </c>
    </row>
    <row r="185" spans="1:19">
      <c r="A185" s="279">
        <v>45649</v>
      </c>
      <c r="B185" s="255">
        <v>1300</v>
      </c>
      <c r="P185" s="300">
        <v>0</v>
      </c>
    </row>
    <row r="186" spans="1:19">
      <c r="A186" s="279">
        <v>45650</v>
      </c>
      <c r="B186" s="255">
        <v>1310</v>
      </c>
      <c r="P186" s="300">
        <v>0</v>
      </c>
    </row>
    <row r="187" spans="1:19">
      <c r="A187" s="279">
        <v>45651</v>
      </c>
      <c r="B187" s="255">
        <v>1490</v>
      </c>
      <c r="P187" s="300">
        <v>0</v>
      </c>
    </row>
    <row r="188" spans="1:19">
      <c r="A188" s="279">
        <v>45652</v>
      </c>
      <c r="B188" s="255">
        <v>1580</v>
      </c>
      <c r="P188" s="300">
        <v>0</v>
      </c>
    </row>
    <row r="189" spans="1:19">
      <c r="A189" s="279">
        <v>45653</v>
      </c>
      <c r="B189" s="255">
        <v>1385</v>
      </c>
      <c r="P189" s="300">
        <v>0</v>
      </c>
    </row>
    <row r="190" spans="1:19">
      <c r="A190" s="279">
        <v>45654</v>
      </c>
      <c r="B190" s="255">
        <v>1343</v>
      </c>
      <c r="P190" s="300">
        <v>0</v>
      </c>
    </row>
    <row r="191" spans="1:19">
      <c r="A191" s="279">
        <v>45655</v>
      </c>
      <c r="B191" s="255">
        <v>1513</v>
      </c>
      <c r="P191" s="300">
        <v>0</v>
      </c>
    </row>
    <row r="192" spans="1:19">
      <c r="A192" s="279">
        <v>45656</v>
      </c>
      <c r="B192" s="255">
        <v>1577</v>
      </c>
      <c r="P192" s="300">
        <v>0</v>
      </c>
    </row>
    <row r="193" spans="1:19">
      <c r="A193" s="279">
        <v>45657</v>
      </c>
      <c r="B193" s="255">
        <v>1807</v>
      </c>
      <c r="P193" s="300">
        <v>0</v>
      </c>
    </row>
    <row r="194" spans="1:19">
      <c r="A194" s="279">
        <v>45658</v>
      </c>
      <c r="B194" s="255">
        <v>1290</v>
      </c>
      <c r="P194" s="300">
        <v>0</v>
      </c>
    </row>
    <row r="195" spans="1:19">
      <c r="A195" s="279">
        <v>45659</v>
      </c>
      <c r="B195" s="255">
        <v>1462</v>
      </c>
      <c r="P195" s="300">
        <v>0</v>
      </c>
    </row>
    <row r="196" spans="1:19">
      <c r="A196" s="279">
        <v>45660</v>
      </c>
      <c r="B196" s="255">
        <v>1472</v>
      </c>
      <c r="P196" s="300">
        <v>0</v>
      </c>
    </row>
    <row r="197" spans="1:19">
      <c r="A197" s="279">
        <v>45661</v>
      </c>
      <c r="B197" s="255">
        <v>1721</v>
      </c>
      <c r="P197" s="300">
        <v>0</v>
      </c>
    </row>
    <row r="198" spans="1:19">
      <c r="A198" s="279">
        <v>45662</v>
      </c>
      <c r="B198" s="255">
        <v>1445</v>
      </c>
      <c r="P198" s="300">
        <v>0</v>
      </c>
    </row>
    <row r="199" spans="1:19">
      <c r="A199" s="279">
        <v>45663</v>
      </c>
      <c r="B199" s="255">
        <v>1365</v>
      </c>
      <c r="P199" s="300">
        <v>0</v>
      </c>
    </row>
    <row r="200" spans="1:19">
      <c r="A200" s="279">
        <v>45664</v>
      </c>
      <c r="B200" s="255">
        <v>1318</v>
      </c>
      <c r="C200" s="285">
        <v>0.62</v>
      </c>
      <c r="D200" s="285">
        <v>1</v>
      </c>
      <c r="E200" s="285">
        <v>7.22</v>
      </c>
      <c r="F200" s="285">
        <v>10</v>
      </c>
      <c r="G200" s="285">
        <v>2</v>
      </c>
      <c r="H200" s="285">
        <v>1</v>
      </c>
      <c r="I200" s="285">
        <v>6.1</v>
      </c>
      <c r="J200" s="285">
        <v>0.35</v>
      </c>
      <c r="K200" s="285">
        <v>1.37</v>
      </c>
      <c r="L200" s="285">
        <v>8.33</v>
      </c>
      <c r="M200" s="285">
        <v>1.37</v>
      </c>
      <c r="N200" s="285">
        <v>0.48</v>
      </c>
      <c r="O200" s="296">
        <v>2.73</v>
      </c>
      <c r="P200" s="300">
        <v>0</v>
      </c>
      <c r="Q200" s="297" t="s">
        <v>132</v>
      </c>
      <c r="R200" s="275" t="s">
        <v>179</v>
      </c>
      <c r="S200" s="280">
        <v>45681</v>
      </c>
    </row>
    <row r="201" spans="1:19">
      <c r="A201" s="279">
        <v>45665</v>
      </c>
      <c r="B201" s="255">
        <v>1597</v>
      </c>
      <c r="P201" s="300">
        <v>10</v>
      </c>
    </row>
    <row r="202" spans="1:19">
      <c r="A202" s="279">
        <v>45666</v>
      </c>
      <c r="B202" s="255">
        <v>1198</v>
      </c>
      <c r="P202" s="300">
        <v>9</v>
      </c>
    </row>
    <row r="203" spans="1:19">
      <c r="A203" s="279">
        <v>45667</v>
      </c>
      <c r="B203" s="255">
        <v>1439</v>
      </c>
      <c r="P203" s="300">
        <v>9</v>
      </c>
    </row>
    <row r="204" spans="1:19">
      <c r="A204" s="279">
        <v>45668</v>
      </c>
      <c r="B204" s="255">
        <v>1508</v>
      </c>
      <c r="P204" s="300">
        <v>0</v>
      </c>
    </row>
    <row r="205" spans="1:19">
      <c r="A205" s="279">
        <v>45669</v>
      </c>
      <c r="B205" s="255">
        <v>1495</v>
      </c>
      <c r="P205" s="300">
        <v>45</v>
      </c>
    </row>
    <row r="206" spans="1:19">
      <c r="A206" s="279">
        <v>45670</v>
      </c>
      <c r="B206" s="255">
        <v>1475</v>
      </c>
      <c r="C206" s="285">
        <v>0.71</v>
      </c>
      <c r="D206" s="285">
        <v>1</v>
      </c>
      <c r="E206" s="285">
        <v>7.23</v>
      </c>
      <c r="F206" s="285">
        <v>80</v>
      </c>
      <c r="G206" s="285">
        <v>8</v>
      </c>
      <c r="H206" s="285">
        <v>2.1800000000000002</v>
      </c>
      <c r="I206" s="285">
        <v>6.77</v>
      </c>
      <c r="J206" s="285">
        <v>0.49</v>
      </c>
      <c r="K206" s="285">
        <v>3.26</v>
      </c>
      <c r="L206" s="285">
        <v>10.119999999999999</v>
      </c>
      <c r="M206" s="285">
        <v>1.5</v>
      </c>
      <c r="N206" s="285">
        <v>0.73</v>
      </c>
      <c r="O206" s="296">
        <v>11.96</v>
      </c>
      <c r="P206" s="300">
        <v>7</v>
      </c>
      <c r="Q206" s="297" t="s">
        <v>132</v>
      </c>
      <c r="R206" s="275" t="s">
        <v>180</v>
      </c>
      <c r="S206" s="280">
        <v>45688</v>
      </c>
    </row>
    <row r="207" spans="1:19">
      <c r="A207" s="279">
        <v>45671</v>
      </c>
      <c r="B207" s="255">
        <v>1402</v>
      </c>
      <c r="P207" s="300">
        <v>0</v>
      </c>
    </row>
    <row r="208" spans="1:19">
      <c r="A208" s="279">
        <v>45672</v>
      </c>
      <c r="B208" s="255">
        <v>1474</v>
      </c>
      <c r="P208" s="300">
        <v>0</v>
      </c>
    </row>
    <row r="209" spans="1:19">
      <c r="A209" s="279">
        <v>45673</v>
      </c>
      <c r="B209" s="255">
        <v>1539</v>
      </c>
      <c r="P209" s="300">
        <v>10</v>
      </c>
    </row>
    <row r="210" spans="1:19">
      <c r="A210" s="279">
        <v>45674</v>
      </c>
      <c r="B210" s="255">
        <v>1117</v>
      </c>
      <c r="P210" s="300">
        <v>0</v>
      </c>
    </row>
    <row r="211" spans="1:19">
      <c r="A211" s="279">
        <v>45675</v>
      </c>
      <c r="B211" s="255">
        <v>1335</v>
      </c>
      <c r="P211" s="300">
        <v>0</v>
      </c>
    </row>
    <row r="212" spans="1:19">
      <c r="A212" s="279">
        <v>45676</v>
      </c>
      <c r="B212" s="255">
        <v>1385</v>
      </c>
      <c r="P212" s="300">
        <v>17</v>
      </c>
    </row>
    <row r="213" spans="1:19">
      <c r="A213" s="279">
        <v>45677</v>
      </c>
      <c r="B213" s="255">
        <v>1571</v>
      </c>
      <c r="P213" s="300">
        <v>0</v>
      </c>
    </row>
    <row r="214" spans="1:19">
      <c r="A214" s="279">
        <v>45678</v>
      </c>
      <c r="B214" s="255">
        <v>1112</v>
      </c>
      <c r="P214" s="300">
        <v>0</v>
      </c>
    </row>
    <row r="215" spans="1:19">
      <c r="A215" s="279">
        <v>45679</v>
      </c>
      <c r="B215" s="255">
        <v>1399</v>
      </c>
      <c r="P215" s="300">
        <v>0</v>
      </c>
    </row>
    <row r="216" spans="1:19">
      <c r="A216" s="279">
        <v>45680</v>
      </c>
      <c r="B216" s="255">
        <v>1296</v>
      </c>
      <c r="P216" s="300">
        <v>0</v>
      </c>
    </row>
    <row r="217" spans="1:19">
      <c r="A217" s="279">
        <v>45681</v>
      </c>
      <c r="B217" s="255">
        <v>1653</v>
      </c>
      <c r="P217" s="300">
        <v>0</v>
      </c>
    </row>
    <row r="218" spans="1:19">
      <c r="A218" s="279">
        <v>45682</v>
      </c>
      <c r="B218" s="255">
        <v>1155</v>
      </c>
      <c r="P218" s="300">
        <v>0</v>
      </c>
    </row>
    <row r="219" spans="1:19">
      <c r="A219" s="279">
        <v>45683</v>
      </c>
      <c r="B219" s="255">
        <v>1525</v>
      </c>
      <c r="P219" s="300">
        <v>0</v>
      </c>
    </row>
    <row r="220" spans="1:19">
      <c r="A220" s="279">
        <v>45684</v>
      </c>
      <c r="B220" s="255">
        <v>1347</v>
      </c>
      <c r="P220" s="300">
        <v>0</v>
      </c>
    </row>
    <row r="221" spans="1:19">
      <c r="A221" s="279">
        <v>45685</v>
      </c>
      <c r="B221" s="255">
        <v>1516</v>
      </c>
      <c r="C221" s="285">
        <v>0.35</v>
      </c>
      <c r="D221" s="285">
        <v>3.47</v>
      </c>
      <c r="E221" s="285">
        <v>6.96</v>
      </c>
      <c r="F221" s="285">
        <v>80</v>
      </c>
      <c r="G221" s="285">
        <v>6</v>
      </c>
      <c r="H221" s="285">
        <v>1</v>
      </c>
      <c r="I221" s="285">
        <v>10.3</v>
      </c>
      <c r="J221" s="285">
        <v>0.28999999999999998</v>
      </c>
      <c r="K221" s="285">
        <v>1.35</v>
      </c>
      <c r="L221" s="285">
        <v>13.87</v>
      </c>
      <c r="M221" s="285">
        <v>4.67</v>
      </c>
      <c r="N221" s="285">
        <v>0.38</v>
      </c>
      <c r="O221" s="296">
        <v>8.08</v>
      </c>
      <c r="P221" s="300">
        <v>0</v>
      </c>
      <c r="Q221" s="297" t="s">
        <v>132</v>
      </c>
      <c r="R221" s="275" t="s">
        <v>178</v>
      </c>
      <c r="S221" s="280">
        <v>45701</v>
      </c>
    </row>
    <row r="222" spans="1:19">
      <c r="A222" s="279">
        <v>45686</v>
      </c>
      <c r="B222" s="255">
        <v>1158</v>
      </c>
      <c r="P222" s="300">
        <v>0</v>
      </c>
    </row>
    <row r="223" spans="1:19">
      <c r="A223" s="279">
        <v>45687</v>
      </c>
      <c r="B223" s="255">
        <v>1126</v>
      </c>
      <c r="P223" s="300">
        <v>0</v>
      </c>
    </row>
    <row r="224" spans="1:19">
      <c r="A224" s="279">
        <v>45688</v>
      </c>
      <c r="B224" s="255">
        <v>1129</v>
      </c>
      <c r="P224" s="300">
        <v>0</v>
      </c>
    </row>
    <row r="225" spans="1:19">
      <c r="A225" s="279">
        <v>45689</v>
      </c>
      <c r="B225" s="255">
        <v>1450</v>
      </c>
      <c r="P225" s="300">
        <v>0</v>
      </c>
    </row>
    <row r="226" spans="1:19">
      <c r="A226" s="279">
        <v>45690</v>
      </c>
      <c r="B226" s="255">
        <v>1235</v>
      </c>
      <c r="P226" s="300">
        <v>0</v>
      </c>
    </row>
    <row r="227" spans="1:19">
      <c r="A227" s="279">
        <v>45691</v>
      </c>
      <c r="B227" s="255">
        <v>1131</v>
      </c>
      <c r="P227" s="300">
        <v>2</v>
      </c>
    </row>
    <row r="228" spans="1:19">
      <c r="A228" s="279">
        <v>45692</v>
      </c>
      <c r="B228" s="255">
        <v>1294</v>
      </c>
      <c r="P228" s="300">
        <v>0</v>
      </c>
    </row>
    <row r="229" spans="1:19">
      <c r="A229" s="279">
        <v>45693</v>
      </c>
      <c r="B229" s="255">
        <v>1228</v>
      </c>
      <c r="P229" s="300">
        <v>0</v>
      </c>
    </row>
    <row r="230" spans="1:19">
      <c r="A230" s="279">
        <v>45694</v>
      </c>
      <c r="B230" s="255">
        <v>1169</v>
      </c>
      <c r="P230" s="300">
        <v>0</v>
      </c>
    </row>
    <row r="231" spans="1:19">
      <c r="A231" s="279">
        <v>45695</v>
      </c>
      <c r="B231" s="255">
        <v>1145</v>
      </c>
      <c r="P231" s="300">
        <v>0</v>
      </c>
    </row>
    <row r="232" spans="1:19">
      <c r="A232" s="279">
        <v>45696</v>
      </c>
      <c r="B232" s="255">
        <v>1194</v>
      </c>
      <c r="P232" s="300">
        <v>0</v>
      </c>
    </row>
    <row r="233" spans="1:19">
      <c r="A233" s="279">
        <v>45697</v>
      </c>
      <c r="B233" s="255">
        <v>1185</v>
      </c>
      <c r="P233" s="300">
        <v>0</v>
      </c>
    </row>
    <row r="234" spans="1:19">
      <c r="A234" s="279">
        <v>45698</v>
      </c>
      <c r="B234" s="255">
        <v>1277</v>
      </c>
      <c r="C234" s="285">
        <v>0.52</v>
      </c>
      <c r="D234" s="285">
        <v>4.3600000000000003</v>
      </c>
      <c r="E234" s="285">
        <v>7.67</v>
      </c>
      <c r="F234" s="285">
        <v>30</v>
      </c>
      <c r="G234" s="285">
        <v>5</v>
      </c>
      <c r="H234" s="285">
        <v>1</v>
      </c>
      <c r="I234" s="285">
        <v>5.04</v>
      </c>
      <c r="J234" s="285">
        <v>0.28000000000000003</v>
      </c>
      <c r="K234" s="285">
        <v>1.19</v>
      </c>
      <c r="L234" s="285">
        <v>5.97</v>
      </c>
      <c r="M234" s="285">
        <v>5.17</v>
      </c>
      <c r="N234" s="285">
        <v>0.33</v>
      </c>
      <c r="O234" s="296">
        <v>5.93</v>
      </c>
      <c r="P234" s="300">
        <v>0</v>
      </c>
      <c r="Q234" s="297" t="s">
        <v>167</v>
      </c>
      <c r="R234" s="275" t="s">
        <v>181</v>
      </c>
      <c r="S234" s="280">
        <v>45709</v>
      </c>
    </row>
    <row r="235" spans="1:19">
      <c r="A235" s="279">
        <v>45699</v>
      </c>
      <c r="B235" s="255">
        <v>651</v>
      </c>
      <c r="P235" s="300">
        <v>4</v>
      </c>
    </row>
    <row r="236" spans="1:19">
      <c r="A236" s="279">
        <v>45700</v>
      </c>
      <c r="B236" s="255">
        <v>1648</v>
      </c>
      <c r="P236" s="301">
        <v>25</v>
      </c>
    </row>
    <row r="237" spans="1:19">
      <c r="A237" s="279">
        <v>45701</v>
      </c>
      <c r="B237" s="255">
        <v>1183</v>
      </c>
      <c r="P237" s="301">
        <v>0</v>
      </c>
    </row>
    <row r="238" spans="1:19">
      <c r="A238" s="279">
        <v>45702</v>
      </c>
      <c r="B238" s="255">
        <v>1505</v>
      </c>
      <c r="P238" s="301">
        <v>0</v>
      </c>
    </row>
    <row r="239" spans="1:19">
      <c r="A239" s="279">
        <v>45703</v>
      </c>
      <c r="B239" s="255">
        <v>1227</v>
      </c>
      <c r="P239" s="301">
        <v>0</v>
      </c>
    </row>
    <row r="240" spans="1:19">
      <c r="A240" s="279">
        <v>45704</v>
      </c>
      <c r="B240" s="255">
        <v>1185</v>
      </c>
      <c r="P240" s="301">
        <v>0</v>
      </c>
    </row>
    <row r="241" spans="1:19">
      <c r="A241" s="279">
        <v>45705</v>
      </c>
      <c r="B241" s="255">
        <v>1173</v>
      </c>
      <c r="P241" s="301">
        <v>0</v>
      </c>
    </row>
    <row r="242" spans="1:19">
      <c r="A242" s="279">
        <v>45706</v>
      </c>
      <c r="B242" s="255">
        <v>1136</v>
      </c>
      <c r="P242" s="301">
        <v>0</v>
      </c>
    </row>
    <row r="243" spans="1:19">
      <c r="A243" s="279">
        <v>45707</v>
      </c>
      <c r="B243" s="255">
        <v>1087</v>
      </c>
      <c r="P243" s="301">
        <v>0</v>
      </c>
    </row>
    <row r="244" spans="1:19">
      <c r="A244" s="279">
        <v>45708</v>
      </c>
      <c r="B244" s="255">
        <v>1277</v>
      </c>
      <c r="P244" s="301">
        <v>0</v>
      </c>
    </row>
    <row r="245" spans="1:19">
      <c r="A245" s="279">
        <v>45709</v>
      </c>
      <c r="B245" s="255">
        <v>690</v>
      </c>
      <c r="P245" s="301">
        <v>0</v>
      </c>
    </row>
    <row r="246" spans="1:19">
      <c r="A246" s="279">
        <v>45710</v>
      </c>
      <c r="B246" s="255">
        <v>1440</v>
      </c>
      <c r="P246" s="301">
        <v>0</v>
      </c>
    </row>
    <row r="247" spans="1:19">
      <c r="A247" s="279">
        <v>45711</v>
      </c>
      <c r="B247" s="255">
        <v>1357</v>
      </c>
      <c r="P247" s="301">
        <v>10</v>
      </c>
    </row>
    <row r="248" spans="1:19">
      <c r="A248" s="279">
        <v>45712</v>
      </c>
      <c r="B248" s="255">
        <v>1218</v>
      </c>
      <c r="P248" s="301"/>
    </row>
    <row r="249" spans="1:19">
      <c r="A249" s="279">
        <v>45713</v>
      </c>
      <c r="B249" s="255">
        <v>1166</v>
      </c>
      <c r="C249" s="285">
        <v>0.23</v>
      </c>
      <c r="D249" s="285">
        <v>1</v>
      </c>
      <c r="E249" s="285">
        <v>7.28</v>
      </c>
      <c r="F249" s="285">
        <v>60</v>
      </c>
      <c r="G249" s="285">
        <v>6</v>
      </c>
      <c r="H249" s="285">
        <v>8.8000000000000007</v>
      </c>
      <c r="I249" s="285">
        <v>5.65</v>
      </c>
      <c r="J249" s="285">
        <v>0.28000000000000003</v>
      </c>
      <c r="K249" s="285">
        <v>10.72</v>
      </c>
      <c r="L249" s="285">
        <v>6.88</v>
      </c>
      <c r="M249" s="285">
        <v>1.22</v>
      </c>
      <c r="N249" s="285">
        <v>0.34</v>
      </c>
      <c r="O249" s="296">
        <v>7.31</v>
      </c>
      <c r="P249" s="301"/>
      <c r="Q249" s="297" t="s">
        <v>132</v>
      </c>
      <c r="R249" s="275" t="s">
        <v>168</v>
      </c>
      <c r="S249" s="280">
        <v>45733</v>
      </c>
    </row>
    <row r="250" spans="1:19">
      <c r="A250" s="279">
        <v>45714</v>
      </c>
      <c r="B250" s="255">
        <v>1098</v>
      </c>
    </row>
    <row r="251" spans="1:19">
      <c r="A251" s="279">
        <v>45715</v>
      </c>
      <c r="B251" s="255">
        <v>1007</v>
      </c>
    </row>
    <row r="252" spans="1:19">
      <c r="A252" s="279">
        <v>45716</v>
      </c>
      <c r="B252" s="255">
        <v>1096</v>
      </c>
    </row>
    <row r="253" spans="1:19">
      <c r="A253" s="279">
        <v>45717</v>
      </c>
      <c r="B253" s="255">
        <v>948</v>
      </c>
    </row>
    <row r="254" spans="1:19">
      <c r="A254" s="279">
        <v>45718</v>
      </c>
      <c r="B254" s="255"/>
    </row>
    <row r="255" spans="1:19">
      <c r="A255" s="279">
        <v>45719</v>
      </c>
      <c r="B255" s="255"/>
    </row>
    <row r="256" spans="1:19">
      <c r="A256" s="279">
        <v>45720</v>
      </c>
      <c r="B256" s="255"/>
    </row>
    <row r="257" spans="1:21">
      <c r="A257" s="279">
        <v>45721</v>
      </c>
      <c r="B257" s="255"/>
    </row>
    <row r="258" spans="1:21">
      <c r="A258" s="279">
        <v>45722</v>
      </c>
      <c r="B258" s="255"/>
    </row>
    <row r="259" spans="1:21">
      <c r="A259" s="279">
        <v>45723</v>
      </c>
      <c r="B259" s="255"/>
    </row>
    <row r="260" spans="1:21">
      <c r="A260" s="279">
        <v>45724</v>
      </c>
      <c r="B260" s="255"/>
    </row>
    <row r="261" spans="1:21">
      <c r="A261" s="279">
        <v>45725</v>
      </c>
      <c r="B261" s="255"/>
    </row>
    <row r="262" spans="1:21">
      <c r="A262" s="279">
        <v>45726</v>
      </c>
      <c r="B262" s="255"/>
    </row>
    <row r="263" spans="1:21">
      <c r="A263" s="279">
        <v>45727</v>
      </c>
      <c r="B263" s="255"/>
    </row>
    <row r="264" spans="1:21">
      <c r="A264" s="279">
        <v>45728</v>
      </c>
      <c r="B264" s="255"/>
    </row>
    <row r="265" spans="1:21">
      <c r="A265" s="279">
        <v>45729</v>
      </c>
      <c r="B265" s="255"/>
    </row>
    <row r="266" spans="1:21">
      <c r="A266" s="279">
        <v>45730</v>
      </c>
      <c r="B266" s="255"/>
    </row>
    <row r="267" spans="1:21">
      <c r="A267" s="279">
        <v>45731</v>
      </c>
      <c r="B267" s="255"/>
      <c r="C267" s="285"/>
      <c r="D267" s="285"/>
      <c r="E267" s="285"/>
      <c r="F267" s="285"/>
      <c r="G267" s="285"/>
      <c r="H267" s="285"/>
      <c r="I267" s="285"/>
      <c r="J267" s="285"/>
      <c r="K267" s="285"/>
      <c r="L267" s="285"/>
      <c r="M267" s="285"/>
      <c r="N267" s="285"/>
      <c r="O267" s="285"/>
      <c r="Q267" s="255"/>
      <c r="R267" s="275"/>
      <c r="S267" s="280"/>
      <c r="T267" s="280"/>
      <c r="U267" s="255"/>
    </row>
    <row r="268" spans="1:21">
      <c r="A268" s="279">
        <v>45732</v>
      </c>
      <c r="B268" s="255"/>
    </row>
    <row r="269" spans="1:21">
      <c r="A269" s="279">
        <v>45733</v>
      </c>
      <c r="B269" s="255"/>
    </row>
    <row r="270" spans="1:21">
      <c r="A270" s="279">
        <v>45734</v>
      </c>
      <c r="B270" s="255"/>
    </row>
    <row r="271" spans="1:21">
      <c r="A271" s="279">
        <v>45735</v>
      </c>
      <c r="B271" s="255"/>
    </row>
    <row r="272" spans="1:21">
      <c r="A272" s="279">
        <v>45736</v>
      </c>
      <c r="B272" s="255"/>
    </row>
    <row r="273" spans="1:21">
      <c r="A273" s="279">
        <v>45737</v>
      </c>
      <c r="B273" s="255"/>
    </row>
    <row r="274" spans="1:21">
      <c r="A274" s="279">
        <v>45738</v>
      </c>
      <c r="B274" s="255"/>
    </row>
    <row r="275" spans="1:21">
      <c r="A275" s="279">
        <v>45739</v>
      </c>
      <c r="B275" s="255"/>
    </row>
    <row r="276" spans="1:21">
      <c r="A276" s="279">
        <v>45740</v>
      </c>
      <c r="B276" s="255"/>
    </row>
    <row r="277" spans="1:21">
      <c r="A277" s="279">
        <v>45741</v>
      </c>
      <c r="B277" s="255"/>
    </row>
    <row r="278" spans="1:21">
      <c r="A278" s="279">
        <v>45742</v>
      </c>
      <c r="B278" s="255"/>
    </row>
    <row r="279" spans="1:21">
      <c r="A279" s="279">
        <v>45743</v>
      </c>
      <c r="B279" s="255"/>
    </row>
    <row r="280" spans="1:21">
      <c r="A280" s="279">
        <v>45744</v>
      </c>
      <c r="B280" s="255"/>
    </row>
    <row r="281" spans="1:21">
      <c r="A281" s="279">
        <v>45745</v>
      </c>
      <c r="B281" s="255"/>
      <c r="C281" s="285"/>
      <c r="D281" s="285"/>
      <c r="E281" s="285"/>
      <c r="F281" s="285"/>
      <c r="G281" s="285"/>
      <c r="H281" s="285"/>
      <c r="I281" s="285"/>
      <c r="J281" s="285"/>
      <c r="K281" s="285"/>
      <c r="L281" s="285"/>
      <c r="M281" s="285"/>
      <c r="N281" s="285"/>
      <c r="O281" s="285"/>
      <c r="Q281" s="255"/>
      <c r="R281" s="275"/>
      <c r="S281" s="280"/>
      <c r="T281" s="280"/>
      <c r="U281" s="255"/>
    </row>
    <row r="282" spans="1:21">
      <c r="A282" s="279">
        <v>45746</v>
      </c>
      <c r="B282" s="255"/>
    </row>
    <row r="283" spans="1:21">
      <c r="A283" s="279">
        <v>45747</v>
      </c>
      <c r="B283" s="255"/>
    </row>
    <row r="284" spans="1:21">
      <c r="A284" s="279">
        <v>45748</v>
      </c>
      <c r="B284" s="255"/>
    </row>
    <row r="285" spans="1:21">
      <c r="A285" s="279">
        <v>45749</v>
      </c>
      <c r="B285" s="255"/>
    </row>
    <row r="286" spans="1:21">
      <c r="A286" s="279">
        <v>45750</v>
      </c>
      <c r="B286" s="255"/>
    </row>
    <row r="287" spans="1:21">
      <c r="A287" s="279">
        <v>45751</v>
      </c>
      <c r="B287" s="255"/>
    </row>
    <row r="288" spans="1:21">
      <c r="A288" s="279">
        <v>45752</v>
      </c>
      <c r="B288" s="255"/>
    </row>
    <row r="289" spans="1:21">
      <c r="A289" s="279">
        <v>45753</v>
      </c>
      <c r="B289" s="255"/>
    </row>
    <row r="290" spans="1:21">
      <c r="A290" s="279">
        <v>45754</v>
      </c>
      <c r="B290" s="255"/>
    </row>
    <row r="291" spans="1:21">
      <c r="A291" s="279">
        <v>45755</v>
      </c>
      <c r="B291" s="255"/>
    </row>
    <row r="292" spans="1:21">
      <c r="A292" s="279">
        <v>45756</v>
      </c>
      <c r="B292" s="255"/>
    </row>
    <row r="293" spans="1:21">
      <c r="A293" s="279">
        <v>45757</v>
      </c>
      <c r="B293" s="255"/>
    </row>
    <row r="294" spans="1:21">
      <c r="A294" s="279">
        <v>45758</v>
      </c>
      <c r="B294" s="255"/>
      <c r="C294" s="285"/>
      <c r="D294" s="285"/>
      <c r="E294" s="285"/>
      <c r="F294" s="285"/>
      <c r="G294" s="285"/>
      <c r="H294" s="285"/>
      <c r="I294" s="285"/>
      <c r="J294" s="285"/>
      <c r="K294" s="285"/>
      <c r="L294" s="285"/>
      <c r="M294" s="285"/>
      <c r="N294" s="285"/>
      <c r="O294" s="285"/>
      <c r="Q294" s="255"/>
      <c r="R294" s="275"/>
      <c r="S294" s="280"/>
      <c r="T294" s="280"/>
      <c r="U294" s="255"/>
    </row>
    <row r="295" spans="1:21">
      <c r="A295" s="279">
        <v>45759</v>
      </c>
      <c r="B295" s="255"/>
    </row>
    <row r="296" spans="1:21">
      <c r="A296" s="279">
        <v>45760</v>
      </c>
      <c r="B296" s="255"/>
    </row>
    <row r="297" spans="1:21">
      <c r="A297" s="279">
        <v>45761</v>
      </c>
      <c r="B297" s="255"/>
    </row>
    <row r="298" spans="1:21">
      <c r="A298" s="279">
        <v>45762</v>
      </c>
      <c r="B298" s="255"/>
    </row>
    <row r="299" spans="1:21">
      <c r="A299" s="279">
        <v>45763</v>
      </c>
      <c r="B299" s="255"/>
    </row>
    <row r="300" spans="1:21">
      <c r="A300" s="279">
        <v>45764</v>
      </c>
      <c r="B300" s="255"/>
    </row>
    <row r="301" spans="1:21">
      <c r="A301" s="279">
        <v>45765</v>
      </c>
      <c r="B301" s="255"/>
    </row>
    <row r="302" spans="1:21">
      <c r="A302" s="279">
        <v>45766</v>
      </c>
      <c r="B302" s="255"/>
    </row>
    <row r="303" spans="1:21">
      <c r="A303" s="279">
        <v>45767</v>
      </c>
      <c r="B303" s="255"/>
    </row>
    <row r="304" spans="1:21">
      <c r="A304" s="279">
        <v>45768</v>
      </c>
      <c r="B304" s="255"/>
    </row>
    <row r="305" spans="1:21">
      <c r="A305" s="279">
        <v>45769</v>
      </c>
      <c r="B305" s="255"/>
    </row>
    <row r="306" spans="1:21">
      <c r="A306" s="279">
        <v>45770</v>
      </c>
      <c r="B306" s="255"/>
    </row>
    <row r="307" spans="1:21">
      <c r="A307" s="279">
        <v>45771</v>
      </c>
      <c r="B307" s="255"/>
    </row>
    <row r="308" spans="1:21">
      <c r="A308" s="279">
        <v>45772</v>
      </c>
      <c r="B308" s="255"/>
    </row>
    <row r="309" spans="1:21">
      <c r="A309" s="279">
        <v>45773</v>
      </c>
      <c r="B309" s="255"/>
      <c r="C309" s="285"/>
      <c r="D309" s="285"/>
      <c r="E309" s="285"/>
      <c r="F309" s="285"/>
      <c r="G309" s="285"/>
      <c r="H309" s="285"/>
      <c r="I309" s="285"/>
      <c r="J309" s="285"/>
      <c r="K309" s="285"/>
      <c r="L309" s="285"/>
      <c r="M309" s="285"/>
      <c r="N309" s="285"/>
      <c r="O309" s="285"/>
      <c r="Q309" s="255"/>
      <c r="R309" s="275"/>
      <c r="S309" s="280"/>
      <c r="T309" s="280"/>
      <c r="U309" s="255"/>
    </row>
    <row r="310" spans="1:21">
      <c r="A310" s="279">
        <v>45774</v>
      </c>
      <c r="B310" s="255"/>
    </row>
    <row r="311" spans="1:21">
      <c r="A311" s="279">
        <v>45775</v>
      </c>
      <c r="B311" s="255"/>
    </row>
    <row r="312" spans="1:21">
      <c r="A312" s="279">
        <v>45776</v>
      </c>
      <c r="B312" s="255"/>
    </row>
    <row r="313" spans="1:21">
      <c r="A313" s="279">
        <v>45777</v>
      </c>
      <c r="B313" s="255"/>
    </row>
    <row r="314" spans="1:21">
      <c r="A314" s="279">
        <v>45778</v>
      </c>
      <c r="B314" s="255"/>
    </row>
    <row r="315" spans="1:21">
      <c r="A315" s="279">
        <v>45779</v>
      </c>
      <c r="B315" s="255"/>
    </row>
    <row r="316" spans="1:21">
      <c r="A316" s="279">
        <v>45780</v>
      </c>
      <c r="B316" s="255"/>
    </row>
    <row r="317" spans="1:21">
      <c r="A317" s="279">
        <v>45781</v>
      </c>
      <c r="B317" s="255"/>
    </row>
    <row r="318" spans="1:21">
      <c r="A318" s="279">
        <v>45782</v>
      </c>
      <c r="B318" s="255"/>
    </row>
    <row r="319" spans="1:21">
      <c r="A319" s="279">
        <v>45783</v>
      </c>
      <c r="B319" s="255"/>
    </row>
    <row r="320" spans="1:21">
      <c r="A320" s="279">
        <v>45784</v>
      </c>
      <c r="B320" s="255"/>
    </row>
    <row r="321" spans="1:21">
      <c r="A321" s="279">
        <v>45785</v>
      </c>
      <c r="B321" s="255"/>
    </row>
    <row r="322" spans="1:21">
      <c r="A322" s="279">
        <v>45786</v>
      </c>
      <c r="B322" s="255"/>
    </row>
    <row r="323" spans="1:21">
      <c r="A323" s="279">
        <v>45787</v>
      </c>
      <c r="B323" s="255"/>
      <c r="C323" s="285"/>
      <c r="D323" s="285"/>
      <c r="E323" s="285"/>
      <c r="F323" s="285"/>
      <c r="G323" s="285"/>
      <c r="H323" s="285"/>
      <c r="I323" s="285"/>
      <c r="J323" s="285"/>
      <c r="K323" s="285"/>
      <c r="L323" s="285"/>
      <c r="M323" s="285"/>
      <c r="N323" s="285"/>
      <c r="O323" s="285"/>
      <c r="Q323" s="255"/>
      <c r="R323" s="275"/>
      <c r="S323" s="280"/>
      <c r="T323" s="280"/>
      <c r="U323" s="255"/>
    </row>
    <row r="324" spans="1:21">
      <c r="A324" s="279">
        <v>45788</v>
      </c>
      <c r="B324" s="255"/>
    </row>
    <row r="325" spans="1:21">
      <c r="A325" s="279">
        <v>45789</v>
      </c>
      <c r="B325" s="255"/>
    </row>
    <row r="326" spans="1:21">
      <c r="A326" s="279">
        <v>45790</v>
      </c>
      <c r="B326" s="255"/>
    </row>
    <row r="327" spans="1:21">
      <c r="A327" s="279">
        <v>45791</v>
      </c>
      <c r="B327" s="255"/>
    </row>
    <row r="328" spans="1:21">
      <c r="A328" s="279">
        <v>45792</v>
      </c>
      <c r="B328" s="255"/>
    </row>
    <row r="329" spans="1:21">
      <c r="A329" s="279">
        <v>45793</v>
      </c>
      <c r="B329" s="255"/>
    </row>
    <row r="330" spans="1:21">
      <c r="A330" s="279">
        <v>45794</v>
      </c>
      <c r="B330" s="255"/>
    </row>
    <row r="331" spans="1:21">
      <c r="A331" s="279">
        <v>45795</v>
      </c>
      <c r="B331" s="255"/>
    </row>
    <row r="332" spans="1:21">
      <c r="A332" s="279">
        <v>45796</v>
      </c>
      <c r="B332" s="255"/>
    </row>
    <row r="333" spans="1:21">
      <c r="A333" s="279">
        <v>45797</v>
      </c>
      <c r="B333" s="255"/>
    </row>
    <row r="334" spans="1:21">
      <c r="A334" s="279">
        <v>45798</v>
      </c>
      <c r="B334" s="255"/>
    </row>
    <row r="335" spans="1:21">
      <c r="A335" s="279">
        <v>45799</v>
      </c>
      <c r="B335" s="255"/>
    </row>
    <row r="336" spans="1:21">
      <c r="A336" s="279">
        <v>45800</v>
      </c>
      <c r="B336" s="255"/>
    </row>
    <row r="337" spans="1:21">
      <c r="A337" s="279">
        <v>45801</v>
      </c>
      <c r="B337" s="255"/>
      <c r="C337" s="285"/>
      <c r="D337" s="285"/>
      <c r="E337" s="285"/>
      <c r="F337" s="285"/>
      <c r="G337" s="285"/>
      <c r="H337" s="285"/>
      <c r="I337" s="285"/>
      <c r="J337" s="285"/>
      <c r="K337" s="285"/>
      <c r="L337" s="285"/>
      <c r="M337" s="285"/>
      <c r="N337" s="285"/>
      <c r="O337" s="285"/>
      <c r="Q337" s="255"/>
      <c r="R337" s="275"/>
      <c r="S337" s="280"/>
      <c r="T337" s="280"/>
      <c r="U337" s="255"/>
    </row>
    <row r="338" spans="1:21">
      <c r="A338" s="279">
        <v>45802</v>
      </c>
      <c r="B338" s="255"/>
    </row>
    <row r="339" spans="1:21">
      <c r="A339" s="279">
        <v>45803</v>
      </c>
      <c r="B339" s="255"/>
    </row>
    <row r="340" spans="1:21">
      <c r="A340" s="279">
        <v>45804</v>
      </c>
      <c r="B340" s="255"/>
    </row>
    <row r="341" spans="1:21">
      <c r="A341" s="279">
        <v>45805</v>
      </c>
      <c r="B341" s="255"/>
    </row>
    <row r="342" spans="1:21">
      <c r="A342" s="279">
        <v>45806</v>
      </c>
      <c r="B342" s="255"/>
    </row>
    <row r="343" spans="1:21">
      <c r="A343" s="279">
        <v>45807</v>
      </c>
      <c r="B343" s="255"/>
    </row>
    <row r="344" spans="1:21">
      <c r="A344" s="279">
        <v>45808</v>
      </c>
      <c r="B344" s="255"/>
    </row>
    <row r="345" spans="1:21">
      <c r="A345" s="279">
        <v>45809</v>
      </c>
      <c r="B345" s="255"/>
    </row>
    <row r="346" spans="1:21">
      <c r="A346" s="279">
        <v>45810</v>
      </c>
      <c r="B346" s="255"/>
    </row>
    <row r="347" spans="1:21">
      <c r="A347" s="279">
        <v>45811</v>
      </c>
      <c r="B347" s="255"/>
    </row>
    <row r="348" spans="1:21">
      <c r="A348" s="279">
        <v>45812</v>
      </c>
      <c r="B348" s="255"/>
    </row>
    <row r="349" spans="1:21">
      <c r="A349" s="279">
        <v>45813</v>
      </c>
      <c r="B349" s="255"/>
    </row>
    <row r="350" spans="1:21">
      <c r="A350" s="279">
        <v>45814</v>
      </c>
      <c r="B350" s="255"/>
    </row>
    <row r="351" spans="1:21">
      <c r="A351" s="279">
        <v>45815</v>
      </c>
      <c r="B351" s="255"/>
      <c r="C351" s="285"/>
      <c r="D351" s="285"/>
      <c r="E351" s="285"/>
      <c r="F351" s="285"/>
      <c r="G351" s="285"/>
      <c r="H351" s="285"/>
      <c r="I351" s="285"/>
      <c r="J351" s="285"/>
      <c r="K351" s="285"/>
      <c r="L351" s="285"/>
      <c r="M351" s="285"/>
      <c r="N351" s="285"/>
      <c r="O351" s="285"/>
      <c r="Q351" s="255"/>
      <c r="R351" s="275"/>
      <c r="S351" s="280"/>
      <c r="T351" s="280"/>
      <c r="U351" s="255"/>
    </row>
    <row r="352" spans="1:21">
      <c r="A352" s="279">
        <v>45816</v>
      </c>
      <c r="B352" s="255"/>
    </row>
    <row r="353" spans="1:2">
      <c r="A353" s="279">
        <v>45817</v>
      </c>
      <c r="B353" s="255"/>
    </row>
    <row r="354" spans="1:2">
      <c r="A354" s="279">
        <v>45818</v>
      </c>
      <c r="B354" s="255"/>
    </row>
    <row r="355" spans="1:2">
      <c r="A355" s="279">
        <v>45819</v>
      </c>
      <c r="B355" s="255"/>
    </row>
    <row r="356" spans="1:2">
      <c r="A356" s="279">
        <v>45820</v>
      </c>
      <c r="B356" s="255"/>
    </row>
    <row r="357" spans="1:2">
      <c r="A357" s="279">
        <v>45821</v>
      </c>
      <c r="B357" s="255"/>
    </row>
    <row r="358" spans="1:2">
      <c r="A358" s="279">
        <v>45822</v>
      </c>
      <c r="B358" s="255"/>
    </row>
    <row r="359" spans="1:2">
      <c r="A359" s="279">
        <v>45823</v>
      </c>
      <c r="B359" s="255"/>
    </row>
    <row r="360" spans="1:2">
      <c r="A360" s="279">
        <v>45824</v>
      </c>
      <c r="B360" s="255"/>
    </row>
    <row r="361" spans="1:2">
      <c r="A361" s="279">
        <v>45825</v>
      </c>
      <c r="B361" s="255"/>
    </row>
    <row r="362" spans="1:2">
      <c r="A362" s="279">
        <v>45826</v>
      </c>
      <c r="B362" s="255"/>
    </row>
    <row r="363" spans="1:2">
      <c r="A363" s="279">
        <v>45827</v>
      </c>
      <c r="B363" s="255"/>
    </row>
    <row r="364" spans="1:2">
      <c r="A364" s="279">
        <v>45828</v>
      </c>
      <c r="B364" s="255"/>
    </row>
    <row r="365" spans="1:2">
      <c r="A365" s="279">
        <v>45829</v>
      </c>
      <c r="B365" s="255"/>
    </row>
    <row r="366" spans="1:2">
      <c r="A366" s="279">
        <v>45830</v>
      </c>
      <c r="B366" s="255"/>
    </row>
    <row r="367" spans="1:2">
      <c r="A367" s="279">
        <v>45831</v>
      </c>
      <c r="B367" s="255"/>
    </row>
    <row r="368" spans="1:2">
      <c r="A368" s="279">
        <v>45832</v>
      </c>
      <c r="B368" s="255"/>
    </row>
    <row r="369" spans="1:21">
      <c r="A369" s="279">
        <v>45833</v>
      </c>
      <c r="B369" s="255"/>
    </row>
    <row r="370" spans="1:21">
      <c r="A370" s="279">
        <v>45834</v>
      </c>
      <c r="B370" s="255"/>
    </row>
    <row r="371" spans="1:21">
      <c r="A371" s="279">
        <v>45835</v>
      </c>
      <c r="B371" s="255"/>
    </row>
    <row r="372" spans="1:21">
      <c r="A372" s="279">
        <v>45836</v>
      </c>
      <c r="B372" s="255"/>
    </row>
    <row r="373" spans="1:21">
      <c r="A373" s="279">
        <v>45837</v>
      </c>
      <c r="B373" s="255"/>
    </row>
    <row r="374" spans="1:21">
      <c r="A374" s="279">
        <v>45838</v>
      </c>
      <c r="B374" s="290"/>
    </row>
    <row r="375" spans="1:21">
      <c r="A375" s="279"/>
      <c r="B375" s="291"/>
      <c r="C375" s="291"/>
      <c r="D375" s="291"/>
      <c r="E375" s="291"/>
      <c r="F375" s="291"/>
      <c r="G375" s="291"/>
      <c r="H375" s="291"/>
      <c r="I375" s="291"/>
      <c r="J375" s="291"/>
      <c r="K375" s="291"/>
      <c r="L375" s="291"/>
      <c r="M375" s="291"/>
      <c r="N375" s="291"/>
      <c r="O375" s="291"/>
      <c r="P375" s="291"/>
      <c r="Q375" s="291"/>
      <c r="R375" s="291"/>
      <c r="S375" s="291"/>
      <c r="T375" s="291"/>
      <c r="U375" s="291"/>
    </row>
    <row r="376" spans="1:21">
      <c r="A376" s="279"/>
      <c r="B376" s="291"/>
      <c r="C376" s="291"/>
      <c r="D376" s="291"/>
      <c r="E376" s="291"/>
      <c r="F376" s="291"/>
      <c r="G376" s="291"/>
      <c r="H376" s="291"/>
      <c r="I376" s="291"/>
      <c r="J376" s="291"/>
      <c r="K376" s="291"/>
      <c r="L376" s="291"/>
      <c r="M376" s="291"/>
      <c r="N376" s="291"/>
      <c r="O376" s="291"/>
      <c r="P376" s="291"/>
      <c r="Q376" s="291"/>
      <c r="R376" s="291"/>
      <c r="S376" s="291"/>
      <c r="T376" s="291"/>
      <c r="U376" s="291"/>
    </row>
    <row r="377" spans="1:21">
      <c r="A377" s="279"/>
      <c r="B377" s="291"/>
      <c r="C377" s="291"/>
      <c r="D377" s="291"/>
      <c r="E377" s="291"/>
      <c r="F377" s="291"/>
      <c r="G377" s="291"/>
      <c r="H377" s="291"/>
      <c r="I377" s="291"/>
      <c r="J377" s="291"/>
      <c r="K377" s="291"/>
      <c r="L377" s="291"/>
      <c r="M377" s="291"/>
      <c r="N377" s="291"/>
      <c r="O377" s="291"/>
      <c r="P377" s="291"/>
      <c r="Q377" s="291"/>
      <c r="R377" s="291"/>
      <c r="S377" s="291"/>
      <c r="T377" s="291"/>
      <c r="U377" s="291"/>
    </row>
    <row r="378" spans="1:21">
      <c r="A378" s="279"/>
      <c r="B378" s="291"/>
      <c r="C378" s="292"/>
      <c r="D378" s="292"/>
      <c r="E378" s="292"/>
      <c r="F378" s="292"/>
      <c r="G378" s="292"/>
      <c r="H378" s="292"/>
      <c r="I378" s="292"/>
      <c r="J378" s="292"/>
      <c r="K378" s="292"/>
      <c r="L378" s="292"/>
      <c r="M378" s="292"/>
      <c r="N378" s="292"/>
      <c r="O378" s="292"/>
      <c r="P378" s="291"/>
      <c r="Q378" s="291"/>
      <c r="R378" s="293"/>
      <c r="S378" s="294"/>
      <c r="T378" s="294"/>
      <c r="U378" s="291"/>
    </row>
    <row r="379" spans="1:21">
      <c r="A379" s="279"/>
      <c r="B379" s="291"/>
      <c r="C379" s="291"/>
      <c r="D379" s="291"/>
      <c r="E379" s="291"/>
      <c r="F379" s="291"/>
      <c r="G379" s="291"/>
      <c r="H379" s="291"/>
      <c r="I379" s="291"/>
      <c r="J379" s="291"/>
      <c r="K379" s="291"/>
      <c r="L379" s="291"/>
      <c r="M379" s="291"/>
      <c r="N379" s="291"/>
      <c r="O379" s="291"/>
      <c r="P379" s="291"/>
      <c r="Q379" s="291"/>
      <c r="R379" s="291"/>
      <c r="S379" s="291"/>
      <c r="T379" s="291"/>
      <c r="U379" s="291"/>
    </row>
    <row r="380" spans="1:21">
      <c r="A380" s="279"/>
      <c r="B380" s="291"/>
      <c r="C380" s="291"/>
      <c r="D380" s="291"/>
      <c r="E380" s="291"/>
      <c r="F380" s="291"/>
      <c r="G380" s="291"/>
      <c r="H380" s="291"/>
      <c r="I380" s="291"/>
      <c r="J380" s="291"/>
      <c r="K380" s="291"/>
      <c r="L380" s="291"/>
      <c r="M380" s="291"/>
      <c r="N380" s="291"/>
      <c r="O380" s="291"/>
      <c r="P380" s="291"/>
      <c r="Q380" s="291"/>
      <c r="R380" s="291"/>
      <c r="S380" s="291"/>
      <c r="T380" s="291"/>
      <c r="U380" s="291"/>
    </row>
    <row r="381" spans="1:21">
      <c r="A381" s="279"/>
      <c r="B381" s="291"/>
      <c r="C381" s="291"/>
      <c r="D381" s="291"/>
      <c r="E381" s="291"/>
      <c r="F381" s="291"/>
      <c r="G381" s="291"/>
      <c r="H381" s="291"/>
      <c r="I381" s="291"/>
      <c r="J381" s="291"/>
      <c r="K381" s="291"/>
      <c r="L381" s="291"/>
      <c r="M381" s="291"/>
      <c r="N381" s="291"/>
      <c r="O381" s="291"/>
      <c r="P381" s="291"/>
      <c r="Q381" s="291"/>
      <c r="R381" s="291"/>
      <c r="S381" s="291"/>
      <c r="T381" s="291"/>
      <c r="U381" s="291"/>
    </row>
    <row r="382" spans="1:21">
      <c r="A382" s="279"/>
      <c r="B382" s="291"/>
      <c r="C382" s="291"/>
      <c r="D382" s="291"/>
      <c r="E382" s="291"/>
      <c r="F382" s="291"/>
      <c r="G382" s="291"/>
      <c r="H382" s="291"/>
      <c r="I382" s="291"/>
      <c r="J382" s="291"/>
      <c r="K382" s="291"/>
      <c r="L382" s="291"/>
      <c r="M382" s="291"/>
      <c r="N382" s="291"/>
      <c r="O382" s="291"/>
      <c r="P382" s="291"/>
      <c r="Q382" s="291"/>
      <c r="R382" s="291"/>
      <c r="S382" s="291"/>
      <c r="T382" s="291"/>
      <c r="U382" s="291"/>
    </row>
    <row r="383" spans="1:21">
      <c r="A383" s="279"/>
      <c r="B383" s="291"/>
      <c r="C383" s="291"/>
      <c r="D383" s="291"/>
      <c r="E383" s="291"/>
      <c r="F383" s="291"/>
      <c r="G383" s="291"/>
      <c r="H383" s="291"/>
      <c r="I383" s="291"/>
      <c r="J383" s="291"/>
      <c r="K383" s="291"/>
      <c r="L383" s="291"/>
      <c r="M383" s="291"/>
      <c r="N383" s="291"/>
      <c r="O383" s="291"/>
      <c r="P383" s="291"/>
      <c r="Q383" s="291"/>
      <c r="R383" s="291"/>
      <c r="S383" s="291"/>
      <c r="T383" s="291"/>
      <c r="U383" s="291"/>
    </row>
    <row r="384" spans="1:21">
      <c r="A384" s="279"/>
      <c r="B384" s="291"/>
      <c r="C384" s="291"/>
      <c r="D384" s="291"/>
      <c r="E384" s="291"/>
      <c r="F384" s="291"/>
      <c r="G384" s="291"/>
      <c r="H384" s="291"/>
      <c r="I384" s="291"/>
      <c r="J384" s="291"/>
      <c r="K384" s="291"/>
      <c r="L384" s="291"/>
      <c r="M384" s="291"/>
      <c r="N384" s="291"/>
      <c r="O384" s="291"/>
      <c r="P384" s="291"/>
      <c r="Q384" s="291"/>
      <c r="R384" s="291"/>
      <c r="S384" s="291"/>
      <c r="T384" s="291"/>
      <c r="U384" s="291"/>
    </row>
    <row r="385" spans="1:21">
      <c r="A385" s="279"/>
      <c r="B385" s="291"/>
      <c r="C385" s="291"/>
      <c r="D385" s="291"/>
      <c r="E385" s="291"/>
      <c r="F385" s="291"/>
      <c r="G385" s="291"/>
      <c r="H385" s="291"/>
      <c r="I385" s="291"/>
      <c r="J385" s="291"/>
      <c r="K385" s="291"/>
      <c r="L385" s="291"/>
      <c r="M385" s="291"/>
      <c r="N385" s="291"/>
      <c r="O385" s="291"/>
      <c r="P385" s="291"/>
      <c r="Q385" s="291"/>
      <c r="R385" s="291"/>
      <c r="S385" s="291"/>
      <c r="T385" s="291"/>
      <c r="U385" s="291"/>
    </row>
    <row r="386" spans="1:21">
      <c r="A386" s="279"/>
      <c r="B386" s="291"/>
      <c r="C386" s="291"/>
      <c r="D386" s="291"/>
      <c r="E386" s="291"/>
      <c r="F386" s="291"/>
      <c r="G386" s="291"/>
      <c r="H386" s="291"/>
      <c r="I386" s="291"/>
      <c r="J386" s="291"/>
      <c r="K386" s="291"/>
      <c r="L386" s="291"/>
      <c r="M386" s="291"/>
      <c r="N386" s="291"/>
      <c r="O386" s="291"/>
      <c r="P386" s="291"/>
      <c r="Q386" s="291"/>
      <c r="R386" s="291"/>
      <c r="S386" s="291"/>
      <c r="T386" s="291"/>
      <c r="U386" s="291"/>
    </row>
    <row r="387" spans="1:21">
      <c r="A387" s="279"/>
      <c r="B387" s="291"/>
      <c r="C387" s="291"/>
      <c r="D387" s="291"/>
      <c r="E387" s="291"/>
      <c r="F387" s="291"/>
      <c r="G387" s="291"/>
      <c r="H387" s="291"/>
      <c r="I387" s="291"/>
      <c r="J387" s="291"/>
      <c r="K387" s="291"/>
      <c r="L387" s="291"/>
      <c r="M387" s="291"/>
      <c r="N387" s="291"/>
      <c r="O387" s="291"/>
      <c r="P387" s="291"/>
      <c r="Q387" s="291"/>
      <c r="R387" s="291"/>
      <c r="S387" s="291"/>
      <c r="T387" s="291"/>
      <c r="U387" s="291"/>
    </row>
    <row r="388" spans="1:21">
      <c r="A388" s="279"/>
      <c r="B388" s="291"/>
      <c r="C388" s="291"/>
      <c r="D388" s="291"/>
      <c r="E388" s="291"/>
      <c r="F388" s="291"/>
      <c r="G388" s="291"/>
      <c r="H388" s="291"/>
      <c r="I388" s="291"/>
      <c r="J388" s="291"/>
      <c r="K388" s="291"/>
      <c r="L388" s="291"/>
      <c r="M388" s="291"/>
      <c r="N388" s="291"/>
      <c r="O388" s="291"/>
      <c r="P388" s="291"/>
      <c r="Q388" s="291"/>
      <c r="R388" s="291"/>
      <c r="S388" s="291"/>
      <c r="T388" s="291"/>
      <c r="U388" s="291"/>
    </row>
    <row r="389" spans="1:21">
      <c r="A389" s="279"/>
      <c r="B389" s="291"/>
      <c r="C389" s="291"/>
      <c r="D389" s="291"/>
      <c r="E389" s="291"/>
      <c r="F389" s="291"/>
      <c r="G389" s="291"/>
      <c r="H389" s="291"/>
      <c r="I389" s="291"/>
      <c r="J389" s="291"/>
      <c r="K389" s="291"/>
      <c r="L389" s="291"/>
      <c r="M389" s="291"/>
      <c r="N389" s="291"/>
      <c r="O389" s="291"/>
      <c r="P389" s="291"/>
      <c r="Q389" s="291"/>
      <c r="R389" s="291"/>
      <c r="S389" s="291"/>
      <c r="T389" s="291"/>
      <c r="U389" s="291"/>
    </row>
    <row r="390" spans="1:21">
      <c r="A390" s="279"/>
      <c r="B390" s="291"/>
      <c r="C390" s="291"/>
      <c r="D390" s="291"/>
      <c r="E390" s="291"/>
      <c r="F390" s="291"/>
      <c r="G390" s="291"/>
      <c r="H390" s="291"/>
      <c r="I390" s="291"/>
      <c r="J390" s="291"/>
      <c r="K390" s="291"/>
      <c r="L390" s="291"/>
      <c r="M390" s="291"/>
      <c r="N390" s="291"/>
      <c r="O390" s="291"/>
      <c r="P390" s="291"/>
      <c r="Q390" s="291"/>
      <c r="R390" s="291"/>
      <c r="S390" s="291"/>
      <c r="T390" s="291"/>
      <c r="U390" s="291"/>
    </row>
    <row r="391" spans="1:21">
      <c r="A391" s="279"/>
      <c r="B391" s="291"/>
      <c r="C391" s="291"/>
      <c r="D391" s="291"/>
      <c r="E391" s="291"/>
      <c r="F391" s="291"/>
      <c r="G391" s="291"/>
      <c r="H391" s="291"/>
      <c r="I391" s="291"/>
      <c r="J391" s="291"/>
      <c r="K391" s="291"/>
      <c r="L391" s="291"/>
      <c r="M391" s="291"/>
      <c r="N391" s="291"/>
      <c r="O391" s="291"/>
      <c r="P391" s="291"/>
      <c r="Q391" s="291"/>
      <c r="R391" s="291"/>
      <c r="S391" s="291"/>
      <c r="T391" s="291"/>
      <c r="U391" s="291"/>
    </row>
    <row r="392" spans="1:21">
      <c r="A392" s="279"/>
      <c r="B392" s="291"/>
      <c r="C392" s="291"/>
      <c r="D392" s="291"/>
      <c r="E392" s="291"/>
      <c r="F392" s="291"/>
      <c r="G392" s="291"/>
      <c r="H392" s="291"/>
      <c r="I392" s="291"/>
      <c r="J392" s="291"/>
      <c r="K392" s="291"/>
      <c r="L392" s="291"/>
      <c r="M392" s="291"/>
      <c r="N392" s="291"/>
      <c r="O392" s="291"/>
      <c r="P392" s="291"/>
      <c r="Q392" s="291"/>
      <c r="R392" s="291"/>
      <c r="S392" s="291"/>
      <c r="T392" s="291"/>
      <c r="U392" s="291"/>
    </row>
    <row r="393" spans="1:21">
      <c r="A393" s="279"/>
      <c r="B393" s="291"/>
      <c r="C393" s="291"/>
      <c r="D393" s="291"/>
      <c r="E393" s="291"/>
      <c r="F393" s="291"/>
      <c r="G393" s="291"/>
      <c r="H393" s="291"/>
      <c r="I393" s="291"/>
      <c r="J393" s="291"/>
      <c r="K393" s="291"/>
      <c r="L393" s="291"/>
      <c r="M393" s="291"/>
      <c r="N393" s="291"/>
      <c r="O393" s="291"/>
      <c r="P393" s="291"/>
      <c r="Q393" s="291"/>
      <c r="R393" s="291"/>
      <c r="S393" s="291"/>
      <c r="T393" s="291"/>
      <c r="U393" s="291"/>
    </row>
    <row r="394" spans="1:21">
      <c r="A394" s="279"/>
      <c r="B394" s="291"/>
      <c r="C394" s="291"/>
      <c r="D394" s="291"/>
      <c r="E394" s="291"/>
      <c r="F394" s="291"/>
      <c r="G394" s="291"/>
      <c r="H394" s="291"/>
      <c r="I394" s="291"/>
      <c r="J394" s="291"/>
      <c r="K394" s="291"/>
      <c r="L394" s="291"/>
      <c r="M394" s="291"/>
      <c r="N394" s="291"/>
      <c r="O394" s="291"/>
      <c r="P394" s="291"/>
      <c r="Q394" s="291"/>
      <c r="R394" s="291"/>
      <c r="S394" s="291"/>
      <c r="T394" s="291"/>
      <c r="U394" s="291"/>
    </row>
    <row r="395" spans="1:21">
      <c r="A395" s="279"/>
      <c r="B395" s="291"/>
      <c r="C395" s="291"/>
      <c r="D395" s="291"/>
      <c r="E395" s="291"/>
      <c r="F395" s="291"/>
      <c r="G395" s="291"/>
      <c r="H395" s="291"/>
      <c r="I395" s="291"/>
      <c r="J395" s="291"/>
      <c r="K395" s="291"/>
      <c r="L395" s="291"/>
      <c r="M395" s="291"/>
      <c r="N395" s="291"/>
      <c r="O395" s="291"/>
      <c r="P395" s="291"/>
      <c r="Q395" s="291"/>
      <c r="R395" s="291"/>
      <c r="S395" s="291"/>
      <c r="T395" s="291"/>
      <c r="U395" s="291"/>
    </row>
    <row r="396" spans="1:21">
      <c r="A396" s="279"/>
      <c r="B396" s="291"/>
      <c r="C396" s="291"/>
      <c r="D396" s="291"/>
      <c r="E396" s="291"/>
      <c r="F396" s="291"/>
      <c r="G396" s="291"/>
      <c r="H396" s="291"/>
      <c r="I396" s="291"/>
      <c r="J396" s="291"/>
      <c r="K396" s="291"/>
      <c r="L396" s="291"/>
      <c r="M396" s="291"/>
      <c r="N396" s="291"/>
      <c r="O396" s="291"/>
      <c r="P396" s="291"/>
      <c r="Q396" s="291"/>
      <c r="R396" s="291"/>
      <c r="S396" s="291"/>
      <c r="T396" s="291"/>
      <c r="U396" s="291"/>
    </row>
    <row r="397" spans="1:21">
      <c r="A397" s="279"/>
      <c r="B397" s="291"/>
      <c r="C397" s="291"/>
      <c r="D397" s="291"/>
      <c r="E397" s="291"/>
      <c r="F397" s="291"/>
      <c r="G397" s="291"/>
      <c r="H397" s="291"/>
      <c r="I397" s="291"/>
      <c r="J397" s="291"/>
      <c r="K397" s="291"/>
      <c r="L397" s="291"/>
      <c r="M397" s="291"/>
      <c r="N397" s="291"/>
      <c r="O397" s="291"/>
      <c r="P397" s="291"/>
      <c r="Q397" s="291"/>
      <c r="R397" s="291"/>
      <c r="S397" s="291"/>
      <c r="T397" s="291"/>
      <c r="U397" s="291"/>
    </row>
    <row r="398" spans="1:21">
      <c r="A398" s="279"/>
      <c r="B398" s="291"/>
      <c r="C398" s="291"/>
      <c r="D398" s="291"/>
      <c r="E398" s="291"/>
      <c r="F398" s="291"/>
      <c r="G398" s="291"/>
      <c r="H398" s="291"/>
      <c r="I398" s="291"/>
      <c r="J398" s="291"/>
      <c r="K398" s="291"/>
      <c r="L398" s="291"/>
      <c r="M398" s="291"/>
      <c r="N398" s="291"/>
      <c r="O398" s="291"/>
      <c r="P398" s="291"/>
      <c r="Q398" s="291"/>
      <c r="R398" s="291"/>
      <c r="S398" s="291"/>
      <c r="T398" s="291"/>
      <c r="U398" s="291"/>
    </row>
    <row r="399" spans="1:21">
      <c r="A399" s="279"/>
      <c r="B399" s="291"/>
      <c r="C399" s="291"/>
      <c r="D399" s="291"/>
      <c r="E399" s="291"/>
      <c r="F399" s="291"/>
      <c r="G399" s="291"/>
      <c r="H399" s="291"/>
      <c r="I399" s="291"/>
      <c r="J399" s="291"/>
      <c r="K399" s="291"/>
      <c r="L399" s="291"/>
      <c r="M399" s="291"/>
      <c r="N399" s="291"/>
      <c r="O399" s="291"/>
      <c r="P399" s="291"/>
      <c r="Q399" s="291"/>
      <c r="R399" s="291"/>
      <c r="S399" s="291"/>
      <c r="T399" s="291"/>
      <c r="U399" s="291"/>
    </row>
    <row r="400" spans="1:21">
      <c r="A400" s="279"/>
      <c r="B400" s="291"/>
      <c r="C400" s="291"/>
      <c r="D400" s="291"/>
      <c r="E400" s="291"/>
      <c r="F400" s="291"/>
      <c r="G400" s="291"/>
      <c r="H400" s="291"/>
      <c r="I400" s="291"/>
      <c r="J400" s="291"/>
      <c r="K400" s="291"/>
      <c r="L400" s="291"/>
      <c r="M400" s="291"/>
      <c r="N400" s="291"/>
      <c r="O400" s="291"/>
      <c r="P400" s="291"/>
      <c r="Q400" s="291"/>
      <c r="R400" s="291"/>
      <c r="S400" s="291"/>
      <c r="T400" s="291"/>
      <c r="U400" s="291"/>
    </row>
    <row r="401" spans="1:21">
      <c r="A401" s="279"/>
      <c r="B401" s="291"/>
      <c r="C401" s="291"/>
      <c r="D401" s="291"/>
      <c r="E401" s="291"/>
      <c r="F401" s="291"/>
      <c r="G401" s="291"/>
      <c r="H401" s="291"/>
      <c r="I401" s="291"/>
      <c r="J401" s="291"/>
      <c r="K401" s="291"/>
      <c r="L401" s="291"/>
      <c r="M401" s="291"/>
      <c r="N401" s="291"/>
      <c r="O401" s="291"/>
      <c r="P401" s="291"/>
      <c r="Q401" s="291"/>
      <c r="R401" s="291"/>
      <c r="S401" s="291"/>
      <c r="T401" s="291"/>
      <c r="U401" s="291"/>
    </row>
    <row r="402" spans="1:21">
      <c r="A402" s="279"/>
      <c r="B402" s="291"/>
      <c r="C402" s="291"/>
      <c r="D402" s="291"/>
      <c r="E402" s="291"/>
      <c r="F402" s="291"/>
      <c r="G402" s="291"/>
      <c r="H402" s="291"/>
      <c r="I402" s="291"/>
      <c r="J402" s="291"/>
      <c r="K402" s="291"/>
      <c r="L402" s="291"/>
      <c r="M402" s="291"/>
      <c r="N402" s="291"/>
      <c r="O402" s="291"/>
      <c r="P402" s="291"/>
      <c r="Q402" s="291"/>
      <c r="R402" s="291"/>
      <c r="S402" s="291"/>
      <c r="T402" s="291"/>
      <c r="U402" s="291"/>
    </row>
    <row r="403" spans="1:21">
      <c r="A403" s="279"/>
      <c r="B403" s="291"/>
      <c r="C403" s="291"/>
      <c r="D403" s="291"/>
      <c r="E403" s="291"/>
      <c r="F403" s="291"/>
      <c r="G403" s="291"/>
      <c r="H403" s="291"/>
      <c r="I403" s="291"/>
      <c r="J403" s="291"/>
      <c r="K403" s="291"/>
      <c r="L403" s="291"/>
      <c r="M403" s="291"/>
      <c r="N403" s="291"/>
      <c r="O403" s="291"/>
      <c r="P403" s="291"/>
      <c r="Q403" s="291"/>
      <c r="R403" s="291"/>
      <c r="S403" s="291"/>
      <c r="T403" s="291"/>
      <c r="U403" s="291"/>
    </row>
    <row r="404" spans="1:21">
      <c r="A404" s="279"/>
      <c r="B404" s="291"/>
      <c r="C404" s="295"/>
      <c r="D404" s="295"/>
      <c r="E404" s="295"/>
      <c r="F404" s="295"/>
      <c r="G404" s="295"/>
      <c r="H404" s="295"/>
      <c r="I404" s="295"/>
      <c r="J404" s="295"/>
      <c r="K404" s="295"/>
      <c r="L404" s="295"/>
      <c r="M404" s="295"/>
      <c r="N404" s="295"/>
      <c r="O404" s="295"/>
      <c r="P404" s="295"/>
      <c r="Q404" s="295"/>
      <c r="R404" s="295"/>
      <c r="S404" s="295"/>
      <c r="T404" s="295"/>
      <c r="U404" s="295"/>
    </row>
    <row r="405" spans="1:21">
      <c r="A405" s="279"/>
      <c r="B405" s="291"/>
      <c r="C405" s="295"/>
      <c r="D405" s="295"/>
      <c r="E405" s="295"/>
      <c r="F405" s="295"/>
      <c r="G405" s="295"/>
      <c r="H405" s="295"/>
      <c r="I405" s="295"/>
      <c r="J405" s="295"/>
      <c r="K405" s="295"/>
      <c r="L405" s="295"/>
      <c r="M405" s="295"/>
      <c r="N405" s="295"/>
      <c r="O405" s="295"/>
      <c r="P405" s="295"/>
      <c r="Q405" s="295"/>
      <c r="R405" s="295"/>
      <c r="S405" s="295"/>
      <c r="T405" s="295"/>
      <c r="U405" s="295"/>
    </row>
    <row r="406" spans="1:21">
      <c r="B406" s="291"/>
      <c r="C406" s="295"/>
      <c r="D406" s="295"/>
      <c r="E406" s="295"/>
      <c r="F406" s="295"/>
      <c r="G406" s="295"/>
      <c r="H406" s="295"/>
      <c r="I406" s="295"/>
      <c r="J406" s="295"/>
      <c r="K406" s="295"/>
      <c r="L406" s="295"/>
      <c r="M406" s="295"/>
      <c r="N406" s="295"/>
      <c r="O406" s="295"/>
      <c r="P406" s="295"/>
      <c r="Q406" s="295"/>
      <c r="R406" s="295"/>
      <c r="S406" s="295"/>
      <c r="T406" s="295"/>
      <c r="U406" s="295"/>
    </row>
    <row r="407" spans="1:21">
      <c r="B407" s="291"/>
      <c r="C407" s="295"/>
      <c r="D407" s="295"/>
      <c r="E407" s="295"/>
      <c r="F407" s="295"/>
      <c r="G407" s="295"/>
      <c r="H407" s="295"/>
      <c r="I407" s="295"/>
      <c r="J407" s="295"/>
      <c r="K407" s="295"/>
      <c r="L407" s="295"/>
      <c r="M407" s="295"/>
      <c r="N407" s="295"/>
      <c r="O407" s="295"/>
      <c r="P407" s="295"/>
      <c r="Q407" s="295"/>
      <c r="R407" s="295"/>
      <c r="S407" s="295"/>
      <c r="T407" s="295"/>
      <c r="U407" s="295"/>
    </row>
    <row r="408" spans="1:21">
      <c r="B408" s="295"/>
      <c r="C408" s="295"/>
      <c r="D408" s="295"/>
      <c r="E408" s="295"/>
      <c r="F408" s="295"/>
      <c r="G408" s="295"/>
      <c r="H408" s="295"/>
      <c r="I408" s="295"/>
      <c r="J408" s="295"/>
      <c r="K408" s="295"/>
      <c r="L408" s="295"/>
      <c r="M408" s="295"/>
      <c r="N408" s="295"/>
      <c r="O408" s="295"/>
      <c r="P408" s="295"/>
      <c r="Q408" s="295"/>
      <c r="R408" s="295"/>
      <c r="S408" s="295"/>
      <c r="T408" s="295"/>
      <c r="U408" s="295"/>
    </row>
  </sheetData>
  <protectedRanges>
    <protectedRange sqref="B376:B379" name="Range1"/>
    <protectedRange sqref="B366:B375" name="Range1_1"/>
    <protectedRange sqref="B14:B34" name="Range1_2"/>
    <protectedRange sqref="C52:H52" name="Range1_3"/>
    <protectedRange sqref="Q66:S66" name="Range1_4"/>
    <protectedRange sqref="Q80:S80" name="Range1_5"/>
    <protectedRange sqref="P23:P184" name="Range1_6"/>
    <protectedRange sqref="B181" name="Range1_7"/>
    <protectedRange sqref="B182:B200" name="Range1_8"/>
    <protectedRange sqref="B201:B234" name="Range1_9"/>
  </protectedRanges>
  <mergeCells count="15">
    <mergeCell ref="E8:E9"/>
    <mergeCell ref="A1:U1"/>
    <mergeCell ref="A2:U2"/>
    <mergeCell ref="A3:U3"/>
    <mergeCell ref="A4:U4"/>
    <mergeCell ref="A5:A7"/>
    <mergeCell ref="B5:B6"/>
    <mergeCell ref="C5:J5"/>
    <mergeCell ref="K5:O5"/>
    <mergeCell ref="Q5:Q7"/>
    <mergeCell ref="R5:R7"/>
    <mergeCell ref="S5:S7"/>
    <mergeCell ref="T5:T7"/>
    <mergeCell ref="U5:U7"/>
    <mergeCell ref="E6:E7"/>
  </mergeCells>
  <phoneticPr fontId="25" type="noConversion"/>
  <hyperlinks>
    <hyperlink ref="A4" r:id="rId1" xr:uid="{A3F8D88E-3864-43CA-BB1C-E3DF871945FF}"/>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382"/>
  <sheetViews>
    <sheetView workbookViewId="0">
      <pane ySplit="11" topLeftCell="A12" activePane="bottomLeft" state="frozen"/>
      <selection pane="bottomLeft" activeCell="S17" sqref="S17"/>
    </sheetView>
  </sheetViews>
  <sheetFormatPr defaultRowHeight="15"/>
  <cols>
    <col min="1" max="1" width="27.28515625" customWidth="1"/>
    <col min="2" max="2" width="16.140625" customWidth="1"/>
    <col min="3" max="3" width="10.7109375" customWidth="1"/>
    <col min="4" max="4" width="10.5703125" customWidth="1"/>
    <col min="6" max="6" width="12.28515625" customWidth="1"/>
    <col min="7" max="7" width="11.5703125" customWidth="1"/>
    <col min="10" max="10" width="12.5703125" customWidth="1"/>
    <col min="11" max="11" width="11.42578125" customWidth="1"/>
    <col min="12" max="12" width="10.42578125" customWidth="1"/>
    <col min="13" max="13" width="11.7109375" customWidth="1"/>
    <col min="14" max="14" width="14.7109375" customWidth="1"/>
    <col min="15" max="15" width="10.140625" customWidth="1"/>
  </cols>
  <sheetData>
    <row r="1" spans="1:16" ht="21">
      <c r="A1" s="313" t="s">
        <v>48</v>
      </c>
      <c r="B1" s="313"/>
      <c r="C1" s="313"/>
      <c r="D1" s="313"/>
      <c r="E1" s="313"/>
      <c r="F1" s="313"/>
      <c r="G1" s="313"/>
      <c r="H1" s="313"/>
      <c r="I1" s="313"/>
      <c r="J1" s="313"/>
      <c r="K1" s="313"/>
      <c r="L1" s="313"/>
      <c r="M1" s="313"/>
      <c r="N1" s="313"/>
      <c r="O1" s="313"/>
      <c r="P1" s="313"/>
    </row>
    <row r="2" spans="1:16" ht="18.75">
      <c r="A2" s="314" t="s">
        <v>47</v>
      </c>
      <c r="B2" s="314"/>
      <c r="C2" s="314"/>
      <c r="D2" s="314"/>
      <c r="E2" s="314"/>
      <c r="F2" s="314"/>
      <c r="G2" s="314"/>
      <c r="H2" s="314"/>
      <c r="I2" s="314"/>
      <c r="J2" s="314"/>
      <c r="K2" s="314"/>
      <c r="L2" s="314"/>
      <c r="M2" s="314"/>
      <c r="N2" s="314"/>
      <c r="O2" s="314"/>
      <c r="P2" s="314"/>
    </row>
    <row r="3" spans="1:16" ht="18.75">
      <c r="A3" s="315" t="s">
        <v>49</v>
      </c>
      <c r="B3" s="315"/>
      <c r="C3" s="315"/>
      <c r="D3" s="315"/>
      <c r="E3" s="315"/>
      <c r="F3" s="315"/>
      <c r="G3" s="315"/>
      <c r="H3" s="315"/>
      <c r="I3" s="315"/>
      <c r="J3" s="315"/>
      <c r="K3" s="315"/>
      <c r="L3" s="315"/>
      <c r="M3" s="315"/>
      <c r="N3" s="315"/>
      <c r="O3" s="315"/>
      <c r="P3" s="315"/>
    </row>
    <row r="4" spans="1:16">
      <c r="A4" s="316"/>
      <c r="B4" s="316"/>
      <c r="C4" s="316"/>
      <c r="D4" s="316"/>
      <c r="E4" s="316"/>
      <c r="F4" s="316"/>
      <c r="G4" s="316"/>
      <c r="H4" s="316"/>
      <c r="I4" s="316"/>
      <c r="J4" s="316"/>
      <c r="K4" s="316"/>
      <c r="L4" s="316"/>
      <c r="M4" s="316"/>
      <c r="N4" s="316"/>
      <c r="O4" s="316"/>
      <c r="P4" s="316"/>
    </row>
    <row r="5" spans="1:16" ht="24.75" customHeight="1">
      <c r="A5" s="333" t="s">
        <v>37</v>
      </c>
      <c r="B5" s="334"/>
      <c r="C5" s="334"/>
      <c r="D5" s="334"/>
      <c r="E5" s="334"/>
      <c r="F5" s="334"/>
      <c r="G5" s="334"/>
      <c r="H5" s="334"/>
      <c r="I5" s="334"/>
      <c r="J5" s="334"/>
      <c r="K5" s="334"/>
      <c r="L5" s="334"/>
      <c r="M5" s="334"/>
      <c r="N5" s="334"/>
      <c r="O5" s="334"/>
      <c r="P5" s="334"/>
    </row>
    <row r="6" spans="1:16" ht="21" customHeight="1">
      <c r="A6" s="320" t="s">
        <v>32</v>
      </c>
      <c r="B6" s="320"/>
      <c r="C6" s="320"/>
      <c r="D6" s="320"/>
      <c r="E6" s="320"/>
      <c r="F6" s="320"/>
      <c r="G6" s="320"/>
      <c r="H6" s="320"/>
      <c r="I6" s="320"/>
      <c r="J6" s="320"/>
      <c r="K6" s="320"/>
      <c r="L6" s="320"/>
      <c r="M6" s="320"/>
      <c r="N6" s="320"/>
      <c r="O6" s="320"/>
      <c r="P6" s="320"/>
    </row>
    <row r="7" spans="1:16" ht="34.5" customHeight="1">
      <c r="A7" s="321" t="s">
        <v>2</v>
      </c>
      <c r="B7" s="324" t="s">
        <v>41</v>
      </c>
      <c r="C7" s="326" t="s">
        <v>33</v>
      </c>
      <c r="D7" s="326"/>
      <c r="E7" s="326"/>
      <c r="F7" s="326"/>
      <c r="G7" s="326"/>
      <c r="H7" s="326"/>
      <c r="I7" s="326"/>
      <c r="J7" s="327"/>
      <c r="K7" s="328" t="s">
        <v>3</v>
      </c>
      <c r="L7" s="329"/>
      <c r="M7" s="329"/>
      <c r="N7" s="329"/>
      <c r="O7" s="330"/>
      <c r="P7" s="46"/>
    </row>
    <row r="8" spans="1:16" ht="51">
      <c r="A8" s="322"/>
      <c r="B8" s="325"/>
      <c r="C8" s="6" t="s">
        <v>4</v>
      </c>
      <c r="D8" s="7" t="s">
        <v>40</v>
      </c>
      <c r="E8" s="331" t="s">
        <v>0</v>
      </c>
      <c r="F8" s="6" t="s">
        <v>5</v>
      </c>
      <c r="G8" s="8" t="s">
        <v>6</v>
      </c>
      <c r="H8" s="8" t="s">
        <v>7</v>
      </c>
      <c r="I8" s="8" t="s">
        <v>8</v>
      </c>
      <c r="J8" s="7" t="s">
        <v>9</v>
      </c>
      <c r="K8" s="9" t="s">
        <v>10</v>
      </c>
      <c r="L8" s="9" t="s">
        <v>11</v>
      </c>
      <c r="M8" s="9" t="s">
        <v>12</v>
      </c>
      <c r="N8" s="9" t="s">
        <v>13</v>
      </c>
      <c r="O8" s="9" t="s">
        <v>14</v>
      </c>
      <c r="P8" s="9" t="s">
        <v>26</v>
      </c>
    </row>
    <row r="9" spans="1:16">
      <c r="A9" s="323"/>
      <c r="B9" s="10" t="s">
        <v>38</v>
      </c>
      <c r="C9" s="11" t="s">
        <v>15</v>
      </c>
      <c r="D9" s="8" t="s">
        <v>15</v>
      </c>
      <c r="E9" s="332"/>
      <c r="F9" s="11" t="s">
        <v>16</v>
      </c>
      <c r="G9" s="12" t="s">
        <v>15</v>
      </c>
      <c r="H9" s="12" t="s">
        <v>15</v>
      </c>
      <c r="I9" s="11" t="s">
        <v>15</v>
      </c>
      <c r="J9" s="11" t="s">
        <v>15</v>
      </c>
      <c r="K9" s="11" t="s">
        <v>17</v>
      </c>
      <c r="L9" s="11" t="s">
        <v>17</v>
      </c>
      <c r="M9" s="11" t="s">
        <v>17</v>
      </c>
      <c r="N9" s="11" t="s">
        <v>17</v>
      </c>
      <c r="O9" s="11" t="s">
        <v>17</v>
      </c>
      <c r="P9" s="11" t="s">
        <v>27</v>
      </c>
    </row>
    <row r="10" spans="1:16">
      <c r="A10" s="13" t="s">
        <v>18</v>
      </c>
      <c r="B10" s="18">
        <v>6500</v>
      </c>
      <c r="C10" s="15">
        <v>5</v>
      </c>
      <c r="D10" s="16">
        <v>6</v>
      </c>
      <c r="E10" s="311" t="s">
        <v>39</v>
      </c>
      <c r="F10" s="17">
        <v>600</v>
      </c>
      <c r="G10" s="17">
        <v>30</v>
      </c>
      <c r="H10" s="17">
        <v>20</v>
      </c>
      <c r="I10" s="17">
        <v>20</v>
      </c>
      <c r="J10" s="18">
        <v>1</v>
      </c>
      <c r="K10" s="19">
        <v>7227</v>
      </c>
      <c r="L10" s="19">
        <v>9636</v>
      </c>
      <c r="M10" s="19">
        <v>4818</v>
      </c>
      <c r="N10" s="19">
        <v>483</v>
      </c>
      <c r="O10" s="19">
        <v>7227</v>
      </c>
      <c r="P10" s="19"/>
    </row>
    <row r="11" spans="1:16">
      <c r="A11" s="13" t="s">
        <v>19</v>
      </c>
      <c r="B11" s="14" t="s">
        <v>1</v>
      </c>
      <c r="C11" s="18">
        <v>2</v>
      </c>
      <c r="D11" s="18">
        <v>2</v>
      </c>
      <c r="E11" s="312"/>
      <c r="F11" s="66">
        <v>200</v>
      </c>
      <c r="G11" s="66">
        <v>15</v>
      </c>
      <c r="H11" s="66">
        <v>10</v>
      </c>
      <c r="I11" s="66">
        <v>10</v>
      </c>
      <c r="J11" s="18">
        <v>0.3</v>
      </c>
      <c r="K11" s="78" t="s">
        <v>1</v>
      </c>
      <c r="L11" s="78" t="s">
        <v>1</v>
      </c>
      <c r="M11" s="78" t="s">
        <v>1</v>
      </c>
      <c r="N11" s="78" t="s">
        <v>1</v>
      </c>
      <c r="O11" s="78" t="s">
        <v>1</v>
      </c>
      <c r="P11" s="78" t="s">
        <v>1</v>
      </c>
    </row>
    <row r="12" spans="1:16" ht="15" customHeight="1">
      <c r="A12" s="5">
        <v>41061</v>
      </c>
      <c r="B12" s="81">
        <v>2221</v>
      </c>
      <c r="C12" s="317"/>
      <c r="D12" s="317"/>
      <c r="E12" s="317"/>
      <c r="F12" s="317"/>
      <c r="G12" s="317"/>
      <c r="H12" s="317"/>
      <c r="I12" s="317"/>
      <c r="J12" s="317"/>
      <c r="K12" s="317"/>
      <c r="L12" s="317"/>
      <c r="M12" s="317"/>
      <c r="N12" s="317"/>
      <c r="O12" s="317"/>
      <c r="P12" s="47">
        <v>3</v>
      </c>
    </row>
    <row r="13" spans="1:16" ht="15" customHeight="1">
      <c r="A13" s="5">
        <v>41062</v>
      </c>
      <c r="B13" s="81">
        <v>2858</v>
      </c>
      <c r="C13" s="318"/>
      <c r="D13" s="318"/>
      <c r="E13" s="318"/>
      <c r="F13" s="318"/>
      <c r="G13" s="318"/>
      <c r="H13" s="318"/>
      <c r="I13" s="318"/>
      <c r="J13" s="318"/>
      <c r="K13" s="318"/>
      <c r="L13" s="318"/>
      <c r="M13" s="318"/>
      <c r="N13" s="318"/>
      <c r="O13" s="318"/>
      <c r="P13" s="47">
        <v>0</v>
      </c>
    </row>
    <row r="14" spans="1:16" ht="15" customHeight="1">
      <c r="A14" s="5">
        <v>41063</v>
      </c>
      <c r="B14" s="81">
        <v>2348</v>
      </c>
      <c r="C14" s="319"/>
      <c r="D14" s="319"/>
      <c r="E14" s="319"/>
      <c r="F14" s="319"/>
      <c r="G14" s="319"/>
      <c r="H14" s="319"/>
      <c r="I14" s="319"/>
      <c r="J14" s="319"/>
      <c r="K14" s="319"/>
      <c r="L14" s="319"/>
      <c r="M14" s="319"/>
      <c r="N14" s="319"/>
      <c r="O14" s="319"/>
      <c r="P14" s="47">
        <v>0</v>
      </c>
    </row>
    <row r="15" spans="1:16" ht="15" customHeight="1">
      <c r="A15" s="5">
        <v>41064</v>
      </c>
      <c r="B15" s="81">
        <v>3104</v>
      </c>
      <c r="C15" s="21">
        <v>0.22</v>
      </c>
      <c r="D15" s="21">
        <v>0</v>
      </c>
      <c r="E15" s="21">
        <v>6.8</v>
      </c>
      <c r="F15" s="21">
        <v>0</v>
      </c>
      <c r="G15" s="21">
        <v>2</v>
      </c>
      <c r="H15" s="21">
        <v>0</v>
      </c>
      <c r="I15" s="24">
        <v>2.9</v>
      </c>
      <c r="J15" s="21">
        <v>0.13</v>
      </c>
      <c r="K15" s="21">
        <v>0</v>
      </c>
      <c r="L15" s="21">
        <v>9.3206000000000007</v>
      </c>
      <c r="M15" s="21">
        <v>0</v>
      </c>
      <c r="N15" s="21">
        <v>0.41781999999999997</v>
      </c>
      <c r="O15" s="21">
        <v>6.4279999999999999</v>
      </c>
      <c r="P15" s="47">
        <v>0</v>
      </c>
    </row>
    <row r="16" spans="1:16">
      <c r="A16" s="5">
        <v>41065</v>
      </c>
      <c r="B16" s="81">
        <v>2468</v>
      </c>
      <c r="C16" s="302"/>
      <c r="D16" s="302"/>
      <c r="E16" s="302"/>
      <c r="F16" s="302"/>
      <c r="G16" s="302"/>
      <c r="H16" s="302"/>
      <c r="I16" s="305"/>
      <c r="J16" s="302"/>
      <c r="K16" s="302"/>
      <c r="L16" s="302"/>
      <c r="M16" s="302"/>
      <c r="N16" s="302"/>
      <c r="O16" s="302"/>
      <c r="P16" s="47">
        <v>5</v>
      </c>
    </row>
    <row r="17" spans="1:16">
      <c r="A17" s="5">
        <v>41066</v>
      </c>
      <c r="B17" s="81">
        <v>2061</v>
      </c>
      <c r="C17" s="303"/>
      <c r="D17" s="303"/>
      <c r="E17" s="303"/>
      <c r="F17" s="303"/>
      <c r="G17" s="303"/>
      <c r="H17" s="303"/>
      <c r="I17" s="306"/>
      <c r="J17" s="303"/>
      <c r="K17" s="303"/>
      <c r="L17" s="303"/>
      <c r="M17" s="303"/>
      <c r="N17" s="303"/>
      <c r="O17" s="303"/>
      <c r="P17" s="47">
        <v>3</v>
      </c>
    </row>
    <row r="18" spans="1:16">
      <c r="A18" s="5">
        <v>41067</v>
      </c>
      <c r="B18" s="81">
        <v>1835</v>
      </c>
      <c r="C18" s="303"/>
      <c r="D18" s="303"/>
      <c r="E18" s="303"/>
      <c r="F18" s="303"/>
      <c r="G18" s="303"/>
      <c r="H18" s="303"/>
      <c r="I18" s="306"/>
      <c r="J18" s="303"/>
      <c r="K18" s="303"/>
      <c r="L18" s="303"/>
      <c r="M18" s="303"/>
      <c r="N18" s="303"/>
      <c r="O18" s="303"/>
      <c r="P18" s="47">
        <v>2</v>
      </c>
    </row>
    <row r="19" spans="1:16">
      <c r="A19" s="5">
        <v>41068</v>
      </c>
      <c r="B19" s="81">
        <v>2312</v>
      </c>
      <c r="C19" s="303"/>
      <c r="D19" s="303"/>
      <c r="E19" s="303"/>
      <c r="F19" s="303"/>
      <c r="G19" s="303"/>
      <c r="H19" s="303"/>
      <c r="I19" s="306"/>
      <c r="J19" s="303"/>
      <c r="K19" s="303"/>
      <c r="L19" s="303"/>
      <c r="M19" s="303"/>
      <c r="N19" s="303"/>
      <c r="O19" s="303"/>
      <c r="P19" s="47">
        <v>6</v>
      </c>
    </row>
    <row r="20" spans="1:16">
      <c r="A20" s="5">
        <v>41069</v>
      </c>
      <c r="B20" s="81">
        <v>2612</v>
      </c>
      <c r="C20" s="303"/>
      <c r="D20" s="303"/>
      <c r="E20" s="303"/>
      <c r="F20" s="303"/>
      <c r="G20" s="303"/>
      <c r="H20" s="303"/>
      <c r="I20" s="306"/>
      <c r="J20" s="303"/>
      <c r="K20" s="303"/>
      <c r="L20" s="303"/>
      <c r="M20" s="303"/>
      <c r="N20" s="303"/>
      <c r="O20" s="303"/>
      <c r="P20" s="47">
        <v>0</v>
      </c>
    </row>
    <row r="21" spans="1:16">
      <c r="A21" s="5">
        <v>41070</v>
      </c>
      <c r="B21" s="81">
        <v>2306</v>
      </c>
      <c r="C21" s="303"/>
      <c r="D21" s="303"/>
      <c r="E21" s="303"/>
      <c r="F21" s="303"/>
      <c r="G21" s="303"/>
      <c r="H21" s="303"/>
      <c r="I21" s="306"/>
      <c r="J21" s="303"/>
      <c r="K21" s="304"/>
      <c r="L21" s="304"/>
      <c r="M21" s="304"/>
      <c r="N21" s="304"/>
      <c r="O21" s="304"/>
      <c r="P21" s="48">
        <v>1</v>
      </c>
    </row>
    <row r="22" spans="1:16">
      <c r="A22" s="5">
        <v>41071</v>
      </c>
      <c r="B22" s="81">
        <v>3270</v>
      </c>
      <c r="C22" s="86"/>
      <c r="D22" s="86"/>
      <c r="E22" s="86"/>
      <c r="F22" s="86"/>
      <c r="G22" s="86"/>
      <c r="H22" s="86"/>
      <c r="I22" s="34"/>
      <c r="J22" s="34"/>
      <c r="K22" s="34"/>
      <c r="L22" s="76"/>
      <c r="M22" s="76"/>
      <c r="N22" s="76"/>
      <c r="O22" s="76"/>
      <c r="P22" s="48">
        <v>0</v>
      </c>
    </row>
    <row r="23" spans="1:16">
      <c r="A23" s="5">
        <v>41072</v>
      </c>
      <c r="B23" s="81">
        <v>6272</v>
      </c>
      <c r="C23" s="303"/>
      <c r="D23" s="303"/>
      <c r="E23" s="303"/>
      <c r="F23" s="303"/>
      <c r="G23" s="303"/>
      <c r="H23" s="303"/>
      <c r="I23" s="306"/>
      <c r="J23" s="303"/>
      <c r="K23" s="308"/>
      <c r="L23" s="302"/>
      <c r="M23" s="302"/>
      <c r="N23" s="302"/>
      <c r="O23" s="302"/>
      <c r="P23" s="48">
        <v>0</v>
      </c>
    </row>
    <row r="24" spans="1:16">
      <c r="A24" s="5">
        <v>41073</v>
      </c>
      <c r="B24" s="81">
        <v>5218</v>
      </c>
      <c r="C24" s="303"/>
      <c r="D24" s="303"/>
      <c r="E24" s="303"/>
      <c r="F24" s="303"/>
      <c r="G24" s="303"/>
      <c r="H24" s="303"/>
      <c r="I24" s="306"/>
      <c r="J24" s="303"/>
      <c r="K24" s="309"/>
      <c r="L24" s="303"/>
      <c r="M24" s="303"/>
      <c r="N24" s="303"/>
      <c r="O24" s="303"/>
      <c r="P24" s="47">
        <v>0</v>
      </c>
    </row>
    <row r="25" spans="1:16">
      <c r="A25" s="5">
        <v>41074</v>
      </c>
      <c r="B25" s="81">
        <v>4195</v>
      </c>
      <c r="C25" s="303"/>
      <c r="D25" s="303"/>
      <c r="E25" s="303"/>
      <c r="F25" s="303"/>
      <c r="G25" s="303"/>
      <c r="H25" s="303"/>
      <c r="I25" s="306"/>
      <c r="J25" s="303"/>
      <c r="K25" s="309"/>
      <c r="L25" s="303"/>
      <c r="M25" s="303"/>
      <c r="N25" s="303"/>
      <c r="O25" s="303"/>
      <c r="P25" s="47">
        <v>0</v>
      </c>
    </row>
    <row r="26" spans="1:16">
      <c r="A26" s="5">
        <v>41075</v>
      </c>
      <c r="B26" s="81">
        <v>3278</v>
      </c>
      <c r="C26" s="303"/>
      <c r="D26" s="303"/>
      <c r="E26" s="303"/>
      <c r="F26" s="303"/>
      <c r="G26" s="303"/>
      <c r="H26" s="303"/>
      <c r="I26" s="306"/>
      <c r="J26" s="303"/>
      <c r="K26" s="309"/>
      <c r="L26" s="303"/>
      <c r="M26" s="303"/>
      <c r="N26" s="303"/>
      <c r="O26" s="303"/>
      <c r="P26" s="47">
        <v>0</v>
      </c>
    </row>
    <row r="27" spans="1:16">
      <c r="A27" s="5">
        <v>41076</v>
      </c>
      <c r="B27" s="81">
        <v>2743</v>
      </c>
      <c r="C27" s="303"/>
      <c r="D27" s="303"/>
      <c r="E27" s="303"/>
      <c r="F27" s="303"/>
      <c r="G27" s="303"/>
      <c r="H27" s="303"/>
      <c r="I27" s="306"/>
      <c r="J27" s="303"/>
      <c r="K27" s="309"/>
      <c r="L27" s="303"/>
      <c r="M27" s="303"/>
      <c r="N27" s="303"/>
      <c r="O27" s="303"/>
      <c r="P27" s="47">
        <v>0</v>
      </c>
    </row>
    <row r="28" spans="1:16">
      <c r="A28" s="5">
        <v>41077</v>
      </c>
      <c r="B28" s="81">
        <v>2553</v>
      </c>
      <c r="C28" s="304"/>
      <c r="D28" s="304"/>
      <c r="E28" s="304"/>
      <c r="F28" s="304"/>
      <c r="G28" s="304"/>
      <c r="H28" s="304"/>
      <c r="I28" s="307"/>
      <c r="J28" s="304"/>
      <c r="K28" s="310"/>
      <c r="L28" s="304"/>
      <c r="M28" s="304"/>
      <c r="N28" s="304"/>
      <c r="O28" s="304"/>
      <c r="P28" s="48">
        <v>0</v>
      </c>
    </row>
    <row r="29" spans="1:16">
      <c r="A29" s="5">
        <v>41078</v>
      </c>
      <c r="B29" s="81">
        <v>2352</v>
      </c>
      <c r="C29" s="21">
        <v>0.15</v>
      </c>
      <c r="D29" s="21">
        <v>0</v>
      </c>
      <c r="E29" s="21">
        <v>6.9</v>
      </c>
      <c r="F29" s="21">
        <v>1</v>
      </c>
      <c r="G29" s="21">
        <v>3</v>
      </c>
      <c r="H29" s="21">
        <v>0</v>
      </c>
      <c r="I29" s="24">
        <v>4.2</v>
      </c>
      <c r="J29" s="21">
        <v>0.17</v>
      </c>
      <c r="K29" s="21">
        <v>0</v>
      </c>
      <c r="L29" s="21">
        <v>10.411800000000001</v>
      </c>
      <c r="M29" s="21">
        <v>0</v>
      </c>
      <c r="N29" s="21">
        <v>0.42143000000000003</v>
      </c>
      <c r="O29" s="21">
        <v>7.4370000000000003</v>
      </c>
      <c r="P29" s="48">
        <v>0</v>
      </c>
    </row>
    <row r="30" spans="1:16">
      <c r="A30" s="5">
        <v>41079</v>
      </c>
      <c r="B30" s="81">
        <v>2222</v>
      </c>
      <c r="C30" s="302"/>
      <c r="D30" s="302"/>
      <c r="E30" s="302"/>
      <c r="F30" s="302"/>
      <c r="G30" s="302"/>
      <c r="H30" s="302"/>
      <c r="I30" s="305"/>
      <c r="J30" s="302"/>
      <c r="K30" s="302"/>
      <c r="L30" s="302"/>
      <c r="M30" s="302"/>
      <c r="N30" s="302"/>
      <c r="O30" s="302"/>
      <c r="P30" s="48">
        <v>0</v>
      </c>
    </row>
    <row r="31" spans="1:16">
      <c r="A31" s="5">
        <v>41080</v>
      </c>
      <c r="B31" s="81">
        <v>1826</v>
      </c>
      <c r="C31" s="303"/>
      <c r="D31" s="303"/>
      <c r="E31" s="303"/>
      <c r="F31" s="303"/>
      <c r="G31" s="303"/>
      <c r="H31" s="303"/>
      <c r="I31" s="306"/>
      <c r="J31" s="303"/>
      <c r="K31" s="303"/>
      <c r="L31" s="303"/>
      <c r="M31" s="303"/>
      <c r="N31" s="303"/>
      <c r="O31" s="303"/>
      <c r="P31" s="47">
        <v>0</v>
      </c>
    </row>
    <row r="32" spans="1:16">
      <c r="A32" s="5">
        <v>41081</v>
      </c>
      <c r="B32" s="81">
        <v>2115</v>
      </c>
      <c r="C32" s="303"/>
      <c r="D32" s="303"/>
      <c r="E32" s="303"/>
      <c r="F32" s="303"/>
      <c r="G32" s="303"/>
      <c r="H32" s="303"/>
      <c r="I32" s="306"/>
      <c r="J32" s="303"/>
      <c r="K32" s="303"/>
      <c r="L32" s="303"/>
      <c r="M32" s="303"/>
      <c r="N32" s="303"/>
      <c r="O32" s="303"/>
      <c r="P32" s="47">
        <v>0</v>
      </c>
    </row>
    <row r="33" spans="1:16">
      <c r="A33" s="5">
        <v>41082</v>
      </c>
      <c r="B33" s="81">
        <v>1943</v>
      </c>
      <c r="C33" s="303"/>
      <c r="D33" s="303"/>
      <c r="E33" s="303"/>
      <c r="F33" s="303"/>
      <c r="G33" s="303"/>
      <c r="H33" s="303"/>
      <c r="I33" s="306"/>
      <c r="J33" s="303"/>
      <c r="K33" s="303"/>
      <c r="L33" s="303"/>
      <c r="M33" s="303"/>
      <c r="N33" s="303"/>
      <c r="O33" s="303"/>
      <c r="P33" s="47">
        <v>0</v>
      </c>
    </row>
    <row r="34" spans="1:16">
      <c r="A34" s="5">
        <v>41083</v>
      </c>
      <c r="B34" s="81">
        <v>1920</v>
      </c>
      <c r="C34" s="303"/>
      <c r="D34" s="303"/>
      <c r="E34" s="303"/>
      <c r="F34" s="303"/>
      <c r="G34" s="303"/>
      <c r="H34" s="303"/>
      <c r="I34" s="306"/>
      <c r="J34" s="303"/>
      <c r="K34" s="303"/>
      <c r="L34" s="303"/>
      <c r="M34" s="303"/>
      <c r="N34" s="303"/>
      <c r="O34" s="303"/>
      <c r="P34" s="47">
        <v>0</v>
      </c>
    </row>
    <row r="35" spans="1:16">
      <c r="A35" s="5">
        <v>41084</v>
      </c>
      <c r="B35" s="81">
        <v>2097</v>
      </c>
      <c r="C35" s="303"/>
      <c r="D35" s="303"/>
      <c r="E35" s="303"/>
      <c r="F35" s="303"/>
      <c r="G35" s="303"/>
      <c r="H35" s="303"/>
      <c r="I35" s="306"/>
      <c r="J35" s="303"/>
      <c r="K35" s="304"/>
      <c r="L35" s="304"/>
      <c r="M35" s="304"/>
      <c r="N35" s="304"/>
      <c r="O35" s="304"/>
      <c r="P35" s="47">
        <v>0</v>
      </c>
    </row>
    <row r="36" spans="1:16">
      <c r="A36" s="5">
        <v>41085</v>
      </c>
      <c r="B36" s="81">
        <v>1762</v>
      </c>
      <c r="C36" s="87"/>
      <c r="D36" s="87"/>
      <c r="E36" s="87"/>
      <c r="F36" s="87"/>
      <c r="G36" s="87"/>
      <c r="H36" s="87"/>
      <c r="I36" s="76"/>
      <c r="J36" s="76"/>
      <c r="K36" s="76"/>
      <c r="L36" s="76"/>
      <c r="M36" s="76"/>
      <c r="N36" s="76"/>
      <c r="O36" s="76"/>
      <c r="P36" s="47">
        <v>0</v>
      </c>
    </row>
    <row r="37" spans="1:16">
      <c r="A37" s="5">
        <v>41086</v>
      </c>
      <c r="B37" s="81">
        <v>1967</v>
      </c>
      <c r="C37" s="303"/>
      <c r="D37" s="303"/>
      <c r="E37" s="303"/>
      <c r="F37" s="303"/>
      <c r="G37" s="303"/>
      <c r="H37" s="303"/>
      <c r="I37" s="306"/>
      <c r="J37" s="303"/>
      <c r="K37" s="302"/>
      <c r="L37" s="302"/>
      <c r="M37" s="302"/>
      <c r="N37" s="302"/>
      <c r="O37" s="302"/>
      <c r="P37" s="47">
        <v>0</v>
      </c>
    </row>
    <row r="38" spans="1:16">
      <c r="A38" s="5">
        <v>41087</v>
      </c>
      <c r="B38" s="81">
        <v>1893</v>
      </c>
      <c r="C38" s="303"/>
      <c r="D38" s="303"/>
      <c r="E38" s="303"/>
      <c r="F38" s="303"/>
      <c r="G38" s="303"/>
      <c r="H38" s="303"/>
      <c r="I38" s="306"/>
      <c r="J38" s="303"/>
      <c r="K38" s="303"/>
      <c r="L38" s="303"/>
      <c r="M38" s="303"/>
      <c r="N38" s="303"/>
      <c r="O38" s="303"/>
      <c r="P38" s="47">
        <v>0</v>
      </c>
    </row>
    <row r="39" spans="1:16">
      <c r="A39" s="5">
        <v>41088</v>
      </c>
      <c r="B39" s="81">
        <v>2903</v>
      </c>
      <c r="C39" s="303"/>
      <c r="D39" s="303"/>
      <c r="E39" s="303"/>
      <c r="F39" s="303"/>
      <c r="G39" s="303"/>
      <c r="H39" s="303"/>
      <c r="I39" s="306"/>
      <c r="J39" s="303"/>
      <c r="K39" s="303"/>
      <c r="L39" s="303"/>
      <c r="M39" s="303"/>
      <c r="N39" s="303"/>
      <c r="O39" s="303"/>
      <c r="P39" s="47">
        <v>0</v>
      </c>
    </row>
    <row r="40" spans="1:16">
      <c r="A40" s="5">
        <v>41089</v>
      </c>
      <c r="B40" s="81">
        <v>4765</v>
      </c>
      <c r="C40" s="303"/>
      <c r="D40" s="303"/>
      <c r="E40" s="303"/>
      <c r="F40" s="303"/>
      <c r="G40" s="303"/>
      <c r="H40" s="303"/>
      <c r="I40" s="306"/>
      <c r="J40" s="303"/>
      <c r="K40" s="303"/>
      <c r="L40" s="303"/>
      <c r="M40" s="303"/>
      <c r="N40" s="303"/>
      <c r="O40" s="303"/>
      <c r="P40" s="47">
        <v>0</v>
      </c>
    </row>
    <row r="41" spans="1:16">
      <c r="A41" s="5">
        <v>41090</v>
      </c>
      <c r="B41" s="81">
        <v>4647</v>
      </c>
      <c r="C41" s="303"/>
      <c r="D41" s="303"/>
      <c r="E41" s="303"/>
      <c r="F41" s="303"/>
      <c r="G41" s="303"/>
      <c r="H41" s="303"/>
      <c r="I41" s="306"/>
      <c r="J41" s="303"/>
      <c r="K41" s="303"/>
      <c r="L41" s="303"/>
      <c r="M41" s="303"/>
      <c r="N41" s="303"/>
      <c r="O41" s="303"/>
      <c r="P41" s="47">
        <v>0</v>
      </c>
    </row>
    <row r="42" spans="1:16">
      <c r="A42" s="5">
        <v>41091</v>
      </c>
      <c r="B42" s="81">
        <v>3185</v>
      </c>
      <c r="C42" s="303"/>
      <c r="D42" s="303"/>
      <c r="E42" s="303"/>
      <c r="F42" s="303"/>
      <c r="G42" s="303"/>
      <c r="H42" s="303"/>
      <c r="I42" s="306"/>
      <c r="J42" s="303"/>
      <c r="K42" s="304"/>
      <c r="L42" s="304"/>
      <c r="M42" s="304"/>
      <c r="N42" s="304"/>
      <c r="O42" s="304"/>
      <c r="P42" s="47">
        <v>0</v>
      </c>
    </row>
    <row r="43" spans="1:16">
      <c r="A43" s="5">
        <v>41092</v>
      </c>
      <c r="B43" s="93">
        <v>2648</v>
      </c>
      <c r="C43" s="21">
        <v>0.32</v>
      </c>
      <c r="D43" s="21">
        <v>0</v>
      </c>
      <c r="E43" s="21">
        <v>6.8</v>
      </c>
      <c r="F43" s="21">
        <v>0</v>
      </c>
      <c r="G43" s="21">
        <v>3</v>
      </c>
      <c r="H43" s="21">
        <v>0</v>
      </c>
      <c r="I43" s="24">
        <v>3.4</v>
      </c>
      <c r="J43" s="21">
        <v>0.13</v>
      </c>
      <c r="K43" s="21">
        <v>0</v>
      </c>
      <c r="L43" s="21">
        <v>9.3193999999999999</v>
      </c>
      <c r="M43" s="21">
        <v>0</v>
      </c>
      <c r="N43" s="21">
        <v>0.35632999999999998</v>
      </c>
      <c r="O43" s="21">
        <v>8.2230000000000008</v>
      </c>
      <c r="P43" s="47">
        <v>0</v>
      </c>
    </row>
    <row r="44" spans="1:16">
      <c r="A44" s="5">
        <v>41093</v>
      </c>
      <c r="B44" s="81">
        <v>1993</v>
      </c>
      <c r="C44" s="302"/>
      <c r="D44" s="302"/>
      <c r="E44" s="302"/>
      <c r="F44" s="302"/>
      <c r="G44" s="302"/>
      <c r="H44" s="302"/>
      <c r="I44" s="305"/>
      <c r="J44" s="302"/>
      <c r="K44" s="302"/>
      <c r="L44" s="302"/>
      <c r="M44" s="302"/>
      <c r="N44" s="302"/>
      <c r="O44" s="302"/>
      <c r="P44" s="47">
        <v>0</v>
      </c>
    </row>
    <row r="45" spans="1:16">
      <c r="A45" s="5">
        <v>41094</v>
      </c>
      <c r="B45" s="81">
        <v>2107</v>
      </c>
      <c r="C45" s="303"/>
      <c r="D45" s="303"/>
      <c r="E45" s="303"/>
      <c r="F45" s="303"/>
      <c r="G45" s="303"/>
      <c r="H45" s="303"/>
      <c r="I45" s="306"/>
      <c r="J45" s="303"/>
      <c r="K45" s="303"/>
      <c r="L45" s="303"/>
      <c r="M45" s="303"/>
      <c r="N45" s="303"/>
      <c r="O45" s="303"/>
      <c r="P45" s="48">
        <v>0</v>
      </c>
    </row>
    <row r="46" spans="1:16">
      <c r="A46" s="5">
        <v>41095</v>
      </c>
      <c r="B46" s="81">
        <v>2251</v>
      </c>
      <c r="C46" s="303"/>
      <c r="D46" s="303"/>
      <c r="E46" s="303"/>
      <c r="F46" s="303"/>
      <c r="G46" s="303"/>
      <c r="H46" s="303"/>
      <c r="I46" s="306"/>
      <c r="J46" s="303"/>
      <c r="K46" s="303"/>
      <c r="L46" s="303"/>
      <c r="M46" s="303"/>
      <c r="N46" s="303"/>
      <c r="O46" s="303"/>
      <c r="P46" s="47">
        <v>0</v>
      </c>
    </row>
    <row r="47" spans="1:16">
      <c r="A47" s="5">
        <v>41096</v>
      </c>
      <c r="B47" s="81">
        <v>1938</v>
      </c>
      <c r="C47" s="303"/>
      <c r="D47" s="303"/>
      <c r="E47" s="303"/>
      <c r="F47" s="303"/>
      <c r="G47" s="303"/>
      <c r="H47" s="303"/>
      <c r="I47" s="306"/>
      <c r="J47" s="303"/>
      <c r="K47" s="303"/>
      <c r="L47" s="303"/>
      <c r="M47" s="303"/>
      <c r="N47" s="303"/>
      <c r="O47" s="303"/>
      <c r="P47" s="47">
        <v>0</v>
      </c>
    </row>
    <row r="48" spans="1:16">
      <c r="A48" s="5">
        <v>41097</v>
      </c>
      <c r="B48" s="81">
        <v>1766</v>
      </c>
      <c r="C48" s="303"/>
      <c r="D48" s="303"/>
      <c r="E48" s="303"/>
      <c r="F48" s="303"/>
      <c r="G48" s="303"/>
      <c r="H48" s="303"/>
      <c r="I48" s="306"/>
      <c r="J48" s="303"/>
      <c r="K48" s="303"/>
      <c r="L48" s="303"/>
      <c r="M48" s="303"/>
      <c r="N48" s="303"/>
      <c r="O48" s="303"/>
      <c r="P48" s="47">
        <v>0</v>
      </c>
    </row>
    <row r="49" spans="1:16">
      <c r="A49" s="5">
        <v>41098</v>
      </c>
      <c r="B49" s="81">
        <v>2224</v>
      </c>
      <c r="C49" s="304"/>
      <c r="D49" s="304"/>
      <c r="E49" s="304"/>
      <c r="F49" s="304"/>
      <c r="G49" s="304"/>
      <c r="H49" s="304"/>
      <c r="I49" s="307"/>
      <c r="J49" s="304"/>
      <c r="K49" s="304"/>
      <c r="L49" s="304"/>
      <c r="M49" s="304"/>
      <c r="N49" s="304"/>
      <c r="O49" s="304"/>
      <c r="P49" s="47">
        <v>0</v>
      </c>
    </row>
    <row r="50" spans="1:16">
      <c r="A50" s="5">
        <v>41099</v>
      </c>
      <c r="B50" s="81">
        <v>2339</v>
      </c>
      <c r="C50" s="87"/>
      <c r="D50" s="87"/>
      <c r="E50" s="87"/>
      <c r="F50" s="87"/>
      <c r="G50" s="87"/>
      <c r="H50" s="87"/>
      <c r="I50" s="76"/>
      <c r="J50" s="76"/>
      <c r="K50" s="76"/>
      <c r="L50" s="76"/>
      <c r="M50" s="76"/>
      <c r="N50" s="76"/>
      <c r="O50" s="76"/>
      <c r="P50" s="47">
        <v>0</v>
      </c>
    </row>
    <row r="51" spans="1:16">
      <c r="A51" s="5">
        <v>41100</v>
      </c>
      <c r="B51" s="81">
        <v>2001</v>
      </c>
      <c r="C51" s="303"/>
      <c r="D51" s="303"/>
      <c r="E51" s="303"/>
      <c r="F51" s="303"/>
      <c r="G51" s="303"/>
      <c r="H51" s="303"/>
      <c r="I51" s="306"/>
      <c r="J51" s="303"/>
      <c r="K51" s="302"/>
      <c r="L51" s="302"/>
      <c r="M51" s="302"/>
      <c r="N51" s="302"/>
      <c r="O51" s="302"/>
      <c r="P51" s="48">
        <v>0</v>
      </c>
    </row>
    <row r="52" spans="1:16">
      <c r="A52" s="5">
        <v>41101</v>
      </c>
      <c r="B52" s="81">
        <v>1686</v>
      </c>
      <c r="C52" s="303"/>
      <c r="D52" s="303"/>
      <c r="E52" s="303"/>
      <c r="F52" s="303"/>
      <c r="G52" s="303"/>
      <c r="H52" s="303"/>
      <c r="I52" s="306"/>
      <c r="J52" s="303"/>
      <c r="K52" s="303"/>
      <c r="L52" s="303"/>
      <c r="M52" s="303"/>
      <c r="N52" s="303"/>
      <c r="O52" s="303"/>
      <c r="P52" s="48">
        <v>0</v>
      </c>
    </row>
    <row r="53" spans="1:16">
      <c r="A53" s="5">
        <v>41102</v>
      </c>
      <c r="B53" s="81">
        <v>1985</v>
      </c>
      <c r="C53" s="303"/>
      <c r="D53" s="303"/>
      <c r="E53" s="303"/>
      <c r="F53" s="303"/>
      <c r="G53" s="303"/>
      <c r="H53" s="303"/>
      <c r="I53" s="306"/>
      <c r="J53" s="303"/>
      <c r="K53" s="303"/>
      <c r="L53" s="303"/>
      <c r="M53" s="303"/>
      <c r="N53" s="303"/>
      <c r="O53" s="303"/>
      <c r="P53" s="48">
        <v>0</v>
      </c>
    </row>
    <row r="54" spans="1:16">
      <c r="A54" s="5">
        <v>41103</v>
      </c>
      <c r="B54" s="81">
        <v>1857</v>
      </c>
      <c r="C54" s="303"/>
      <c r="D54" s="303"/>
      <c r="E54" s="303"/>
      <c r="F54" s="303"/>
      <c r="G54" s="303"/>
      <c r="H54" s="303"/>
      <c r="I54" s="306"/>
      <c r="J54" s="303"/>
      <c r="K54" s="303"/>
      <c r="L54" s="303"/>
      <c r="M54" s="303"/>
      <c r="N54" s="303"/>
      <c r="O54" s="303"/>
      <c r="P54" s="48">
        <v>0</v>
      </c>
    </row>
    <row r="55" spans="1:16">
      <c r="A55" s="5">
        <v>41104</v>
      </c>
      <c r="B55" s="81">
        <v>1943</v>
      </c>
      <c r="C55" s="303"/>
      <c r="D55" s="303"/>
      <c r="E55" s="303"/>
      <c r="F55" s="303"/>
      <c r="G55" s="303"/>
      <c r="H55" s="303"/>
      <c r="I55" s="306"/>
      <c r="J55" s="303"/>
      <c r="K55" s="303"/>
      <c r="L55" s="303"/>
      <c r="M55" s="303"/>
      <c r="N55" s="303"/>
      <c r="O55" s="303"/>
      <c r="P55" s="48">
        <v>0</v>
      </c>
    </row>
    <row r="56" spans="1:16">
      <c r="A56" s="5">
        <v>41105</v>
      </c>
      <c r="B56" s="81">
        <v>1861</v>
      </c>
      <c r="C56" s="303"/>
      <c r="D56" s="303"/>
      <c r="E56" s="303"/>
      <c r="F56" s="303"/>
      <c r="G56" s="303"/>
      <c r="H56" s="303"/>
      <c r="I56" s="306"/>
      <c r="J56" s="303"/>
      <c r="K56" s="304"/>
      <c r="L56" s="304"/>
      <c r="M56" s="304"/>
      <c r="N56" s="304"/>
      <c r="O56" s="304"/>
      <c r="P56" s="47">
        <v>6</v>
      </c>
    </row>
    <row r="57" spans="1:16">
      <c r="A57" s="5">
        <v>41106</v>
      </c>
      <c r="B57" s="81">
        <v>1762</v>
      </c>
      <c r="C57" s="21">
        <v>0.3</v>
      </c>
      <c r="D57" s="21">
        <v>0</v>
      </c>
      <c r="E57" s="21">
        <v>7</v>
      </c>
      <c r="F57" s="21">
        <v>0</v>
      </c>
      <c r="G57" s="21">
        <v>4</v>
      </c>
      <c r="H57" s="21">
        <v>0</v>
      </c>
      <c r="I57" s="24">
        <v>3.5</v>
      </c>
      <c r="J57" s="21">
        <v>0.17</v>
      </c>
      <c r="K57" s="21">
        <v>0</v>
      </c>
      <c r="L57" s="21">
        <v>6.6325000000000003</v>
      </c>
      <c r="M57" s="21">
        <v>0</v>
      </c>
      <c r="N57" s="21">
        <v>0.32215000000000005</v>
      </c>
      <c r="O57" s="21">
        <v>7.58</v>
      </c>
      <c r="P57" s="47">
        <v>0</v>
      </c>
    </row>
    <row r="58" spans="1:16">
      <c r="A58" s="5">
        <v>41107</v>
      </c>
      <c r="B58" s="81">
        <v>1869</v>
      </c>
      <c r="C58" s="302"/>
      <c r="D58" s="302"/>
      <c r="E58" s="302"/>
      <c r="F58" s="302"/>
      <c r="G58" s="302"/>
      <c r="H58" s="302"/>
      <c r="I58" s="305"/>
      <c r="J58" s="302"/>
      <c r="K58" s="302"/>
      <c r="L58" s="302"/>
      <c r="M58" s="302"/>
      <c r="N58" s="302"/>
      <c r="O58" s="302"/>
      <c r="P58" s="47">
        <v>0</v>
      </c>
    </row>
    <row r="59" spans="1:16">
      <c r="A59" s="5">
        <v>41108</v>
      </c>
      <c r="B59" s="81">
        <v>1626</v>
      </c>
      <c r="C59" s="303"/>
      <c r="D59" s="303"/>
      <c r="E59" s="303"/>
      <c r="F59" s="303"/>
      <c r="G59" s="303"/>
      <c r="H59" s="303"/>
      <c r="I59" s="306"/>
      <c r="J59" s="303"/>
      <c r="K59" s="303"/>
      <c r="L59" s="303"/>
      <c r="M59" s="303"/>
      <c r="N59" s="303"/>
      <c r="O59" s="303"/>
      <c r="P59" s="47">
        <v>0</v>
      </c>
    </row>
    <row r="60" spans="1:16">
      <c r="A60" s="5">
        <v>41109</v>
      </c>
      <c r="B60" s="81">
        <v>1785</v>
      </c>
      <c r="C60" s="303"/>
      <c r="D60" s="303"/>
      <c r="E60" s="303"/>
      <c r="F60" s="303"/>
      <c r="G60" s="303"/>
      <c r="H60" s="303"/>
      <c r="I60" s="306"/>
      <c r="J60" s="303"/>
      <c r="K60" s="303"/>
      <c r="L60" s="303"/>
      <c r="M60" s="303"/>
      <c r="N60" s="303"/>
      <c r="O60" s="303"/>
      <c r="P60" s="48">
        <v>0</v>
      </c>
    </row>
    <row r="61" spans="1:16">
      <c r="A61" s="5">
        <v>41110</v>
      </c>
      <c r="B61" s="81">
        <v>1420</v>
      </c>
      <c r="C61" s="303"/>
      <c r="D61" s="303"/>
      <c r="E61" s="303"/>
      <c r="F61" s="303"/>
      <c r="G61" s="303"/>
      <c r="H61" s="303"/>
      <c r="I61" s="306"/>
      <c r="J61" s="303"/>
      <c r="K61" s="303"/>
      <c r="L61" s="303"/>
      <c r="M61" s="303"/>
      <c r="N61" s="303"/>
      <c r="O61" s="303"/>
      <c r="P61" s="47">
        <v>0</v>
      </c>
    </row>
    <row r="62" spans="1:16">
      <c r="A62" s="5">
        <v>41111</v>
      </c>
      <c r="B62" s="81">
        <v>1819</v>
      </c>
      <c r="C62" s="303"/>
      <c r="D62" s="303"/>
      <c r="E62" s="303"/>
      <c r="F62" s="303"/>
      <c r="G62" s="303"/>
      <c r="H62" s="303"/>
      <c r="I62" s="306"/>
      <c r="J62" s="303"/>
      <c r="K62" s="303"/>
      <c r="L62" s="303"/>
      <c r="M62" s="303"/>
      <c r="N62" s="303"/>
      <c r="O62" s="303"/>
      <c r="P62" s="48">
        <v>0</v>
      </c>
    </row>
    <row r="63" spans="1:16">
      <c r="A63" s="5">
        <v>41112</v>
      </c>
      <c r="B63" s="81">
        <v>1562</v>
      </c>
      <c r="C63" s="304"/>
      <c r="D63" s="304"/>
      <c r="E63" s="304"/>
      <c r="F63" s="304"/>
      <c r="G63" s="304"/>
      <c r="H63" s="304"/>
      <c r="I63" s="307"/>
      <c r="J63" s="304"/>
      <c r="K63" s="304"/>
      <c r="L63" s="304"/>
      <c r="M63" s="304"/>
      <c r="N63" s="304"/>
      <c r="O63" s="304"/>
      <c r="P63" s="48">
        <v>0</v>
      </c>
    </row>
    <row r="64" spans="1:16">
      <c r="A64" s="5">
        <v>41113</v>
      </c>
      <c r="B64" s="81">
        <v>1502</v>
      </c>
      <c r="C64" s="87"/>
      <c r="D64" s="87"/>
      <c r="E64" s="87"/>
      <c r="F64" s="87"/>
      <c r="G64" s="87"/>
      <c r="H64" s="87"/>
      <c r="I64" s="76"/>
      <c r="J64" s="76"/>
      <c r="K64" s="76"/>
      <c r="L64" s="76"/>
      <c r="M64" s="76"/>
      <c r="N64" s="76"/>
      <c r="O64" s="76"/>
      <c r="P64" s="47">
        <v>0</v>
      </c>
    </row>
    <row r="65" spans="1:16">
      <c r="A65" s="5">
        <v>41114</v>
      </c>
      <c r="B65" s="81">
        <v>1411</v>
      </c>
      <c r="C65" s="303"/>
      <c r="D65" s="303"/>
      <c r="E65" s="303"/>
      <c r="F65" s="303"/>
      <c r="G65" s="303"/>
      <c r="H65" s="303"/>
      <c r="I65" s="306"/>
      <c r="J65" s="303"/>
      <c r="K65" s="302"/>
      <c r="L65" s="302"/>
      <c r="M65" s="302"/>
      <c r="N65" s="302"/>
      <c r="O65" s="302"/>
      <c r="P65" s="47">
        <v>0</v>
      </c>
    </row>
    <row r="66" spans="1:16">
      <c r="A66" s="5">
        <v>41115</v>
      </c>
      <c r="B66" s="81">
        <v>1740</v>
      </c>
      <c r="C66" s="303"/>
      <c r="D66" s="303"/>
      <c r="E66" s="303"/>
      <c r="F66" s="303"/>
      <c r="G66" s="303"/>
      <c r="H66" s="303"/>
      <c r="I66" s="306"/>
      <c r="J66" s="303"/>
      <c r="K66" s="303"/>
      <c r="L66" s="303"/>
      <c r="M66" s="303"/>
      <c r="N66" s="303"/>
      <c r="O66" s="303"/>
      <c r="P66" s="47">
        <v>0</v>
      </c>
    </row>
    <row r="67" spans="1:16">
      <c r="A67" s="5">
        <v>41116</v>
      </c>
      <c r="B67" s="81">
        <v>1544</v>
      </c>
      <c r="C67" s="303"/>
      <c r="D67" s="303"/>
      <c r="E67" s="303"/>
      <c r="F67" s="303"/>
      <c r="G67" s="303"/>
      <c r="H67" s="303"/>
      <c r="I67" s="306"/>
      <c r="J67" s="303"/>
      <c r="K67" s="303"/>
      <c r="L67" s="303"/>
      <c r="M67" s="303"/>
      <c r="N67" s="303"/>
      <c r="O67" s="303"/>
      <c r="P67" s="48">
        <v>0</v>
      </c>
    </row>
    <row r="68" spans="1:16">
      <c r="A68" s="5">
        <v>41117</v>
      </c>
      <c r="B68" s="81">
        <v>1538</v>
      </c>
      <c r="C68" s="303"/>
      <c r="D68" s="303"/>
      <c r="E68" s="303"/>
      <c r="F68" s="303"/>
      <c r="G68" s="303"/>
      <c r="H68" s="303"/>
      <c r="I68" s="306"/>
      <c r="J68" s="303"/>
      <c r="K68" s="303"/>
      <c r="L68" s="303"/>
      <c r="M68" s="303"/>
      <c r="N68" s="303"/>
      <c r="O68" s="303"/>
      <c r="P68" s="48">
        <v>0</v>
      </c>
    </row>
    <row r="69" spans="1:16">
      <c r="A69" s="5">
        <v>41118</v>
      </c>
      <c r="B69" s="81">
        <v>1340</v>
      </c>
      <c r="C69" s="303"/>
      <c r="D69" s="303"/>
      <c r="E69" s="303"/>
      <c r="F69" s="303"/>
      <c r="G69" s="303"/>
      <c r="H69" s="303"/>
      <c r="I69" s="306"/>
      <c r="J69" s="303"/>
      <c r="K69" s="303"/>
      <c r="L69" s="303"/>
      <c r="M69" s="303"/>
      <c r="N69" s="303"/>
      <c r="O69" s="303"/>
      <c r="P69" s="47">
        <v>0</v>
      </c>
    </row>
    <row r="70" spans="1:16">
      <c r="A70" s="5">
        <v>41119</v>
      </c>
      <c r="B70" s="81">
        <v>1703</v>
      </c>
      <c r="C70" s="303"/>
      <c r="D70" s="303"/>
      <c r="E70" s="303"/>
      <c r="F70" s="303"/>
      <c r="G70" s="303"/>
      <c r="H70" s="303"/>
      <c r="I70" s="306"/>
      <c r="J70" s="303"/>
      <c r="K70" s="304"/>
      <c r="L70" s="304"/>
      <c r="M70" s="304"/>
      <c r="N70" s="304"/>
      <c r="O70" s="304"/>
      <c r="P70" s="48">
        <v>0</v>
      </c>
    </row>
    <row r="71" spans="1:16">
      <c r="A71" s="5">
        <v>41120</v>
      </c>
      <c r="B71" s="81">
        <v>1453</v>
      </c>
      <c r="C71" s="21">
        <v>0.4</v>
      </c>
      <c r="D71" s="21">
        <v>0</v>
      </c>
      <c r="E71" s="21">
        <v>6.9</v>
      </c>
      <c r="F71" s="21">
        <v>0</v>
      </c>
      <c r="G71" s="21">
        <v>4</v>
      </c>
      <c r="H71" s="21">
        <v>0</v>
      </c>
      <c r="I71" s="24">
        <v>3.8</v>
      </c>
      <c r="J71" s="21">
        <v>0.16</v>
      </c>
      <c r="K71" s="21">
        <v>0</v>
      </c>
      <c r="L71" s="21">
        <v>6.1331999999999995</v>
      </c>
      <c r="M71" s="21">
        <v>0</v>
      </c>
      <c r="N71" s="21">
        <v>0.25824000000000003</v>
      </c>
      <c r="O71" s="21">
        <v>6.4560000000000004</v>
      </c>
      <c r="P71" s="47">
        <v>0</v>
      </c>
    </row>
    <row r="72" spans="1:16">
      <c r="A72" s="5">
        <v>41121</v>
      </c>
      <c r="B72" s="81">
        <v>1334</v>
      </c>
      <c r="C72" s="302"/>
      <c r="D72" s="302"/>
      <c r="E72" s="302"/>
      <c r="F72" s="302"/>
      <c r="G72" s="302"/>
      <c r="H72" s="302"/>
      <c r="I72" s="305"/>
      <c r="J72" s="302"/>
      <c r="K72" s="302"/>
      <c r="L72" s="302"/>
      <c r="M72" s="302"/>
      <c r="N72" s="302"/>
      <c r="O72" s="302"/>
      <c r="P72" s="47">
        <v>0</v>
      </c>
    </row>
    <row r="73" spans="1:16">
      <c r="A73" s="5">
        <v>41122</v>
      </c>
      <c r="B73" s="81">
        <v>1407</v>
      </c>
      <c r="C73" s="303"/>
      <c r="D73" s="303"/>
      <c r="E73" s="303"/>
      <c r="F73" s="303"/>
      <c r="G73" s="303"/>
      <c r="H73" s="303"/>
      <c r="I73" s="306"/>
      <c r="J73" s="303"/>
      <c r="K73" s="303"/>
      <c r="L73" s="303"/>
      <c r="M73" s="303"/>
      <c r="N73" s="303"/>
      <c r="O73" s="303"/>
      <c r="P73" s="47">
        <v>0</v>
      </c>
    </row>
    <row r="74" spans="1:16">
      <c r="A74" s="5">
        <v>41123</v>
      </c>
      <c r="B74" s="81">
        <v>1397</v>
      </c>
      <c r="C74" s="303"/>
      <c r="D74" s="303"/>
      <c r="E74" s="303"/>
      <c r="F74" s="303"/>
      <c r="G74" s="303"/>
      <c r="H74" s="303"/>
      <c r="I74" s="306"/>
      <c r="J74" s="303"/>
      <c r="K74" s="303"/>
      <c r="L74" s="303"/>
      <c r="M74" s="303"/>
      <c r="N74" s="303"/>
      <c r="O74" s="303"/>
      <c r="P74" s="47">
        <v>3</v>
      </c>
    </row>
    <row r="75" spans="1:16">
      <c r="A75" s="5">
        <v>41124</v>
      </c>
      <c r="B75" s="81">
        <v>1726</v>
      </c>
      <c r="C75" s="303"/>
      <c r="D75" s="303"/>
      <c r="E75" s="303"/>
      <c r="F75" s="303"/>
      <c r="G75" s="303"/>
      <c r="H75" s="303"/>
      <c r="I75" s="306"/>
      <c r="J75" s="303"/>
      <c r="K75" s="303"/>
      <c r="L75" s="303"/>
      <c r="M75" s="303"/>
      <c r="N75" s="303"/>
      <c r="O75" s="303"/>
      <c r="P75" s="47">
        <v>0</v>
      </c>
    </row>
    <row r="76" spans="1:16">
      <c r="A76" s="5">
        <v>41125</v>
      </c>
      <c r="B76" s="81">
        <v>1398</v>
      </c>
      <c r="C76" s="303"/>
      <c r="D76" s="303"/>
      <c r="E76" s="303"/>
      <c r="F76" s="303"/>
      <c r="G76" s="303"/>
      <c r="H76" s="303"/>
      <c r="I76" s="306"/>
      <c r="J76" s="303"/>
      <c r="K76" s="303"/>
      <c r="L76" s="303"/>
      <c r="M76" s="303"/>
      <c r="N76" s="303"/>
      <c r="O76" s="303"/>
      <c r="P76" s="47">
        <v>0</v>
      </c>
    </row>
    <row r="77" spans="1:16">
      <c r="A77" s="5">
        <v>41126</v>
      </c>
      <c r="B77" s="81">
        <v>1052</v>
      </c>
      <c r="C77" s="304"/>
      <c r="D77" s="304"/>
      <c r="E77" s="304"/>
      <c r="F77" s="304"/>
      <c r="G77" s="304"/>
      <c r="H77" s="304"/>
      <c r="I77" s="307"/>
      <c r="J77" s="304"/>
      <c r="K77" s="304"/>
      <c r="L77" s="304"/>
      <c r="M77" s="304"/>
      <c r="N77" s="304"/>
      <c r="O77" s="304"/>
      <c r="P77" s="47">
        <v>0</v>
      </c>
    </row>
    <row r="78" spans="1:16">
      <c r="A78" s="5">
        <v>41127</v>
      </c>
      <c r="B78" s="81">
        <v>1555</v>
      </c>
      <c r="C78" s="87"/>
      <c r="D78" s="87"/>
      <c r="E78" s="87"/>
      <c r="F78" s="87"/>
      <c r="G78" s="87"/>
      <c r="H78" s="87"/>
      <c r="I78" s="76"/>
      <c r="J78" s="76"/>
      <c r="K78" s="76"/>
      <c r="L78" s="76"/>
      <c r="M78" s="76"/>
      <c r="N78" s="76"/>
      <c r="O78" s="76"/>
      <c r="P78" s="47">
        <v>10</v>
      </c>
    </row>
    <row r="79" spans="1:16">
      <c r="A79" s="5">
        <v>41128</v>
      </c>
      <c r="B79" s="81">
        <v>1526</v>
      </c>
      <c r="C79" s="303"/>
      <c r="D79" s="303"/>
      <c r="E79" s="303"/>
      <c r="F79" s="303"/>
      <c r="G79" s="303"/>
      <c r="H79" s="303"/>
      <c r="I79" s="306"/>
      <c r="J79" s="303"/>
      <c r="K79" s="302"/>
      <c r="L79" s="302"/>
      <c r="M79" s="302"/>
      <c r="N79" s="302"/>
      <c r="O79" s="302"/>
      <c r="P79" s="47">
        <v>0</v>
      </c>
    </row>
    <row r="80" spans="1:16">
      <c r="A80" s="5">
        <v>41129</v>
      </c>
      <c r="B80" s="81">
        <v>1318</v>
      </c>
      <c r="C80" s="303"/>
      <c r="D80" s="303"/>
      <c r="E80" s="303"/>
      <c r="F80" s="303"/>
      <c r="G80" s="303"/>
      <c r="H80" s="303"/>
      <c r="I80" s="306"/>
      <c r="J80" s="303"/>
      <c r="K80" s="303"/>
      <c r="L80" s="303"/>
      <c r="M80" s="303"/>
      <c r="N80" s="303"/>
      <c r="O80" s="303"/>
      <c r="P80" s="47">
        <v>0</v>
      </c>
    </row>
    <row r="81" spans="1:16">
      <c r="A81" s="5">
        <v>41130</v>
      </c>
      <c r="B81" s="81">
        <v>1036</v>
      </c>
      <c r="C81" s="303"/>
      <c r="D81" s="303"/>
      <c r="E81" s="303"/>
      <c r="F81" s="303"/>
      <c r="G81" s="303"/>
      <c r="H81" s="303"/>
      <c r="I81" s="306"/>
      <c r="J81" s="303"/>
      <c r="K81" s="303"/>
      <c r="L81" s="303"/>
      <c r="M81" s="303"/>
      <c r="N81" s="303"/>
      <c r="O81" s="303"/>
      <c r="P81" s="47">
        <v>0</v>
      </c>
    </row>
    <row r="82" spans="1:16">
      <c r="A82" s="5">
        <v>41131</v>
      </c>
      <c r="B82" s="81">
        <v>1613</v>
      </c>
      <c r="C82" s="303"/>
      <c r="D82" s="303"/>
      <c r="E82" s="303"/>
      <c r="F82" s="303"/>
      <c r="G82" s="303"/>
      <c r="H82" s="303"/>
      <c r="I82" s="306"/>
      <c r="J82" s="303"/>
      <c r="K82" s="303"/>
      <c r="L82" s="303"/>
      <c r="M82" s="303"/>
      <c r="N82" s="303"/>
      <c r="O82" s="303"/>
      <c r="P82" s="48">
        <v>0</v>
      </c>
    </row>
    <row r="83" spans="1:16">
      <c r="A83" s="5">
        <v>41132</v>
      </c>
      <c r="B83" s="81">
        <v>1161</v>
      </c>
      <c r="C83" s="303"/>
      <c r="D83" s="303"/>
      <c r="E83" s="303"/>
      <c r="F83" s="303"/>
      <c r="G83" s="303"/>
      <c r="H83" s="303"/>
      <c r="I83" s="306"/>
      <c r="J83" s="303"/>
      <c r="K83" s="303"/>
      <c r="L83" s="303"/>
      <c r="M83" s="303"/>
      <c r="N83" s="303"/>
      <c r="O83" s="303"/>
      <c r="P83" s="47">
        <v>0</v>
      </c>
    </row>
    <row r="84" spans="1:16">
      <c r="A84" s="5">
        <v>41133</v>
      </c>
      <c r="B84" s="81">
        <v>1316</v>
      </c>
      <c r="C84" s="303"/>
      <c r="D84" s="303"/>
      <c r="E84" s="303"/>
      <c r="F84" s="303"/>
      <c r="G84" s="303"/>
      <c r="H84" s="303"/>
      <c r="I84" s="306"/>
      <c r="J84" s="303"/>
      <c r="K84" s="304"/>
      <c r="L84" s="304"/>
      <c r="M84" s="304"/>
      <c r="N84" s="304"/>
      <c r="O84" s="304"/>
      <c r="P84" s="47">
        <v>0</v>
      </c>
    </row>
    <row r="85" spans="1:16">
      <c r="A85" s="5">
        <v>41134</v>
      </c>
      <c r="B85" s="81">
        <v>1397</v>
      </c>
      <c r="C85" s="21">
        <v>0.34</v>
      </c>
      <c r="D85" s="21">
        <v>0</v>
      </c>
      <c r="E85" s="21">
        <v>7</v>
      </c>
      <c r="F85" s="21">
        <v>0</v>
      </c>
      <c r="G85" s="21">
        <v>2</v>
      </c>
      <c r="H85" s="21">
        <v>0</v>
      </c>
      <c r="I85" s="24">
        <v>4.4000000000000004</v>
      </c>
      <c r="J85" s="21">
        <v>0.12</v>
      </c>
      <c r="K85" s="21">
        <v>0</v>
      </c>
      <c r="L85" s="21">
        <v>6.120400000000001</v>
      </c>
      <c r="M85" s="21">
        <v>0</v>
      </c>
      <c r="N85" s="21">
        <v>0.16691999999999999</v>
      </c>
      <c r="O85" s="21">
        <v>2.782</v>
      </c>
      <c r="P85" s="47">
        <v>0</v>
      </c>
    </row>
    <row r="86" spans="1:16">
      <c r="A86" s="5">
        <v>41135</v>
      </c>
      <c r="B86" s="81">
        <v>1045</v>
      </c>
      <c r="C86" s="302"/>
      <c r="D86" s="302"/>
      <c r="E86" s="302"/>
      <c r="F86" s="302"/>
      <c r="G86" s="302"/>
      <c r="H86" s="302"/>
      <c r="I86" s="305"/>
      <c r="J86" s="302"/>
      <c r="K86" s="302"/>
      <c r="L86" s="302"/>
      <c r="M86" s="302"/>
      <c r="N86" s="302"/>
      <c r="O86" s="302"/>
      <c r="P86" s="47">
        <v>0</v>
      </c>
    </row>
    <row r="87" spans="1:16">
      <c r="A87" s="5">
        <v>41136</v>
      </c>
      <c r="B87" s="81">
        <v>1409</v>
      </c>
      <c r="C87" s="303"/>
      <c r="D87" s="303"/>
      <c r="E87" s="303"/>
      <c r="F87" s="303"/>
      <c r="G87" s="303"/>
      <c r="H87" s="303"/>
      <c r="I87" s="306"/>
      <c r="J87" s="303"/>
      <c r="K87" s="303"/>
      <c r="L87" s="303"/>
      <c r="M87" s="303"/>
      <c r="N87" s="303"/>
      <c r="O87" s="303"/>
      <c r="P87" s="47">
        <v>0</v>
      </c>
    </row>
    <row r="88" spans="1:16">
      <c r="A88" s="5">
        <v>41137</v>
      </c>
      <c r="B88" s="81">
        <v>1033</v>
      </c>
      <c r="C88" s="303"/>
      <c r="D88" s="303"/>
      <c r="E88" s="303"/>
      <c r="F88" s="303"/>
      <c r="G88" s="303"/>
      <c r="H88" s="303"/>
      <c r="I88" s="306"/>
      <c r="J88" s="303"/>
      <c r="K88" s="303"/>
      <c r="L88" s="303"/>
      <c r="M88" s="303"/>
      <c r="N88" s="303"/>
      <c r="O88" s="303"/>
      <c r="P88" s="47">
        <v>0</v>
      </c>
    </row>
    <row r="89" spans="1:16">
      <c r="A89" s="5">
        <v>41138</v>
      </c>
      <c r="B89" s="81">
        <v>1103</v>
      </c>
      <c r="C89" s="303"/>
      <c r="D89" s="303"/>
      <c r="E89" s="303"/>
      <c r="F89" s="303"/>
      <c r="G89" s="303"/>
      <c r="H89" s="303"/>
      <c r="I89" s="306"/>
      <c r="J89" s="303"/>
      <c r="K89" s="303"/>
      <c r="L89" s="303"/>
      <c r="M89" s="303"/>
      <c r="N89" s="303"/>
      <c r="O89" s="303"/>
      <c r="P89" s="47">
        <v>0</v>
      </c>
    </row>
    <row r="90" spans="1:16">
      <c r="A90" s="5">
        <v>41139</v>
      </c>
      <c r="B90" s="81">
        <v>985</v>
      </c>
      <c r="C90" s="303"/>
      <c r="D90" s="303"/>
      <c r="E90" s="303"/>
      <c r="F90" s="303"/>
      <c r="G90" s="303"/>
      <c r="H90" s="303"/>
      <c r="I90" s="306"/>
      <c r="J90" s="303"/>
      <c r="K90" s="303"/>
      <c r="L90" s="303"/>
      <c r="M90" s="303"/>
      <c r="N90" s="303"/>
      <c r="O90" s="303"/>
      <c r="P90" s="47">
        <v>0</v>
      </c>
    </row>
    <row r="91" spans="1:16">
      <c r="A91" s="5">
        <v>41140</v>
      </c>
      <c r="B91" s="81">
        <v>1653</v>
      </c>
      <c r="C91" s="304"/>
      <c r="D91" s="304"/>
      <c r="E91" s="304"/>
      <c r="F91" s="304"/>
      <c r="G91" s="304"/>
      <c r="H91" s="304"/>
      <c r="I91" s="307"/>
      <c r="J91" s="304"/>
      <c r="K91" s="304"/>
      <c r="L91" s="304"/>
      <c r="M91" s="304"/>
      <c r="N91" s="304"/>
      <c r="O91" s="304"/>
      <c r="P91" s="47">
        <v>0</v>
      </c>
    </row>
    <row r="92" spans="1:16">
      <c r="A92" s="5">
        <v>41141</v>
      </c>
      <c r="B92" s="81">
        <v>1262</v>
      </c>
      <c r="C92" s="87"/>
      <c r="D92" s="87"/>
      <c r="E92" s="87"/>
      <c r="F92" s="87"/>
      <c r="G92" s="87"/>
      <c r="H92" s="87"/>
      <c r="I92" s="76"/>
      <c r="J92" s="76"/>
      <c r="K92" s="76"/>
      <c r="L92" s="76"/>
      <c r="M92" s="76"/>
      <c r="N92" s="76"/>
      <c r="O92" s="76"/>
      <c r="P92" s="47">
        <v>0</v>
      </c>
    </row>
    <row r="93" spans="1:16">
      <c r="A93" s="5">
        <v>41142</v>
      </c>
      <c r="B93" s="81">
        <v>1184</v>
      </c>
      <c r="C93" s="303"/>
      <c r="D93" s="303"/>
      <c r="E93" s="303"/>
      <c r="F93" s="303"/>
      <c r="G93" s="303"/>
      <c r="H93" s="303"/>
      <c r="I93" s="306"/>
      <c r="J93" s="303"/>
      <c r="K93" s="302"/>
      <c r="L93" s="302"/>
      <c r="M93" s="302"/>
      <c r="N93" s="302"/>
      <c r="O93" s="302"/>
      <c r="P93" s="47">
        <v>0</v>
      </c>
    </row>
    <row r="94" spans="1:16">
      <c r="A94" s="5">
        <v>41143</v>
      </c>
      <c r="B94" s="81">
        <v>1212</v>
      </c>
      <c r="C94" s="303"/>
      <c r="D94" s="303"/>
      <c r="E94" s="303"/>
      <c r="F94" s="303"/>
      <c r="G94" s="303"/>
      <c r="H94" s="303"/>
      <c r="I94" s="306"/>
      <c r="J94" s="303"/>
      <c r="K94" s="303"/>
      <c r="L94" s="303"/>
      <c r="M94" s="303"/>
      <c r="N94" s="303"/>
      <c r="O94" s="303"/>
      <c r="P94" s="47">
        <v>0</v>
      </c>
    </row>
    <row r="95" spans="1:16">
      <c r="A95" s="5">
        <v>41144</v>
      </c>
      <c r="B95" s="81">
        <v>1187</v>
      </c>
      <c r="C95" s="303"/>
      <c r="D95" s="303"/>
      <c r="E95" s="303"/>
      <c r="F95" s="303"/>
      <c r="G95" s="303"/>
      <c r="H95" s="303"/>
      <c r="I95" s="306"/>
      <c r="J95" s="303"/>
      <c r="K95" s="303"/>
      <c r="L95" s="303"/>
      <c r="M95" s="303"/>
      <c r="N95" s="303"/>
      <c r="O95" s="303"/>
      <c r="P95" s="47">
        <v>0</v>
      </c>
    </row>
    <row r="96" spans="1:16">
      <c r="A96" s="5">
        <v>41145</v>
      </c>
      <c r="B96" s="81">
        <v>1203</v>
      </c>
      <c r="C96" s="303"/>
      <c r="D96" s="303"/>
      <c r="E96" s="303"/>
      <c r="F96" s="303"/>
      <c r="G96" s="303"/>
      <c r="H96" s="303"/>
      <c r="I96" s="306"/>
      <c r="J96" s="303"/>
      <c r="K96" s="303"/>
      <c r="L96" s="303"/>
      <c r="M96" s="303"/>
      <c r="N96" s="303"/>
      <c r="O96" s="303"/>
      <c r="P96" s="47">
        <v>0</v>
      </c>
    </row>
    <row r="97" spans="1:16">
      <c r="A97" s="5">
        <v>41146</v>
      </c>
      <c r="B97" s="81">
        <v>987</v>
      </c>
      <c r="C97" s="303"/>
      <c r="D97" s="303"/>
      <c r="E97" s="303"/>
      <c r="F97" s="303"/>
      <c r="G97" s="303"/>
      <c r="H97" s="303"/>
      <c r="I97" s="306"/>
      <c r="J97" s="303"/>
      <c r="K97" s="303"/>
      <c r="L97" s="303"/>
      <c r="M97" s="303"/>
      <c r="N97" s="303"/>
      <c r="O97" s="303"/>
      <c r="P97" s="48">
        <v>4</v>
      </c>
    </row>
    <row r="98" spans="1:16">
      <c r="A98" s="5">
        <v>41147</v>
      </c>
      <c r="B98" s="81">
        <v>1407</v>
      </c>
      <c r="C98" s="303"/>
      <c r="D98" s="303"/>
      <c r="E98" s="303"/>
      <c r="F98" s="303"/>
      <c r="G98" s="303"/>
      <c r="H98" s="303"/>
      <c r="I98" s="306"/>
      <c r="J98" s="303"/>
      <c r="K98" s="304"/>
      <c r="L98" s="304"/>
      <c r="M98" s="304"/>
      <c r="N98" s="304"/>
      <c r="O98" s="304"/>
      <c r="P98" s="48">
        <v>8</v>
      </c>
    </row>
    <row r="99" spans="1:16">
      <c r="A99" s="5">
        <v>41148</v>
      </c>
      <c r="B99" s="81">
        <v>1209</v>
      </c>
      <c r="C99" s="21">
        <v>0.5</v>
      </c>
      <c r="D99" s="21">
        <v>0</v>
      </c>
      <c r="E99" s="21">
        <v>7</v>
      </c>
      <c r="F99" s="21">
        <v>2</v>
      </c>
      <c r="G99" s="21">
        <v>7</v>
      </c>
      <c r="H99" s="21">
        <v>0</v>
      </c>
      <c r="I99" s="24">
        <v>3.8</v>
      </c>
      <c r="J99" s="21">
        <v>0.16</v>
      </c>
      <c r="K99" s="21">
        <v>0</v>
      </c>
      <c r="L99" s="21">
        <v>5.0615999999999994</v>
      </c>
      <c r="M99" s="21">
        <v>0</v>
      </c>
      <c r="N99" s="21">
        <v>0.21312</v>
      </c>
      <c r="O99" s="21">
        <v>9.3239999999999998</v>
      </c>
      <c r="P99" s="48">
        <v>0</v>
      </c>
    </row>
    <row r="100" spans="1:16">
      <c r="A100" s="5">
        <v>41149</v>
      </c>
      <c r="B100" s="81">
        <v>1131</v>
      </c>
      <c r="C100" s="302"/>
      <c r="D100" s="302"/>
      <c r="E100" s="302"/>
      <c r="F100" s="302"/>
      <c r="G100" s="302"/>
      <c r="H100" s="302"/>
      <c r="I100" s="305"/>
      <c r="J100" s="302"/>
      <c r="K100" s="302"/>
      <c r="L100" s="302"/>
      <c r="M100" s="302"/>
      <c r="N100" s="302"/>
      <c r="O100" s="302"/>
      <c r="P100" s="48">
        <v>0</v>
      </c>
    </row>
    <row r="101" spans="1:16">
      <c r="A101" s="5">
        <v>41150</v>
      </c>
      <c r="B101" s="81">
        <v>1136</v>
      </c>
      <c r="C101" s="303"/>
      <c r="D101" s="303"/>
      <c r="E101" s="303"/>
      <c r="F101" s="303"/>
      <c r="G101" s="303"/>
      <c r="H101" s="303"/>
      <c r="I101" s="306"/>
      <c r="J101" s="303"/>
      <c r="K101" s="303"/>
      <c r="L101" s="303"/>
      <c r="M101" s="303"/>
      <c r="N101" s="303"/>
      <c r="O101" s="303"/>
      <c r="P101" s="48">
        <v>0</v>
      </c>
    </row>
    <row r="102" spans="1:16">
      <c r="A102" s="5">
        <v>41151</v>
      </c>
      <c r="B102" s="81">
        <v>1154</v>
      </c>
      <c r="C102" s="303"/>
      <c r="D102" s="303"/>
      <c r="E102" s="303"/>
      <c r="F102" s="303"/>
      <c r="G102" s="303"/>
      <c r="H102" s="303"/>
      <c r="I102" s="306"/>
      <c r="J102" s="303"/>
      <c r="K102" s="303"/>
      <c r="L102" s="303"/>
      <c r="M102" s="303"/>
      <c r="N102" s="303"/>
      <c r="O102" s="303"/>
      <c r="P102" s="47">
        <v>0</v>
      </c>
    </row>
    <row r="103" spans="1:16">
      <c r="A103" s="5">
        <v>41152</v>
      </c>
      <c r="B103" s="81">
        <v>1091</v>
      </c>
      <c r="C103" s="303"/>
      <c r="D103" s="303"/>
      <c r="E103" s="303"/>
      <c r="F103" s="303"/>
      <c r="G103" s="303"/>
      <c r="H103" s="303"/>
      <c r="I103" s="306"/>
      <c r="J103" s="303"/>
      <c r="K103" s="303"/>
      <c r="L103" s="303"/>
      <c r="M103" s="303"/>
      <c r="N103" s="303"/>
      <c r="O103" s="303"/>
      <c r="P103" s="48">
        <v>0</v>
      </c>
    </row>
    <row r="104" spans="1:16">
      <c r="A104" s="5">
        <v>41153</v>
      </c>
      <c r="B104" s="81">
        <v>1216</v>
      </c>
      <c r="C104" s="303"/>
      <c r="D104" s="303"/>
      <c r="E104" s="303"/>
      <c r="F104" s="303"/>
      <c r="G104" s="303"/>
      <c r="H104" s="303"/>
      <c r="I104" s="306"/>
      <c r="J104" s="303"/>
      <c r="K104" s="303"/>
      <c r="L104" s="303"/>
      <c r="M104" s="303"/>
      <c r="N104" s="303"/>
      <c r="O104" s="303"/>
      <c r="P104" s="47">
        <v>0</v>
      </c>
    </row>
    <row r="105" spans="1:16">
      <c r="A105" s="5">
        <v>41154</v>
      </c>
      <c r="B105" s="81">
        <v>1193</v>
      </c>
      <c r="C105" s="304"/>
      <c r="D105" s="304"/>
      <c r="E105" s="304"/>
      <c r="F105" s="304"/>
      <c r="G105" s="304"/>
      <c r="H105" s="304"/>
      <c r="I105" s="307"/>
      <c r="J105" s="304"/>
      <c r="K105" s="304"/>
      <c r="L105" s="304"/>
      <c r="M105" s="304"/>
      <c r="N105" s="304"/>
      <c r="O105" s="304"/>
      <c r="P105" s="48">
        <v>0</v>
      </c>
    </row>
    <row r="106" spans="1:16">
      <c r="A106" s="5">
        <v>41155</v>
      </c>
      <c r="B106" s="81">
        <v>1197</v>
      </c>
      <c r="C106" s="87"/>
      <c r="D106" s="87"/>
      <c r="E106" s="87"/>
      <c r="F106" s="87"/>
      <c r="G106" s="87"/>
      <c r="H106" s="87"/>
      <c r="I106" s="76"/>
      <c r="J106" s="76"/>
      <c r="K106" s="76"/>
      <c r="L106" s="76"/>
      <c r="M106" s="76"/>
      <c r="N106" s="76"/>
      <c r="O106" s="76"/>
      <c r="P106" s="47">
        <v>0</v>
      </c>
    </row>
    <row r="107" spans="1:16">
      <c r="A107" s="5">
        <v>41156</v>
      </c>
      <c r="B107" s="81">
        <v>1105</v>
      </c>
      <c r="C107" s="303"/>
      <c r="D107" s="303"/>
      <c r="E107" s="303"/>
      <c r="F107" s="303"/>
      <c r="G107" s="303"/>
      <c r="H107" s="303"/>
      <c r="I107" s="306"/>
      <c r="J107" s="303"/>
      <c r="K107" s="302"/>
      <c r="L107" s="302"/>
      <c r="M107" s="302"/>
      <c r="N107" s="302"/>
      <c r="O107" s="302"/>
      <c r="P107" s="47">
        <v>0</v>
      </c>
    </row>
    <row r="108" spans="1:16">
      <c r="A108" s="5">
        <v>41157</v>
      </c>
      <c r="B108" s="81">
        <v>1121</v>
      </c>
      <c r="C108" s="303"/>
      <c r="D108" s="303"/>
      <c r="E108" s="303"/>
      <c r="F108" s="303"/>
      <c r="G108" s="303"/>
      <c r="H108" s="303"/>
      <c r="I108" s="306"/>
      <c r="J108" s="303"/>
      <c r="K108" s="303"/>
      <c r="L108" s="303"/>
      <c r="M108" s="303"/>
      <c r="N108" s="303"/>
      <c r="O108" s="303"/>
      <c r="P108" s="47">
        <v>0</v>
      </c>
    </row>
    <row r="109" spans="1:16">
      <c r="A109" s="5">
        <v>41158</v>
      </c>
      <c r="B109" s="81">
        <v>1108</v>
      </c>
      <c r="C109" s="303"/>
      <c r="D109" s="303"/>
      <c r="E109" s="303"/>
      <c r="F109" s="303"/>
      <c r="G109" s="303"/>
      <c r="H109" s="303"/>
      <c r="I109" s="306"/>
      <c r="J109" s="303"/>
      <c r="K109" s="303"/>
      <c r="L109" s="303"/>
      <c r="M109" s="303"/>
      <c r="N109" s="303"/>
      <c r="O109" s="303"/>
      <c r="P109" s="48">
        <v>0</v>
      </c>
    </row>
    <row r="110" spans="1:16">
      <c r="A110" s="5">
        <v>41159</v>
      </c>
      <c r="B110" s="81">
        <v>1081</v>
      </c>
      <c r="C110" s="303"/>
      <c r="D110" s="303"/>
      <c r="E110" s="303"/>
      <c r="F110" s="303"/>
      <c r="G110" s="303"/>
      <c r="H110" s="303"/>
      <c r="I110" s="306"/>
      <c r="J110" s="303"/>
      <c r="K110" s="303"/>
      <c r="L110" s="303"/>
      <c r="M110" s="303"/>
      <c r="N110" s="303"/>
      <c r="O110" s="303"/>
      <c r="P110" s="48">
        <v>7</v>
      </c>
    </row>
    <row r="111" spans="1:16">
      <c r="A111" s="5">
        <v>41160</v>
      </c>
      <c r="B111" s="81">
        <v>759</v>
      </c>
      <c r="C111" s="303"/>
      <c r="D111" s="303"/>
      <c r="E111" s="303"/>
      <c r="F111" s="303"/>
      <c r="G111" s="303"/>
      <c r="H111" s="303"/>
      <c r="I111" s="306"/>
      <c r="J111" s="303"/>
      <c r="K111" s="303"/>
      <c r="L111" s="303"/>
      <c r="M111" s="303"/>
      <c r="N111" s="303"/>
      <c r="O111" s="303"/>
      <c r="P111" s="48">
        <v>0</v>
      </c>
    </row>
    <row r="112" spans="1:16">
      <c r="A112" s="5">
        <v>41161</v>
      </c>
      <c r="B112" s="81">
        <v>1277</v>
      </c>
      <c r="C112" s="303"/>
      <c r="D112" s="303"/>
      <c r="E112" s="303"/>
      <c r="F112" s="303"/>
      <c r="G112" s="303"/>
      <c r="H112" s="303"/>
      <c r="I112" s="306"/>
      <c r="J112" s="303"/>
      <c r="K112" s="304"/>
      <c r="L112" s="304"/>
      <c r="M112" s="304"/>
      <c r="N112" s="304"/>
      <c r="O112" s="304"/>
      <c r="P112" s="47">
        <v>0</v>
      </c>
    </row>
    <row r="113" spans="1:16">
      <c r="A113" s="5">
        <v>41162</v>
      </c>
      <c r="B113" s="81">
        <v>1108</v>
      </c>
      <c r="C113" s="21">
        <v>0.28999999999999998</v>
      </c>
      <c r="D113" s="21">
        <v>0</v>
      </c>
      <c r="E113" s="21">
        <v>6.9</v>
      </c>
      <c r="F113" s="21">
        <v>0</v>
      </c>
      <c r="G113" s="21">
        <v>3</v>
      </c>
      <c r="H113" s="21">
        <v>0</v>
      </c>
      <c r="I113" s="24">
        <v>5</v>
      </c>
      <c r="J113" s="21">
        <v>0.14000000000000001</v>
      </c>
      <c r="K113" s="21">
        <v>0</v>
      </c>
      <c r="L113" s="21">
        <v>6.06</v>
      </c>
      <c r="M113" s="21">
        <v>0</v>
      </c>
      <c r="N113" s="21">
        <v>0.16968</v>
      </c>
      <c r="O113" s="21">
        <v>3.6360000000000001</v>
      </c>
      <c r="P113" s="48">
        <v>0</v>
      </c>
    </row>
    <row r="114" spans="1:16">
      <c r="A114" s="5">
        <v>41163</v>
      </c>
      <c r="B114" s="81">
        <v>1095</v>
      </c>
      <c r="C114" s="302"/>
      <c r="D114" s="302"/>
      <c r="E114" s="302"/>
      <c r="F114" s="302"/>
      <c r="G114" s="302"/>
      <c r="H114" s="302"/>
      <c r="I114" s="305"/>
      <c r="J114" s="302"/>
      <c r="K114" s="302"/>
      <c r="L114" s="302"/>
      <c r="M114" s="302"/>
      <c r="N114" s="302"/>
      <c r="O114" s="302"/>
      <c r="P114" s="47">
        <v>0</v>
      </c>
    </row>
    <row r="115" spans="1:16">
      <c r="A115" s="5">
        <v>41164</v>
      </c>
      <c r="B115" s="81">
        <v>1081</v>
      </c>
      <c r="C115" s="303"/>
      <c r="D115" s="303"/>
      <c r="E115" s="303"/>
      <c r="F115" s="303"/>
      <c r="G115" s="303"/>
      <c r="H115" s="303"/>
      <c r="I115" s="306"/>
      <c r="J115" s="303"/>
      <c r="K115" s="303"/>
      <c r="L115" s="303"/>
      <c r="M115" s="303"/>
      <c r="N115" s="303"/>
      <c r="O115" s="303"/>
      <c r="P115" s="47">
        <v>3</v>
      </c>
    </row>
    <row r="116" spans="1:16">
      <c r="A116" s="5">
        <v>41165</v>
      </c>
      <c r="B116" s="81">
        <v>1038</v>
      </c>
      <c r="C116" s="303"/>
      <c r="D116" s="303"/>
      <c r="E116" s="303"/>
      <c r="F116" s="303"/>
      <c r="G116" s="303"/>
      <c r="H116" s="303"/>
      <c r="I116" s="306"/>
      <c r="J116" s="303"/>
      <c r="K116" s="303"/>
      <c r="L116" s="303"/>
      <c r="M116" s="303"/>
      <c r="N116" s="303"/>
      <c r="O116" s="303"/>
      <c r="P116" s="48">
        <v>3</v>
      </c>
    </row>
    <row r="117" spans="1:16">
      <c r="A117" s="5">
        <v>41166</v>
      </c>
      <c r="B117" s="81">
        <v>637</v>
      </c>
      <c r="C117" s="303"/>
      <c r="D117" s="303"/>
      <c r="E117" s="303"/>
      <c r="F117" s="303"/>
      <c r="G117" s="303"/>
      <c r="H117" s="303"/>
      <c r="I117" s="306"/>
      <c r="J117" s="303"/>
      <c r="K117" s="303"/>
      <c r="L117" s="303"/>
      <c r="M117" s="303"/>
      <c r="N117" s="303"/>
      <c r="O117" s="303"/>
      <c r="P117" s="47">
        <v>2</v>
      </c>
    </row>
    <row r="118" spans="1:16">
      <c r="A118" s="5">
        <v>41167</v>
      </c>
      <c r="B118" s="81">
        <v>1447</v>
      </c>
      <c r="C118" s="303"/>
      <c r="D118" s="303"/>
      <c r="E118" s="303"/>
      <c r="F118" s="303"/>
      <c r="G118" s="303"/>
      <c r="H118" s="303"/>
      <c r="I118" s="306"/>
      <c r="J118" s="303"/>
      <c r="K118" s="303"/>
      <c r="L118" s="303"/>
      <c r="M118" s="303"/>
      <c r="N118" s="303"/>
      <c r="O118" s="303"/>
      <c r="P118" s="48">
        <v>0</v>
      </c>
    </row>
    <row r="119" spans="1:16">
      <c r="A119" s="5">
        <v>41168</v>
      </c>
      <c r="B119" s="81">
        <v>1133</v>
      </c>
      <c r="C119" s="304"/>
      <c r="D119" s="304"/>
      <c r="E119" s="304"/>
      <c r="F119" s="304"/>
      <c r="G119" s="304"/>
      <c r="H119" s="304"/>
      <c r="I119" s="307"/>
      <c r="J119" s="304"/>
      <c r="K119" s="304"/>
      <c r="L119" s="304"/>
      <c r="M119" s="304"/>
      <c r="N119" s="304"/>
      <c r="O119" s="304"/>
      <c r="P119" s="48">
        <v>0</v>
      </c>
    </row>
    <row r="120" spans="1:16">
      <c r="A120" s="5">
        <v>41169</v>
      </c>
      <c r="B120" s="81">
        <v>1056</v>
      </c>
      <c r="C120" s="87"/>
      <c r="D120" s="87"/>
      <c r="E120" s="87"/>
      <c r="F120" s="87"/>
      <c r="G120" s="87"/>
      <c r="H120" s="87"/>
      <c r="I120" s="76"/>
      <c r="J120" s="76"/>
      <c r="K120" s="76"/>
      <c r="L120" s="76"/>
      <c r="M120" s="76"/>
      <c r="N120" s="76"/>
      <c r="O120" s="76"/>
      <c r="P120" s="48">
        <v>0</v>
      </c>
    </row>
    <row r="121" spans="1:16">
      <c r="A121" s="5">
        <v>41170</v>
      </c>
      <c r="B121" s="81">
        <v>748</v>
      </c>
      <c r="C121" s="303"/>
      <c r="D121" s="303"/>
      <c r="E121" s="303"/>
      <c r="F121" s="303"/>
      <c r="G121" s="303"/>
      <c r="H121" s="303"/>
      <c r="I121" s="306"/>
      <c r="J121" s="303"/>
      <c r="K121" s="302"/>
      <c r="L121" s="302"/>
      <c r="M121" s="302"/>
      <c r="N121" s="302"/>
      <c r="O121" s="302"/>
      <c r="P121" s="48">
        <v>0</v>
      </c>
    </row>
    <row r="122" spans="1:16">
      <c r="A122" s="5">
        <v>41171</v>
      </c>
      <c r="B122" s="81">
        <v>1441</v>
      </c>
      <c r="C122" s="303"/>
      <c r="D122" s="303"/>
      <c r="E122" s="303"/>
      <c r="F122" s="303"/>
      <c r="G122" s="303"/>
      <c r="H122" s="303"/>
      <c r="I122" s="306"/>
      <c r="J122" s="303"/>
      <c r="K122" s="303"/>
      <c r="L122" s="303"/>
      <c r="M122" s="303"/>
      <c r="N122" s="303"/>
      <c r="O122" s="303"/>
      <c r="P122" s="48">
        <v>0</v>
      </c>
    </row>
    <row r="123" spans="1:16">
      <c r="A123" s="5">
        <v>41172</v>
      </c>
      <c r="B123" s="81">
        <v>1145</v>
      </c>
      <c r="C123" s="303"/>
      <c r="D123" s="303"/>
      <c r="E123" s="303"/>
      <c r="F123" s="303"/>
      <c r="G123" s="303"/>
      <c r="H123" s="303"/>
      <c r="I123" s="306"/>
      <c r="J123" s="303"/>
      <c r="K123" s="303"/>
      <c r="L123" s="303"/>
      <c r="M123" s="303"/>
      <c r="N123" s="303"/>
      <c r="O123" s="303"/>
      <c r="P123" s="48">
        <v>0</v>
      </c>
    </row>
    <row r="124" spans="1:16">
      <c r="A124" s="5">
        <v>41173</v>
      </c>
      <c r="B124" s="81">
        <v>1120</v>
      </c>
      <c r="C124" s="303"/>
      <c r="D124" s="303"/>
      <c r="E124" s="303"/>
      <c r="F124" s="303"/>
      <c r="G124" s="303"/>
      <c r="H124" s="303"/>
      <c r="I124" s="306"/>
      <c r="J124" s="303"/>
      <c r="K124" s="303"/>
      <c r="L124" s="303"/>
      <c r="M124" s="303"/>
      <c r="N124" s="303"/>
      <c r="O124" s="303"/>
      <c r="P124" s="48">
        <v>0</v>
      </c>
    </row>
    <row r="125" spans="1:16">
      <c r="A125" s="5">
        <v>41174</v>
      </c>
      <c r="B125" s="81">
        <v>1132</v>
      </c>
      <c r="C125" s="303"/>
      <c r="D125" s="303"/>
      <c r="E125" s="303"/>
      <c r="F125" s="303"/>
      <c r="G125" s="303"/>
      <c r="H125" s="303"/>
      <c r="I125" s="306"/>
      <c r="J125" s="303"/>
      <c r="K125" s="303"/>
      <c r="L125" s="303"/>
      <c r="M125" s="303"/>
      <c r="N125" s="303"/>
      <c r="O125" s="303"/>
      <c r="P125" s="48">
        <v>0</v>
      </c>
    </row>
    <row r="126" spans="1:16">
      <c r="A126" s="5">
        <v>41175</v>
      </c>
      <c r="B126" s="81">
        <v>1185</v>
      </c>
      <c r="C126" s="303"/>
      <c r="D126" s="303"/>
      <c r="E126" s="303"/>
      <c r="F126" s="303"/>
      <c r="G126" s="303"/>
      <c r="H126" s="303"/>
      <c r="I126" s="306"/>
      <c r="J126" s="303"/>
      <c r="K126" s="304"/>
      <c r="L126" s="304"/>
      <c r="M126" s="304"/>
      <c r="N126" s="304"/>
      <c r="O126" s="304"/>
      <c r="P126" s="48">
        <v>0</v>
      </c>
    </row>
    <row r="127" spans="1:16">
      <c r="A127" s="5">
        <v>41176</v>
      </c>
      <c r="B127" s="81">
        <v>1210</v>
      </c>
      <c r="C127" s="21">
        <v>1.1000000000000001</v>
      </c>
      <c r="D127" s="21">
        <v>0</v>
      </c>
      <c r="E127" s="21">
        <v>7.1</v>
      </c>
      <c r="F127" s="21">
        <v>3</v>
      </c>
      <c r="G127" s="21">
        <v>4</v>
      </c>
      <c r="H127" s="21">
        <v>0</v>
      </c>
      <c r="I127" s="24">
        <v>4.3</v>
      </c>
      <c r="J127" s="21">
        <v>0.19</v>
      </c>
      <c r="K127" s="21">
        <v>0</v>
      </c>
      <c r="L127" s="21">
        <v>5.2675000000000001</v>
      </c>
      <c r="M127" s="21">
        <v>0</v>
      </c>
      <c r="N127" s="21">
        <v>0.23275000000000001</v>
      </c>
      <c r="O127" s="21">
        <v>4.9000000000000004</v>
      </c>
      <c r="P127" s="47">
        <v>24</v>
      </c>
    </row>
    <row r="128" spans="1:16">
      <c r="A128" s="5">
        <v>41177</v>
      </c>
      <c r="B128" s="81">
        <v>1173</v>
      </c>
      <c r="C128" s="302"/>
      <c r="D128" s="302"/>
      <c r="E128" s="302"/>
      <c r="F128" s="302"/>
      <c r="G128" s="302"/>
      <c r="H128" s="302"/>
      <c r="I128" s="305"/>
      <c r="J128" s="302"/>
      <c r="K128" s="302"/>
      <c r="L128" s="302"/>
      <c r="M128" s="302"/>
      <c r="N128" s="302"/>
      <c r="O128" s="302"/>
      <c r="P128" s="48">
        <v>25</v>
      </c>
    </row>
    <row r="129" spans="1:16">
      <c r="A129" s="5">
        <v>41178</v>
      </c>
      <c r="B129" s="81">
        <v>1139</v>
      </c>
      <c r="C129" s="303"/>
      <c r="D129" s="303"/>
      <c r="E129" s="303"/>
      <c r="F129" s="303"/>
      <c r="G129" s="303"/>
      <c r="H129" s="303"/>
      <c r="I129" s="306"/>
      <c r="J129" s="303"/>
      <c r="K129" s="303"/>
      <c r="L129" s="303"/>
      <c r="M129" s="303"/>
      <c r="N129" s="303"/>
      <c r="O129" s="303"/>
      <c r="P129" s="48">
        <v>0</v>
      </c>
    </row>
    <row r="130" spans="1:16">
      <c r="A130" s="5">
        <v>41179</v>
      </c>
      <c r="B130" s="81">
        <v>1167</v>
      </c>
      <c r="C130" s="303"/>
      <c r="D130" s="303"/>
      <c r="E130" s="303"/>
      <c r="F130" s="303"/>
      <c r="G130" s="303"/>
      <c r="H130" s="303"/>
      <c r="I130" s="306"/>
      <c r="J130" s="303"/>
      <c r="K130" s="303"/>
      <c r="L130" s="303"/>
      <c r="M130" s="303"/>
      <c r="N130" s="303"/>
      <c r="O130" s="303"/>
      <c r="P130" s="48">
        <v>0</v>
      </c>
    </row>
    <row r="131" spans="1:16">
      <c r="A131" s="5">
        <v>41180</v>
      </c>
      <c r="B131" s="81">
        <v>1194</v>
      </c>
      <c r="C131" s="303"/>
      <c r="D131" s="303"/>
      <c r="E131" s="303"/>
      <c r="F131" s="303"/>
      <c r="G131" s="303"/>
      <c r="H131" s="303"/>
      <c r="I131" s="306"/>
      <c r="J131" s="303"/>
      <c r="K131" s="303"/>
      <c r="L131" s="303"/>
      <c r="M131" s="303"/>
      <c r="N131" s="303"/>
      <c r="O131" s="303"/>
      <c r="P131" s="48">
        <v>0</v>
      </c>
    </row>
    <row r="132" spans="1:16">
      <c r="A132" s="5">
        <v>41181</v>
      </c>
      <c r="B132" s="81">
        <v>1178</v>
      </c>
      <c r="C132" s="303"/>
      <c r="D132" s="303"/>
      <c r="E132" s="303"/>
      <c r="F132" s="303"/>
      <c r="G132" s="303"/>
      <c r="H132" s="303"/>
      <c r="I132" s="306"/>
      <c r="J132" s="303"/>
      <c r="K132" s="303"/>
      <c r="L132" s="303"/>
      <c r="M132" s="303"/>
      <c r="N132" s="303"/>
      <c r="O132" s="303"/>
      <c r="P132" s="48">
        <v>0</v>
      </c>
    </row>
    <row r="133" spans="1:16">
      <c r="A133" s="5">
        <v>41182</v>
      </c>
      <c r="B133" s="81">
        <v>1221</v>
      </c>
      <c r="C133" s="304"/>
      <c r="D133" s="304"/>
      <c r="E133" s="304"/>
      <c r="F133" s="304"/>
      <c r="G133" s="304"/>
      <c r="H133" s="304"/>
      <c r="I133" s="307"/>
      <c r="J133" s="304"/>
      <c r="K133" s="304"/>
      <c r="L133" s="304"/>
      <c r="M133" s="304"/>
      <c r="N133" s="304"/>
      <c r="O133" s="304"/>
      <c r="P133" s="48">
        <v>11</v>
      </c>
    </row>
    <row r="134" spans="1:16">
      <c r="A134" s="5">
        <v>41183</v>
      </c>
      <c r="B134" s="81">
        <v>1195</v>
      </c>
      <c r="C134" s="87"/>
      <c r="D134" s="87"/>
      <c r="E134" s="87"/>
      <c r="F134" s="87"/>
      <c r="G134" s="87"/>
      <c r="H134" s="87"/>
      <c r="I134" s="76"/>
      <c r="J134" s="76"/>
      <c r="K134" s="76"/>
      <c r="L134" s="76"/>
      <c r="M134" s="76"/>
      <c r="N134" s="76"/>
      <c r="O134" s="76"/>
      <c r="P134" s="48">
        <v>0</v>
      </c>
    </row>
    <row r="135" spans="1:16">
      <c r="A135" s="5">
        <v>41184</v>
      </c>
      <c r="B135" s="81">
        <v>1161</v>
      </c>
      <c r="C135" s="303"/>
      <c r="D135" s="303"/>
      <c r="E135" s="303"/>
      <c r="F135" s="303"/>
      <c r="G135" s="303"/>
      <c r="H135" s="303"/>
      <c r="I135" s="306"/>
      <c r="J135" s="303"/>
      <c r="K135" s="302"/>
      <c r="L135" s="302"/>
      <c r="M135" s="302"/>
      <c r="N135" s="302"/>
      <c r="O135" s="302"/>
      <c r="P135" s="48">
        <v>95</v>
      </c>
    </row>
    <row r="136" spans="1:16">
      <c r="A136" s="5">
        <v>41185</v>
      </c>
      <c r="B136" s="81">
        <v>1150</v>
      </c>
      <c r="C136" s="303"/>
      <c r="D136" s="303"/>
      <c r="E136" s="303"/>
      <c r="F136" s="303"/>
      <c r="G136" s="303"/>
      <c r="H136" s="303"/>
      <c r="I136" s="306"/>
      <c r="J136" s="303"/>
      <c r="K136" s="303"/>
      <c r="L136" s="303"/>
      <c r="M136" s="303"/>
      <c r="N136" s="303"/>
      <c r="O136" s="303"/>
      <c r="P136" s="48">
        <v>0</v>
      </c>
    </row>
    <row r="137" spans="1:16">
      <c r="A137" s="5">
        <v>41186</v>
      </c>
      <c r="B137" s="81">
        <v>1124</v>
      </c>
      <c r="C137" s="303"/>
      <c r="D137" s="303"/>
      <c r="E137" s="303"/>
      <c r="F137" s="303"/>
      <c r="G137" s="303"/>
      <c r="H137" s="303"/>
      <c r="I137" s="306"/>
      <c r="J137" s="303"/>
      <c r="K137" s="303"/>
      <c r="L137" s="303"/>
      <c r="M137" s="303"/>
      <c r="N137" s="303"/>
      <c r="O137" s="303"/>
      <c r="P137" s="48">
        <v>0</v>
      </c>
    </row>
    <row r="138" spans="1:16">
      <c r="A138" s="5">
        <v>41187</v>
      </c>
      <c r="B138" s="81">
        <v>1101</v>
      </c>
      <c r="C138" s="303"/>
      <c r="D138" s="303"/>
      <c r="E138" s="303"/>
      <c r="F138" s="303"/>
      <c r="G138" s="303"/>
      <c r="H138" s="303"/>
      <c r="I138" s="306"/>
      <c r="J138" s="303"/>
      <c r="K138" s="303"/>
      <c r="L138" s="303"/>
      <c r="M138" s="303"/>
      <c r="N138" s="303"/>
      <c r="O138" s="303"/>
      <c r="P138" s="48">
        <v>0</v>
      </c>
    </row>
    <row r="139" spans="1:16">
      <c r="A139" s="5">
        <v>41188</v>
      </c>
      <c r="B139" s="81">
        <v>1103</v>
      </c>
      <c r="C139" s="303"/>
      <c r="D139" s="303"/>
      <c r="E139" s="303"/>
      <c r="F139" s="303"/>
      <c r="G139" s="303"/>
      <c r="H139" s="303"/>
      <c r="I139" s="306"/>
      <c r="J139" s="303"/>
      <c r="K139" s="303"/>
      <c r="L139" s="303"/>
      <c r="M139" s="303"/>
      <c r="N139" s="303"/>
      <c r="O139" s="303"/>
      <c r="P139" s="48">
        <v>0</v>
      </c>
    </row>
    <row r="140" spans="1:16">
      <c r="A140" s="5">
        <v>41189</v>
      </c>
      <c r="B140" s="81">
        <v>1081</v>
      </c>
      <c r="C140" s="303"/>
      <c r="D140" s="303"/>
      <c r="E140" s="303"/>
      <c r="F140" s="303"/>
      <c r="G140" s="303"/>
      <c r="H140" s="303"/>
      <c r="I140" s="306"/>
      <c r="J140" s="303"/>
      <c r="K140" s="304"/>
      <c r="L140" s="304"/>
      <c r="M140" s="304"/>
      <c r="N140" s="304"/>
      <c r="O140" s="304"/>
      <c r="P140" s="48">
        <v>0</v>
      </c>
    </row>
    <row r="141" spans="1:16">
      <c r="A141" s="5">
        <v>41190</v>
      </c>
      <c r="B141" s="81">
        <v>1044</v>
      </c>
      <c r="C141" s="21">
        <v>0.4</v>
      </c>
      <c r="D141" s="21">
        <v>0</v>
      </c>
      <c r="E141" s="21">
        <v>7.9</v>
      </c>
      <c r="F141" s="21">
        <v>0</v>
      </c>
      <c r="G141" s="21">
        <v>1</v>
      </c>
      <c r="H141" s="21">
        <v>0</v>
      </c>
      <c r="I141" s="24">
        <v>3.8</v>
      </c>
      <c r="J141" s="21">
        <v>0.1</v>
      </c>
      <c r="K141" s="21">
        <v>0</v>
      </c>
      <c r="L141" s="21">
        <v>4.2939999999999996</v>
      </c>
      <c r="M141" s="21">
        <v>0</v>
      </c>
      <c r="N141" s="21">
        <v>0.113</v>
      </c>
      <c r="O141" s="21">
        <v>1.1299999999999999</v>
      </c>
      <c r="P141" s="48">
        <v>0</v>
      </c>
    </row>
    <row r="142" spans="1:16">
      <c r="A142" s="5">
        <v>41191</v>
      </c>
      <c r="B142" s="81">
        <v>833</v>
      </c>
      <c r="C142" s="302"/>
      <c r="D142" s="302"/>
      <c r="E142" s="302"/>
      <c r="F142" s="302"/>
      <c r="G142" s="302"/>
      <c r="H142" s="302"/>
      <c r="I142" s="305"/>
      <c r="J142" s="302"/>
      <c r="K142" s="302"/>
      <c r="L142" s="302"/>
      <c r="M142" s="302"/>
      <c r="N142" s="302"/>
      <c r="O142" s="302"/>
      <c r="P142" s="48">
        <v>0</v>
      </c>
    </row>
    <row r="143" spans="1:16">
      <c r="A143" s="5">
        <v>41192</v>
      </c>
      <c r="B143" s="81">
        <v>1168</v>
      </c>
      <c r="C143" s="303"/>
      <c r="D143" s="303"/>
      <c r="E143" s="303"/>
      <c r="F143" s="303"/>
      <c r="G143" s="303"/>
      <c r="H143" s="303"/>
      <c r="I143" s="306"/>
      <c r="J143" s="303"/>
      <c r="K143" s="303"/>
      <c r="L143" s="303"/>
      <c r="M143" s="303"/>
      <c r="N143" s="303"/>
      <c r="O143" s="303"/>
      <c r="P143" s="48">
        <v>0</v>
      </c>
    </row>
    <row r="144" spans="1:16">
      <c r="A144" s="5">
        <v>41193</v>
      </c>
      <c r="B144" s="81">
        <v>1257</v>
      </c>
      <c r="C144" s="303"/>
      <c r="D144" s="303"/>
      <c r="E144" s="303"/>
      <c r="F144" s="303"/>
      <c r="G144" s="303"/>
      <c r="H144" s="303"/>
      <c r="I144" s="306"/>
      <c r="J144" s="303"/>
      <c r="K144" s="303"/>
      <c r="L144" s="303"/>
      <c r="M144" s="303"/>
      <c r="N144" s="303"/>
      <c r="O144" s="303"/>
      <c r="P144" s="48">
        <v>0</v>
      </c>
    </row>
    <row r="145" spans="1:16">
      <c r="A145" s="5">
        <v>41194</v>
      </c>
      <c r="B145" s="81">
        <v>1070</v>
      </c>
      <c r="C145" s="303"/>
      <c r="D145" s="303"/>
      <c r="E145" s="303"/>
      <c r="F145" s="303"/>
      <c r="G145" s="303"/>
      <c r="H145" s="303"/>
      <c r="I145" s="306"/>
      <c r="J145" s="303"/>
      <c r="K145" s="303"/>
      <c r="L145" s="303"/>
      <c r="M145" s="303"/>
      <c r="N145" s="303"/>
      <c r="O145" s="303"/>
      <c r="P145" s="47">
        <v>0</v>
      </c>
    </row>
    <row r="146" spans="1:16">
      <c r="A146" s="5">
        <v>41195</v>
      </c>
      <c r="B146" s="81">
        <v>998</v>
      </c>
      <c r="C146" s="303"/>
      <c r="D146" s="303"/>
      <c r="E146" s="303"/>
      <c r="F146" s="303"/>
      <c r="G146" s="303"/>
      <c r="H146" s="303"/>
      <c r="I146" s="306"/>
      <c r="J146" s="303"/>
      <c r="K146" s="303"/>
      <c r="L146" s="303"/>
      <c r="M146" s="303"/>
      <c r="N146" s="303"/>
      <c r="O146" s="303"/>
      <c r="P146" s="47">
        <v>0</v>
      </c>
    </row>
    <row r="147" spans="1:16">
      <c r="A147" s="5">
        <v>41196</v>
      </c>
      <c r="B147" s="81">
        <v>1052</v>
      </c>
      <c r="C147" s="304"/>
      <c r="D147" s="304"/>
      <c r="E147" s="304"/>
      <c r="F147" s="304"/>
      <c r="G147" s="304"/>
      <c r="H147" s="304"/>
      <c r="I147" s="307"/>
      <c r="J147" s="304"/>
      <c r="K147" s="304"/>
      <c r="L147" s="304"/>
      <c r="M147" s="304"/>
      <c r="N147" s="304"/>
      <c r="O147" s="304"/>
      <c r="P147" s="47">
        <v>0</v>
      </c>
    </row>
    <row r="148" spans="1:16">
      <c r="A148" s="5">
        <v>41197</v>
      </c>
      <c r="B148" s="81">
        <v>1024</v>
      </c>
      <c r="C148" s="87"/>
      <c r="D148" s="87"/>
      <c r="E148" s="87"/>
      <c r="F148" s="87"/>
      <c r="G148" s="87"/>
      <c r="H148" s="87"/>
      <c r="I148" s="76"/>
      <c r="J148" s="76"/>
      <c r="K148" s="76"/>
      <c r="L148" s="76"/>
      <c r="M148" s="76"/>
      <c r="N148" s="76"/>
      <c r="O148" s="76"/>
      <c r="P148" s="47">
        <v>0</v>
      </c>
    </row>
    <row r="149" spans="1:16">
      <c r="A149" s="5">
        <v>41198</v>
      </c>
      <c r="B149" s="81">
        <v>864</v>
      </c>
      <c r="C149" s="303"/>
      <c r="D149" s="303"/>
      <c r="E149" s="303"/>
      <c r="F149" s="303"/>
      <c r="G149" s="303"/>
      <c r="H149" s="303"/>
      <c r="I149" s="306"/>
      <c r="J149" s="303"/>
      <c r="K149" s="302"/>
      <c r="L149" s="302"/>
      <c r="M149" s="302"/>
      <c r="N149" s="302"/>
      <c r="O149" s="302"/>
      <c r="P149" s="47">
        <v>0</v>
      </c>
    </row>
    <row r="150" spans="1:16">
      <c r="A150" s="5">
        <v>41199</v>
      </c>
      <c r="B150" s="81">
        <v>981</v>
      </c>
      <c r="C150" s="303"/>
      <c r="D150" s="303"/>
      <c r="E150" s="303"/>
      <c r="F150" s="303"/>
      <c r="G150" s="303"/>
      <c r="H150" s="303"/>
      <c r="I150" s="306"/>
      <c r="J150" s="303"/>
      <c r="K150" s="303"/>
      <c r="L150" s="303"/>
      <c r="M150" s="303"/>
      <c r="N150" s="303"/>
      <c r="O150" s="303"/>
      <c r="P150" s="48">
        <v>0</v>
      </c>
    </row>
    <row r="151" spans="1:16">
      <c r="A151" s="5">
        <v>41200</v>
      </c>
      <c r="B151" s="81">
        <v>978</v>
      </c>
      <c r="C151" s="303"/>
      <c r="D151" s="303"/>
      <c r="E151" s="303"/>
      <c r="F151" s="303"/>
      <c r="G151" s="303"/>
      <c r="H151" s="303"/>
      <c r="I151" s="306"/>
      <c r="J151" s="303"/>
      <c r="K151" s="303"/>
      <c r="L151" s="303"/>
      <c r="M151" s="303"/>
      <c r="N151" s="303"/>
      <c r="O151" s="303"/>
      <c r="P151" s="47">
        <v>12</v>
      </c>
    </row>
    <row r="152" spans="1:16">
      <c r="A152" s="5">
        <v>41201</v>
      </c>
      <c r="B152" s="81">
        <v>952</v>
      </c>
      <c r="C152" s="303"/>
      <c r="D152" s="303"/>
      <c r="E152" s="303"/>
      <c r="F152" s="303"/>
      <c r="G152" s="303"/>
      <c r="H152" s="303"/>
      <c r="I152" s="306"/>
      <c r="J152" s="303"/>
      <c r="K152" s="303"/>
      <c r="L152" s="303"/>
      <c r="M152" s="303"/>
      <c r="N152" s="303"/>
      <c r="O152" s="303"/>
      <c r="P152" s="47">
        <v>0</v>
      </c>
    </row>
    <row r="153" spans="1:16">
      <c r="A153" s="5">
        <v>41202</v>
      </c>
      <c r="B153" s="81">
        <v>1043</v>
      </c>
      <c r="C153" s="303"/>
      <c r="D153" s="303"/>
      <c r="E153" s="303"/>
      <c r="F153" s="303"/>
      <c r="G153" s="303"/>
      <c r="H153" s="303"/>
      <c r="I153" s="306"/>
      <c r="J153" s="303"/>
      <c r="K153" s="303"/>
      <c r="L153" s="303"/>
      <c r="M153" s="303"/>
      <c r="N153" s="303"/>
      <c r="O153" s="303"/>
      <c r="P153" s="47">
        <v>0</v>
      </c>
    </row>
    <row r="154" spans="1:16">
      <c r="A154" s="5">
        <v>41203</v>
      </c>
      <c r="B154" s="81">
        <v>1095</v>
      </c>
      <c r="C154" s="303"/>
      <c r="D154" s="303"/>
      <c r="E154" s="303"/>
      <c r="F154" s="303"/>
      <c r="G154" s="303"/>
      <c r="H154" s="303"/>
      <c r="I154" s="306"/>
      <c r="J154" s="303"/>
      <c r="K154" s="304"/>
      <c r="L154" s="304"/>
      <c r="M154" s="304"/>
      <c r="N154" s="304"/>
      <c r="O154" s="304"/>
      <c r="P154" s="47">
        <v>0</v>
      </c>
    </row>
    <row r="155" spans="1:16">
      <c r="A155" s="5">
        <v>41204</v>
      </c>
      <c r="B155" s="81">
        <v>1097</v>
      </c>
      <c r="C155" s="21">
        <v>0.21</v>
      </c>
      <c r="D155" s="21">
        <v>0</v>
      </c>
      <c r="E155" s="21">
        <v>7</v>
      </c>
      <c r="F155" s="21">
        <v>0</v>
      </c>
      <c r="G155" s="21">
        <v>4</v>
      </c>
      <c r="H155" s="21">
        <v>0</v>
      </c>
      <c r="I155" s="24">
        <v>4</v>
      </c>
      <c r="J155" s="21">
        <v>0.1</v>
      </c>
      <c r="K155" s="21">
        <v>0</v>
      </c>
      <c r="L155" s="21">
        <v>4.484</v>
      </c>
      <c r="M155" s="21">
        <v>0</v>
      </c>
      <c r="N155" s="21">
        <v>0.11210000000000001</v>
      </c>
      <c r="O155" s="21">
        <v>4.484</v>
      </c>
      <c r="P155" s="47">
        <v>0</v>
      </c>
    </row>
    <row r="156" spans="1:16">
      <c r="A156" s="5">
        <v>41205</v>
      </c>
      <c r="B156" s="81">
        <v>1009</v>
      </c>
      <c r="C156" s="302"/>
      <c r="D156" s="302"/>
      <c r="E156" s="302"/>
      <c r="F156" s="302"/>
      <c r="G156" s="302"/>
      <c r="H156" s="302"/>
      <c r="I156" s="305"/>
      <c r="J156" s="302"/>
      <c r="K156" s="302"/>
      <c r="L156" s="302"/>
      <c r="M156" s="302"/>
      <c r="N156" s="302"/>
      <c r="O156" s="302"/>
      <c r="P156" s="48">
        <v>0</v>
      </c>
    </row>
    <row r="157" spans="1:16">
      <c r="A157" s="5">
        <v>41206</v>
      </c>
      <c r="B157" s="81">
        <v>800</v>
      </c>
      <c r="C157" s="303"/>
      <c r="D157" s="303"/>
      <c r="E157" s="303"/>
      <c r="F157" s="303"/>
      <c r="G157" s="303"/>
      <c r="H157" s="303"/>
      <c r="I157" s="306"/>
      <c r="J157" s="303"/>
      <c r="K157" s="303"/>
      <c r="L157" s="303"/>
      <c r="M157" s="303"/>
      <c r="N157" s="303"/>
      <c r="O157" s="303"/>
      <c r="P157" s="47">
        <v>0</v>
      </c>
    </row>
    <row r="158" spans="1:16">
      <c r="A158" s="5">
        <v>41207</v>
      </c>
      <c r="B158" s="81">
        <v>632</v>
      </c>
      <c r="C158" s="303"/>
      <c r="D158" s="303"/>
      <c r="E158" s="303"/>
      <c r="F158" s="303"/>
      <c r="G158" s="303"/>
      <c r="H158" s="303"/>
      <c r="I158" s="306"/>
      <c r="J158" s="303"/>
      <c r="K158" s="303"/>
      <c r="L158" s="303"/>
      <c r="M158" s="303"/>
      <c r="N158" s="303"/>
      <c r="O158" s="303"/>
      <c r="P158" s="47">
        <v>7</v>
      </c>
    </row>
    <row r="159" spans="1:16">
      <c r="A159" s="5">
        <v>41208</v>
      </c>
      <c r="B159" s="81">
        <v>1315</v>
      </c>
      <c r="C159" s="303"/>
      <c r="D159" s="303"/>
      <c r="E159" s="303"/>
      <c r="F159" s="303"/>
      <c r="G159" s="303"/>
      <c r="H159" s="303"/>
      <c r="I159" s="306"/>
      <c r="J159" s="303"/>
      <c r="K159" s="303"/>
      <c r="L159" s="303"/>
      <c r="M159" s="303"/>
      <c r="N159" s="303"/>
      <c r="O159" s="303"/>
      <c r="P159" s="48">
        <v>0</v>
      </c>
    </row>
    <row r="160" spans="1:16">
      <c r="A160" s="5">
        <v>41209</v>
      </c>
      <c r="B160" s="81">
        <v>981</v>
      </c>
      <c r="C160" s="303"/>
      <c r="D160" s="303"/>
      <c r="E160" s="303"/>
      <c r="F160" s="303"/>
      <c r="G160" s="303"/>
      <c r="H160" s="303"/>
      <c r="I160" s="306"/>
      <c r="J160" s="303"/>
      <c r="K160" s="303"/>
      <c r="L160" s="303"/>
      <c r="M160" s="303"/>
      <c r="N160" s="303"/>
      <c r="O160" s="303"/>
      <c r="P160" s="47">
        <v>8</v>
      </c>
    </row>
    <row r="161" spans="1:16">
      <c r="A161" s="5">
        <v>41210</v>
      </c>
      <c r="B161" s="81">
        <v>769</v>
      </c>
      <c r="C161" s="304"/>
      <c r="D161" s="304"/>
      <c r="E161" s="304"/>
      <c r="F161" s="304"/>
      <c r="G161" s="304"/>
      <c r="H161" s="304"/>
      <c r="I161" s="307"/>
      <c r="J161" s="304"/>
      <c r="K161" s="304"/>
      <c r="L161" s="304"/>
      <c r="M161" s="304"/>
      <c r="N161" s="304"/>
      <c r="O161" s="304"/>
      <c r="P161" s="47">
        <v>0</v>
      </c>
    </row>
    <row r="162" spans="1:16">
      <c r="A162" s="5">
        <v>41211</v>
      </c>
      <c r="B162" s="81">
        <v>1328</v>
      </c>
      <c r="C162" s="87"/>
      <c r="D162" s="87"/>
      <c r="E162" s="87"/>
      <c r="F162" s="87"/>
      <c r="G162" s="87"/>
      <c r="H162" s="87"/>
      <c r="I162" s="76"/>
      <c r="J162" s="76"/>
      <c r="K162" s="76"/>
      <c r="L162" s="76"/>
      <c r="M162" s="76"/>
      <c r="N162" s="76"/>
      <c r="O162" s="76"/>
      <c r="P162" s="47">
        <v>0</v>
      </c>
    </row>
    <row r="163" spans="1:16">
      <c r="A163" s="5">
        <v>41212</v>
      </c>
      <c r="B163" s="81">
        <v>622</v>
      </c>
      <c r="C163" s="303"/>
      <c r="D163" s="303"/>
      <c r="E163" s="303"/>
      <c r="F163" s="303"/>
      <c r="G163" s="303"/>
      <c r="H163" s="303"/>
      <c r="I163" s="306"/>
      <c r="J163" s="303"/>
      <c r="K163" s="302"/>
      <c r="L163" s="302"/>
      <c r="M163" s="302"/>
      <c r="N163" s="302"/>
      <c r="O163" s="302"/>
      <c r="P163" s="48">
        <v>0</v>
      </c>
    </row>
    <row r="164" spans="1:16">
      <c r="A164" s="5">
        <v>41213</v>
      </c>
      <c r="B164" s="81">
        <v>944</v>
      </c>
      <c r="C164" s="303"/>
      <c r="D164" s="303"/>
      <c r="E164" s="303"/>
      <c r="F164" s="303"/>
      <c r="G164" s="303"/>
      <c r="H164" s="303"/>
      <c r="I164" s="306"/>
      <c r="J164" s="303"/>
      <c r="K164" s="303"/>
      <c r="L164" s="303"/>
      <c r="M164" s="303"/>
      <c r="N164" s="303"/>
      <c r="O164" s="303"/>
      <c r="P164" s="47">
        <v>0</v>
      </c>
    </row>
    <row r="165" spans="1:16">
      <c r="A165" s="5">
        <v>41214</v>
      </c>
      <c r="B165" s="81">
        <v>1164</v>
      </c>
      <c r="C165" s="303"/>
      <c r="D165" s="303"/>
      <c r="E165" s="303"/>
      <c r="F165" s="303"/>
      <c r="G165" s="303"/>
      <c r="H165" s="303"/>
      <c r="I165" s="306"/>
      <c r="J165" s="303"/>
      <c r="K165" s="303"/>
      <c r="L165" s="303"/>
      <c r="M165" s="303"/>
      <c r="N165" s="303"/>
      <c r="O165" s="303"/>
      <c r="P165" s="47">
        <v>0</v>
      </c>
    </row>
    <row r="166" spans="1:16">
      <c r="A166" s="5">
        <v>41215</v>
      </c>
      <c r="B166" s="81">
        <v>970</v>
      </c>
      <c r="C166" s="303"/>
      <c r="D166" s="303"/>
      <c r="E166" s="303"/>
      <c r="F166" s="303"/>
      <c r="G166" s="303"/>
      <c r="H166" s="303"/>
      <c r="I166" s="306"/>
      <c r="J166" s="303"/>
      <c r="K166" s="303"/>
      <c r="L166" s="303"/>
      <c r="M166" s="303"/>
      <c r="N166" s="303"/>
      <c r="O166" s="303"/>
      <c r="P166" s="48">
        <v>27</v>
      </c>
    </row>
    <row r="167" spans="1:16">
      <c r="A167" s="5">
        <v>41216</v>
      </c>
      <c r="B167" s="81">
        <v>980</v>
      </c>
      <c r="C167" s="303"/>
      <c r="D167" s="303"/>
      <c r="E167" s="303"/>
      <c r="F167" s="303"/>
      <c r="G167" s="303"/>
      <c r="H167" s="303"/>
      <c r="I167" s="306"/>
      <c r="J167" s="303"/>
      <c r="K167" s="303"/>
      <c r="L167" s="303"/>
      <c r="M167" s="303"/>
      <c r="N167" s="303"/>
      <c r="O167" s="303"/>
      <c r="P167" s="48">
        <v>0</v>
      </c>
    </row>
    <row r="168" spans="1:16">
      <c r="A168" s="5">
        <v>41217</v>
      </c>
      <c r="B168" s="81">
        <v>712</v>
      </c>
      <c r="C168" s="303"/>
      <c r="D168" s="303"/>
      <c r="E168" s="303"/>
      <c r="F168" s="303"/>
      <c r="G168" s="303"/>
      <c r="H168" s="303"/>
      <c r="I168" s="306"/>
      <c r="J168" s="303"/>
      <c r="K168" s="304"/>
      <c r="L168" s="304"/>
      <c r="M168" s="304"/>
      <c r="N168" s="304"/>
      <c r="O168" s="304"/>
      <c r="P168" s="48">
        <v>0</v>
      </c>
    </row>
    <row r="169" spans="1:16">
      <c r="A169" s="5">
        <v>41218</v>
      </c>
      <c r="B169" s="81">
        <v>953</v>
      </c>
      <c r="C169" s="21">
        <v>0.36</v>
      </c>
      <c r="D169" s="21">
        <v>0</v>
      </c>
      <c r="E169" s="21">
        <v>7.4</v>
      </c>
      <c r="F169" s="21">
        <v>2</v>
      </c>
      <c r="G169" s="21">
        <v>3</v>
      </c>
      <c r="H169" s="21">
        <v>0</v>
      </c>
      <c r="I169" s="24">
        <v>5</v>
      </c>
      <c r="J169" s="21">
        <v>0.11</v>
      </c>
      <c r="K169" s="21">
        <v>0</v>
      </c>
      <c r="L169" s="21">
        <v>5.17</v>
      </c>
      <c r="M169" s="21">
        <v>0</v>
      </c>
      <c r="N169" s="21">
        <v>0.11373999999999999</v>
      </c>
      <c r="O169" s="21">
        <v>3.1019999999999999</v>
      </c>
      <c r="P169" s="48">
        <v>31</v>
      </c>
    </row>
    <row r="170" spans="1:16">
      <c r="A170" s="5">
        <v>41219</v>
      </c>
      <c r="B170" s="81">
        <v>1027</v>
      </c>
      <c r="C170" s="302"/>
      <c r="D170" s="302"/>
      <c r="E170" s="302"/>
      <c r="F170" s="302"/>
      <c r="G170" s="302"/>
      <c r="H170" s="302"/>
      <c r="I170" s="305"/>
      <c r="J170" s="302"/>
      <c r="K170" s="302"/>
      <c r="L170" s="302"/>
      <c r="M170" s="302"/>
      <c r="N170" s="302"/>
      <c r="O170" s="302"/>
      <c r="P170" s="47">
        <v>0</v>
      </c>
    </row>
    <row r="171" spans="1:16">
      <c r="A171" s="5">
        <v>41220</v>
      </c>
      <c r="B171" s="81">
        <v>970</v>
      </c>
      <c r="C171" s="303"/>
      <c r="D171" s="303"/>
      <c r="E171" s="303"/>
      <c r="F171" s="303"/>
      <c r="G171" s="303"/>
      <c r="H171" s="303"/>
      <c r="I171" s="306"/>
      <c r="J171" s="303"/>
      <c r="K171" s="303"/>
      <c r="L171" s="303"/>
      <c r="M171" s="303"/>
      <c r="N171" s="303"/>
      <c r="O171" s="303"/>
      <c r="P171" s="47">
        <v>0</v>
      </c>
    </row>
    <row r="172" spans="1:16">
      <c r="A172" s="5">
        <v>41221</v>
      </c>
      <c r="B172" s="81">
        <v>926</v>
      </c>
      <c r="C172" s="303"/>
      <c r="D172" s="303"/>
      <c r="E172" s="303"/>
      <c r="F172" s="303"/>
      <c r="G172" s="303"/>
      <c r="H172" s="303"/>
      <c r="I172" s="306"/>
      <c r="J172" s="303"/>
      <c r="K172" s="303"/>
      <c r="L172" s="303"/>
      <c r="M172" s="303"/>
      <c r="N172" s="303"/>
      <c r="O172" s="303"/>
      <c r="P172" s="47">
        <v>0</v>
      </c>
    </row>
    <row r="173" spans="1:16">
      <c r="A173" s="5">
        <v>41222</v>
      </c>
      <c r="B173" s="81">
        <v>1217</v>
      </c>
      <c r="C173" s="303"/>
      <c r="D173" s="303"/>
      <c r="E173" s="303"/>
      <c r="F173" s="303"/>
      <c r="G173" s="303"/>
      <c r="H173" s="303"/>
      <c r="I173" s="306"/>
      <c r="J173" s="303"/>
      <c r="K173" s="303"/>
      <c r="L173" s="303"/>
      <c r="M173" s="303"/>
      <c r="N173" s="303"/>
      <c r="O173" s="303"/>
      <c r="P173" s="48">
        <v>6</v>
      </c>
    </row>
    <row r="174" spans="1:16">
      <c r="A174" s="5">
        <v>41223</v>
      </c>
      <c r="B174" s="81">
        <v>1019</v>
      </c>
      <c r="C174" s="303"/>
      <c r="D174" s="303"/>
      <c r="E174" s="303"/>
      <c r="F174" s="303"/>
      <c r="G174" s="303"/>
      <c r="H174" s="303"/>
      <c r="I174" s="306"/>
      <c r="J174" s="303"/>
      <c r="K174" s="303"/>
      <c r="L174" s="303"/>
      <c r="M174" s="303"/>
      <c r="N174" s="303"/>
      <c r="O174" s="303"/>
      <c r="P174" s="47">
        <v>0</v>
      </c>
    </row>
    <row r="175" spans="1:16">
      <c r="A175" s="5">
        <v>41224</v>
      </c>
      <c r="B175" s="81">
        <v>1063</v>
      </c>
      <c r="C175" s="304"/>
      <c r="D175" s="304"/>
      <c r="E175" s="304"/>
      <c r="F175" s="304"/>
      <c r="G175" s="304"/>
      <c r="H175" s="304"/>
      <c r="I175" s="307"/>
      <c r="J175" s="304"/>
      <c r="K175" s="304"/>
      <c r="L175" s="304"/>
      <c r="M175" s="304"/>
      <c r="N175" s="304"/>
      <c r="O175" s="304"/>
      <c r="P175" s="48">
        <v>0</v>
      </c>
    </row>
    <row r="176" spans="1:16">
      <c r="A176" s="5">
        <v>41225</v>
      </c>
      <c r="B176" s="81">
        <v>1342</v>
      </c>
      <c r="C176" s="87"/>
      <c r="D176" s="87"/>
      <c r="E176" s="87"/>
      <c r="F176" s="87"/>
      <c r="G176" s="87"/>
      <c r="H176" s="87"/>
      <c r="I176" s="76"/>
      <c r="J176" s="76"/>
      <c r="K176" s="76"/>
      <c r="L176" s="76"/>
      <c r="M176" s="76"/>
      <c r="N176" s="76"/>
      <c r="O176" s="76"/>
      <c r="P176" s="48">
        <v>0</v>
      </c>
    </row>
    <row r="177" spans="1:16">
      <c r="A177" s="5">
        <v>41226</v>
      </c>
      <c r="B177" s="81">
        <v>1059</v>
      </c>
      <c r="C177" s="303"/>
      <c r="D177" s="303"/>
      <c r="E177" s="303"/>
      <c r="F177" s="303"/>
      <c r="G177" s="303"/>
      <c r="H177" s="303"/>
      <c r="I177" s="306"/>
      <c r="J177" s="303"/>
      <c r="K177" s="302"/>
      <c r="L177" s="302"/>
      <c r="M177" s="302"/>
      <c r="N177" s="302"/>
      <c r="O177" s="302"/>
      <c r="P177" s="47">
        <v>0</v>
      </c>
    </row>
    <row r="178" spans="1:16">
      <c r="A178" s="5">
        <v>41227</v>
      </c>
      <c r="B178" s="81">
        <v>1052</v>
      </c>
      <c r="C178" s="303"/>
      <c r="D178" s="303"/>
      <c r="E178" s="303"/>
      <c r="F178" s="303"/>
      <c r="G178" s="303"/>
      <c r="H178" s="303"/>
      <c r="I178" s="306"/>
      <c r="J178" s="303"/>
      <c r="K178" s="303"/>
      <c r="L178" s="303"/>
      <c r="M178" s="303"/>
      <c r="N178" s="303"/>
      <c r="O178" s="303"/>
      <c r="P178" s="47">
        <v>0</v>
      </c>
    </row>
    <row r="179" spans="1:16">
      <c r="A179" s="5">
        <v>41228</v>
      </c>
      <c r="B179" s="81">
        <v>706</v>
      </c>
      <c r="C179" s="303"/>
      <c r="D179" s="303"/>
      <c r="E179" s="303"/>
      <c r="F179" s="303"/>
      <c r="G179" s="303"/>
      <c r="H179" s="303"/>
      <c r="I179" s="306"/>
      <c r="J179" s="303"/>
      <c r="K179" s="303"/>
      <c r="L179" s="303"/>
      <c r="M179" s="303"/>
      <c r="N179" s="303"/>
      <c r="O179" s="303"/>
      <c r="P179" s="48">
        <v>0</v>
      </c>
    </row>
    <row r="180" spans="1:16">
      <c r="A180" s="5">
        <v>41229</v>
      </c>
      <c r="B180" s="81">
        <v>1368</v>
      </c>
      <c r="C180" s="303"/>
      <c r="D180" s="303"/>
      <c r="E180" s="303"/>
      <c r="F180" s="303"/>
      <c r="G180" s="303"/>
      <c r="H180" s="303"/>
      <c r="I180" s="306"/>
      <c r="J180" s="303"/>
      <c r="K180" s="303"/>
      <c r="L180" s="303"/>
      <c r="M180" s="303"/>
      <c r="N180" s="303"/>
      <c r="O180" s="303"/>
      <c r="P180" s="47">
        <v>0</v>
      </c>
    </row>
    <row r="181" spans="1:16">
      <c r="A181" s="5">
        <v>41230</v>
      </c>
      <c r="B181" s="81">
        <v>1058</v>
      </c>
      <c r="C181" s="303"/>
      <c r="D181" s="303"/>
      <c r="E181" s="303"/>
      <c r="F181" s="303"/>
      <c r="G181" s="303"/>
      <c r="H181" s="303"/>
      <c r="I181" s="306"/>
      <c r="J181" s="303"/>
      <c r="K181" s="303"/>
      <c r="L181" s="303"/>
      <c r="M181" s="303"/>
      <c r="N181" s="303"/>
      <c r="O181" s="303"/>
      <c r="P181" s="47">
        <v>0</v>
      </c>
    </row>
    <row r="182" spans="1:16">
      <c r="A182" s="5">
        <v>41231</v>
      </c>
      <c r="B182" s="81">
        <v>1402</v>
      </c>
      <c r="C182" s="303"/>
      <c r="D182" s="303"/>
      <c r="E182" s="303"/>
      <c r="F182" s="303"/>
      <c r="G182" s="303"/>
      <c r="H182" s="303"/>
      <c r="I182" s="306"/>
      <c r="J182" s="303"/>
      <c r="K182" s="304"/>
      <c r="L182" s="304"/>
      <c r="M182" s="304"/>
      <c r="N182" s="304"/>
      <c r="O182" s="304"/>
      <c r="P182" s="47">
        <v>0</v>
      </c>
    </row>
    <row r="183" spans="1:16">
      <c r="A183" s="5">
        <v>41232</v>
      </c>
      <c r="B183" s="81">
        <v>1747</v>
      </c>
      <c r="C183" s="21">
        <v>0.81</v>
      </c>
      <c r="D183" s="21">
        <v>2</v>
      </c>
      <c r="E183" s="21">
        <v>7</v>
      </c>
      <c r="F183" s="21">
        <v>26</v>
      </c>
      <c r="G183" s="21">
        <v>10</v>
      </c>
      <c r="H183" s="21">
        <v>0</v>
      </c>
      <c r="I183" s="24">
        <v>2.9</v>
      </c>
      <c r="J183" s="21">
        <v>0.2</v>
      </c>
      <c r="K183" s="21">
        <v>0</v>
      </c>
      <c r="L183" s="21">
        <v>3.1406999999999998</v>
      </c>
      <c r="M183" s="21">
        <v>2.1659999999999999</v>
      </c>
      <c r="N183" s="21">
        <v>0.21660000000000001</v>
      </c>
      <c r="O183" s="21">
        <v>10.83</v>
      </c>
      <c r="P183" s="47">
        <v>0</v>
      </c>
    </row>
    <row r="184" spans="1:16">
      <c r="A184" s="5">
        <v>41233</v>
      </c>
      <c r="B184" s="81">
        <v>1409</v>
      </c>
      <c r="C184" s="302"/>
      <c r="D184" s="302"/>
      <c r="E184" s="302"/>
      <c r="F184" s="302"/>
      <c r="G184" s="302"/>
      <c r="H184" s="302"/>
      <c r="I184" s="305"/>
      <c r="J184" s="302"/>
      <c r="K184" s="302"/>
      <c r="L184" s="302"/>
      <c r="M184" s="302"/>
      <c r="N184" s="302"/>
      <c r="O184" s="302"/>
      <c r="P184" s="47">
        <v>0</v>
      </c>
    </row>
    <row r="185" spans="1:16">
      <c r="A185" s="5">
        <v>41234</v>
      </c>
      <c r="B185" s="81">
        <v>955</v>
      </c>
      <c r="C185" s="303"/>
      <c r="D185" s="303"/>
      <c r="E185" s="303"/>
      <c r="F185" s="303"/>
      <c r="G185" s="303"/>
      <c r="H185" s="303"/>
      <c r="I185" s="306"/>
      <c r="J185" s="303"/>
      <c r="K185" s="303"/>
      <c r="L185" s="303"/>
      <c r="M185" s="303"/>
      <c r="N185" s="303"/>
      <c r="O185" s="303"/>
      <c r="P185" s="47">
        <v>0</v>
      </c>
    </row>
    <row r="186" spans="1:16">
      <c r="A186" s="5">
        <v>41235</v>
      </c>
      <c r="B186" s="81">
        <v>1336</v>
      </c>
      <c r="C186" s="303"/>
      <c r="D186" s="303"/>
      <c r="E186" s="303"/>
      <c r="F186" s="303"/>
      <c r="G186" s="303"/>
      <c r="H186" s="303"/>
      <c r="I186" s="306"/>
      <c r="J186" s="303"/>
      <c r="K186" s="303"/>
      <c r="L186" s="303"/>
      <c r="M186" s="303"/>
      <c r="N186" s="303"/>
      <c r="O186" s="303"/>
      <c r="P186" s="47">
        <v>0</v>
      </c>
    </row>
    <row r="187" spans="1:16">
      <c r="A187" s="5">
        <v>41236</v>
      </c>
      <c r="B187" s="81">
        <v>1476</v>
      </c>
      <c r="C187" s="303"/>
      <c r="D187" s="303"/>
      <c r="E187" s="303"/>
      <c r="F187" s="303"/>
      <c r="G187" s="303"/>
      <c r="H187" s="303"/>
      <c r="I187" s="306"/>
      <c r="J187" s="303"/>
      <c r="K187" s="303"/>
      <c r="L187" s="303"/>
      <c r="M187" s="303"/>
      <c r="N187" s="303"/>
      <c r="O187" s="303"/>
      <c r="P187" s="47">
        <v>0</v>
      </c>
    </row>
    <row r="188" spans="1:16">
      <c r="A188" s="5">
        <v>41237</v>
      </c>
      <c r="B188" s="81">
        <v>1288</v>
      </c>
      <c r="C188" s="303"/>
      <c r="D188" s="303"/>
      <c r="E188" s="303"/>
      <c r="F188" s="303"/>
      <c r="G188" s="303"/>
      <c r="H188" s="303"/>
      <c r="I188" s="306"/>
      <c r="J188" s="303"/>
      <c r="K188" s="303"/>
      <c r="L188" s="303"/>
      <c r="M188" s="303"/>
      <c r="N188" s="303"/>
      <c r="O188" s="303"/>
      <c r="P188" s="47">
        <v>0</v>
      </c>
    </row>
    <row r="189" spans="1:16">
      <c r="A189" s="5">
        <v>41238</v>
      </c>
      <c r="B189" s="81">
        <v>1188</v>
      </c>
      <c r="C189" s="304"/>
      <c r="D189" s="304"/>
      <c r="E189" s="304"/>
      <c r="F189" s="304"/>
      <c r="G189" s="304"/>
      <c r="H189" s="304"/>
      <c r="I189" s="307"/>
      <c r="J189" s="304"/>
      <c r="K189" s="304"/>
      <c r="L189" s="304"/>
      <c r="M189" s="304"/>
      <c r="N189" s="304"/>
      <c r="O189" s="304"/>
      <c r="P189" s="47">
        <v>0</v>
      </c>
    </row>
    <row r="190" spans="1:16">
      <c r="A190" s="5">
        <v>41239</v>
      </c>
      <c r="B190" s="81">
        <v>894</v>
      </c>
      <c r="C190" s="87"/>
      <c r="D190" s="87"/>
      <c r="E190" s="87"/>
      <c r="F190" s="87"/>
      <c r="G190" s="87"/>
      <c r="H190" s="87"/>
      <c r="I190" s="76"/>
      <c r="J190" s="76"/>
      <c r="K190" s="76"/>
      <c r="L190" s="76"/>
      <c r="M190" s="76"/>
      <c r="N190" s="76"/>
      <c r="O190" s="76"/>
      <c r="P190" s="47">
        <v>0</v>
      </c>
    </row>
    <row r="191" spans="1:16">
      <c r="A191" s="5">
        <v>41240</v>
      </c>
      <c r="B191" s="81">
        <v>1420</v>
      </c>
      <c r="C191" s="303"/>
      <c r="D191" s="303"/>
      <c r="E191" s="303"/>
      <c r="F191" s="303"/>
      <c r="G191" s="303"/>
      <c r="H191" s="303"/>
      <c r="I191" s="306"/>
      <c r="J191" s="303"/>
      <c r="K191" s="302"/>
      <c r="L191" s="302"/>
      <c r="M191" s="302"/>
      <c r="N191" s="302"/>
      <c r="O191" s="302"/>
      <c r="P191" s="47">
        <v>0</v>
      </c>
    </row>
    <row r="192" spans="1:16">
      <c r="A192" s="5">
        <v>41241</v>
      </c>
      <c r="B192" s="81">
        <v>1136</v>
      </c>
      <c r="C192" s="303"/>
      <c r="D192" s="303"/>
      <c r="E192" s="303"/>
      <c r="F192" s="303"/>
      <c r="G192" s="303"/>
      <c r="H192" s="303"/>
      <c r="I192" s="306"/>
      <c r="J192" s="303"/>
      <c r="K192" s="303"/>
      <c r="L192" s="303"/>
      <c r="M192" s="303"/>
      <c r="N192" s="303"/>
      <c r="O192" s="303"/>
      <c r="P192" s="47">
        <v>0</v>
      </c>
    </row>
    <row r="193" spans="1:16">
      <c r="A193" s="5">
        <v>41242</v>
      </c>
      <c r="B193" s="81">
        <v>1123</v>
      </c>
      <c r="C193" s="303"/>
      <c r="D193" s="303"/>
      <c r="E193" s="303"/>
      <c r="F193" s="303"/>
      <c r="G193" s="303"/>
      <c r="H193" s="303"/>
      <c r="I193" s="306"/>
      <c r="J193" s="303"/>
      <c r="K193" s="303"/>
      <c r="L193" s="303"/>
      <c r="M193" s="303"/>
      <c r="N193" s="303"/>
      <c r="O193" s="303"/>
      <c r="P193" s="47">
        <v>4</v>
      </c>
    </row>
    <row r="194" spans="1:16">
      <c r="A194" s="5">
        <v>41243</v>
      </c>
      <c r="B194" s="81">
        <v>1046</v>
      </c>
      <c r="C194" s="303"/>
      <c r="D194" s="303"/>
      <c r="E194" s="303"/>
      <c r="F194" s="303"/>
      <c r="G194" s="303"/>
      <c r="H194" s="303"/>
      <c r="I194" s="306"/>
      <c r="J194" s="303"/>
      <c r="K194" s="303"/>
      <c r="L194" s="303"/>
      <c r="M194" s="303"/>
      <c r="N194" s="303"/>
      <c r="O194" s="303"/>
      <c r="P194" s="47">
        <v>0</v>
      </c>
    </row>
    <row r="195" spans="1:16">
      <c r="A195" s="5">
        <v>41244</v>
      </c>
      <c r="B195" s="81">
        <v>1073</v>
      </c>
      <c r="C195" s="303"/>
      <c r="D195" s="303"/>
      <c r="E195" s="303"/>
      <c r="F195" s="303"/>
      <c r="G195" s="303"/>
      <c r="H195" s="303"/>
      <c r="I195" s="306"/>
      <c r="J195" s="303"/>
      <c r="K195" s="303"/>
      <c r="L195" s="303"/>
      <c r="M195" s="303"/>
      <c r="N195" s="303"/>
      <c r="O195" s="303"/>
      <c r="P195" s="47">
        <v>0</v>
      </c>
    </row>
    <row r="196" spans="1:16">
      <c r="A196" s="5">
        <v>41245</v>
      </c>
      <c r="B196" s="81">
        <v>1113</v>
      </c>
      <c r="C196" s="303"/>
      <c r="D196" s="303"/>
      <c r="E196" s="303"/>
      <c r="F196" s="303"/>
      <c r="G196" s="303"/>
      <c r="H196" s="303"/>
      <c r="I196" s="306"/>
      <c r="J196" s="303"/>
      <c r="K196" s="304"/>
      <c r="L196" s="304"/>
      <c r="M196" s="304"/>
      <c r="N196" s="304"/>
      <c r="O196" s="304"/>
      <c r="P196" s="47">
        <v>0</v>
      </c>
    </row>
    <row r="197" spans="1:16">
      <c r="A197" s="5">
        <v>41246</v>
      </c>
      <c r="B197" s="81">
        <v>1095</v>
      </c>
      <c r="C197" s="21">
        <v>0.27</v>
      </c>
      <c r="D197" s="21">
        <v>0</v>
      </c>
      <c r="E197" s="21">
        <v>7</v>
      </c>
      <c r="F197" s="21">
        <v>2</v>
      </c>
      <c r="G197" s="21">
        <v>7</v>
      </c>
      <c r="H197" s="21">
        <v>0</v>
      </c>
      <c r="I197" s="24">
        <v>3.7</v>
      </c>
      <c r="J197" s="21">
        <v>0.1</v>
      </c>
      <c r="K197" s="90">
        <v>0</v>
      </c>
      <c r="L197" s="90">
        <v>4.1699000000000002</v>
      </c>
      <c r="M197" s="90">
        <v>0</v>
      </c>
      <c r="N197" s="90">
        <v>0.11270000000000001</v>
      </c>
      <c r="O197" s="90">
        <v>7.8890000000000002</v>
      </c>
      <c r="P197" s="47">
        <v>6</v>
      </c>
    </row>
    <row r="198" spans="1:16">
      <c r="A198" s="5">
        <v>41247</v>
      </c>
      <c r="B198" s="81">
        <v>1079</v>
      </c>
      <c r="C198" s="302"/>
      <c r="D198" s="302"/>
      <c r="E198" s="302"/>
      <c r="F198" s="302"/>
      <c r="G198" s="302"/>
      <c r="H198" s="302"/>
      <c r="I198" s="305"/>
      <c r="J198" s="302"/>
      <c r="K198" s="302"/>
      <c r="L198" s="302"/>
      <c r="M198" s="302"/>
      <c r="N198" s="302"/>
      <c r="O198" s="302"/>
      <c r="P198" s="47">
        <v>13</v>
      </c>
    </row>
    <row r="199" spans="1:16">
      <c r="A199" s="5">
        <v>41248</v>
      </c>
      <c r="B199" s="81">
        <v>1017</v>
      </c>
      <c r="C199" s="303"/>
      <c r="D199" s="303"/>
      <c r="E199" s="303"/>
      <c r="F199" s="303"/>
      <c r="G199" s="303"/>
      <c r="H199" s="303"/>
      <c r="I199" s="306"/>
      <c r="J199" s="303"/>
      <c r="K199" s="303"/>
      <c r="L199" s="303"/>
      <c r="M199" s="303"/>
      <c r="N199" s="303"/>
      <c r="O199" s="303"/>
      <c r="P199" s="47">
        <v>2</v>
      </c>
    </row>
    <row r="200" spans="1:16">
      <c r="A200" s="5">
        <v>41249</v>
      </c>
      <c r="B200" s="81">
        <v>1049</v>
      </c>
      <c r="C200" s="303"/>
      <c r="D200" s="303"/>
      <c r="E200" s="303"/>
      <c r="F200" s="303"/>
      <c r="G200" s="303"/>
      <c r="H200" s="303"/>
      <c r="I200" s="306"/>
      <c r="J200" s="303"/>
      <c r="K200" s="303"/>
      <c r="L200" s="303"/>
      <c r="M200" s="303"/>
      <c r="N200" s="303"/>
      <c r="O200" s="303"/>
      <c r="P200" s="48">
        <v>2</v>
      </c>
    </row>
    <row r="201" spans="1:16">
      <c r="A201" s="5">
        <v>41250</v>
      </c>
      <c r="B201" s="81">
        <v>1010</v>
      </c>
      <c r="C201" s="303"/>
      <c r="D201" s="303"/>
      <c r="E201" s="303"/>
      <c r="F201" s="303"/>
      <c r="G201" s="303"/>
      <c r="H201" s="303"/>
      <c r="I201" s="306"/>
      <c r="J201" s="303"/>
      <c r="K201" s="303"/>
      <c r="L201" s="303"/>
      <c r="M201" s="303"/>
      <c r="N201" s="303"/>
      <c r="O201" s="303"/>
      <c r="P201" s="48">
        <v>0</v>
      </c>
    </row>
    <row r="202" spans="1:16">
      <c r="A202" s="5">
        <v>41251</v>
      </c>
      <c r="B202" s="81">
        <v>1045</v>
      </c>
      <c r="C202" s="303"/>
      <c r="D202" s="303"/>
      <c r="E202" s="303"/>
      <c r="F202" s="303"/>
      <c r="G202" s="303"/>
      <c r="H202" s="303"/>
      <c r="I202" s="306"/>
      <c r="J202" s="303"/>
      <c r="K202" s="303"/>
      <c r="L202" s="303"/>
      <c r="M202" s="303"/>
      <c r="N202" s="303"/>
      <c r="O202" s="303"/>
      <c r="P202" s="48">
        <v>2</v>
      </c>
    </row>
    <row r="203" spans="1:16">
      <c r="A203" s="5">
        <v>41252</v>
      </c>
      <c r="B203" s="81">
        <v>1041</v>
      </c>
      <c r="C203" s="304"/>
      <c r="D203" s="304"/>
      <c r="E203" s="304"/>
      <c r="F203" s="304"/>
      <c r="G203" s="304"/>
      <c r="H203" s="304"/>
      <c r="I203" s="307"/>
      <c r="J203" s="304"/>
      <c r="K203" s="304"/>
      <c r="L203" s="304"/>
      <c r="M203" s="304"/>
      <c r="N203" s="304"/>
      <c r="O203" s="304"/>
      <c r="P203" s="48">
        <v>5</v>
      </c>
    </row>
    <row r="204" spans="1:16">
      <c r="A204" s="5">
        <v>41253</v>
      </c>
      <c r="B204" s="81">
        <v>1059</v>
      </c>
      <c r="C204" s="87"/>
      <c r="D204" s="87"/>
      <c r="E204" s="87"/>
      <c r="F204" s="87"/>
      <c r="G204" s="87"/>
      <c r="H204" s="87"/>
      <c r="I204" s="76"/>
      <c r="J204" s="76"/>
      <c r="K204" s="76"/>
      <c r="L204" s="76"/>
      <c r="M204" s="76"/>
      <c r="N204" s="76"/>
      <c r="O204" s="76" t="str">
        <f>IF(C204&gt;0,C204*'[1]Operations INPUT'!#REF!/1000,"")</f>
        <v/>
      </c>
      <c r="P204" s="48">
        <v>4</v>
      </c>
    </row>
    <row r="205" spans="1:16">
      <c r="A205" s="5">
        <v>41254</v>
      </c>
      <c r="B205" s="81">
        <v>981</v>
      </c>
      <c r="C205" s="303"/>
      <c r="D205" s="303"/>
      <c r="E205" s="303"/>
      <c r="F205" s="303"/>
      <c r="G205" s="303"/>
      <c r="H205" s="303"/>
      <c r="I205" s="306"/>
      <c r="J205" s="303"/>
      <c r="K205" s="302"/>
      <c r="L205" s="302"/>
      <c r="M205" s="302"/>
      <c r="N205" s="302"/>
      <c r="O205" s="302"/>
      <c r="P205" s="47">
        <v>45</v>
      </c>
    </row>
    <row r="206" spans="1:16">
      <c r="A206" s="5">
        <v>41255</v>
      </c>
      <c r="B206" s="81">
        <v>1260</v>
      </c>
      <c r="C206" s="303"/>
      <c r="D206" s="303"/>
      <c r="E206" s="303"/>
      <c r="F206" s="303"/>
      <c r="G206" s="303"/>
      <c r="H206" s="303"/>
      <c r="I206" s="306"/>
      <c r="J206" s="303"/>
      <c r="K206" s="303"/>
      <c r="L206" s="303"/>
      <c r="M206" s="303"/>
      <c r="N206" s="303"/>
      <c r="O206" s="303"/>
      <c r="P206" s="48">
        <v>136</v>
      </c>
    </row>
    <row r="207" spans="1:16">
      <c r="A207" s="5">
        <v>41256</v>
      </c>
      <c r="B207" s="81">
        <v>1055</v>
      </c>
      <c r="C207" s="303"/>
      <c r="D207" s="303"/>
      <c r="E207" s="303"/>
      <c r="F207" s="303"/>
      <c r="G207" s="303"/>
      <c r="H207" s="303"/>
      <c r="I207" s="306"/>
      <c r="J207" s="303"/>
      <c r="K207" s="303"/>
      <c r="L207" s="303"/>
      <c r="M207" s="303"/>
      <c r="N207" s="303"/>
      <c r="O207" s="303"/>
      <c r="P207" s="48">
        <v>25</v>
      </c>
    </row>
    <row r="208" spans="1:16">
      <c r="A208" s="5">
        <v>41257</v>
      </c>
      <c r="B208" s="81">
        <v>1104</v>
      </c>
      <c r="C208" s="303"/>
      <c r="D208" s="303"/>
      <c r="E208" s="303"/>
      <c r="F208" s="303"/>
      <c r="G208" s="303"/>
      <c r="H208" s="303"/>
      <c r="I208" s="306"/>
      <c r="J208" s="303"/>
      <c r="K208" s="303"/>
      <c r="L208" s="303"/>
      <c r="M208" s="303"/>
      <c r="N208" s="303"/>
      <c r="O208" s="303"/>
      <c r="P208" s="47">
        <v>0</v>
      </c>
    </row>
    <row r="209" spans="1:16">
      <c r="A209" s="5">
        <v>41258</v>
      </c>
      <c r="B209" s="81">
        <v>982</v>
      </c>
      <c r="C209" s="303"/>
      <c r="D209" s="303"/>
      <c r="E209" s="303"/>
      <c r="F209" s="303"/>
      <c r="G209" s="303"/>
      <c r="H209" s="303"/>
      <c r="I209" s="306"/>
      <c r="J209" s="303"/>
      <c r="K209" s="303"/>
      <c r="L209" s="303"/>
      <c r="M209" s="303"/>
      <c r="N209" s="303"/>
      <c r="O209" s="303"/>
      <c r="P209" s="47">
        <v>4</v>
      </c>
    </row>
    <row r="210" spans="1:16">
      <c r="A210" s="5">
        <v>41259</v>
      </c>
      <c r="B210" s="81">
        <v>1299</v>
      </c>
      <c r="C210" s="303"/>
      <c r="D210" s="303"/>
      <c r="E210" s="303"/>
      <c r="F210" s="303"/>
      <c r="G210" s="303"/>
      <c r="H210" s="303"/>
      <c r="I210" s="306"/>
      <c r="J210" s="303"/>
      <c r="K210" s="304"/>
      <c r="L210" s="304"/>
      <c r="M210" s="304"/>
      <c r="N210" s="304"/>
      <c r="O210" s="304"/>
      <c r="P210" s="47">
        <v>0</v>
      </c>
    </row>
    <row r="211" spans="1:16">
      <c r="A211" s="5">
        <v>41260</v>
      </c>
      <c r="B211" s="81">
        <v>1044</v>
      </c>
      <c r="C211" s="21">
        <v>0.38</v>
      </c>
      <c r="D211" s="21">
        <v>0</v>
      </c>
      <c r="E211" s="21">
        <v>7.3</v>
      </c>
      <c r="F211" s="21">
        <v>6</v>
      </c>
      <c r="G211" s="21">
        <v>3</v>
      </c>
      <c r="H211" s="21">
        <v>0</v>
      </c>
      <c r="I211" s="24">
        <v>2.7</v>
      </c>
      <c r="J211" s="21">
        <v>0.14000000000000001</v>
      </c>
      <c r="K211" s="21">
        <v>0</v>
      </c>
      <c r="L211" s="21">
        <v>2.9430000000000001</v>
      </c>
      <c r="M211" s="21">
        <v>0</v>
      </c>
      <c r="N211" s="21">
        <v>0.15260000000000001</v>
      </c>
      <c r="O211" s="21">
        <v>3.27</v>
      </c>
      <c r="P211" s="47">
        <v>0</v>
      </c>
    </row>
    <row r="212" spans="1:16">
      <c r="A212" s="5">
        <v>41261</v>
      </c>
      <c r="B212" s="81">
        <v>980</v>
      </c>
      <c r="C212" s="302"/>
      <c r="D212" s="302"/>
      <c r="E212" s="302"/>
      <c r="F212" s="302"/>
      <c r="G212" s="302"/>
      <c r="H212" s="302"/>
      <c r="I212" s="305"/>
      <c r="J212" s="302"/>
      <c r="K212" s="302"/>
      <c r="L212" s="302"/>
      <c r="M212" s="302"/>
      <c r="N212" s="302"/>
      <c r="O212" s="302"/>
      <c r="P212" s="47">
        <v>6</v>
      </c>
    </row>
    <row r="213" spans="1:16">
      <c r="A213" s="5">
        <v>41262</v>
      </c>
      <c r="B213" s="81">
        <v>915</v>
      </c>
      <c r="C213" s="303"/>
      <c r="D213" s="303"/>
      <c r="E213" s="303"/>
      <c r="F213" s="303"/>
      <c r="G213" s="303"/>
      <c r="H213" s="303"/>
      <c r="I213" s="306"/>
      <c r="J213" s="303"/>
      <c r="K213" s="303"/>
      <c r="L213" s="303"/>
      <c r="M213" s="303"/>
      <c r="N213" s="303"/>
      <c r="O213" s="303"/>
      <c r="P213" s="47">
        <v>0</v>
      </c>
    </row>
    <row r="214" spans="1:16">
      <c r="A214" s="5">
        <v>41263</v>
      </c>
      <c r="B214" s="81">
        <v>1261</v>
      </c>
      <c r="C214" s="303"/>
      <c r="D214" s="303"/>
      <c r="E214" s="303"/>
      <c r="F214" s="303"/>
      <c r="G214" s="303"/>
      <c r="H214" s="303"/>
      <c r="I214" s="306"/>
      <c r="J214" s="303"/>
      <c r="K214" s="303"/>
      <c r="L214" s="303"/>
      <c r="M214" s="303"/>
      <c r="N214" s="303"/>
      <c r="O214" s="303"/>
      <c r="P214" s="47">
        <v>0</v>
      </c>
    </row>
    <row r="215" spans="1:16">
      <c r="A215" s="5">
        <v>41264</v>
      </c>
      <c r="B215" s="81">
        <v>1261</v>
      </c>
      <c r="C215" s="303"/>
      <c r="D215" s="303"/>
      <c r="E215" s="303"/>
      <c r="F215" s="303"/>
      <c r="G215" s="303"/>
      <c r="H215" s="303"/>
      <c r="I215" s="306"/>
      <c r="J215" s="303"/>
      <c r="K215" s="303"/>
      <c r="L215" s="303"/>
      <c r="M215" s="303"/>
      <c r="N215" s="303"/>
      <c r="O215" s="303"/>
      <c r="P215" s="48">
        <v>6</v>
      </c>
    </row>
    <row r="216" spans="1:16">
      <c r="A216" s="5">
        <v>41265</v>
      </c>
      <c r="B216" s="81">
        <v>1727</v>
      </c>
      <c r="C216" s="303"/>
      <c r="D216" s="303"/>
      <c r="E216" s="303"/>
      <c r="F216" s="303"/>
      <c r="G216" s="303"/>
      <c r="H216" s="303"/>
      <c r="I216" s="306"/>
      <c r="J216" s="303"/>
      <c r="K216" s="303"/>
      <c r="L216" s="303"/>
      <c r="M216" s="303"/>
      <c r="N216" s="303"/>
      <c r="O216" s="303"/>
      <c r="P216" s="47">
        <v>0</v>
      </c>
    </row>
    <row r="217" spans="1:16">
      <c r="A217" s="5">
        <v>41266</v>
      </c>
      <c r="B217" s="81">
        <v>1137</v>
      </c>
      <c r="C217" s="304"/>
      <c r="D217" s="304"/>
      <c r="E217" s="304"/>
      <c r="F217" s="304"/>
      <c r="G217" s="304"/>
      <c r="H217" s="304"/>
      <c r="I217" s="307"/>
      <c r="J217" s="304"/>
      <c r="K217" s="304"/>
      <c r="L217" s="304"/>
      <c r="M217" s="304"/>
      <c r="N217" s="304"/>
      <c r="O217" s="304"/>
      <c r="P217" s="48">
        <v>13</v>
      </c>
    </row>
    <row r="218" spans="1:16">
      <c r="A218" s="5">
        <v>41267</v>
      </c>
      <c r="B218" s="81">
        <v>1561</v>
      </c>
      <c r="C218" s="87"/>
      <c r="D218" s="87"/>
      <c r="E218" s="87"/>
      <c r="F218" s="87"/>
      <c r="G218" s="87"/>
      <c r="H218" s="87"/>
      <c r="I218" s="76"/>
      <c r="J218" s="76"/>
      <c r="K218" s="76"/>
      <c r="L218" s="76"/>
      <c r="M218" s="76"/>
      <c r="N218" s="76"/>
      <c r="O218" s="76"/>
      <c r="P218" s="47">
        <v>18</v>
      </c>
    </row>
    <row r="219" spans="1:16">
      <c r="A219" s="5">
        <v>41268</v>
      </c>
      <c r="B219" s="81">
        <v>1485</v>
      </c>
      <c r="C219" s="303"/>
      <c r="D219" s="303"/>
      <c r="E219" s="303"/>
      <c r="F219" s="303"/>
      <c r="G219" s="303"/>
      <c r="H219" s="303"/>
      <c r="I219" s="306"/>
      <c r="J219" s="303"/>
      <c r="K219" s="302"/>
      <c r="L219" s="302"/>
      <c r="M219" s="302"/>
      <c r="N219" s="302"/>
      <c r="O219" s="302"/>
      <c r="P219" s="47">
        <v>0</v>
      </c>
    </row>
    <row r="220" spans="1:16">
      <c r="A220" s="5">
        <v>41269</v>
      </c>
      <c r="B220" s="81">
        <v>863</v>
      </c>
      <c r="C220" s="303"/>
      <c r="D220" s="303"/>
      <c r="E220" s="303"/>
      <c r="F220" s="303"/>
      <c r="G220" s="303"/>
      <c r="H220" s="303"/>
      <c r="I220" s="306"/>
      <c r="J220" s="303"/>
      <c r="K220" s="303"/>
      <c r="L220" s="303"/>
      <c r="M220" s="303"/>
      <c r="N220" s="303"/>
      <c r="O220" s="303"/>
      <c r="P220" s="48">
        <v>0</v>
      </c>
    </row>
    <row r="221" spans="1:16">
      <c r="A221" s="5">
        <v>41270</v>
      </c>
      <c r="B221" s="81">
        <v>1472</v>
      </c>
      <c r="C221" s="303"/>
      <c r="D221" s="303"/>
      <c r="E221" s="303"/>
      <c r="F221" s="303"/>
      <c r="G221" s="303"/>
      <c r="H221" s="303"/>
      <c r="I221" s="306"/>
      <c r="J221" s="303"/>
      <c r="K221" s="303"/>
      <c r="L221" s="303"/>
      <c r="M221" s="303"/>
      <c r="N221" s="303"/>
      <c r="O221" s="303"/>
      <c r="P221" s="48">
        <v>0</v>
      </c>
    </row>
    <row r="222" spans="1:16">
      <c r="A222" s="5">
        <v>41271</v>
      </c>
      <c r="B222" s="81">
        <v>1556</v>
      </c>
      <c r="C222" s="303"/>
      <c r="D222" s="303"/>
      <c r="E222" s="303"/>
      <c r="F222" s="303"/>
      <c r="G222" s="303"/>
      <c r="H222" s="303"/>
      <c r="I222" s="306"/>
      <c r="J222" s="303"/>
      <c r="K222" s="303"/>
      <c r="L222" s="303"/>
      <c r="M222" s="303"/>
      <c r="N222" s="303"/>
      <c r="O222" s="303"/>
      <c r="P222" s="47">
        <v>14</v>
      </c>
    </row>
    <row r="223" spans="1:16">
      <c r="A223" s="5">
        <v>41272</v>
      </c>
      <c r="B223" s="81">
        <v>1271</v>
      </c>
      <c r="C223" s="303"/>
      <c r="D223" s="303"/>
      <c r="E223" s="303"/>
      <c r="F223" s="303"/>
      <c r="G223" s="303"/>
      <c r="H223" s="303"/>
      <c r="I223" s="306"/>
      <c r="J223" s="303"/>
      <c r="K223" s="303"/>
      <c r="L223" s="303"/>
      <c r="M223" s="303"/>
      <c r="N223" s="303"/>
      <c r="O223" s="303"/>
      <c r="P223" s="48">
        <v>0</v>
      </c>
    </row>
    <row r="224" spans="1:16">
      <c r="A224" s="5">
        <v>41273</v>
      </c>
      <c r="B224" s="81">
        <v>1450</v>
      </c>
      <c r="C224" s="303"/>
      <c r="D224" s="303"/>
      <c r="E224" s="303"/>
      <c r="F224" s="303"/>
      <c r="G224" s="303"/>
      <c r="H224" s="303"/>
      <c r="I224" s="306"/>
      <c r="J224" s="303"/>
      <c r="K224" s="304"/>
      <c r="L224" s="304"/>
      <c r="M224" s="304"/>
      <c r="N224" s="304"/>
      <c r="O224" s="304"/>
      <c r="P224" s="47">
        <v>19</v>
      </c>
    </row>
    <row r="225" spans="1:16">
      <c r="A225" s="5">
        <v>41274</v>
      </c>
      <c r="B225" s="81">
        <v>1616</v>
      </c>
      <c r="C225" s="21">
        <v>2.1</v>
      </c>
      <c r="D225" s="21">
        <v>0</v>
      </c>
      <c r="E225" s="21">
        <v>7.4</v>
      </c>
      <c r="F225" s="21">
        <v>9</v>
      </c>
      <c r="G225" s="21">
        <v>2</v>
      </c>
      <c r="H225" s="21">
        <v>2</v>
      </c>
      <c r="I225" s="24">
        <v>5</v>
      </c>
      <c r="J225" s="21">
        <v>0.24</v>
      </c>
      <c r="K225" s="21">
        <v>3.1059999999999999</v>
      </c>
      <c r="L225" s="21">
        <v>7.7649999999999997</v>
      </c>
      <c r="M225" s="21">
        <v>0</v>
      </c>
      <c r="N225" s="21">
        <v>0.37272</v>
      </c>
      <c r="O225" s="21">
        <v>3.1059999999999999</v>
      </c>
      <c r="P225" s="47">
        <v>3</v>
      </c>
    </row>
    <row r="226" spans="1:16">
      <c r="A226" s="5">
        <v>41275</v>
      </c>
      <c r="B226" s="81">
        <v>1250</v>
      </c>
      <c r="C226" s="302"/>
      <c r="D226" s="302"/>
      <c r="E226" s="302"/>
      <c r="F226" s="302"/>
      <c r="G226" s="302"/>
      <c r="H226" s="302"/>
      <c r="I226" s="305"/>
      <c r="J226" s="302"/>
      <c r="K226" s="302"/>
      <c r="L226" s="302"/>
      <c r="M226" s="302"/>
      <c r="N226" s="302"/>
      <c r="O226" s="302"/>
      <c r="P226" s="47">
        <v>6</v>
      </c>
    </row>
    <row r="227" spans="1:16">
      <c r="A227" s="5">
        <v>41276</v>
      </c>
      <c r="B227" s="81">
        <v>1585</v>
      </c>
      <c r="C227" s="303"/>
      <c r="D227" s="303"/>
      <c r="E227" s="303"/>
      <c r="F227" s="303"/>
      <c r="G227" s="303"/>
      <c r="H227" s="303"/>
      <c r="I227" s="306"/>
      <c r="J227" s="303"/>
      <c r="K227" s="303"/>
      <c r="L227" s="303"/>
      <c r="M227" s="303"/>
      <c r="N227" s="303"/>
      <c r="O227" s="303"/>
      <c r="P227" s="47">
        <v>8</v>
      </c>
    </row>
    <row r="228" spans="1:16">
      <c r="A228" s="5">
        <v>41277</v>
      </c>
      <c r="B228" s="81">
        <v>1361</v>
      </c>
      <c r="C228" s="303"/>
      <c r="D228" s="303"/>
      <c r="E228" s="303"/>
      <c r="F228" s="303"/>
      <c r="G228" s="303"/>
      <c r="H228" s="303"/>
      <c r="I228" s="306"/>
      <c r="J228" s="303"/>
      <c r="K228" s="303"/>
      <c r="L228" s="303"/>
      <c r="M228" s="303"/>
      <c r="N228" s="303"/>
      <c r="O228" s="303"/>
      <c r="P228" s="47">
        <v>80</v>
      </c>
    </row>
    <row r="229" spans="1:16">
      <c r="A229" s="5">
        <v>41278</v>
      </c>
      <c r="B229" s="81">
        <v>1311</v>
      </c>
      <c r="C229" s="303"/>
      <c r="D229" s="303"/>
      <c r="E229" s="303"/>
      <c r="F229" s="303"/>
      <c r="G229" s="303"/>
      <c r="H229" s="303"/>
      <c r="I229" s="306"/>
      <c r="J229" s="303"/>
      <c r="K229" s="303"/>
      <c r="L229" s="303"/>
      <c r="M229" s="303"/>
      <c r="N229" s="303"/>
      <c r="O229" s="303"/>
      <c r="P229" s="47">
        <v>20</v>
      </c>
    </row>
    <row r="230" spans="1:16">
      <c r="A230" s="5">
        <v>41279</v>
      </c>
      <c r="B230" s="81">
        <v>1422</v>
      </c>
      <c r="C230" s="303"/>
      <c r="D230" s="303"/>
      <c r="E230" s="303"/>
      <c r="F230" s="303"/>
      <c r="G230" s="303"/>
      <c r="H230" s="303"/>
      <c r="I230" s="306"/>
      <c r="J230" s="303"/>
      <c r="K230" s="303"/>
      <c r="L230" s="303"/>
      <c r="M230" s="303"/>
      <c r="N230" s="303"/>
      <c r="O230" s="303"/>
      <c r="P230" s="47">
        <v>13</v>
      </c>
    </row>
    <row r="231" spans="1:16">
      <c r="A231" s="5">
        <v>41280</v>
      </c>
      <c r="B231" s="81">
        <v>984</v>
      </c>
      <c r="C231" s="304"/>
      <c r="D231" s="304"/>
      <c r="E231" s="304"/>
      <c r="F231" s="304"/>
      <c r="G231" s="304"/>
      <c r="H231" s="304"/>
      <c r="I231" s="307"/>
      <c r="J231" s="304"/>
      <c r="K231" s="304"/>
      <c r="L231" s="304"/>
      <c r="M231" s="304"/>
      <c r="N231" s="304"/>
      <c r="O231" s="304"/>
      <c r="P231" s="47">
        <v>20</v>
      </c>
    </row>
    <row r="232" spans="1:16">
      <c r="A232" s="5">
        <v>41281</v>
      </c>
      <c r="B232" s="81">
        <v>1528</v>
      </c>
      <c r="C232" s="87"/>
      <c r="D232" s="87"/>
      <c r="E232" s="87"/>
      <c r="F232" s="87"/>
      <c r="G232" s="87"/>
      <c r="H232" s="87"/>
      <c r="I232" s="76"/>
      <c r="J232" s="76"/>
      <c r="K232" s="76"/>
      <c r="L232" s="76"/>
      <c r="M232" s="76"/>
      <c r="N232" s="76"/>
      <c r="O232" s="76"/>
      <c r="P232" s="48">
        <v>96</v>
      </c>
    </row>
    <row r="233" spans="1:16">
      <c r="A233" s="5">
        <v>41282</v>
      </c>
      <c r="B233" s="81">
        <v>966</v>
      </c>
      <c r="C233" s="303"/>
      <c r="D233" s="303"/>
      <c r="E233" s="303"/>
      <c r="F233" s="303"/>
      <c r="G233" s="303"/>
      <c r="H233" s="303"/>
      <c r="I233" s="306"/>
      <c r="J233" s="303"/>
      <c r="K233" s="302"/>
      <c r="L233" s="302"/>
      <c r="M233" s="302"/>
      <c r="N233" s="302"/>
      <c r="O233" s="302"/>
      <c r="P233" s="47">
        <v>20</v>
      </c>
    </row>
    <row r="234" spans="1:16">
      <c r="A234" s="5">
        <v>41283</v>
      </c>
      <c r="B234" s="81">
        <v>1460</v>
      </c>
      <c r="C234" s="303"/>
      <c r="D234" s="303"/>
      <c r="E234" s="303"/>
      <c r="F234" s="303"/>
      <c r="G234" s="303"/>
      <c r="H234" s="303"/>
      <c r="I234" s="306"/>
      <c r="J234" s="303"/>
      <c r="K234" s="303"/>
      <c r="L234" s="303"/>
      <c r="M234" s="303"/>
      <c r="N234" s="303"/>
      <c r="O234" s="303"/>
      <c r="P234" s="48">
        <v>21</v>
      </c>
    </row>
    <row r="235" spans="1:16">
      <c r="A235" s="5">
        <v>41284</v>
      </c>
      <c r="B235" s="81">
        <v>1375</v>
      </c>
      <c r="C235" s="303"/>
      <c r="D235" s="303"/>
      <c r="E235" s="303"/>
      <c r="F235" s="303"/>
      <c r="G235" s="303"/>
      <c r="H235" s="303"/>
      <c r="I235" s="306"/>
      <c r="J235" s="303"/>
      <c r="K235" s="303"/>
      <c r="L235" s="303"/>
      <c r="M235" s="303"/>
      <c r="N235" s="303"/>
      <c r="O235" s="303"/>
      <c r="P235" s="48">
        <v>3</v>
      </c>
    </row>
    <row r="236" spans="1:16">
      <c r="A236" s="5">
        <v>41285</v>
      </c>
      <c r="B236" s="81">
        <v>1166</v>
      </c>
      <c r="C236" s="303"/>
      <c r="D236" s="303"/>
      <c r="E236" s="303"/>
      <c r="F236" s="303"/>
      <c r="G236" s="303"/>
      <c r="H236" s="303"/>
      <c r="I236" s="306"/>
      <c r="J236" s="303"/>
      <c r="K236" s="303"/>
      <c r="L236" s="303"/>
      <c r="M236" s="303"/>
      <c r="N236" s="303"/>
      <c r="O236" s="303"/>
      <c r="P236" s="48">
        <v>7</v>
      </c>
    </row>
    <row r="237" spans="1:16">
      <c r="A237" s="5">
        <v>41286</v>
      </c>
      <c r="B237" s="81">
        <v>1600</v>
      </c>
      <c r="C237" s="303"/>
      <c r="D237" s="303"/>
      <c r="E237" s="303"/>
      <c r="F237" s="303"/>
      <c r="G237" s="303"/>
      <c r="H237" s="303"/>
      <c r="I237" s="306"/>
      <c r="J237" s="303"/>
      <c r="K237" s="303"/>
      <c r="L237" s="303"/>
      <c r="M237" s="303"/>
      <c r="N237" s="303"/>
      <c r="O237" s="303"/>
      <c r="P237" s="47">
        <v>9</v>
      </c>
    </row>
    <row r="238" spans="1:16">
      <c r="A238" s="5">
        <v>41287</v>
      </c>
      <c r="B238" s="81">
        <v>1067</v>
      </c>
      <c r="C238" s="303"/>
      <c r="D238" s="303"/>
      <c r="E238" s="303"/>
      <c r="F238" s="303"/>
      <c r="G238" s="303"/>
      <c r="H238" s="303"/>
      <c r="I238" s="306"/>
      <c r="J238" s="303"/>
      <c r="K238" s="304"/>
      <c r="L238" s="304"/>
      <c r="M238" s="304"/>
      <c r="N238" s="304"/>
      <c r="O238" s="304"/>
      <c r="P238" s="47">
        <v>0</v>
      </c>
    </row>
    <row r="239" spans="1:16">
      <c r="A239" s="5">
        <v>41288</v>
      </c>
      <c r="B239" s="81">
        <v>1244</v>
      </c>
      <c r="C239" s="21">
        <v>0.51</v>
      </c>
      <c r="D239" s="21">
        <v>0</v>
      </c>
      <c r="E239" s="21">
        <v>7.2</v>
      </c>
      <c r="F239" s="21">
        <v>9</v>
      </c>
      <c r="G239" s="21">
        <v>6</v>
      </c>
      <c r="H239" s="21">
        <v>0</v>
      </c>
      <c r="I239" s="24">
        <v>4.5</v>
      </c>
      <c r="J239" s="21">
        <v>0.25</v>
      </c>
      <c r="K239" s="83">
        <v>0</v>
      </c>
      <c r="L239" s="83">
        <v>5.9489999999999998</v>
      </c>
      <c r="M239" s="83">
        <v>0</v>
      </c>
      <c r="N239" s="83">
        <v>0.33050000000000002</v>
      </c>
      <c r="O239" s="83">
        <v>7.9320000000000004</v>
      </c>
      <c r="P239" s="47">
        <v>25</v>
      </c>
    </row>
    <row r="240" spans="1:16">
      <c r="A240" s="5">
        <v>41289</v>
      </c>
      <c r="B240" s="81">
        <v>1576</v>
      </c>
      <c r="C240" s="302"/>
      <c r="D240" s="302"/>
      <c r="E240" s="302"/>
      <c r="F240" s="302"/>
      <c r="G240" s="302"/>
      <c r="H240" s="302"/>
      <c r="I240" s="305"/>
      <c r="J240" s="302"/>
      <c r="K240" s="302"/>
      <c r="L240" s="302"/>
      <c r="M240" s="302"/>
      <c r="N240" s="302"/>
      <c r="O240" s="302"/>
      <c r="P240" s="47">
        <v>50</v>
      </c>
    </row>
    <row r="241" spans="1:16">
      <c r="A241" s="5">
        <v>41290</v>
      </c>
      <c r="B241" s="81">
        <v>1198</v>
      </c>
      <c r="C241" s="303"/>
      <c r="D241" s="303"/>
      <c r="E241" s="303"/>
      <c r="F241" s="303"/>
      <c r="G241" s="303"/>
      <c r="H241" s="303"/>
      <c r="I241" s="306"/>
      <c r="J241" s="303"/>
      <c r="K241" s="303"/>
      <c r="L241" s="303"/>
      <c r="M241" s="303"/>
      <c r="N241" s="303"/>
      <c r="O241" s="303"/>
      <c r="P241" s="47">
        <v>25</v>
      </c>
    </row>
    <row r="242" spans="1:16">
      <c r="A242" s="5">
        <v>41291</v>
      </c>
      <c r="B242" s="81">
        <v>1226</v>
      </c>
      <c r="C242" s="303"/>
      <c r="D242" s="303"/>
      <c r="E242" s="303"/>
      <c r="F242" s="303"/>
      <c r="G242" s="303"/>
      <c r="H242" s="303"/>
      <c r="I242" s="306"/>
      <c r="J242" s="303"/>
      <c r="K242" s="303"/>
      <c r="L242" s="303"/>
      <c r="M242" s="303"/>
      <c r="N242" s="303"/>
      <c r="O242" s="303"/>
      <c r="P242" s="47">
        <v>3</v>
      </c>
    </row>
    <row r="243" spans="1:16">
      <c r="A243" s="5">
        <v>41292</v>
      </c>
      <c r="B243" s="81">
        <v>991</v>
      </c>
      <c r="C243" s="303"/>
      <c r="D243" s="303"/>
      <c r="E243" s="303"/>
      <c r="F243" s="303"/>
      <c r="G243" s="303"/>
      <c r="H243" s="303"/>
      <c r="I243" s="306"/>
      <c r="J243" s="303"/>
      <c r="K243" s="303"/>
      <c r="L243" s="303"/>
      <c r="M243" s="303"/>
      <c r="N243" s="303"/>
      <c r="O243" s="303"/>
      <c r="P243" s="47">
        <v>0</v>
      </c>
    </row>
    <row r="244" spans="1:16">
      <c r="A244" s="5">
        <v>41293</v>
      </c>
      <c r="B244" s="81">
        <v>1520</v>
      </c>
      <c r="C244" s="303"/>
      <c r="D244" s="303"/>
      <c r="E244" s="303"/>
      <c r="F244" s="303"/>
      <c r="G244" s="303"/>
      <c r="H244" s="303"/>
      <c r="I244" s="306"/>
      <c r="J244" s="303"/>
      <c r="K244" s="303"/>
      <c r="L244" s="303"/>
      <c r="M244" s="303"/>
      <c r="N244" s="303"/>
      <c r="O244" s="303"/>
      <c r="P244" s="47">
        <v>0</v>
      </c>
    </row>
    <row r="245" spans="1:16">
      <c r="A245" s="5">
        <v>41294</v>
      </c>
      <c r="B245" s="81">
        <v>1156</v>
      </c>
      <c r="C245" s="304"/>
      <c r="D245" s="304"/>
      <c r="E245" s="304"/>
      <c r="F245" s="304"/>
      <c r="G245" s="304"/>
      <c r="H245" s="304"/>
      <c r="I245" s="307"/>
      <c r="J245" s="304"/>
      <c r="K245" s="304"/>
      <c r="L245" s="304"/>
      <c r="M245" s="304"/>
      <c r="N245" s="304"/>
      <c r="O245" s="304"/>
      <c r="P245" s="47">
        <v>0</v>
      </c>
    </row>
    <row r="246" spans="1:16">
      <c r="A246" s="5">
        <v>41295</v>
      </c>
      <c r="B246" s="81">
        <v>1122</v>
      </c>
      <c r="C246" s="87"/>
      <c r="D246" s="87"/>
      <c r="E246" s="87"/>
      <c r="F246" s="87"/>
      <c r="G246" s="87"/>
      <c r="H246" s="87"/>
      <c r="I246" s="76"/>
      <c r="J246" s="76"/>
      <c r="K246" s="76"/>
      <c r="L246" s="76"/>
      <c r="M246" s="76"/>
      <c r="N246" s="76"/>
      <c r="O246" s="76"/>
      <c r="P246" s="47">
        <v>4</v>
      </c>
    </row>
    <row r="247" spans="1:16">
      <c r="A247" s="5">
        <v>41296</v>
      </c>
      <c r="B247" s="81">
        <v>1114</v>
      </c>
      <c r="C247" s="303"/>
      <c r="D247" s="303"/>
      <c r="E247" s="303"/>
      <c r="F247" s="303"/>
      <c r="G247" s="303"/>
      <c r="H247" s="303"/>
      <c r="I247" s="306"/>
      <c r="J247" s="303"/>
      <c r="K247" s="302"/>
      <c r="L247" s="302"/>
      <c r="M247" s="302"/>
      <c r="N247" s="302"/>
      <c r="O247" s="302"/>
      <c r="P247" s="47">
        <v>3</v>
      </c>
    </row>
    <row r="248" spans="1:16">
      <c r="A248" s="5">
        <v>41297</v>
      </c>
      <c r="B248" s="81">
        <v>1024</v>
      </c>
      <c r="C248" s="303"/>
      <c r="D248" s="303"/>
      <c r="E248" s="303"/>
      <c r="F248" s="303"/>
      <c r="G248" s="303"/>
      <c r="H248" s="303"/>
      <c r="I248" s="306"/>
      <c r="J248" s="303"/>
      <c r="K248" s="303"/>
      <c r="L248" s="303"/>
      <c r="M248" s="303"/>
      <c r="N248" s="303"/>
      <c r="O248" s="303"/>
      <c r="P248" s="47">
        <v>0</v>
      </c>
    </row>
    <row r="249" spans="1:16">
      <c r="A249" s="5">
        <v>41298</v>
      </c>
      <c r="B249" s="81">
        <v>1095</v>
      </c>
      <c r="C249" s="303"/>
      <c r="D249" s="303"/>
      <c r="E249" s="303"/>
      <c r="F249" s="303"/>
      <c r="G249" s="303"/>
      <c r="H249" s="303"/>
      <c r="I249" s="306"/>
      <c r="J249" s="303"/>
      <c r="K249" s="303"/>
      <c r="L249" s="303"/>
      <c r="M249" s="303"/>
      <c r="N249" s="303"/>
      <c r="O249" s="303"/>
      <c r="P249" s="48">
        <v>0</v>
      </c>
    </row>
    <row r="250" spans="1:16">
      <c r="A250" s="5">
        <v>41299</v>
      </c>
      <c r="B250" s="81">
        <v>1307</v>
      </c>
      <c r="C250" s="303"/>
      <c r="D250" s="303"/>
      <c r="E250" s="303"/>
      <c r="F250" s="303"/>
      <c r="G250" s="303"/>
      <c r="H250" s="303"/>
      <c r="I250" s="306"/>
      <c r="J250" s="303"/>
      <c r="K250" s="303"/>
      <c r="L250" s="303"/>
      <c r="M250" s="303"/>
      <c r="N250" s="303"/>
      <c r="O250" s="303"/>
      <c r="P250" s="48">
        <v>1</v>
      </c>
    </row>
    <row r="251" spans="1:16">
      <c r="A251" s="5">
        <v>41300</v>
      </c>
      <c r="B251" s="81">
        <v>1119</v>
      </c>
      <c r="C251" s="303"/>
      <c r="D251" s="303"/>
      <c r="E251" s="303"/>
      <c r="F251" s="303"/>
      <c r="G251" s="303"/>
      <c r="H251" s="303"/>
      <c r="I251" s="306"/>
      <c r="J251" s="303"/>
      <c r="K251" s="303"/>
      <c r="L251" s="303"/>
      <c r="M251" s="303"/>
      <c r="N251" s="303"/>
      <c r="O251" s="303"/>
      <c r="P251" s="48">
        <v>0</v>
      </c>
    </row>
    <row r="252" spans="1:16">
      <c r="A252" s="5">
        <v>41301</v>
      </c>
      <c r="B252" s="81">
        <v>1614</v>
      </c>
      <c r="C252" s="303"/>
      <c r="D252" s="303"/>
      <c r="E252" s="303"/>
      <c r="F252" s="303"/>
      <c r="G252" s="303"/>
      <c r="H252" s="303"/>
      <c r="I252" s="306"/>
      <c r="J252" s="303"/>
      <c r="K252" s="304"/>
      <c r="L252" s="304"/>
      <c r="M252" s="304"/>
      <c r="N252" s="304"/>
      <c r="O252" s="304"/>
      <c r="P252" s="48">
        <v>0</v>
      </c>
    </row>
    <row r="253" spans="1:16">
      <c r="A253" s="5">
        <v>41302</v>
      </c>
      <c r="B253" s="81">
        <v>1740</v>
      </c>
      <c r="C253" s="21">
        <v>0.23</v>
      </c>
      <c r="D253" s="21">
        <v>0</v>
      </c>
      <c r="E253" s="21">
        <v>7.1</v>
      </c>
      <c r="F253" s="21">
        <v>4</v>
      </c>
      <c r="G253" s="21">
        <v>2</v>
      </c>
      <c r="H253" s="21">
        <v>0</v>
      </c>
      <c r="I253" s="24">
        <v>2.4</v>
      </c>
      <c r="J253" s="21">
        <v>0.24</v>
      </c>
      <c r="K253" s="21">
        <v>0</v>
      </c>
      <c r="L253" s="21">
        <v>5.88</v>
      </c>
      <c r="M253" s="21">
        <v>0</v>
      </c>
      <c r="N253" s="21">
        <v>0.58799999999999997</v>
      </c>
      <c r="O253" s="21">
        <v>4.9000000000000004</v>
      </c>
      <c r="P253" s="48">
        <v>0</v>
      </c>
    </row>
    <row r="254" spans="1:16">
      <c r="A254" s="5">
        <v>41303</v>
      </c>
      <c r="B254" s="81">
        <v>3853</v>
      </c>
      <c r="C254" s="302"/>
      <c r="D254" s="302"/>
      <c r="E254" s="302"/>
      <c r="F254" s="302"/>
      <c r="G254" s="302"/>
      <c r="H254" s="302"/>
      <c r="I254" s="305"/>
      <c r="J254" s="302"/>
      <c r="K254" s="302"/>
      <c r="L254" s="302"/>
      <c r="M254" s="302"/>
      <c r="N254" s="302"/>
      <c r="O254" s="302"/>
      <c r="P254" s="48">
        <v>0</v>
      </c>
    </row>
    <row r="255" spans="1:16">
      <c r="A255" s="5">
        <v>41304</v>
      </c>
      <c r="B255" s="81">
        <v>4049</v>
      </c>
      <c r="C255" s="303"/>
      <c r="D255" s="303"/>
      <c r="E255" s="303"/>
      <c r="F255" s="303"/>
      <c r="G255" s="303"/>
      <c r="H255" s="303"/>
      <c r="I255" s="306"/>
      <c r="J255" s="303"/>
      <c r="K255" s="303"/>
      <c r="L255" s="303"/>
      <c r="M255" s="303"/>
      <c r="N255" s="303"/>
      <c r="O255" s="303"/>
      <c r="P255" s="48">
        <v>8</v>
      </c>
    </row>
    <row r="256" spans="1:16">
      <c r="A256" s="5">
        <v>41305</v>
      </c>
      <c r="B256" s="81">
        <v>3184</v>
      </c>
      <c r="C256" s="303"/>
      <c r="D256" s="303"/>
      <c r="E256" s="303"/>
      <c r="F256" s="303"/>
      <c r="G256" s="303"/>
      <c r="H256" s="303"/>
      <c r="I256" s="306"/>
      <c r="J256" s="303"/>
      <c r="K256" s="303"/>
      <c r="L256" s="303"/>
      <c r="M256" s="303"/>
      <c r="N256" s="303"/>
      <c r="O256" s="303"/>
      <c r="P256" s="48">
        <v>0</v>
      </c>
    </row>
    <row r="257" spans="1:16">
      <c r="A257" s="5">
        <v>41306</v>
      </c>
      <c r="B257" s="81">
        <v>1958</v>
      </c>
      <c r="C257" s="303"/>
      <c r="D257" s="303"/>
      <c r="E257" s="303"/>
      <c r="F257" s="303"/>
      <c r="G257" s="303"/>
      <c r="H257" s="303"/>
      <c r="I257" s="306"/>
      <c r="J257" s="303"/>
      <c r="K257" s="303"/>
      <c r="L257" s="303"/>
      <c r="M257" s="303"/>
      <c r="N257" s="303"/>
      <c r="O257" s="303"/>
      <c r="P257" s="47">
        <v>0</v>
      </c>
    </row>
    <row r="258" spans="1:16">
      <c r="A258" s="5">
        <v>41307</v>
      </c>
      <c r="B258" s="81">
        <v>1921</v>
      </c>
      <c r="C258" s="303"/>
      <c r="D258" s="303"/>
      <c r="E258" s="303"/>
      <c r="F258" s="303"/>
      <c r="G258" s="303"/>
      <c r="H258" s="303"/>
      <c r="I258" s="306"/>
      <c r="J258" s="303"/>
      <c r="K258" s="303"/>
      <c r="L258" s="303"/>
      <c r="M258" s="303"/>
      <c r="N258" s="303"/>
      <c r="O258" s="303"/>
      <c r="P258" s="47">
        <v>0</v>
      </c>
    </row>
    <row r="259" spans="1:16">
      <c r="A259" s="5">
        <v>41308</v>
      </c>
      <c r="B259" s="81">
        <v>1477</v>
      </c>
      <c r="C259" s="304"/>
      <c r="D259" s="304"/>
      <c r="E259" s="304"/>
      <c r="F259" s="304"/>
      <c r="G259" s="304"/>
      <c r="H259" s="304"/>
      <c r="I259" s="307"/>
      <c r="J259" s="304"/>
      <c r="K259" s="304"/>
      <c r="L259" s="304"/>
      <c r="M259" s="304"/>
      <c r="N259" s="304"/>
      <c r="O259" s="304"/>
      <c r="P259" s="47">
        <v>0</v>
      </c>
    </row>
    <row r="260" spans="1:16">
      <c r="A260" s="5">
        <v>41309</v>
      </c>
      <c r="B260" s="81">
        <v>1470</v>
      </c>
      <c r="C260" s="76"/>
      <c r="D260" s="76"/>
      <c r="E260" s="76"/>
      <c r="F260" s="76"/>
      <c r="G260" s="76"/>
      <c r="H260" s="76"/>
      <c r="I260" s="77"/>
      <c r="J260" s="76"/>
      <c r="K260" s="76"/>
      <c r="L260" s="76"/>
      <c r="M260" s="76"/>
      <c r="N260" s="76"/>
      <c r="O260" s="76"/>
      <c r="P260" s="47">
        <v>0</v>
      </c>
    </row>
    <row r="261" spans="1:16">
      <c r="A261" s="5">
        <v>41310</v>
      </c>
      <c r="B261" s="81">
        <v>1549</v>
      </c>
      <c r="C261" s="302"/>
      <c r="D261" s="302"/>
      <c r="E261" s="302"/>
      <c r="F261" s="302"/>
      <c r="G261" s="302"/>
      <c r="H261" s="302"/>
      <c r="I261" s="305"/>
      <c r="J261" s="302"/>
      <c r="K261" s="302"/>
      <c r="L261" s="302"/>
      <c r="M261" s="302"/>
      <c r="N261" s="302"/>
      <c r="O261" s="302"/>
      <c r="P261" s="47">
        <v>0</v>
      </c>
    </row>
    <row r="262" spans="1:16">
      <c r="A262" s="5">
        <v>41311</v>
      </c>
      <c r="B262" s="81">
        <v>1313</v>
      </c>
      <c r="C262" s="303"/>
      <c r="D262" s="303"/>
      <c r="E262" s="303"/>
      <c r="F262" s="303"/>
      <c r="G262" s="303"/>
      <c r="H262" s="303"/>
      <c r="I262" s="306"/>
      <c r="J262" s="303"/>
      <c r="K262" s="303"/>
      <c r="L262" s="303"/>
      <c r="M262" s="303"/>
      <c r="N262" s="303"/>
      <c r="O262" s="303"/>
      <c r="P262" s="47">
        <v>0</v>
      </c>
    </row>
    <row r="263" spans="1:16">
      <c r="A263" s="5">
        <v>41312</v>
      </c>
      <c r="B263" s="81">
        <v>1491</v>
      </c>
      <c r="C263" s="303"/>
      <c r="D263" s="303"/>
      <c r="E263" s="303"/>
      <c r="F263" s="303"/>
      <c r="G263" s="303"/>
      <c r="H263" s="303"/>
      <c r="I263" s="306"/>
      <c r="J263" s="303"/>
      <c r="K263" s="303"/>
      <c r="L263" s="303"/>
      <c r="M263" s="303"/>
      <c r="N263" s="303"/>
      <c r="O263" s="303"/>
      <c r="P263" s="48">
        <v>0</v>
      </c>
    </row>
    <row r="264" spans="1:16">
      <c r="A264" s="5">
        <v>41313</v>
      </c>
      <c r="B264" s="81">
        <v>2279</v>
      </c>
      <c r="C264" s="303"/>
      <c r="D264" s="303"/>
      <c r="E264" s="303"/>
      <c r="F264" s="303"/>
      <c r="G264" s="303"/>
      <c r="H264" s="303"/>
      <c r="I264" s="306"/>
      <c r="J264" s="303"/>
      <c r="K264" s="303"/>
      <c r="L264" s="303"/>
      <c r="M264" s="303"/>
      <c r="N264" s="303"/>
      <c r="O264" s="303"/>
      <c r="P264" s="48">
        <v>0</v>
      </c>
    </row>
    <row r="265" spans="1:16">
      <c r="A265" s="5">
        <v>41314</v>
      </c>
      <c r="B265" s="81">
        <v>1688</v>
      </c>
      <c r="C265" s="303"/>
      <c r="D265" s="303"/>
      <c r="E265" s="303"/>
      <c r="F265" s="303"/>
      <c r="G265" s="303"/>
      <c r="H265" s="303"/>
      <c r="I265" s="306"/>
      <c r="J265" s="303"/>
      <c r="K265" s="303"/>
      <c r="L265" s="303"/>
      <c r="M265" s="303"/>
      <c r="N265" s="303"/>
      <c r="O265" s="303"/>
      <c r="P265" s="48">
        <v>0</v>
      </c>
    </row>
    <row r="266" spans="1:16">
      <c r="A266" s="5">
        <v>41315</v>
      </c>
      <c r="B266" s="81">
        <v>1551</v>
      </c>
      <c r="C266" s="304"/>
      <c r="D266" s="304"/>
      <c r="E266" s="304"/>
      <c r="F266" s="304"/>
      <c r="G266" s="304"/>
      <c r="H266" s="304"/>
      <c r="I266" s="307"/>
      <c r="J266" s="304"/>
      <c r="K266" s="304"/>
      <c r="L266" s="304"/>
      <c r="M266" s="304"/>
      <c r="N266" s="304"/>
      <c r="O266" s="304"/>
      <c r="P266" s="47">
        <v>7</v>
      </c>
    </row>
    <row r="267" spans="1:16">
      <c r="A267" s="5">
        <v>41316</v>
      </c>
      <c r="B267" s="81">
        <v>1470</v>
      </c>
      <c r="C267" s="21">
        <v>0.38</v>
      </c>
      <c r="D267" s="21">
        <v>0</v>
      </c>
      <c r="E267" s="21">
        <v>7.2</v>
      </c>
      <c r="F267" s="21">
        <v>0</v>
      </c>
      <c r="G267" s="21">
        <v>6</v>
      </c>
      <c r="H267" s="21">
        <v>0</v>
      </c>
      <c r="I267" s="24">
        <v>3.1</v>
      </c>
      <c r="J267" s="21">
        <v>0.11</v>
      </c>
      <c r="K267" s="21">
        <v>0</v>
      </c>
      <c r="L267" s="21">
        <v>4.5415000000000001</v>
      </c>
      <c r="M267" s="21">
        <v>0</v>
      </c>
      <c r="N267" s="21">
        <v>0.16115000000000002</v>
      </c>
      <c r="O267" s="21">
        <v>8.7899999999999991</v>
      </c>
      <c r="P267" s="47">
        <v>0</v>
      </c>
    </row>
    <row r="268" spans="1:16">
      <c r="A268" s="5">
        <v>41317</v>
      </c>
      <c r="B268" s="81">
        <v>1440</v>
      </c>
      <c r="C268" s="302"/>
      <c r="D268" s="302"/>
      <c r="E268" s="302"/>
      <c r="F268" s="302"/>
      <c r="G268" s="302"/>
      <c r="H268" s="302"/>
      <c r="I268" s="305"/>
      <c r="J268" s="302"/>
      <c r="K268" s="302"/>
      <c r="L268" s="302"/>
      <c r="M268" s="302"/>
      <c r="N268" s="302"/>
      <c r="O268" s="302"/>
      <c r="P268" s="47">
        <v>0</v>
      </c>
    </row>
    <row r="269" spans="1:16">
      <c r="A269" s="5">
        <v>41318</v>
      </c>
      <c r="B269" s="81">
        <v>1350</v>
      </c>
      <c r="C269" s="303"/>
      <c r="D269" s="303"/>
      <c r="E269" s="303"/>
      <c r="F269" s="303"/>
      <c r="G269" s="303"/>
      <c r="H269" s="303"/>
      <c r="I269" s="306"/>
      <c r="J269" s="303"/>
      <c r="K269" s="303"/>
      <c r="L269" s="303"/>
      <c r="M269" s="303"/>
      <c r="N269" s="303"/>
      <c r="O269" s="303"/>
      <c r="P269" s="48">
        <v>30</v>
      </c>
    </row>
    <row r="270" spans="1:16">
      <c r="A270" s="5">
        <v>41319</v>
      </c>
      <c r="B270" s="81">
        <v>1445</v>
      </c>
      <c r="C270" s="303"/>
      <c r="D270" s="303"/>
      <c r="E270" s="303"/>
      <c r="F270" s="303"/>
      <c r="G270" s="303"/>
      <c r="H270" s="303"/>
      <c r="I270" s="306"/>
      <c r="J270" s="303"/>
      <c r="K270" s="303"/>
      <c r="L270" s="303"/>
      <c r="M270" s="303"/>
      <c r="N270" s="303"/>
      <c r="O270" s="303"/>
      <c r="P270" s="47">
        <v>0</v>
      </c>
    </row>
    <row r="271" spans="1:16">
      <c r="A271" s="5">
        <v>41320</v>
      </c>
      <c r="B271" s="81">
        <v>1629</v>
      </c>
      <c r="C271" s="303"/>
      <c r="D271" s="303"/>
      <c r="E271" s="303"/>
      <c r="F271" s="303"/>
      <c r="G271" s="303"/>
      <c r="H271" s="303"/>
      <c r="I271" s="306"/>
      <c r="J271" s="303"/>
      <c r="K271" s="303"/>
      <c r="L271" s="303"/>
      <c r="M271" s="303"/>
      <c r="N271" s="303"/>
      <c r="O271" s="303"/>
      <c r="P271" s="47">
        <v>0</v>
      </c>
    </row>
    <row r="272" spans="1:16">
      <c r="A272" s="5">
        <v>41321</v>
      </c>
      <c r="B272" s="81">
        <v>1396</v>
      </c>
      <c r="C272" s="303"/>
      <c r="D272" s="303"/>
      <c r="E272" s="303"/>
      <c r="F272" s="303"/>
      <c r="G272" s="303"/>
      <c r="H272" s="303"/>
      <c r="I272" s="306"/>
      <c r="J272" s="303"/>
      <c r="K272" s="303"/>
      <c r="L272" s="303"/>
      <c r="M272" s="303"/>
      <c r="N272" s="303"/>
      <c r="O272" s="303"/>
      <c r="P272" s="47">
        <v>7</v>
      </c>
    </row>
    <row r="273" spans="1:16">
      <c r="A273" s="5">
        <v>41322</v>
      </c>
      <c r="B273" s="81">
        <v>1666</v>
      </c>
      <c r="C273" s="304"/>
      <c r="D273" s="304"/>
      <c r="E273" s="304"/>
      <c r="F273" s="304"/>
      <c r="G273" s="304"/>
      <c r="H273" s="304"/>
      <c r="I273" s="307"/>
      <c r="J273" s="304"/>
      <c r="K273" s="304"/>
      <c r="L273" s="304"/>
      <c r="M273" s="304"/>
      <c r="N273" s="304"/>
      <c r="O273" s="304"/>
      <c r="P273" s="47">
        <v>39</v>
      </c>
    </row>
    <row r="274" spans="1:16">
      <c r="A274" s="5">
        <v>41323</v>
      </c>
      <c r="B274" s="81">
        <v>1698</v>
      </c>
      <c r="C274" s="76"/>
      <c r="D274" s="76"/>
      <c r="E274" s="76"/>
      <c r="F274" s="76"/>
      <c r="G274" s="76"/>
      <c r="H274" s="76"/>
      <c r="I274" s="77"/>
      <c r="J274" s="76"/>
      <c r="K274" s="76"/>
      <c r="L274" s="76"/>
      <c r="M274" s="76"/>
      <c r="N274" s="76"/>
      <c r="O274" s="76"/>
      <c r="P274" s="47">
        <v>10</v>
      </c>
    </row>
    <row r="275" spans="1:16">
      <c r="A275" s="5">
        <v>41324</v>
      </c>
      <c r="B275" s="81">
        <v>1789</v>
      </c>
      <c r="C275" s="302"/>
      <c r="D275" s="302"/>
      <c r="E275" s="302"/>
      <c r="F275" s="302"/>
      <c r="G275" s="302"/>
      <c r="H275" s="302"/>
      <c r="I275" s="305"/>
      <c r="J275" s="302"/>
      <c r="K275" s="302"/>
      <c r="L275" s="302"/>
      <c r="M275" s="302"/>
      <c r="N275" s="302"/>
      <c r="O275" s="302"/>
      <c r="P275" s="47">
        <v>9</v>
      </c>
    </row>
    <row r="276" spans="1:16">
      <c r="A276" s="5">
        <v>41325</v>
      </c>
      <c r="B276" s="81">
        <v>4616</v>
      </c>
      <c r="C276" s="303"/>
      <c r="D276" s="303"/>
      <c r="E276" s="303"/>
      <c r="F276" s="303"/>
      <c r="G276" s="303"/>
      <c r="H276" s="303"/>
      <c r="I276" s="306"/>
      <c r="J276" s="303"/>
      <c r="K276" s="303"/>
      <c r="L276" s="303"/>
      <c r="M276" s="303"/>
      <c r="N276" s="303"/>
      <c r="O276" s="303"/>
      <c r="P276" s="47">
        <v>4</v>
      </c>
    </row>
    <row r="277" spans="1:16">
      <c r="A277" s="5">
        <v>41326</v>
      </c>
      <c r="B277" s="81">
        <v>3437</v>
      </c>
      <c r="C277" s="303"/>
      <c r="D277" s="303"/>
      <c r="E277" s="303"/>
      <c r="F277" s="303"/>
      <c r="G277" s="303"/>
      <c r="H277" s="303"/>
      <c r="I277" s="306"/>
      <c r="J277" s="303"/>
      <c r="K277" s="303"/>
      <c r="L277" s="303"/>
      <c r="M277" s="303"/>
      <c r="N277" s="303"/>
      <c r="O277" s="303"/>
      <c r="P277" s="47">
        <v>0</v>
      </c>
    </row>
    <row r="278" spans="1:16">
      <c r="A278" s="5">
        <v>41327</v>
      </c>
      <c r="B278" s="81">
        <v>2927</v>
      </c>
      <c r="C278" s="303"/>
      <c r="D278" s="303"/>
      <c r="E278" s="303"/>
      <c r="F278" s="303"/>
      <c r="G278" s="303"/>
      <c r="H278" s="303"/>
      <c r="I278" s="306"/>
      <c r="J278" s="303"/>
      <c r="K278" s="303"/>
      <c r="L278" s="303"/>
      <c r="M278" s="303"/>
      <c r="N278" s="303"/>
      <c r="O278" s="303"/>
      <c r="P278" s="47">
        <v>49</v>
      </c>
    </row>
    <row r="279" spans="1:16">
      <c r="A279" s="5">
        <v>41328</v>
      </c>
      <c r="B279" s="81">
        <v>5349</v>
      </c>
      <c r="C279" s="303"/>
      <c r="D279" s="303"/>
      <c r="E279" s="303"/>
      <c r="F279" s="303"/>
      <c r="G279" s="303"/>
      <c r="H279" s="303"/>
      <c r="I279" s="306"/>
      <c r="J279" s="303"/>
      <c r="K279" s="303"/>
      <c r="L279" s="303"/>
      <c r="M279" s="303"/>
      <c r="N279" s="303"/>
      <c r="O279" s="303"/>
      <c r="P279" s="47">
        <v>0</v>
      </c>
    </row>
    <row r="280" spans="1:16">
      <c r="A280" s="5">
        <v>41329</v>
      </c>
      <c r="B280" s="81">
        <v>4872</v>
      </c>
      <c r="C280" s="304"/>
      <c r="D280" s="304"/>
      <c r="E280" s="304"/>
      <c r="F280" s="304"/>
      <c r="G280" s="304"/>
      <c r="H280" s="304"/>
      <c r="I280" s="307"/>
      <c r="J280" s="304"/>
      <c r="K280" s="304"/>
      <c r="L280" s="304"/>
      <c r="M280" s="304"/>
      <c r="N280" s="304"/>
      <c r="O280" s="304"/>
      <c r="P280" s="47">
        <v>0</v>
      </c>
    </row>
    <row r="281" spans="1:16">
      <c r="A281" s="5">
        <v>41330</v>
      </c>
      <c r="B281" s="81">
        <v>3944</v>
      </c>
      <c r="C281" s="21">
        <v>0.36</v>
      </c>
      <c r="D281" s="21">
        <v>0</v>
      </c>
      <c r="E281" s="21">
        <v>6.8</v>
      </c>
      <c r="F281" s="21">
        <v>0</v>
      </c>
      <c r="G281" s="21">
        <v>14</v>
      </c>
      <c r="H281" s="21">
        <v>0</v>
      </c>
      <c r="I281" s="24">
        <v>2.7</v>
      </c>
      <c r="J281" s="21">
        <v>0.45</v>
      </c>
      <c r="K281" s="21">
        <v>0</v>
      </c>
      <c r="L281" s="21">
        <v>11.207700000000001</v>
      </c>
      <c r="M281" s="21">
        <v>0</v>
      </c>
      <c r="N281" s="21">
        <v>1.86795</v>
      </c>
      <c r="O281" s="21">
        <v>58.113999999999997</v>
      </c>
      <c r="P281" s="47">
        <v>26</v>
      </c>
    </row>
    <row r="282" spans="1:16">
      <c r="A282" s="5">
        <v>41331</v>
      </c>
      <c r="B282" s="81">
        <v>3661</v>
      </c>
      <c r="C282" s="302"/>
      <c r="D282" s="302"/>
      <c r="E282" s="302"/>
      <c r="F282" s="302"/>
      <c r="G282" s="302"/>
      <c r="H282" s="302"/>
      <c r="I282" s="305"/>
      <c r="J282" s="302"/>
      <c r="K282" s="302"/>
      <c r="L282" s="302"/>
      <c r="M282" s="302"/>
      <c r="N282" s="302"/>
      <c r="O282" s="302"/>
      <c r="P282" s="47">
        <v>20</v>
      </c>
    </row>
    <row r="283" spans="1:16">
      <c r="A283" s="5">
        <v>41332</v>
      </c>
      <c r="B283" s="81">
        <v>2943</v>
      </c>
      <c r="C283" s="303"/>
      <c r="D283" s="303"/>
      <c r="E283" s="303"/>
      <c r="F283" s="303"/>
      <c r="G283" s="303"/>
      <c r="H283" s="303"/>
      <c r="I283" s="306"/>
      <c r="J283" s="303"/>
      <c r="K283" s="303"/>
      <c r="L283" s="303"/>
      <c r="M283" s="303"/>
      <c r="N283" s="303"/>
      <c r="O283" s="303"/>
      <c r="P283" s="47">
        <v>0</v>
      </c>
    </row>
    <row r="284" spans="1:16">
      <c r="A284" s="5">
        <v>41333</v>
      </c>
      <c r="B284" s="81">
        <v>2620</v>
      </c>
      <c r="C284" s="303"/>
      <c r="D284" s="303"/>
      <c r="E284" s="303"/>
      <c r="F284" s="303"/>
      <c r="G284" s="303"/>
      <c r="H284" s="303"/>
      <c r="I284" s="306"/>
      <c r="J284" s="303"/>
      <c r="K284" s="303"/>
      <c r="L284" s="303"/>
      <c r="M284" s="303"/>
      <c r="N284" s="303"/>
      <c r="O284" s="303"/>
      <c r="P284" s="47">
        <v>0</v>
      </c>
    </row>
    <row r="285" spans="1:16">
      <c r="A285" s="5">
        <v>41334</v>
      </c>
      <c r="B285" s="82">
        <v>2382</v>
      </c>
      <c r="C285" s="303"/>
      <c r="D285" s="303"/>
      <c r="E285" s="303"/>
      <c r="F285" s="303"/>
      <c r="G285" s="303"/>
      <c r="H285" s="303"/>
      <c r="I285" s="306"/>
      <c r="J285" s="303"/>
      <c r="K285" s="303"/>
      <c r="L285" s="303"/>
      <c r="M285" s="303"/>
      <c r="N285" s="303"/>
      <c r="O285" s="303"/>
      <c r="P285" s="47">
        <v>95</v>
      </c>
    </row>
    <row r="286" spans="1:16">
      <c r="A286" s="5">
        <v>41335</v>
      </c>
      <c r="B286" s="82">
        <v>2329</v>
      </c>
      <c r="C286" s="303"/>
      <c r="D286" s="303"/>
      <c r="E286" s="303"/>
      <c r="F286" s="303"/>
      <c r="G286" s="303"/>
      <c r="H286" s="303"/>
      <c r="I286" s="306"/>
      <c r="J286" s="303"/>
      <c r="K286" s="303"/>
      <c r="L286" s="303"/>
      <c r="M286" s="303"/>
      <c r="N286" s="303"/>
      <c r="O286" s="303"/>
      <c r="P286" s="47">
        <v>0</v>
      </c>
    </row>
    <row r="287" spans="1:16">
      <c r="A287" s="5">
        <v>41336</v>
      </c>
      <c r="B287" s="82">
        <v>5002</v>
      </c>
      <c r="C287" s="304"/>
      <c r="D287" s="304"/>
      <c r="E287" s="304"/>
      <c r="F287" s="304"/>
      <c r="G287" s="304"/>
      <c r="H287" s="304"/>
      <c r="I287" s="307"/>
      <c r="J287" s="304"/>
      <c r="K287" s="304"/>
      <c r="L287" s="304"/>
      <c r="M287" s="304"/>
      <c r="N287" s="304"/>
      <c r="O287" s="304"/>
      <c r="P287" s="47">
        <v>0</v>
      </c>
    </row>
    <row r="288" spans="1:16">
      <c r="A288" s="5">
        <v>41337</v>
      </c>
      <c r="B288" s="82">
        <v>5871</v>
      </c>
      <c r="C288" s="76"/>
      <c r="D288" s="76"/>
      <c r="E288" s="76"/>
      <c r="F288" s="76"/>
      <c r="G288" s="76"/>
      <c r="H288" s="76"/>
      <c r="I288" s="77"/>
      <c r="J288" s="76"/>
      <c r="K288" s="76"/>
      <c r="L288" s="76"/>
      <c r="M288" s="76"/>
      <c r="N288" s="76"/>
      <c r="O288" s="76"/>
      <c r="P288" s="47">
        <v>0</v>
      </c>
    </row>
    <row r="289" spans="1:16">
      <c r="A289" s="5">
        <v>41338</v>
      </c>
      <c r="B289" s="82">
        <v>4029</v>
      </c>
      <c r="C289" s="302"/>
      <c r="D289" s="302"/>
      <c r="E289" s="302"/>
      <c r="F289" s="302"/>
      <c r="G289" s="302"/>
      <c r="H289" s="302"/>
      <c r="I289" s="305"/>
      <c r="J289" s="302"/>
      <c r="K289" s="302"/>
      <c r="L289" s="302"/>
      <c r="M289" s="302"/>
      <c r="N289" s="302"/>
      <c r="O289" s="302"/>
      <c r="P289" s="47">
        <v>0</v>
      </c>
    </row>
    <row r="290" spans="1:16">
      <c r="A290" s="5">
        <v>41339</v>
      </c>
      <c r="B290" s="82">
        <v>3031</v>
      </c>
      <c r="C290" s="303"/>
      <c r="D290" s="303"/>
      <c r="E290" s="303"/>
      <c r="F290" s="303"/>
      <c r="G290" s="303"/>
      <c r="H290" s="303"/>
      <c r="I290" s="306"/>
      <c r="J290" s="303"/>
      <c r="K290" s="303"/>
      <c r="L290" s="303"/>
      <c r="M290" s="303"/>
      <c r="N290" s="303"/>
      <c r="O290" s="303"/>
      <c r="P290" s="47">
        <v>0</v>
      </c>
    </row>
    <row r="291" spans="1:16">
      <c r="A291" s="5">
        <v>41340</v>
      </c>
      <c r="B291" s="82">
        <v>2832</v>
      </c>
      <c r="C291" s="303"/>
      <c r="D291" s="303"/>
      <c r="E291" s="303"/>
      <c r="F291" s="303"/>
      <c r="G291" s="303"/>
      <c r="H291" s="303"/>
      <c r="I291" s="306"/>
      <c r="J291" s="303"/>
      <c r="K291" s="303"/>
      <c r="L291" s="303"/>
      <c r="M291" s="303"/>
      <c r="N291" s="303"/>
      <c r="O291" s="303"/>
      <c r="P291" s="47">
        <v>0</v>
      </c>
    </row>
    <row r="292" spans="1:16">
      <c r="A292" s="5">
        <v>41341</v>
      </c>
      <c r="B292" s="82">
        <v>2646</v>
      </c>
      <c r="C292" s="303"/>
      <c r="D292" s="303"/>
      <c r="E292" s="303"/>
      <c r="F292" s="303"/>
      <c r="G292" s="303"/>
      <c r="H292" s="303"/>
      <c r="I292" s="306"/>
      <c r="J292" s="303"/>
      <c r="K292" s="303"/>
      <c r="L292" s="303"/>
      <c r="M292" s="303"/>
      <c r="N292" s="303"/>
      <c r="O292" s="303"/>
      <c r="P292" s="47">
        <v>0</v>
      </c>
    </row>
    <row r="293" spans="1:16">
      <c r="A293" s="5">
        <v>41342</v>
      </c>
      <c r="B293" s="82">
        <v>2232</v>
      </c>
      <c r="C293" s="303"/>
      <c r="D293" s="303"/>
      <c r="E293" s="303"/>
      <c r="F293" s="303"/>
      <c r="G293" s="303"/>
      <c r="H293" s="303"/>
      <c r="I293" s="306"/>
      <c r="J293" s="303"/>
      <c r="K293" s="303"/>
      <c r="L293" s="303"/>
      <c r="M293" s="303"/>
      <c r="N293" s="303"/>
      <c r="O293" s="303"/>
      <c r="P293" s="47">
        <v>0</v>
      </c>
    </row>
    <row r="294" spans="1:16">
      <c r="A294" s="5">
        <v>41343</v>
      </c>
      <c r="B294" s="82">
        <v>2350</v>
      </c>
      <c r="C294" s="304"/>
      <c r="D294" s="304"/>
      <c r="E294" s="304"/>
      <c r="F294" s="304"/>
      <c r="G294" s="304"/>
      <c r="H294" s="304"/>
      <c r="I294" s="307"/>
      <c r="J294" s="304"/>
      <c r="K294" s="304"/>
      <c r="L294" s="304"/>
      <c r="M294" s="304"/>
      <c r="N294" s="304"/>
      <c r="O294" s="304"/>
      <c r="P294" s="47">
        <v>0</v>
      </c>
    </row>
    <row r="295" spans="1:16">
      <c r="A295" s="5">
        <v>41344</v>
      </c>
      <c r="B295" s="82">
        <v>2013</v>
      </c>
      <c r="C295" s="21">
        <v>0.26</v>
      </c>
      <c r="D295" s="21">
        <v>0</v>
      </c>
      <c r="E295" s="21">
        <v>7</v>
      </c>
      <c r="F295" s="21">
        <v>1</v>
      </c>
      <c r="G295" s="21">
        <v>5</v>
      </c>
      <c r="H295" s="21">
        <v>0</v>
      </c>
      <c r="I295" s="24">
        <v>3.9</v>
      </c>
      <c r="J295" s="21">
        <v>0.24</v>
      </c>
      <c r="K295" s="21">
        <v>0</v>
      </c>
      <c r="L295" s="21">
        <v>8.7086999999999986</v>
      </c>
      <c r="M295" s="21">
        <v>0</v>
      </c>
      <c r="N295" s="21">
        <v>0.53591999999999995</v>
      </c>
      <c r="O295" s="21">
        <v>11.164999999999999</v>
      </c>
      <c r="P295" s="47">
        <v>0</v>
      </c>
    </row>
    <row r="296" spans="1:16">
      <c r="A296" s="5">
        <v>41345</v>
      </c>
      <c r="B296" s="82">
        <v>1910</v>
      </c>
      <c r="C296" s="302"/>
      <c r="D296" s="302"/>
      <c r="E296" s="302"/>
      <c r="F296" s="302"/>
      <c r="G296" s="302"/>
      <c r="H296" s="302"/>
      <c r="I296" s="305"/>
      <c r="J296" s="302"/>
      <c r="K296" s="302"/>
      <c r="L296" s="302"/>
      <c r="M296" s="302"/>
      <c r="N296" s="302"/>
      <c r="O296" s="302"/>
      <c r="P296" s="47">
        <v>0</v>
      </c>
    </row>
    <row r="297" spans="1:16">
      <c r="A297" s="5">
        <v>41346</v>
      </c>
      <c r="B297" s="82">
        <v>2555</v>
      </c>
      <c r="C297" s="303"/>
      <c r="D297" s="303"/>
      <c r="E297" s="303"/>
      <c r="F297" s="303"/>
      <c r="G297" s="303"/>
      <c r="H297" s="303"/>
      <c r="I297" s="306"/>
      <c r="J297" s="303"/>
      <c r="K297" s="303"/>
      <c r="L297" s="303"/>
      <c r="M297" s="303"/>
      <c r="N297" s="303"/>
      <c r="O297" s="303"/>
      <c r="P297" s="47">
        <v>0</v>
      </c>
    </row>
    <row r="298" spans="1:16">
      <c r="A298" s="5">
        <v>41347</v>
      </c>
      <c r="B298" s="82">
        <v>2248</v>
      </c>
      <c r="C298" s="303"/>
      <c r="D298" s="303"/>
      <c r="E298" s="303"/>
      <c r="F298" s="303"/>
      <c r="G298" s="303"/>
      <c r="H298" s="303"/>
      <c r="I298" s="306"/>
      <c r="J298" s="303"/>
      <c r="K298" s="303"/>
      <c r="L298" s="303"/>
      <c r="M298" s="303"/>
      <c r="N298" s="303"/>
      <c r="O298" s="303"/>
      <c r="P298" s="47">
        <v>0</v>
      </c>
    </row>
    <row r="299" spans="1:16">
      <c r="A299" s="5">
        <v>41348</v>
      </c>
      <c r="B299" s="82">
        <v>2121</v>
      </c>
      <c r="C299" s="303"/>
      <c r="D299" s="303"/>
      <c r="E299" s="303"/>
      <c r="F299" s="303"/>
      <c r="G299" s="303"/>
      <c r="H299" s="303"/>
      <c r="I299" s="306"/>
      <c r="J299" s="303"/>
      <c r="K299" s="303"/>
      <c r="L299" s="303"/>
      <c r="M299" s="303"/>
      <c r="N299" s="303"/>
      <c r="O299" s="303"/>
      <c r="P299" s="47">
        <v>0</v>
      </c>
    </row>
    <row r="300" spans="1:16">
      <c r="A300" s="5">
        <v>41349</v>
      </c>
      <c r="B300" s="82">
        <v>1816</v>
      </c>
      <c r="C300" s="303"/>
      <c r="D300" s="303"/>
      <c r="E300" s="303"/>
      <c r="F300" s="303"/>
      <c r="G300" s="303"/>
      <c r="H300" s="303"/>
      <c r="I300" s="306"/>
      <c r="J300" s="303"/>
      <c r="K300" s="303"/>
      <c r="L300" s="303"/>
      <c r="M300" s="303"/>
      <c r="N300" s="303"/>
      <c r="O300" s="303"/>
      <c r="P300" s="47">
        <v>0</v>
      </c>
    </row>
    <row r="301" spans="1:16">
      <c r="A301" s="5">
        <v>41350</v>
      </c>
      <c r="B301" s="82">
        <v>1862</v>
      </c>
      <c r="C301" s="304"/>
      <c r="D301" s="304"/>
      <c r="E301" s="304"/>
      <c r="F301" s="304"/>
      <c r="G301" s="304"/>
      <c r="H301" s="304"/>
      <c r="I301" s="307"/>
      <c r="J301" s="304"/>
      <c r="K301" s="304"/>
      <c r="L301" s="304"/>
      <c r="M301" s="304"/>
      <c r="N301" s="304"/>
      <c r="O301" s="304"/>
      <c r="P301" s="47">
        <v>4</v>
      </c>
    </row>
    <row r="302" spans="1:16">
      <c r="A302" s="5">
        <v>41351</v>
      </c>
      <c r="B302" s="82">
        <v>1503</v>
      </c>
      <c r="C302" s="76"/>
      <c r="D302" s="76"/>
      <c r="E302" s="76"/>
      <c r="F302" s="76"/>
      <c r="G302" s="76"/>
      <c r="H302" s="76"/>
      <c r="I302" s="77"/>
      <c r="J302" s="76"/>
      <c r="K302" s="76"/>
      <c r="L302" s="76"/>
      <c r="M302" s="76"/>
      <c r="N302" s="76"/>
      <c r="O302" s="76"/>
      <c r="P302" s="47">
        <v>0</v>
      </c>
    </row>
    <row r="303" spans="1:16">
      <c r="A303" s="5">
        <v>41352</v>
      </c>
      <c r="B303" s="82">
        <v>2234</v>
      </c>
      <c r="C303" s="302"/>
      <c r="D303" s="302"/>
      <c r="E303" s="302"/>
      <c r="F303" s="302"/>
      <c r="G303" s="302"/>
      <c r="H303" s="302"/>
      <c r="I303" s="305"/>
      <c r="J303" s="302"/>
      <c r="K303" s="302"/>
      <c r="L303" s="302"/>
      <c r="M303" s="302"/>
      <c r="N303" s="302"/>
      <c r="O303" s="302"/>
      <c r="P303" s="47">
        <v>3</v>
      </c>
    </row>
    <row r="304" spans="1:16">
      <c r="A304" s="5">
        <v>41353</v>
      </c>
      <c r="B304" s="82">
        <v>1391</v>
      </c>
      <c r="C304" s="303"/>
      <c r="D304" s="303"/>
      <c r="E304" s="303"/>
      <c r="F304" s="303"/>
      <c r="G304" s="303"/>
      <c r="H304" s="303"/>
      <c r="I304" s="306"/>
      <c r="J304" s="303"/>
      <c r="K304" s="303"/>
      <c r="L304" s="303"/>
      <c r="M304" s="303"/>
      <c r="N304" s="303"/>
      <c r="O304" s="303"/>
      <c r="P304" s="47">
        <v>1</v>
      </c>
    </row>
    <row r="305" spans="1:16">
      <c r="A305" s="5">
        <v>41354</v>
      </c>
      <c r="B305" s="82">
        <v>1601</v>
      </c>
      <c r="C305" s="303"/>
      <c r="D305" s="303"/>
      <c r="E305" s="303"/>
      <c r="F305" s="303"/>
      <c r="G305" s="303"/>
      <c r="H305" s="303"/>
      <c r="I305" s="306"/>
      <c r="J305" s="303"/>
      <c r="K305" s="303"/>
      <c r="L305" s="303"/>
      <c r="M305" s="303"/>
      <c r="N305" s="303"/>
      <c r="O305" s="303"/>
      <c r="P305" s="47">
        <v>0</v>
      </c>
    </row>
    <row r="306" spans="1:16">
      <c r="A306" s="5">
        <v>41355</v>
      </c>
      <c r="B306" s="82">
        <v>1699</v>
      </c>
      <c r="C306" s="303"/>
      <c r="D306" s="303"/>
      <c r="E306" s="303"/>
      <c r="F306" s="303"/>
      <c r="G306" s="303"/>
      <c r="H306" s="303"/>
      <c r="I306" s="306"/>
      <c r="J306" s="303"/>
      <c r="K306" s="303"/>
      <c r="L306" s="303"/>
      <c r="M306" s="303"/>
      <c r="N306" s="303"/>
      <c r="O306" s="303"/>
      <c r="P306" s="47">
        <v>34</v>
      </c>
    </row>
    <row r="307" spans="1:16">
      <c r="A307" s="5">
        <v>41356</v>
      </c>
      <c r="B307" s="82">
        <v>2000</v>
      </c>
      <c r="C307" s="303"/>
      <c r="D307" s="303"/>
      <c r="E307" s="303"/>
      <c r="F307" s="303"/>
      <c r="G307" s="303"/>
      <c r="H307" s="303"/>
      <c r="I307" s="306"/>
      <c r="J307" s="303"/>
      <c r="K307" s="303"/>
      <c r="L307" s="303"/>
      <c r="M307" s="303"/>
      <c r="N307" s="303"/>
      <c r="O307" s="303"/>
      <c r="P307" s="47">
        <v>0</v>
      </c>
    </row>
    <row r="308" spans="1:16">
      <c r="A308" s="5">
        <v>41357</v>
      </c>
      <c r="B308" s="82">
        <v>1642</v>
      </c>
      <c r="C308" s="304"/>
      <c r="D308" s="304"/>
      <c r="E308" s="304"/>
      <c r="F308" s="304"/>
      <c r="G308" s="304"/>
      <c r="H308" s="304"/>
      <c r="I308" s="307"/>
      <c r="J308" s="304"/>
      <c r="K308" s="304"/>
      <c r="L308" s="304"/>
      <c r="M308" s="304"/>
      <c r="N308" s="304"/>
      <c r="O308" s="304"/>
      <c r="P308" s="47">
        <v>0</v>
      </c>
    </row>
    <row r="309" spans="1:16">
      <c r="A309" s="5">
        <v>41358</v>
      </c>
      <c r="B309" s="82">
        <v>1318</v>
      </c>
      <c r="C309" s="21">
        <v>0.4</v>
      </c>
      <c r="D309" s="21">
        <v>0</v>
      </c>
      <c r="E309" s="21">
        <v>7</v>
      </c>
      <c r="F309" s="21">
        <v>100</v>
      </c>
      <c r="G309" s="21">
        <v>1</v>
      </c>
      <c r="H309" s="21">
        <v>0</v>
      </c>
      <c r="I309" s="24">
        <v>3.7</v>
      </c>
      <c r="J309" s="21">
        <v>0.11</v>
      </c>
      <c r="K309" s="21">
        <v>0</v>
      </c>
      <c r="L309" s="21">
        <v>5.9237000000000011</v>
      </c>
      <c r="M309" s="21">
        <v>0</v>
      </c>
      <c r="N309" s="21">
        <v>0.17611000000000002</v>
      </c>
      <c r="O309" s="21">
        <v>1.601</v>
      </c>
      <c r="P309" s="47">
        <v>18</v>
      </c>
    </row>
    <row r="310" spans="1:16">
      <c r="A310" s="5">
        <v>41359</v>
      </c>
      <c r="B310" s="82">
        <v>1300</v>
      </c>
      <c r="C310" s="302"/>
      <c r="D310" s="302"/>
      <c r="E310" s="302"/>
      <c r="F310" s="302"/>
      <c r="G310" s="302"/>
      <c r="H310" s="302"/>
      <c r="I310" s="305"/>
      <c r="J310" s="302"/>
      <c r="K310" s="302"/>
      <c r="L310" s="302"/>
      <c r="M310" s="302"/>
      <c r="N310" s="302"/>
      <c r="O310" s="302"/>
      <c r="P310" s="47">
        <v>3</v>
      </c>
    </row>
    <row r="311" spans="1:16">
      <c r="A311" s="5">
        <v>41360</v>
      </c>
      <c r="B311" s="82">
        <v>1919</v>
      </c>
      <c r="C311" s="303"/>
      <c r="D311" s="303"/>
      <c r="E311" s="303"/>
      <c r="F311" s="303"/>
      <c r="G311" s="303"/>
      <c r="H311" s="303"/>
      <c r="I311" s="306"/>
      <c r="J311" s="303"/>
      <c r="K311" s="303"/>
      <c r="L311" s="303"/>
      <c r="M311" s="303"/>
      <c r="N311" s="303"/>
      <c r="O311" s="303"/>
      <c r="P311" s="47">
        <v>0</v>
      </c>
    </row>
    <row r="312" spans="1:16">
      <c r="A312" s="5">
        <v>41361</v>
      </c>
      <c r="B312" s="82">
        <v>1940</v>
      </c>
      <c r="C312" s="303"/>
      <c r="D312" s="303"/>
      <c r="E312" s="303"/>
      <c r="F312" s="303"/>
      <c r="G312" s="303"/>
      <c r="H312" s="303"/>
      <c r="I312" s="306"/>
      <c r="J312" s="303"/>
      <c r="K312" s="303"/>
      <c r="L312" s="303"/>
      <c r="M312" s="303"/>
      <c r="N312" s="303"/>
      <c r="O312" s="303"/>
      <c r="P312" s="47">
        <v>0</v>
      </c>
    </row>
    <row r="313" spans="1:16">
      <c r="A313" s="5">
        <v>41362</v>
      </c>
      <c r="B313" s="82">
        <v>1500</v>
      </c>
      <c r="C313" s="303"/>
      <c r="D313" s="303"/>
      <c r="E313" s="303"/>
      <c r="F313" s="303"/>
      <c r="G313" s="303"/>
      <c r="H313" s="303"/>
      <c r="I313" s="306"/>
      <c r="J313" s="303"/>
      <c r="K313" s="303"/>
      <c r="L313" s="303"/>
      <c r="M313" s="303"/>
      <c r="N313" s="303"/>
      <c r="O313" s="303"/>
      <c r="P313" s="47">
        <v>2</v>
      </c>
    </row>
    <row r="314" spans="1:16">
      <c r="A314" s="5">
        <v>41363</v>
      </c>
      <c r="B314" s="82">
        <v>1446</v>
      </c>
      <c r="C314" s="303"/>
      <c r="D314" s="303"/>
      <c r="E314" s="303"/>
      <c r="F314" s="303"/>
      <c r="G314" s="303"/>
      <c r="H314" s="303"/>
      <c r="I314" s="306"/>
      <c r="J314" s="303"/>
      <c r="K314" s="303"/>
      <c r="L314" s="303"/>
      <c r="M314" s="303"/>
      <c r="N314" s="303"/>
      <c r="O314" s="303"/>
      <c r="P314" s="47">
        <v>0</v>
      </c>
    </row>
    <row r="315" spans="1:16">
      <c r="A315" s="5">
        <v>41364</v>
      </c>
      <c r="B315" s="82">
        <v>1606</v>
      </c>
      <c r="C315" s="304"/>
      <c r="D315" s="304"/>
      <c r="E315" s="304"/>
      <c r="F315" s="304"/>
      <c r="G315" s="304"/>
      <c r="H315" s="304"/>
      <c r="I315" s="307"/>
      <c r="J315" s="304"/>
      <c r="K315" s="304"/>
      <c r="L315" s="304"/>
      <c r="M315" s="304"/>
      <c r="N315" s="304"/>
      <c r="O315" s="304"/>
      <c r="P315" s="47">
        <v>0</v>
      </c>
    </row>
    <row r="316" spans="1:16">
      <c r="A316" s="5">
        <v>41365</v>
      </c>
      <c r="B316" s="82">
        <v>1912</v>
      </c>
      <c r="C316" s="76"/>
      <c r="D316" s="76"/>
      <c r="E316" s="76"/>
      <c r="F316" s="76"/>
      <c r="G316" s="76"/>
      <c r="H316" s="76"/>
      <c r="I316" s="77"/>
      <c r="J316" s="76"/>
      <c r="K316" s="76"/>
      <c r="L316" s="76"/>
      <c r="M316" s="76"/>
      <c r="N316" s="76"/>
      <c r="O316" s="76"/>
      <c r="P316" s="47">
        <v>0</v>
      </c>
    </row>
    <row r="317" spans="1:16">
      <c r="A317" s="5">
        <v>41366</v>
      </c>
      <c r="B317" s="82">
        <v>1838</v>
      </c>
      <c r="C317" s="302"/>
      <c r="D317" s="302"/>
      <c r="E317" s="302"/>
      <c r="F317" s="302"/>
      <c r="G317" s="302"/>
      <c r="H317" s="302"/>
      <c r="I317" s="305"/>
      <c r="J317" s="302"/>
      <c r="K317" s="302"/>
      <c r="L317" s="302"/>
      <c r="M317" s="302"/>
      <c r="N317" s="302"/>
      <c r="O317" s="302"/>
      <c r="P317" s="47">
        <v>0</v>
      </c>
    </row>
    <row r="318" spans="1:16">
      <c r="A318" s="5">
        <v>41367</v>
      </c>
      <c r="B318" s="82">
        <v>1898</v>
      </c>
      <c r="C318" s="303"/>
      <c r="D318" s="303"/>
      <c r="E318" s="303"/>
      <c r="F318" s="303"/>
      <c r="G318" s="303"/>
      <c r="H318" s="303"/>
      <c r="I318" s="306"/>
      <c r="J318" s="303"/>
      <c r="K318" s="303"/>
      <c r="L318" s="303"/>
      <c r="M318" s="303"/>
      <c r="N318" s="303"/>
      <c r="O318" s="303"/>
      <c r="P318" s="47">
        <v>0</v>
      </c>
    </row>
    <row r="319" spans="1:16">
      <c r="A319" s="5">
        <v>41368</v>
      </c>
      <c r="B319" s="82">
        <v>1342</v>
      </c>
      <c r="C319" s="303"/>
      <c r="D319" s="303"/>
      <c r="E319" s="303"/>
      <c r="F319" s="303"/>
      <c r="G319" s="303"/>
      <c r="H319" s="303"/>
      <c r="I319" s="306"/>
      <c r="J319" s="303"/>
      <c r="K319" s="303"/>
      <c r="L319" s="303"/>
      <c r="M319" s="303"/>
      <c r="N319" s="303"/>
      <c r="O319" s="303"/>
      <c r="P319" s="47">
        <v>0</v>
      </c>
    </row>
    <row r="320" spans="1:16">
      <c r="A320" s="5">
        <v>41369</v>
      </c>
      <c r="B320" s="82">
        <v>2155</v>
      </c>
      <c r="C320" s="303"/>
      <c r="D320" s="303"/>
      <c r="E320" s="303"/>
      <c r="F320" s="303"/>
      <c r="G320" s="303"/>
      <c r="H320" s="303"/>
      <c r="I320" s="306"/>
      <c r="J320" s="303"/>
      <c r="K320" s="303"/>
      <c r="L320" s="303"/>
      <c r="M320" s="303"/>
      <c r="N320" s="303"/>
      <c r="O320" s="303"/>
      <c r="P320" s="47">
        <v>0</v>
      </c>
    </row>
    <row r="321" spans="1:16">
      <c r="A321" s="5">
        <v>41370</v>
      </c>
      <c r="B321" s="82">
        <v>2425</v>
      </c>
      <c r="C321" s="303"/>
      <c r="D321" s="303"/>
      <c r="E321" s="303"/>
      <c r="F321" s="303"/>
      <c r="G321" s="303"/>
      <c r="H321" s="303"/>
      <c r="I321" s="306"/>
      <c r="J321" s="303"/>
      <c r="K321" s="303"/>
      <c r="L321" s="303"/>
      <c r="M321" s="303"/>
      <c r="N321" s="303"/>
      <c r="O321" s="303"/>
      <c r="P321" s="47">
        <v>4</v>
      </c>
    </row>
    <row r="322" spans="1:16">
      <c r="A322" s="5">
        <v>41371</v>
      </c>
      <c r="B322" s="82">
        <v>2440</v>
      </c>
      <c r="C322" s="304"/>
      <c r="D322" s="304"/>
      <c r="E322" s="304"/>
      <c r="F322" s="304"/>
      <c r="G322" s="304"/>
      <c r="H322" s="304"/>
      <c r="I322" s="307"/>
      <c r="J322" s="304"/>
      <c r="K322" s="304"/>
      <c r="L322" s="304"/>
      <c r="M322" s="304"/>
      <c r="N322" s="304"/>
      <c r="O322" s="304"/>
      <c r="P322" s="47">
        <v>35</v>
      </c>
    </row>
    <row r="323" spans="1:16">
      <c r="A323" s="5">
        <v>41372</v>
      </c>
      <c r="B323" s="82">
        <v>2290</v>
      </c>
      <c r="C323" s="21">
        <v>0.33</v>
      </c>
      <c r="D323" s="21">
        <v>0</v>
      </c>
      <c r="E323" s="21">
        <v>7</v>
      </c>
      <c r="F323" s="21">
        <v>1</v>
      </c>
      <c r="G323" s="21">
        <v>4</v>
      </c>
      <c r="H323" s="21">
        <v>0</v>
      </c>
      <c r="I323" s="24">
        <v>3.8</v>
      </c>
      <c r="J323" s="21">
        <v>0.08</v>
      </c>
      <c r="K323" s="21">
        <v>0</v>
      </c>
      <c r="L323" s="21">
        <v>9.6747999999999994</v>
      </c>
      <c r="M323" s="21">
        <v>0</v>
      </c>
      <c r="N323" s="21">
        <v>0.20368</v>
      </c>
      <c r="O323" s="21">
        <v>10.183999999999999</v>
      </c>
      <c r="P323" s="47">
        <v>1</v>
      </c>
    </row>
    <row r="324" spans="1:16">
      <c r="A324" s="5">
        <v>41373</v>
      </c>
      <c r="B324" s="82">
        <v>2026</v>
      </c>
      <c r="C324" s="302"/>
      <c r="D324" s="302"/>
      <c r="E324" s="302"/>
      <c r="F324" s="302"/>
      <c r="G324" s="302"/>
      <c r="H324" s="302"/>
      <c r="I324" s="305"/>
      <c r="J324" s="302"/>
      <c r="K324" s="302"/>
      <c r="L324" s="302"/>
      <c r="M324" s="302"/>
      <c r="N324" s="302"/>
      <c r="O324" s="302"/>
      <c r="P324" s="47">
        <v>1</v>
      </c>
    </row>
    <row r="325" spans="1:16">
      <c r="A325" s="5">
        <v>41374</v>
      </c>
      <c r="B325" s="82">
        <v>2304</v>
      </c>
      <c r="C325" s="303"/>
      <c r="D325" s="303"/>
      <c r="E325" s="303"/>
      <c r="F325" s="303"/>
      <c r="G325" s="303"/>
      <c r="H325" s="303"/>
      <c r="I325" s="306"/>
      <c r="J325" s="303"/>
      <c r="K325" s="303"/>
      <c r="L325" s="303"/>
      <c r="M325" s="303"/>
      <c r="N325" s="303"/>
      <c r="O325" s="303"/>
      <c r="P325" s="47">
        <v>0</v>
      </c>
    </row>
    <row r="326" spans="1:16">
      <c r="A326" s="5">
        <v>41375</v>
      </c>
      <c r="B326" s="82">
        <v>3211</v>
      </c>
      <c r="C326" s="303"/>
      <c r="D326" s="303"/>
      <c r="E326" s="303"/>
      <c r="F326" s="303"/>
      <c r="G326" s="303"/>
      <c r="H326" s="303"/>
      <c r="I326" s="306"/>
      <c r="J326" s="303"/>
      <c r="K326" s="303"/>
      <c r="L326" s="303"/>
      <c r="M326" s="303"/>
      <c r="N326" s="303"/>
      <c r="O326" s="303"/>
      <c r="P326" s="47">
        <v>2</v>
      </c>
    </row>
    <row r="327" spans="1:16">
      <c r="A327" s="5">
        <v>41376</v>
      </c>
      <c r="B327" s="82">
        <v>2183</v>
      </c>
      <c r="C327" s="303"/>
      <c r="D327" s="303"/>
      <c r="E327" s="303"/>
      <c r="F327" s="303"/>
      <c r="G327" s="303"/>
      <c r="H327" s="303"/>
      <c r="I327" s="306"/>
      <c r="J327" s="303"/>
      <c r="K327" s="303"/>
      <c r="L327" s="303"/>
      <c r="M327" s="303"/>
      <c r="N327" s="303"/>
      <c r="O327" s="303"/>
      <c r="P327" s="47">
        <v>0</v>
      </c>
    </row>
    <row r="328" spans="1:16">
      <c r="A328" s="5">
        <v>41377</v>
      </c>
      <c r="B328" s="82">
        <v>2804</v>
      </c>
      <c r="C328" s="303"/>
      <c r="D328" s="303"/>
      <c r="E328" s="303"/>
      <c r="F328" s="303"/>
      <c r="G328" s="303"/>
      <c r="H328" s="303"/>
      <c r="I328" s="306"/>
      <c r="J328" s="303"/>
      <c r="K328" s="303"/>
      <c r="L328" s="303"/>
      <c r="M328" s="303"/>
      <c r="N328" s="303"/>
      <c r="O328" s="303"/>
      <c r="P328" s="47">
        <v>6</v>
      </c>
    </row>
    <row r="329" spans="1:16">
      <c r="A329" s="5">
        <v>41378</v>
      </c>
      <c r="B329" s="82">
        <v>3337</v>
      </c>
      <c r="C329" s="304"/>
      <c r="D329" s="304"/>
      <c r="E329" s="304"/>
      <c r="F329" s="304"/>
      <c r="G329" s="304"/>
      <c r="H329" s="304"/>
      <c r="I329" s="307"/>
      <c r="J329" s="304"/>
      <c r="K329" s="304"/>
      <c r="L329" s="304"/>
      <c r="M329" s="304"/>
      <c r="N329" s="304"/>
      <c r="O329" s="304"/>
      <c r="P329" s="47">
        <v>0</v>
      </c>
    </row>
    <row r="330" spans="1:16">
      <c r="A330" s="5">
        <v>41379</v>
      </c>
      <c r="B330" s="82">
        <v>2827</v>
      </c>
      <c r="C330" s="76"/>
      <c r="D330" s="76"/>
      <c r="E330" s="76"/>
      <c r="F330" s="76"/>
      <c r="G330" s="76"/>
      <c r="H330" s="76"/>
      <c r="I330" s="77"/>
      <c r="J330" s="76"/>
      <c r="K330" s="76"/>
      <c r="L330" s="76"/>
      <c r="M330" s="76"/>
      <c r="N330" s="76"/>
      <c r="O330" s="76"/>
      <c r="P330" s="47">
        <v>0</v>
      </c>
    </row>
    <row r="331" spans="1:16">
      <c r="A331" s="5">
        <v>41380</v>
      </c>
      <c r="B331" s="82">
        <v>2051</v>
      </c>
      <c r="C331" s="302"/>
      <c r="D331" s="302"/>
      <c r="E331" s="302"/>
      <c r="F331" s="302"/>
      <c r="G331" s="302"/>
      <c r="H331" s="302"/>
      <c r="I331" s="305"/>
      <c r="J331" s="302"/>
      <c r="K331" s="302"/>
      <c r="L331" s="302"/>
      <c r="M331" s="302"/>
      <c r="N331" s="302"/>
      <c r="O331" s="302"/>
      <c r="P331" s="47">
        <v>0</v>
      </c>
    </row>
    <row r="332" spans="1:16">
      <c r="A332" s="5">
        <v>41381</v>
      </c>
      <c r="B332" s="82">
        <v>2657</v>
      </c>
      <c r="C332" s="303"/>
      <c r="D332" s="303"/>
      <c r="E332" s="303"/>
      <c r="F332" s="303"/>
      <c r="G332" s="303"/>
      <c r="H332" s="303"/>
      <c r="I332" s="306"/>
      <c r="J332" s="303"/>
      <c r="K332" s="303"/>
      <c r="L332" s="303"/>
      <c r="M332" s="303"/>
      <c r="N332" s="303"/>
      <c r="O332" s="303"/>
      <c r="P332" s="47">
        <v>25</v>
      </c>
    </row>
    <row r="333" spans="1:16">
      <c r="A333" s="5">
        <v>41382</v>
      </c>
      <c r="B333" s="82">
        <v>4440</v>
      </c>
      <c r="C333" s="303"/>
      <c r="D333" s="303"/>
      <c r="E333" s="303"/>
      <c r="F333" s="303"/>
      <c r="G333" s="303"/>
      <c r="H333" s="303"/>
      <c r="I333" s="306"/>
      <c r="J333" s="303"/>
      <c r="K333" s="303"/>
      <c r="L333" s="303"/>
      <c r="M333" s="303"/>
      <c r="N333" s="303"/>
      <c r="O333" s="303"/>
      <c r="P333" s="47">
        <v>0</v>
      </c>
    </row>
    <row r="334" spans="1:16">
      <c r="A334" s="5">
        <v>41383</v>
      </c>
      <c r="B334" s="82">
        <v>2907</v>
      </c>
      <c r="C334" s="303"/>
      <c r="D334" s="303"/>
      <c r="E334" s="303"/>
      <c r="F334" s="303"/>
      <c r="G334" s="303"/>
      <c r="H334" s="303"/>
      <c r="I334" s="306"/>
      <c r="J334" s="303"/>
      <c r="K334" s="303"/>
      <c r="L334" s="303"/>
      <c r="M334" s="303"/>
      <c r="N334" s="303"/>
      <c r="O334" s="303"/>
      <c r="P334" s="47">
        <v>0</v>
      </c>
    </row>
    <row r="335" spans="1:16">
      <c r="A335" s="5">
        <v>41384</v>
      </c>
      <c r="B335" s="82">
        <v>2585</v>
      </c>
      <c r="C335" s="303"/>
      <c r="D335" s="303"/>
      <c r="E335" s="303"/>
      <c r="F335" s="303"/>
      <c r="G335" s="303"/>
      <c r="H335" s="303"/>
      <c r="I335" s="306"/>
      <c r="J335" s="303"/>
      <c r="K335" s="303"/>
      <c r="L335" s="303"/>
      <c r="M335" s="303"/>
      <c r="N335" s="303"/>
      <c r="O335" s="303"/>
      <c r="P335" s="47">
        <v>0</v>
      </c>
    </row>
    <row r="336" spans="1:16">
      <c r="A336" s="5">
        <v>41385</v>
      </c>
      <c r="B336" s="82">
        <v>2116</v>
      </c>
      <c r="C336" s="304"/>
      <c r="D336" s="304"/>
      <c r="E336" s="304"/>
      <c r="F336" s="304"/>
      <c r="G336" s="304"/>
      <c r="H336" s="304"/>
      <c r="I336" s="307"/>
      <c r="J336" s="304"/>
      <c r="K336" s="304"/>
      <c r="L336" s="304"/>
      <c r="M336" s="304"/>
      <c r="N336" s="304"/>
      <c r="O336" s="304"/>
      <c r="P336" s="47">
        <v>0</v>
      </c>
    </row>
    <row r="337" spans="1:16">
      <c r="A337" s="5">
        <v>41386</v>
      </c>
      <c r="B337" s="82">
        <v>2202</v>
      </c>
      <c r="C337" s="21">
        <v>0.31</v>
      </c>
      <c r="D337" s="21">
        <v>0</v>
      </c>
      <c r="E337" s="21">
        <v>7.1</v>
      </c>
      <c r="F337" s="21">
        <v>0</v>
      </c>
      <c r="G337" s="21">
        <v>3</v>
      </c>
      <c r="H337" s="21">
        <v>0</v>
      </c>
      <c r="I337" s="24">
        <v>4.0999999999999996</v>
      </c>
      <c r="J337" s="21">
        <v>0.09</v>
      </c>
      <c r="K337" s="21">
        <v>0</v>
      </c>
      <c r="L337" s="21">
        <v>9.5652999999999988</v>
      </c>
      <c r="M337" s="21">
        <v>0</v>
      </c>
      <c r="N337" s="21">
        <v>0.20996999999999999</v>
      </c>
      <c r="O337" s="21">
        <v>6.9989999999999997</v>
      </c>
      <c r="P337" s="47">
        <v>0</v>
      </c>
    </row>
    <row r="338" spans="1:16">
      <c r="A338" s="5">
        <v>41387</v>
      </c>
      <c r="B338" s="82">
        <v>2136</v>
      </c>
      <c r="C338" s="302"/>
      <c r="D338" s="302"/>
      <c r="E338" s="302"/>
      <c r="F338" s="302"/>
      <c r="G338" s="302"/>
      <c r="H338" s="302"/>
      <c r="I338" s="305"/>
      <c r="J338" s="302"/>
      <c r="K338" s="302"/>
      <c r="L338" s="302"/>
      <c r="M338" s="302"/>
      <c r="N338" s="302"/>
      <c r="O338" s="302"/>
      <c r="P338" s="47">
        <v>0</v>
      </c>
    </row>
    <row r="339" spans="1:16">
      <c r="A339" s="5">
        <v>41388</v>
      </c>
      <c r="B339" s="82">
        <v>2064</v>
      </c>
      <c r="C339" s="303"/>
      <c r="D339" s="303"/>
      <c r="E339" s="303"/>
      <c r="F339" s="303"/>
      <c r="G339" s="303"/>
      <c r="H339" s="303"/>
      <c r="I339" s="306"/>
      <c r="J339" s="303"/>
      <c r="K339" s="303"/>
      <c r="L339" s="303"/>
      <c r="M339" s="303"/>
      <c r="N339" s="303"/>
      <c r="O339" s="303"/>
      <c r="P339" s="47">
        <v>0</v>
      </c>
    </row>
    <row r="340" spans="1:16">
      <c r="A340" s="5">
        <v>41389</v>
      </c>
      <c r="B340" s="82">
        <v>2198</v>
      </c>
      <c r="C340" s="303"/>
      <c r="D340" s="303"/>
      <c r="E340" s="303"/>
      <c r="F340" s="303"/>
      <c r="G340" s="303"/>
      <c r="H340" s="303"/>
      <c r="I340" s="306"/>
      <c r="J340" s="303"/>
      <c r="K340" s="303"/>
      <c r="L340" s="303"/>
      <c r="M340" s="303"/>
      <c r="N340" s="303"/>
      <c r="O340" s="303"/>
      <c r="P340" s="47">
        <v>0</v>
      </c>
    </row>
    <row r="341" spans="1:16">
      <c r="A341" s="5">
        <v>41390</v>
      </c>
      <c r="B341" s="82">
        <v>1685</v>
      </c>
      <c r="C341" s="303"/>
      <c r="D341" s="303"/>
      <c r="E341" s="303"/>
      <c r="F341" s="303"/>
      <c r="G341" s="303"/>
      <c r="H341" s="303"/>
      <c r="I341" s="306"/>
      <c r="J341" s="303"/>
      <c r="K341" s="303"/>
      <c r="L341" s="303"/>
      <c r="M341" s="303"/>
      <c r="N341" s="303"/>
      <c r="O341" s="303"/>
      <c r="P341" s="47">
        <v>0</v>
      </c>
    </row>
    <row r="342" spans="1:16">
      <c r="A342" s="5">
        <v>41391</v>
      </c>
      <c r="B342" s="82">
        <v>2122</v>
      </c>
      <c r="C342" s="303"/>
      <c r="D342" s="303"/>
      <c r="E342" s="303"/>
      <c r="F342" s="303"/>
      <c r="G342" s="303"/>
      <c r="H342" s="303"/>
      <c r="I342" s="306"/>
      <c r="J342" s="303"/>
      <c r="K342" s="303"/>
      <c r="L342" s="303"/>
      <c r="M342" s="303"/>
      <c r="N342" s="303"/>
      <c r="O342" s="303"/>
      <c r="P342" s="47">
        <v>0</v>
      </c>
    </row>
    <row r="343" spans="1:16">
      <c r="A343" s="5">
        <v>41392</v>
      </c>
      <c r="B343" s="82">
        <v>1849</v>
      </c>
      <c r="C343" s="304"/>
      <c r="D343" s="304"/>
      <c r="E343" s="304"/>
      <c r="F343" s="304"/>
      <c r="G343" s="304"/>
      <c r="H343" s="304"/>
      <c r="I343" s="307"/>
      <c r="J343" s="304"/>
      <c r="K343" s="304"/>
      <c r="L343" s="304"/>
      <c r="M343" s="304"/>
      <c r="N343" s="304"/>
      <c r="O343" s="304"/>
      <c r="P343" s="47">
        <v>0</v>
      </c>
    </row>
    <row r="344" spans="1:16">
      <c r="A344" s="5">
        <v>41393</v>
      </c>
      <c r="B344" s="82">
        <v>1341</v>
      </c>
      <c r="C344" s="76"/>
      <c r="D344" s="76"/>
      <c r="E344" s="76"/>
      <c r="F344" s="76"/>
      <c r="G344" s="76"/>
      <c r="H344" s="76"/>
      <c r="I344" s="77"/>
      <c r="J344" s="76"/>
      <c r="K344" s="76"/>
      <c r="L344" s="76"/>
      <c r="M344" s="76"/>
      <c r="N344" s="76"/>
      <c r="O344" s="76"/>
      <c r="P344" s="47">
        <v>0</v>
      </c>
    </row>
    <row r="345" spans="1:16">
      <c r="A345" s="5">
        <v>41394</v>
      </c>
      <c r="B345" s="82">
        <v>2093</v>
      </c>
      <c r="C345" s="302"/>
      <c r="D345" s="302"/>
      <c r="E345" s="302"/>
      <c r="F345" s="302"/>
      <c r="G345" s="302"/>
      <c r="H345" s="302"/>
      <c r="I345" s="305"/>
      <c r="J345" s="302"/>
      <c r="K345" s="302"/>
      <c r="L345" s="302"/>
      <c r="M345" s="302"/>
      <c r="N345" s="302"/>
      <c r="O345" s="302"/>
      <c r="P345" s="47">
        <v>0</v>
      </c>
    </row>
    <row r="346" spans="1:16">
      <c r="A346" s="5">
        <v>41395</v>
      </c>
      <c r="B346" s="82">
        <v>1652</v>
      </c>
      <c r="C346" s="303"/>
      <c r="D346" s="303"/>
      <c r="E346" s="303"/>
      <c r="F346" s="303"/>
      <c r="G346" s="303"/>
      <c r="H346" s="303"/>
      <c r="I346" s="306"/>
      <c r="J346" s="303"/>
      <c r="K346" s="303"/>
      <c r="L346" s="303"/>
      <c r="M346" s="303"/>
      <c r="N346" s="303"/>
      <c r="O346" s="303"/>
      <c r="P346" s="47">
        <v>0</v>
      </c>
    </row>
    <row r="347" spans="1:16">
      <c r="A347" s="5">
        <v>41396</v>
      </c>
      <c r="B347" s="82">
        <v>1626</v>
      </c>
      <c r="C347" s="303"/>
      <c r="D347" s="303"/>
      <c r="E347" s="303"/>
      <c r="F347" s="303"/>
      <c r="G347" s="303"/>
      <c r="H347" s="303"/>
      <c r="I347" s="306"/>
      <c r="J347" s="303"/>
      <c r="K347" s="303"/>
      <c r="L347" s="303"/>
      <c r="M347" s="303"/>
      <c r="N347" s="303"/>
      <c r="O347" s="303"/>
      <c r="P347" s="47">
        <v>0</v>
      </c>
    </row>
    <row r="348" spans="1:16">
      <c r="A348" s="5">
        <v>41397</v>
      </c>
      <c r="B348" s="82">
        <v>1363</v>
      </c>
      <c r="C348" s="303"/>
      <c r="D348" s="303"/>
      <c r="E348" s="303"/>
      <c r="F348" s="303"/>
      <c r="G348" s="303"/>
      <c r="H348" s="303"/>
      <c r="I348" s="306"/>
      <c r="J348" s="303"/>
      <c r="K348" s="303"/>
      <c r="L348" s="303"/>
      <c r="M348" s="303"/>
      <c r="N348" s="303"/>
      <c r="O348" s="303"/>
      <c r="P348" s="47">
        <v>0</v>
      </c>
    </row>
    <row r="349" spans="1:16">
      <c r="A349" s="5">
        <v>41398</v>
      </c>
      <c r="B349" s="82">
        <v>1823</v>
      </c>
      <c r="C349" s="303"/>
      <c r="D349" s="303"/>
      <c r="E349" s="303"/>
      <c r="F349" s="303"/>
      <c r="G349" s="303"/>
      <c r="H349" s="303"/>
      <c r="I349" s="306"/>
      <c r="J349" s="303"/>
      <c r="K349" s="303"/>
      <c r="L349" s="303"/>
      <c r="M349" s="303"/>
      <c r="N349" s="303"/>
      <c r="O349" s="303"/>
      <c r="P349" s="47">
        <v>0</v>
      </c>
    </row>
    <row r="350" spans="1:16">
      <c r="A350" s="5">
        <v>41399</v>
      </c>
      <c r="B350" s="82">
        <v>1505</v>
      </c>
      <c r="C350" s="304"/>
      <c r="D350" s="304"/>
      <c r="E350" s="304"/>
      <c r="F350" s="304"/>
      <c r="G350" s="304"/>
      <c r="H350" s="304"/>
      <c r="I350" s="307"/>
      <c r="J350" s="304"/>
      <c r="K350" s="304"/>
      <c r="L350" s="304"/>
      <c r="M350" s="304"/>
      <c r="N350" s="304"/>
      <c r="O350" s="304"/>
      <c r="P350" s="47">
        <v>0</v>
      </c>
    </row>
    <row r="351" spans="1:16">
      <c r="A351" s="5">
        <v>41400</v>
      </c>
      <c r="B351" s="82">
        <v>1424</v>
      </c>
      <c r="C351" s="21">
        <v>0.27</v>
      </c>
      <c r="D351" s="21">
        <v>0</v>
      </c>
      <c r="E351" s="21">
        <v>7</v>
      </c>
      <c r="F351" s="21">
        <v>0</v>
      </c>
      <c r="G351" s="21">
        <v>7</v>
      </c>
      <c r="H351" s="21">
        <v>0</v>
      </c>
      <c r="I351" s="24">
        <v>3.9</v>
      </c>
      <c r="J351" s="21">
        <v>0.16</v>
      </c>
      <c r="K351" s="21">
        <v>0</v>
      </c>
      <c r="L351" s="21">
        <v>6.1425000000000001</v>
      </c>
      <c r="M351" s="21">
        <v>0</v>
      </c>
      <c r="N351" s="21">
        <v>0.252</v>
      </c>
      <c r="O351" s="21">
        <v>11.025</v>
      </c>
      <c r="P351" s="47">
        <v>0</v>
      </c>
    </row>
    <row r="352" spans="1:16">
      <c r="A352" s="5">
        <v>41401</v>
      </c>
      <c r="B352" s="82">
        <v>1522</v>
      </c>
      <c r="C352" s="302"/>
      <c r="D352" s="302"/>
      <c r="E352" s="302"/>
      <c r="F352" s="302"/>
      <c r="G352" s="302"/>
      <c r="H352" s="302"/>
      <c r="I352" s="305"/>
      <c r="J352" s="302"/>
      <c r="K352" s="302"/>
      <c r="L352" s="302"/>
      <c r="M352" s="302"/>
      <c r="N352" s="302"/>
      <c r="O352" s="302"/>
      <c r="P352" s="47">
        <v>0</v>
      </c>
    </row>
    <row r="353" spans="1:16">
      <c r="A353" s="5">
        <v>41402</v>
      </c>
      <c r="B353" s="82">
        <v>1781</v>
      </c>
      <c r="C353" s="303"/>
      <c r="D353" s="303"/>
      <c r="E353" s="303"/>
      <c r="F353" s="303"/>
      <c r="G353" s="303"/>
      <c r="H353" s="303"/>
      <c r="I353" s="306"/>
      <c r="J353" s="303"/>
      <c r="K353" s="303"/>
      <c r="L353" s="303"/>
      <c r="M353" s="303"/>
      <c r="N353" s="303"/>
      <c r="O353" s="303"/>
      <c r="P353" s="47">
        <v>0</v>
      </c>
    </row>
    <row r="354" spans="1:16">
      <c r="A354" s="5">
        <v>41403</v>
      </c>
      <c r="B354" s="82">
        <v>1591</v>
      </c>
      <c r="C354" s="303"/>
      <c r="D354" s="303"/>
      <c r="E354" s="303"/>
      <c r="F354" s="303"/>
      <c r="G354" s="303"/>
      <c r="H354" s="303"/>
      <c r="I354" s="306"/>
      <c r="J354" s="303"/>
      <c r="K354" s="303"/>
      <c r="L354" s="303"/>
      <c r="M354" s="303"/>
      <c r="N354" s="303"/>
      <c r="O354" s="303"/>
      <c r="P354" s="47">
        <v>0</v>
      </c>
    </row>
    <row r="355" spans="1:16">
      <c r="A355" s="5">
        <v>41404</v>
      </c>
      <c r="B355" s="82">
        <v>1522</v>
      </c>
      <c r="C355" s="303"/>
      <c r="D355" s="303"/>
      <c r="E355" s="303"/>
      <c r="F355" s="303"/>
      <c r="G355" s="303"/>
      <c r="H355" s="303"/>
      <c r="I355" s="306"/>
      <c r="J355" s="303"/>
      <c r="K355" s="303"/>
      <c r="L355" s="303"/>
      <c r="M355" s="303"/>
      <c r="N355" s="303"/>
      <c r="O355" s="303"/>
      <c r="P355" s="47">
        <v>0</v>
      </c>
    </row>
    <row r="356" spans="1:16">
      <c r="A356" s="5">
        <v>41405</v>
      </c>
      <c r="B356" s="82">
        <v>2149</v>
      </c>
      <c r="C356" s="303"/>
      <c r="D356" s="303"/>
      <c r="E356" s="303"/>
      <c r="F356" s="303"/>
      <c r="G356" s="303"/>
      <c r="H356" s="303"/>
      <c r="I356" s="306"/>
      <c r="J356" s="303"/>
      <c r="K356" s="303"/>
      <c r="L356" s="303"/>
      <c r="M356" s="303"/>
      <c r="N356" s="303"/>
      <c r="O356" s="303"/>
      <c r="P356" s="47">
        <v>0</v>
      </c>
    </row>
    <row r="357" spans="1:16">
      <c r="A357" s="5">
        <v>41406</v>
      </c>
      <c r="B357" s="82">
        <v>2080</v>
      </c>
      <c r="C357" s="304"/>
      <c r="D357" s="304"/>
      <c r="E357" s="304"/>
      <c r="F357" s="304"/>
      <c r="G357" s="304"/>
      <c r="H357" s="304"/>
      <c r="I357" s="307"/>
      <c r="J357" s="304"/>
      <c r="K357" s="304"/>
      <c r="L357" s="304"/>
      <c r="M357" s="304"/>
      <c r="N357" s="304"/>
      <c r="O357" s="304"/>
      <c r="P357" s="47">
        <v>0</v>
      </c>
    </row>
    <row r="358" spans="1:16">
      <c r="A358" s="5">
        <v>41407</v>
      </c>
      <c r="B358" s="82">
        <v>1628</v>
      </c>
      <c r="C358" s="76"/>
      <c r="D358" s="76"/>
      <c r="E358" s="76"/>
      <c r="F358" s="76"/>
      <c r="G358" s="76"/>
      <c r="H358" s="76"/>
      <c r="I358" s="77"/>
      <c r="J358" s="76"/>
      <c r="K358" s="76"/>
      <c r="L358" s="76"/>
      <c r="M358" s="76"/>
      <c r="N358" s="76"/>
      <c r="O358" s="76"/>
      <c r="P358" s="47">
        <v>0</v>
      </c>
    </row>
    <row r="359" spans="1:16">
      <c r="A359" s="5">
        <v>41408</v>
      </c>
      <c r="B359" s="82">
        <v>1514</v>
      </c>
      <c r="C359" s="302"/>
      <c r="D359" s="302"/>
      <c r="E359" s="302"/>
      <c r="F359" s="302"/>
      <c r="G359" s="302"/>
      <c r="H359" s="302"/>
      <c r="I359" s="305"/>
      <c r="J359" s="302"/>
      <c r="K359" s="302"/>
      <c r="L359" s="302"/>
      <c r="M359" s="302"/>
      <c r="N359" s="302"/>
      <c r="O359" s="302"/>
      <c r="P359" s="47">
        <v>0</v>
      </c>
    </row>
    <row r="360" spans="1:16">
      <c r="A360" s="5">
        <v>41409</v>
      </c>
      <c r="B360" s="82">
        <v>1646</v>
      </c>
      <c r="C360" s="303"/>
      <c r="D360" s="303"/>
      <c r="E360" s="303"/>
      <c r="F360" s="303"/>
      <c r="G360" s="303"/>
      <c r="H360" s="303"/>
      <c r="I360" s="306"/>
      <c r="J360" s="303"/>
      <c r="K360" s="303"/>
      <c r="L360" s="303"/>
      <c r="M360" s="303"/>
      <c r="N360" s="303"/>
      <c r="O360" s="303"/>
      <c r="P360" s="47">
        <v>0</v>
      </c>
    </row>
    <row r="361" spans="1:16">
      <c r="A361" s="5">
        <v>41410</v>
      </c>
      <c r="B361" s="82">
        <v>1834</v>
      </c>
      <c r="C361" s="303"/>
      <c r="D361" s="303"/>
      <c r="E361" s="303"/>
      <c r="F361" s="303"/>
      <c r="G361" s="303"/>
      <c r="H361" s="303"/>
      <c r="I361" s="306"/>
      <c r="J361" s="303"/>
      <c r="K361" s="303"/>
      <c r="L361" s="303"/>
      <c r="M361" s="303"/>
      <c r="N361" s="303"/>
      <c r="O361" s="303"/>
      <c r="P361" s="47">
        <v>0</v>
      </c>
    </row>
    <row r="362" spans="1:16">
      <c r="A362" s="5">
        <v>41411</v>
      </c>
      <c r="B362" s="82">
        <v>1347</v>
      </c>
      <c r="C362" s="303"/>
      <c r="D362" s="303"/>
      <c r="E362" s="303"/>
      <c r="F362" s="303"/>
      <c r="G362" s="303"/>
      <c r="H362" s="303"/>
      <c r="I362" s="306"/>
      <c r="J362" s="303"/>
      <c r="K362" s="303"/>
      <c r="L362" s="303"/>
      <c r="M362" s="303"/>
      <c r="N362" s="303"/>
      <c r="O362" s="303"/>
      <c r="P362" s="47">
        <v>0</v>
      </c>
    </row>
    <row r="363" spans="1:16">
      <c r="A363" s="5">
        <v>41412</v>
      </c>
      <c r="B363" s="82">
        <v>1542</v>
      </c>
      <c r="C363" s="303"/>
      <c r="D363" s="303"/>
      <c r="E363" s="303"/>
      <c r="F363" s="303"/>
      <c r="G363" s="303"/>
      <c r="H363" s="303"/>
      <c r="I363" s="306"/>
      <c r="J363" s="303"/>
      <c r="K363" s="303"/>
      <c r="L363" s="303"/>
      <c r="M363" s="303"/>
      <c r="N363" s="303"/>
      <c r="O363" s="303"/>
      <c r="P363" s="47">
        <v>0</v>
      </c>
    </row>
    <row r="364" spans="1:16">
      <c r="A364" s="5">
        <v>41413</v>
      </c>
      <c r="B364" s="82">
        <v>1737</v>
      </c>
      <c r="C364" s="304"/>
      <c r="D364" s="304"/>
      <c r="E364" s="304"/>
      <c r="F364" s="304"/>
      <c r="G364" s="304"/>
      <c r="H364" s="304"/>
      <c r="I364" s="307"/>
      <c r="J364" s="304"/>
      <c r="K364" s="304"/>
      <c r="L364" s="304"/>
      <c r="M364" s="304"/>
      <c r="N364" s="304"/>
      <c r="O364" s="304"/>
      <c r="P364" s="47">
        <v>10</v>
      </c>
    </row>
    <row r="365" spans="1:16">
      <c r="A365" s="5">
        <v>41414</v>
      </c>
      <c r="B365" s="82">
        <v>1438</v>
      </c>
      <c r="C365" s="21">
        <v>0.31</v>
      </c>
      <c r="D365" s="21">
        <v>0</v>
      </c>
      <c r="E365" s="21">
        <v>6.8</v>
      </c>
      <c r="F365" s="21">
        <v>6</v>
      </c>
      <c r="G365" s="21">
        <v>15</v>
      </c>
      <c r="H365" s="21">
        <v>2</v>
      </c>
      <c r="I365" s="24">
        <v>4.8</v>
      </c>
      <c r="J365" s="21">
        <v>0.44</v>
      </c>
      <c r="K365" s="21">
        <v>3.3959999999999999</v>
      </c>
      <c r="L365" s="21">
        <v>8.1503999999999994</v>
      </c>
      <c r="M365" s="21">
        <v>0</v>
      </c>
      <c r="N365" s="21">
        <v>0.74712000000000001</v>
      </c>
      <c r="O365" s="21">
        <v>25.47</v>
      </c>
      <c r="P365" s="47">
        <v>0</v>
      </c>
    </row>
    <row r="366" spans="1:16">
      <c r="A366" s="5">
        <v>41415</v>
      </c>
      <c r="B366" s="82">
        <v>1306</v>
      </c>
      <c r="C366" s="302"/>
      <c r="D366" s="302"/>
      <c r="E366" s="302"/>
      <c r="F366" s="302"/>
      <c r="G366" s="302"/>
      <c r="H366" s="302"/>
      <c r="I366" s="305"/>
      <c r="J366" s="302"/>
      <c r="K366" s="302"/>
      <c r="L366" s="302"/>
      <c r="M366" s="302"/>
      <c r="N366" s="302"/>
      <c r="O366" s="302"/>
      <c r="P366" s="47">
        <v>0</v>
      </c>
    </row>
    <row r="367" spans="1:16">
      <c r="A367" s="5">
        <v>41416</v>
      </c>
      <c r="B367" s="82">
        <v>1395</v>
      </c>
      <c r="C367" s="303"/>
      <c r="D367" s="303"/>
      <c r="E367" s="303"/>
      <c r="F367" s="303"/>
      <c r="G367" s="303"/>
      <c r="H367" s="303"/>
      <c r="I367" s="306"/>
      <c r="J367" s="303"/>
      <c r="K367" s="303"/>
      <c r="L367" s="303"/>
      <c r="M367" s="303"/>
      <c r="N367" s="303"/>
      <c r="O367" s="303"/>
      <c r="P367" s="47">
        <v>0</v>
      </c>
    </row>
    <row r="368" spans="1:16">
      <c r="A368" s="5">
        <v>41417</v>
      </c>
      <c r="B368" s="82">
        <v>1375</v>
      </c>
      <c r="C368" s="303"/>
      <c r="D368" s="303"/>
      <c r="E368" s="303"/>
      <c r="F368" s="303"/>
      <c r="G368" s="303"/>
      <c r="H368" s="303"/>
      <c r="I368" s="306"/>
      <c r="J368" s="303"/>
      <c r="K368" s="303"/>
      <c r="L368" s="303"/>
      <c r="M368" s="303"/>
      <c r="N368" s="303"/>
      <c r="O368" s="303"/>
      <c r="P368" s="47">
        <v>0</v>
      </c>
    </row>
    <row r="369" spans="1:16">
      <c r="A369" s="5">
        <v>41418</v>
      </c>
      <c r="B369" s="82">
        <v>1406</v>
      </c>
      <c r="C369" s="303"/>
      <c r="D369" s="303"/>
      <c r="E369" s="303"/>
      <c r="F369" s="303"/>
      <c r="G369" s="303"/>
      <c r="H369" s="303"/>
      <c r="I369" s="306"/>
      <c r="J369" s="303"/>
      <c r="K369" s="303"/>
      <c r="L369" s="303"/>
      <c r="M369" s="303"/>
      <c r="N369" s="303"/>
      <c r="O369" s="303"/>
      <c r="P369" s="47">
        <v>0</v>
      </c>
    </row>
    <row r="370" spans="1:16">
      <c r="A370" s="5">
        <v>41419</v>
      </c>
      <c r="B370" s="82">
        <v>1704</v>
      </c>
      <c r="C370" s="303"/>
      <c r="D370" s="303"/>
      <c r="E370" s="303"/>
      <c r="F370" s="303"/>
      <c r="G370" s="303"/>
      <c r="H370" s="303"/>
      <c r="I370" s="306"/>
      <c r="J370" s="303"/>
      <c r="K370" s="303"/>
      <c r="L370" s="303"/>
      <c r="M370" s="303"/>
      <c r="N370" s="303"/>
      <c r="O370" s="303"/>
      <c r="P370" s="47">
        <v>0</v>
      </c>
    </row>
    <row r="371" spans="1:16">
      <c r="A371" s="5">
        <v>41420</v>
      </c>
      <c r="B371" s="82">
        <v>1927</v>
      </c>
      <c r="C371" s="304"/>
      <c r="D371" s="304"/>
      <c r="E371" s="304"/>
      <c r="F371" s="304"/>
      <c r="G371" s="304"/>
      <c r="H371" s="304"/>
      <c r="I371" s="307"/>
      <c r="J371" s="304"/>
      <c r="K371" s="304"/>
      <c r="L371" s="304"/>
      <c r="M371" s="304"/>
      <c r="N371" s="304"/>
      <c r="O371" s="304"/>
      <c r="P371" s="47">
        <v>0</v>
      </c>
    </row>
    <row r="372" spans="1:16">
      <c r="A372" s="5">
        <v>41421</v>
      </c>
      <c r="B372" s="82">
        <v>1548</v>
      </c>
      <c r="C372" s="76"/>
      <c r="D372" s="76"/>
      <c r="E372" s="76"/>
      <c r="F372" s="76"/>
      <c r="G372" s="76"/>
      <c r="H372" s="76"/>
      <c r="I372" s="89"/>
      <c r="J372" s="88"/>
      <c r="K372" s="87" t="str">
        <f>IF(D372&gt;0,D372*'[1]Operations INPUT'!#REF!/1000,"")</f>
        <v/>
      </c>
      <c r="L372" s="87" t="str">
        <f>IF(I372&gt;0,I372*'[1]Operations INPUT'!#REF!/1000,"")</f>
        <v/>
      </c>
      <c r="M372" s="87"/>
      <c r="N372" s="87" t="str">
        <f>IF(J372&gt;0,J372*'[1]Operations INPUT'!#REF!/1000,"")</f>
        <v/>
      </c>
      <c r="O372" s="87" t="str">
        <f>IF(C372&gt;0,C372*'[1]Operations INPUT'!#REF!/1000,"")</f>
        <v/>
      </c>
      <c r="P372" s="47">
        <v>0</v>
      </c>
    </row>
    <row r="373" spans="1:16">
      <c r="A373" s="5">
        <v>41422</v>
      </c>
      <c r="B373" s="82">
        <v>1382</v>
      </c>
      <c r="C373" s="302"/>
      <c r="D373" s="302"/>
      <c r="E373" s="302"/>
      <c r="F373" s="302"/>
      <c r="G373" s="302"/>
      <c r="H373" s="302"/>
      <c r="I373" s="302"/>
      <c r="J373" s="302"/>
      <c r="K373" s="302"/>
      <c r="L373" s="302"/>
      <c r="M373" s="302"/>
      <c r="N373" s="302"/>
      <c r="O373" s="302"/>
      <c r="P373" s="47">
        <v>0</v>
      </c>
    </row>
    <row r="374" spans="1:16">
      <c r="A374" s="5">
        <v>41423</v>
      </c>
      <c r="B374" s="82">
        <v>1582</v>
      </c>
      <c r="C374" s="303"/>
      <c r="D374" s="303"/>
      <c r="E374" s="303"/>
      <c r="F374" s="303"/>
      <c r="G374" s="303"/>
      <c r="H374" s="303"/>
      <c r="I374" s="303"/>
      <c r="J374" s="303"/>
      <c r="K374" s="303"/>
      <c r="L374" s="303"/>
      <c r="M374" s="303"/>
      <c r="N374" s="303"/>
      <c r="O374" s="303"/>
      <c r="P374" s="47">
        <v>0</v>
      </c>
    </row>
    <row r="375" spans="1:16">
      <c r="A375" s="5">
        <v>41424</v>
      </c>
      <c r="B375" s="82">
        <v>1509</v>
      </c>
      <c r="C375" s="303"/>
      <c r="D375" s="303"/>
      <c r="E375" s="303"/>
      <c r="F375" s="303"/>
      <c r="G375" s="303"/>
      <c r="H375" s="303"/>
      <c r="I375" s="303"/>
      <c r="J375" s="303"/>
      <c r="K375" s="303"/>
      <c r="L375" s="303"/>
      <c r="M375" s="303"/>
      <c r="N375" s="303"/>
      <c r="O375" s="303"/>
      <c r="P375" s="47">
        <v>5</v>
      </c>
    </row>
    <row r="376" spans="1:16">
      <c r="A376" s="5">
        <v>41425</v>
      </c>
      <c r="B376" s="82">
        <v>1461</v>
      </c>
      <c r="C376" s="303"/>
      <c r="D376" s="303"/>
      <c r="E376" s="303"/>
      <c r="F376" s="303"/>
      <c r="G376" s="303"/>
      <c r="H376" s="303"/>
      <c r="I376" s="303"/>
      <c r="J376" s="303"/>
      <c r="K376" s="303"/>
      <c r="L376" s="303"/>
      <c r="M376" s="303"/>
      <c r="N376" s="303"/>
      <c r="O376" s="303"/>
      <c r="P376" s="47">
        <v>0</v>
      </c>
    </row>
    <row r="377" spans="1:16" ht="15.75" thickBot="1">
      <c r="A377" s="3"/>
      <c r="B377" s="31"/>
      <c r="C377" s="91"/>
      <c r="D377" s="91"/>
      <c r="E377" s="91"/>
      <c r="F377" s="91"/>
      <c r="G377" s="91"/>
      <c r="H377" s="91"/>
      <c r="I377" s="85"/>
      <c r="J377" s="84"/>
      <c r="K377" s="84"/>
      <c r="L377" s="84"/>
      <c r="M377" s="84"/>
      <c r="N377" s="84"/>
      <c r="O377" s="84"/>
      <c r="P377" s="49"/>
    </row>
    <row r="378" spans="1:16">
      <c r="A378" s="41" t="s">
        <v>20</v>
      </c>
      <c r="B378" s="67">
        <f t="shared" ref="B378:P378" si="0">MIN(B12:B376)</f>
        <v>622</v>
      </c>
      <c r="C378" s="71">
        <f>MIN(C365,C351,C337,C323,C309,C295,C281,C267,C253,C239,C225,C211,C197,C183,C169,C155,C141,C127,C113,C99,C85,C71,C57,C43,C29,C15)</f>
        <v>0.15</v>
      </c>
      <c r="D378" s="71">
        <f>MIN(D365,D351,D337,D323,D309,D295,D281,D267,D253,D239,D225,D211,D197,D183,D169,D155,D141,D127,D113,D99,D85,D71,D57,D43,D29,D15)</f>
        <v>0</v>
      </c>
      <c r="E378" s="71">
        <f t="shared" ref="E378:O378" si="1">MIN(E365,E351,E337,E323,E309,E295,E281,E267,E253,E239,E225,E211,E197,E183,E169,E155,E141,E127,E113,E99,E85,E71,E57,E43,E29,E15)</f>
        <v>6.8</v>
      </c>
      <c r="F378" s="71">
        <f t="shared" si="1"/>
        <v>0</v>
      </c>
      <c r="G378" s="71">
        <f t="shared" si="1"/>
        <v>1</v>
      </c>
      <c r="H378" s="71">
        <f t="shared" si="1"/>
        <v>0</v>
      </c>
      <c r="I378" s="71">
        <f t="shared" si="1"/>
        <v>2.4</v>
      </c>
      <c r="J378" s="71">
        <f t="shared" si="1"/>
        <v>0.08</v>
      </c>
      <c r="K378" s="71">
        <f t="shared" si="1"/>
        <v>0</v>
      </c>
      <c r="L378" s="71">
        <f t="shared" si="1"/>
        <v>2.9430000000000001</v>
      </c>
      <c r="M378" s="71">
        <f t="shared" si="1"/>
        <v>0</v>
      </c>
      <c r="N378" s="71">
        <f t="shared" si="1"/>
        <v>0.11210000000000001</v>
      </c>
      <c r="O378" s="71">
        <f t="shared" si="1"/>
        <v>1.1299999999999999</v>
      </c>
      <c r="P378" s="67">
        <f t="shared" si="0"/>
        <v>0</v>
      </c>
    </row>
    <row r="379" spans="1:16">
      <c r="A379" s="42" t="s">
        <v>21</v>
      </c>
      <c r="B379" s="68">
        <f t="shared" ref="B379" si="2">AVERAGE(B12:B376)</f>
        <v>1693.5205479452054</v>
      </c>
      <c r="C379" s="76">
        <f>AVERAGE(C365,C351,C337,C323,C309,C295,C281,C267,C253,C239,C225,C211,C197,C183,C169,C155,C141,C127,C113,C99,C85,C71,C57,C43,C29,C15)</f>
        <v>0.44269230769230783</v>
      </c>
      <c r="D379" s="76">
        <f t="shared" ref="D379:O379" si="3">AVERAGE(D365,D351,D337,D323,D309,D295,D281,D267,D253,D239,D225,D211,D197,D183,D169,D155,D141,D127,D113,D99,D85,D71,D57,D43,D29,D15)</f>
        <v>7.6923076923076927E-2</v>
      </c>
      <c r="E379" s="76">
        <f t="shared" si="3"/>
        <v>7.0615384615384631</v>
      </c>
      <c r="F379" s="76">
        <f t="shared" si="3"/>
        <v>6.615384615384615</v>
      </c>
      <c r="G379" s="76">
        <f t="shared" si="3"/>
        <v>4.8076923076923075</v>
      </c>
      <c r="H379" s="76">
        <f t="shared" si="3"/>
        <v>0.15384615384615385</v>
      </c>
      <c r="I379" s="76">
        <f t="shared" si="3"/>
        <v>3.8192307692307699</v>
      </c>
      <c r="J379" s="76">
        <f t="shared" si="3"/>
        <v>0.17423076923076927</v>
      </c>
      <c r="K379" s="76">
        <f t="shared" si="3"/>
        <v>0.25007692307692309</v>
      </c>
      <c r="L379" s="76">
        <f t="shared" si="3"/>
        <v>6.6168153846153839</v>
      </c>
      <c r="M379" s="76">
        <f t="shared" si="3"/>
        <v>8.3307692307692305E-2</v>
      </c>
      <c r="N379" s="76">
        <f t="shared" si="3"/>
        <v>0.3393961538461539</v>
      </c>
      <c r="O379" s="76">
        <f t="shared" si="3"/>
        <v>9.1060384615384642</v>
      </c>
      <c r="P379" s="68">
        <f>AVERAGE(P12:P376)</f>
        <v>4.13972602739726</v>
      </c>
    </row>
    <row r="380" spans="1:16" ht="15.75" thickBot="1">
      <c r="A380" s="43" t="s">
        <v>22</v>
      </c>
      <c r="B380" s="69">
        <f t="shared" ref="B380" si="4">MAX(B12:B376)</f>
        <v>6272</v>
      </c>
      <c r="C380" s="72">
        <f>MAX(C365,C351,C337,C323,C309,C295,C281,C267,C253,C239,C225,C211,C197,C183,C169,C155,C141,C127,C113,C99,C85,C71,C57,C43,C29,C15)</f>
        <v>2.1</v>
      </c>
      <c r="D380" s="72">
        <f t="shared" ref="D380:O380" si="5">MAX(D365,D351,D337,D323,D309,D295,D281,D267,D253,D239,D225,D211,D197,D183,D169,D155,D141,D127,D113,D99,D85,D71,D57,D43,D29,D15)</f>
        <v>2</v>
      </c>
      <c r="E380" s="72">
        <f t="shared" si="5"/>
        <v>7.9</v>
      </c>
      <c r="F380" s="72">
        <f t="shared" si="5"/>
        <v>100</v>
      </c>
      <c r="G380" s="72">
        <f t="shared" si="5"/>
        <v>15</v>
      </c>
      <c r="H380" s="72">
        <f t="shared" si="5"/>
        <v>2</v>
      </c>
      <c r="I380" s="72">
        <f t="shared" si="5"/>
        <v>5</v>
      </c>
      <c r="J380" s="72">
        <f t="shared" si="5"/>
        <v>0.45</v>
      </c>
      <c r="K380" s="72">
        <f t="shared" si="5"/>
        <v>3.3959999999999999</v>
      </c>
      <c r="L380" s="72">
        <f t="shared" si="5"/>
        <v>11.207700000000001</v>
      </c>
      <c r="M380" s="72">
        <f t="shared" si="5"/>
        <v>2.1659999999999999</v>
      </c>
      <c r="N380" s="72">
        <f t="shared" si="5"/>
        <v>1.86795</v>
      </c>
      <c r="O380" s="72">
        <f t="shared" si="5"/>
        <v>58.113999999999997</v>
      </c>
      <c r="P380" s="68">
        <f>MAX(P12:P376)</f>
        <v>136</v>
      </c>
    </row>
    <row r="381" spans="1:16">
      <c r="A381" s="2"/>
      <c r="B381" s="31"/>
      <c r="C381" s="35"/>
      <c r="D381" s="35"/>
      <c r="E381" s="36"/>
      <c r="F381" s="35"/>
      <c r="G381" s="35"/>
      <c r="H381" s="35"/>
      <c r="I381" s="37"/>
      <c r="J381" s="44" t="s">
        <v>25</v>
      </c>
      <c r="K381" s="45">
        <f>SUM(K$12:K$370)</f>
        <v>6.5019999999999998</v>
      </c>
      <c r="L381" s="45">
        <f>SUM(L$12:L$371)</f>
        <v>172.03720000000001</v>
      </c>
      <c r="M381" s="45">
        <f>SUM(M$12:M$371)</f>
        <v>2.1659999999999999</v>
      </c>
      <c r="N381" s="45">
        <f>SUM(N$12:N$371)</f>
        <v>8.8243000000000027</v>
      </c>
      <c r="O381" s="45">
        <f>SUM(O$12:O$371)</f>
        <v>236.75700000000001</v>
      </c>
      <c r="P381" s="92">
        <f>SUM(P$12:P$376)</f>
        <v>1511</v>
      </c>
    </row>
    <row r="382" spans="1:16">
      <c r="A382" s="2"/>
      <c r="B382" s="38" t="s">
        <v>23</v>
      </c>
      <c r="C382" s="94">
        <f>COUNT(C18:C370)</f>
        <v>25</v>
      </c>
      <c r="D382" s="35"/>
      <c r="E382" s="36"/>
      <c r="F382" s="35"/>
      <c r="G382" s="35"/>
      <c r="H382" s="35"/>
      <c r="I382" s="37"/>
      <c r="J382" s="39"/>
      <c r="K382" s="40"/>
      <c r="L382" s="40"/>
      <c r="M382" s="40"/>
      <c r="N382" s="40"/>
      <c r="O382" s="40"/>
    </row>
  </sheetData>
  <protectedRanges>
    <protectedRange sqref="C12:O14" name="Range1_1"/>
    <protectedRange sqref="B12:B313 B315:B376" name="Range1_4_1"/>
    <protectedRange sqref="P12:P376" name="Range1_3"/>
    <protectedRange sqref="C15:H21 C23:H35 C37:H49 C51:H63 C65:H77 C79:H91 C93:H105 C107:H119 C121:H133 C135:H147 C149:H161 C163:H175 C177:H189 C191:H203 C205:H217 C219:H231 C233:H245 C247:H372 C377:H377 C373:O376" name="Range1_2"/>
    <protectedRange sqref="I15:J21 I23:J35 I37:J49 I51:J63 I65:J77 I79:J91 I93:J105 I107:J119 I121:J133 I135:J147 I149:J161 I163:J175 I177:J189 I191:J203 I205:J217 I219:J231 I233:J245 I247:J372 I377:J377" name="Range1_5"/>
  </protectedRanges>
  <mergeCells count="701">
    <mergeCell ref="A1:P1"/>
    <mergeCell ref="A2:P2"/>
    <mergeCell ref="A3:P3"/>
    <mergeCell ref="A4:P4"/>
    <mergeCell ref="C12:C14"/>
    <mergeCell ref="D12:D14"/>
    <mergeCell ref="E12:E14"/>
    <mergeCell ref="F12:F14"/>
    <mergeCell ref="G12:G14"/>
    <mergeCell ref="H12:H14"/>
    <mergeCell ref="I12:I14"/>
    <mergeCell ref="J12:J14"/>
    <mergeCell ref="K12:K14"/>
    <mergeCell ref="L12:L14"/>
    <mergeCell ref="M12:M14"/>
    <mergeCell ref="N12:N14"/>
    <mergeCell ref="O12:O14"/>
    <mergeCell ref="A6:P6"/>
    <mergeCell ref="A7:A9"/>
    <mergeCell ref="B7:B8"/>
    <mergeCell ref="C7:J7"/>
    <mergeCell ref="K7:O7"/>
    <mergeCell ref="E8:E9"/>
    <mergeCell ref="A5:P5"/>
    <mergeCell ref="E10:E11"/>
    <mergeCell ref="C16:C21"/>
    <mergeCell ref="N16:N21"/>
    <mergeCell ref="O16:O21"/>
    <mergeCell ref="I16:I21"/>
    <mergeCell ref="J16:J21"/>
    <mergeCell ref="K16:K21"/>
    <mergeCell ref="L16:L21"/>
    <mergeCell ref="M16:M21"/>
    <mergeCell ref="D16:D21"/>
    <mergeCell ref="E16:E21"/>
    <mergeCell ref="F16:F21"/>
    <mergeCell ref="G16:G21"/>
    <mergeCell ref="H16:H21"/>
    <mergeCell ref="M23:M28"/>
    <mergeCell ref="N23:N28"/>
    <mergeCell ref="O23:O28"/>
    <mergeCell ref="H23:H28"/>
    <mergeCell ref="I23:I28"/>
    <mergeCell ref="J23:J28"/>
    <mergeCell ref="K23:K28"/>
    <mergeCell ref="L23:L28"/>
    <mergeCell ref="C23:C28"/>
    <mergeCell ref="D23:D28"/>
    <mergeCell ref="E23:E28"/>
    <mergeCell ref="F23:F28"/>
    <mergeCell ref="G23:G28"/>
    <mergeCell ref="L37:L42"/>
    <mergeCell ref="M37:M42"/>
    <mergeCell ref="N37:N42"/>
    <mergeCell ref="O37:O42"/>
    <mergeCell ref="C30:C35"/>
    <mergeCell ref="D30:D35"/>
    <mergeCell ref="E30:E35"/>
    <mergeCell ref="F30:F35"/>
    <mergeCell ref="G30:G35"/>
    <mergeCell ref="H30:H35"/>
    <mergeCell ref="I30:I35"/>
    <mergeCell ref="J30:J35"/>
    <mergeCell ref="K30:K35"/>
    <mergeCell ref="L30:L35"/>
    <mergeCell ref="M30:M35"/>
    <mergeCell ref="N30:N35"/>
    <mergeCell ref="O30:O35"/>
    <mergeCell ref="C37:C42"/>
    <mergeCell ref="D37:D42"/>
    <mergeCell ref="E37:E42"/>
    <mergeCell ref="F37:F42"/>
    <mergeCell ref="G37:G42"/>
    <mergeCell ref="H37:H42"/>
    <mergeCell ref="I37:I42"/>
    <mergeCell ref="J37:J42"/>
    <mergeCell ref="K37:K42"/>
    <mergeCell ref="L51:L56"/>
    <mergeCell ref="M51:M56"/>
    <mergeCell ref="N51:N56"/>
    <mergeCell ref="O51:O56"/>
    <mergeCell ref="C44:C49"/>
    <mergeCell ref="D44:D49"/>
    <mergeCell ref="E44:E49"/>
    <mergeCell ref="F44:F49"/>
    <mergeCell ref="G44:G49"/>
    <mergeCell ref="H44:H49"/>
    <mergeCell ref="I44:I49"/>
    <mergeCell ref="J44:J49"/>
    <mergeCell ref="K44:K49"/>
    <mergeCell ref="L44:L49"/>
    <mergeCell ref="M44:M49"/>
    <mergeCell ref="N44:N49"/>
    <mergeCell ref="O44:O49"/>
    <mergeCell ref="C51:C56"/>
    <mergeCell ref="D51:D56"/>
    <mergeCell ref="E51:E56"/>
    <mergeCell ref="F51:F56"/>
    <mergeCell ref="G51:G56"/>
    <mergeCell ref="H51:H56"/>
    <mergeCell ref="I51:I56"/>
    <mergeCell ref="J51:J56"/>
    <mergeCell ref="K51:K56"/>
    <mergeCell ref="L65:L70"/>
    <mergeCell ref="M65:M70"/>
    <mergeCell ref="N65:N70"/>
    <mergeCell ref="O65:O70"/>
    <mergeCell ref="C58:C63"/>
    <mergeCell ref="D58:D63"/>
    <mergeCell ref="E58:E63"/>
    <mergeCell ref="F58:F63"/>
    <mergeCell ref="G58:G63"/>
    <mergeCell ref="H58:H63"/>
    <mergeCell ref="I58:I63"/>
    <mergeCell ref="J58:J63"/>
    <mergeCell ref="K58:K63"/>
    <mergeCell ref="L58:L63"/>
    <mergeCell ref="M58:M63"/>
    <mergeCell ref="N58:N63"/>
    <mergeCell ref="O58:O63"/>
    <mergeCell ref="C65:C70"/>
    <mergeCell ref="D65:D70"/>
    <mergeCell ref="E65:E70"/>
    <mergeCell ref="F65:F70"/>
    <mergeCell ref="G65:G70"/>
    <mergeCell ref="H65:H70"/>
    <mergeCell ref="I65:I70"/>
    <mergeCell ref="J65:J70"/>
    <mergeCell ref="K65:K70"/>
    <mergeCell ref="L79:L84"/>
    <mergeCell ref="M79:M84"/>
    <mergeCell ref="N79:N84"/>
    <mergeCell ref="O79:O84"/>
    <mergeCell ref="C72:C77"/>
    <mergeCell ref="D72:D77"/>
    <mergeCell ref="E72:E77"/>
    <mergeCell ref="F72:F77"/>
    <mergeCell ref="G72:G77"/>
    <mergeCell ref="H72:H77"/>
    <mergeCell ref="I72:I77"/>
    <mergeCell ref="J72:J77"/>
    <mergeCell ref="K72:K77"/>
    <mergeCell ref="L72:L77"/>
    <mergeCell ref="M72:M77"/>
    <mergeCell ref="N72:N77"/>
    <mergeCell ref="O72:O77"/>
    <mergeCell ref="C79:C84"/>
    <mergeCell ref="D79:D84"/>
    <mergeCell ref="E79:E84"/>
    <mergeCell ref="F79:F84"/>
    <mergeCell ref="G79:G84"/>
    <mergeCell ref="H79:H84"/>
    <mergeCell ref="I79:I84"/>
    <mergeCell ref="J79:J84"/>
    <mergeCell ref="K79:K84"/>
    <mergeCell ref="L93:L98"/>
    <mergeCell ref="M93:M98"/>
    <mergeCell ref="N93:N98"/>
    <mergeCell ref="O93:O98"/>
    <mergeCell ref="C86:C91"/>
    <mergeCell ref="D86:D91"/>
    <mergeCell ref="E86:E91"/>
    <mergeCell ref="F86:F91"/>
    <mergeCell ref="G86:G91"/>
    <mergeCell ref="H86:H91"/>
    <mergeCell ref="I86:I91"/>
    <mergeCell ref="J86:J91"/>
    <mergeCell ref="K86:K91"/>
    <mergeCell ref="L86:L91"/>
    <mergeCell ref="M86:M91"/>
    <mergeCell ref="N86:N91"/>
    <mergeCell ref="O86:O91"/>
    <mergeCell ref="C93:C98"/>
    <mergeCell ref="D93:D98"/>
    <mergeCell ref="E93:E98"/>
    <mergeCell ref="F93:F98"/>
    <mergeCell ref="G93:G98"/>
    <mergeCell ref="H93:H98"/>
    <mergeCell ref="I93:I98"/>
    <mergeCell ref="J93:J98"/>
    <mergeCell ref="K93:K98"/>
    <mergeCell ref="L107:L112"/>
    <mergeCell ref="M107:M112"/>
    <mergeCell ref="N107:N112"/>
    <mergeCell ref="O107:O112"/>
    <mergeCell ref="C100:C105"/>
    <mergeCell ref="D100:D105"/>
    <mergeCell ref="E100:E105"/>
    <mergeCell ref="F100:F105"/>
    <mergeCell ref="G100:G105"/>
    <mergeCell ref="H100:H105"/>
    <mergeCell ref="I100:I105"/>
    <mergeCell ref="J100:J105"/>
    <mergeCell ref="K100:K105"/>
    <mergeCell ref="L100:L105"/>
    <mergeCell ref="M100:M105"/>
    <mergeCell ref="N100:N105"/>
    <mergeCell ref="O100:O105"/>
    <mergeCell ref="C107:C112"/>
    <mergeCell ref="D107:D112"/>
    <mergeCell ref="E107:E112"/>
    <mergeCell ref="F107:F112"/>
    <mergeCell ref="G107:G112"/>
    <mergeCell ref="H107:H112"/>
    <mergeCell ref="I107:I112"/>
    <mergeCell ref="J107:J112"/>
    <mergeCell ref="K107:K112"/>
    <mergeCell ref="L121:L126"/>
    <mergeCell ref="M121:M126"/>
    <mergeCell ref="N121:N126"/>
    <mergeCell ref="O121:O126"/>
    <mergeCell ref="C114:C119"/>
    <mergeCell ref="D114:D119"/>
    <mergeCell ref="E114:E119"/>
    <mergeCell ref="F114:F119"/>
    <mergeCell ref="G114:G119"/>
    <mergeCell ref="H114:H119"/>
    <mergeCell ref="I114:I119"/>
    <mergeCell ref="J114:J119"/>
    <mergeCell ref="K114:K119"/>
    <mergeCell ref="L114:L119"/>
    <mergeCell ref="M114:M119"/>
    <mergeCell ref="N114:N119"/>
    <mergeCell ref="O114:O119"/>
    <mergeCell ref="C121:C126"/>
    <mergeCell ref="D121:D126"/>
    <mergeCell ref="E121:E126"/>
    <mergeCell ref="F121:F126"/>
    <mergeCell ref="G121:G126"/>
    <mergeCell ref="H121:H126"/>
    <mergeCell ref="I121:I126"/>
    <mergeCell ref="J121:J126"/>
    <mergeCell ref="K121:K126"/>
    <mergeCell ref="L135:L140"/>
    <mergeCell ref="M135:M140"/>
    <mergeCell ref="N135:N140"/>
    <mergeCell ref="O135:O140"/>
    <mergeCell ref="C128:C133"/>
    <mergeCell ref="D128:D133"/>
    <mergeCell ref="E128:E133"/>
    <mergeCell ref="F128:F133"/>
    <mergeCell ref="G128:G133"/>
    <mergeCell ref="H128:H133"/>
    <mergeCell ref="I128:I133"/>
    <mergeCell ref="J128:J133"/>
    <mergeCell ref="K128:K133"/>
    <mergeCell ref="L128:L133"/>
    <mergeCell ref="M128:M133"/>
    <mergeCell ref="N128:N133"/>
    <mergeCell ref="O128:O133"/>
    <mergeCell ref="C135:C140"/>
    <mergeCell ref="D135:D140"/>
    <mergeCell ref="E135:E140"/>
    <mergeCell ref="F135:F140"/>
    <mergeCell ref="G135:G140"/>
    <mergeCell ref="H135:H140"/>
    <mergeCell ref="I135:I140"/>
    <mergeCell ref="J135:J140"/>
    <mergeCell ref="K135:K140"/>
    <mergeCell ref="L149:L154"/>
    <mergeCell ref="M149:M154"/>
    <mergeCell ref="N149:N154"/>
    <mergeCell ref="O149:O154"/>
    <mergeCell ref="C142:C147"/>
    <mergeCell ref="D142:D147"/>
    <mergeCell ref="E142:E147"/>
    <mergeCell ref="F142:F147"/>
    <mergeCell ref="G142:G147"/>
    <mergeCell ref="H142:H147"/>
    <mergeCell ref="I142:I147"/>
    <mergeCell ref="J142:J147"/>
    <mergeCell ref="K142:K147"/>
    <mergeCell ref="L142:L147"/>
    <mergeCell ref="M142:M147"/>
    <mergeCell ref="N142:N147"/>
    <mergeCell ref="O142:O147"/>
    <mergeCell ref="C149:C154"/>
    <mergeCell ref="D149:D154"/>
    <mergeCell ref="E149:E154"/>
    <mergeCell ref="F149:F154"/>
    <mergeCell ref="G149:G154"/>
    <mergeCell ref="H149:H154"/>
    <mergeCell ref="I149:I154"/>
    <mergeCell ref="J149:J154"/>
    <mergeCell ref="K149:K154"/>
    <mergeCell ref="L163:L168"/>
    <mergeCell ref="M163:M168"/>
    <mergeCell ref="N163:N168"/>
    <mergeCell ref="O163:O168"/>
    <mergeCell ref="C156:C161"/>
    <mergeCell ref="D156:D161"/>
    <mergeCell ref="E156:E161"/>
    <mergeCell ref="F156:F161"/>
    <mergeCell ref="G156:G161"/>
    <mergeCell ref="H156:H161"/>
    <mergeCell ref="I156:I161"/>
    <mergeCell ref="J156:J161"/>
    <mergeCell ref="K156:K161"/>
    <mergeCell ref="L156:L161"/>
    <mergeCell ref="M156:M161"/>
    <mergeCell ref="N156:N161"/>
    <mergeCell ref="O156:O161"/>
    <mergeCell ref="C163:C168"/>
    <mergeCell ref="D163:D168"/>
    <mergeCell ref="E163:E168"/>
    <mergeCell ref="F163:F168"/>
    <mergeCell ref="G163:G168"/>
    <mergeCell ref="H163:H168"/>
    <mergeCell ref="I163:I168"/>
    <mergeCell ref="J163:J168"/>
    <mergeCell ref="K163:K168"/>
    <mergeCell ref="L177:L182"/>
    <mergeCell ref="M177:M182"/>
    <mergeCell ref="N177:N182"/>
    <mergeCell ref="O177:O182"/>
    <mergeCell ref="C170:C175"/>
    <mergeCell ref="D170:D175"/>
    <mergeCell ref="E170:E175"/>
    <mergeCell ref="F170:F175"/>
    <mergeCell ref="G170:G175"/>
    <mergeCell ref="H170:H175"/>
    <mergeCell ref="I170:I175"/>
    <mergeCell ref="J170:J175"/>
    <mergeCell ref="K170:K175"/>
    <mergeCell ref="L170:L175"/>
    <mergeCell ref="M170:M175"/>
    <mergeCell ref="N170:N175"/>
    <mergeCell ref="O170:O175"/>
    <mergeCell ref="C177:C182"/>
    <mergeCell ref="D177:D182"/>
    <mergeCell ref="E177:E182"/>
    <mergeCell ref="F177:F182"/>
    <mergeCell ref="G177:G182"/>
    <mergeCell ref="H177:H182"/>
    <mergeCell ref="I177:I182"/>
    <mergeCell ref="J177:J182"/>
    <mergeCell ref="K177:K182"/>
    <mergeCell ref="L191:L196"/>
    <mergeCell ref="M191:M196"/>
    <mergeCell ref="N191:N196"/>
    <mergeCell ref="O191:O196"/>
    <mergeCell ref="C184:C189"/>
    <mergeCell ref="D184:D189"/>
    <mergeCell ref="E184:E189"/>
    <mergeCell ref="F184:F189"/>
    <mergeCell ref="G184:G189"/>
    <mergeCell ref="H184:H189"/>
    <mergeCell ref="I184:I189"/>
    <mergeCell ref="J184:J189"/>
    <mergeCell ref="K184:K189"/>
    <mergeCell ref="L184:L189"/>
    <mergeCell ref="M184:M189"/>
    <mergeCell ref="N184:N189"/>
    <mergeCell ref="O184:O189"/>
    <mergeCell ref="C191:C196"/>
    <mergeCell ref="D191:D196"/>
    <mergeCell ref="E191:E196"/>
    <mergeCell ref="F191:F196"/>
    <mergeCell ref="G191:G196"/>
    <mergeCell ref="H191:H196"/>
    <mergeCell ref="I191:I196"/>
    <mergeCell ref="J191:J196"/>
    <mergeCell ref="K191:K196"/>
    <mergeCell ref="L205:L210"/>
    <mergeCell ref="M205:M210"/>
    <mergeCell ref="N205:N210"/>
    <mergeCell ref="O205:O210"/>
    <mergeCell ref="C198:C203"/>
    <mergeCell ref="D198:D203"/>
    <mergeCell ref="E198:E203"/>
    <mergeCell ref="F198:F203"/>
    <mergeCell ref="G198:G203"/>
    <mergeCell ref="H198:H203"/>
    <mergeCell ref="I198:I203"/>
    <mergeCell ref="J198:J203"/>
    <mergeCell ref="K198:K203"/>
    <mergeCell ref="L198:L203"/>
    <mergeCell ref="M198:M203"/>
    <mergeCell ref="N198:N203"/>
    <mergeCell ref="O198:O203"/>
    <mergeCell ref="C205:C210"/>
    <mergeCell ref="D205:D210"/>
    <mergeCell ref="E205:E210"/>
    <mergeCell ref="F205:F210"/>
    <mergeCell ref="G205:G210"/>
    <mergeCell ref="H205:H210"/>
    <mergeCell ref="I205:I210"/>
    <mergeCell ref="J205:J210"/>
    <mergeCell ref="K205:K210"/>
    <mergeCell ref="L219:L224"/>
    <mergeCell ref="M219:M224"/>
    <mergeCell ref="N219:N224"/>
    <mergeCell ref="O219:O224"/>
    <mergeCell ref="C212:C217"/>
    <mergeCell ref="D212:D217"/>
    <mergeCell ref="E212:E217"/>
    <mergeCell ref="F212:F217"/>
    <mergeCell ref="G212:G217"/>
    <mergeCell ref="H212:H217"/>
    <mergeCell ref="I212:I217"/>
    <mergeCell ref="J212:J217"/>
    <mergeCell ref="K212:K217"/>
    <mergeCell ref="L212:L217"/>
    <mergeCell ref="M212:M217"/>
    <mergeCell ref="N212:N217"/>
    <mergeCell ref="O212:O217"/>
    <mergeCell ref="C219:C224"/>
    <mergeCell ref="D219:D224"/>
    <mergeCell ref="E219:E224"/>
    <mergeCell ref="F219:F224"/>
    <mergeCell ref="G219:G224"/>
    <mergeCell ref="H219:H224"/>
    <mergeCell ref="I219:I224"/>
    <mergeCell ref="J219:J224"/>
    <mergeCell ref="K219:K224"/>
    <mergeCell ref="L233:L238"/>
    <mergeCell ref="M233:M238"/>
    <mergeCell ref="N233:N238"/>
    <mergeCell ref="O233:O238"/>
    <mergeCell ref="C226:C231"/>
    <mergeCell ref="D226:D231"/>
    <mergeCell ref="E226:E231"/>
    <mergeCell ref="F226:F231"/>
    <mergeCell ref="G226:G231"/>
    <mergeCell ref="H226:H231"/>
    <mergeCell ref="I226:I231"/>
    <mergeCell ref="J226:J231"/>
    <mergeCell ref="K226:K231"/>
    <mergeCell ref="L226:L231"/>
    <mergeCell ref="M226:M231"/>
    <mergeCell ref="N226:N231"/>
    <mergeCell ref="O226:O231"/>
    <mergeCell ref="C233:C238"/>
    <mergeCell ref="D233:D238"/>
    <mergeCell ref="E233:E238"/>
    <mergeCell ref="F233:F238"/>
    <mergeCell ref="G233:G238"/>
    <mergeCell ref="H233:H238"/>
    <mergeCell ref="I233:I238"/>
    <mergeCell ref="J233:J238"/>
    <mergeCell ref="K233:K238"/>
    <mergeCell ref="L247:L252"/>
    <mergeCell ref="M247:M252"/>
    <mergeCell ref="N247:N252"/>
    <mergeCell ref="O247:O252"/>
    <mergeCell ref="C240:C245"/>
    <mergeCell ref="D240:D245"/>
    <mergeCell ref="E240:E245"/>
    <mergeCell ref="F240:F245"/>
    <mergeCell ref="G240:G245"/>
    <mergeCell ref="H240:H245"/>
    <mergeCell ref="I240:I245"/>
    <mergeCell ref="J240:J245"/>
    <mergeCell ref="K240:K245"/>
    <mergeCell ref="L240:L245"/>
    <mergeCell ref="M240:M245"/>
    <mergeCell ref="N240:N245"/>
    <mergeCell ref="O240:O245"/>
    <mergeCell ref="C247:C252"/>
    <mergeCell ref="D247:D252"/>
    <mergeCell ref="E247:E252"/>
    <mergeCell ref="F247:F252"/>
    <mergeCell ref="G247:G252"/>
    <mergeCell ref="H247:H252"/>
    <mergeCell ref="I247:I252"/>
    <mergeCell ref="J247:J252"/>
    <mergeCell ref="K247:K252"/>
    <mergeCell ref="L261:L266"/>
    <mergeCell ref="M261:M266"/>
    <mergeCell ref="N261:N266"/>
    <mergeCell ref="O261:O266"/>
    <mergeCell ref="C254:C259"/>
    <mergeCell ref="D254:D259"/>
    <mergeCell ref="E254:E259"/>
    <mergeCell ref="F254:F259"/>
    <mergeCell ref="G254:G259"/>
    <mergeCell ref="H254:H259"/>
    <mergeCell ref="I254:I259"/>
    <mergeCell ref="J254:J259"/>
    <mergeCell ref="K254:K259"/>
    <mergeCell ref="L254:L259"/>
    <mergeCell ref="M254:M259"/>
    <mergeCell ref="N254:N259"/>
    <mergeCell ref="O254:O259"/>
    <mergeCell ref="C261:C266"/>
    <mergeCell ref="D261:D266"/>
    <mergeCell ref="E261:E266"/>
    <mergeCell ref="F261:F266"/>
    <mergeCell ref="G261:G266"/>
    <mergeCell ref="H261:H266"/>
    <mergeCell ref="I261:I266"/>
    <mergeCell ref="J261:J266"/>
    <mergeCell ref="K261:K266"/>
    <mergeCell ref="L275:L280"/>
    <mergeCell ref="M275:M280"/>
    <mergeCell ref="N275:N280"/>
    <mergeCell ref="O275:O280"/>
    <mergeCell ref="C268:C273"/>
    <mergeCell ref="D268:D273"/>
    <mergeCell ref="E268:E273"/>
    <mergeCell ref="F268:F273"/>
    <mergeCell ref="G268:G273"/>
    <mergeCell ref="H268:H273"/>
    <mergeCell ref="I268:I273"/>
    <mergeCell ref="J268:J273"/>
    <mergeCell ref="K268:K273"/>
    <mergeCell ref="L268:L273"/>
    <mergeCell ref="M268:M273"/>
    <mergeCell ref="N268:N273"/>
    <mergeCell ref="O268:O273"/>
    <mergeCell ref="C275:C280"/>
    <mergeCell ref="D275:D280"/>
    <mergeCell ref="E275:E280"/>
    <mergeCell ref="F275:F280"/>
    <mergeCell ref="G275:G280"/>
    <mergeCell ref="O289:O294"/>
    <mergeCell ref="C282:C287"/>
    <mergeCell ref="D282:D287"/>
    <mergeCell ref="E282:E287"/>
    <mergeCell ref="F282:F287"/>
    <mergeCell ref="G282:G287"/>
    <mergeCell ref="H282:H287"/>
    <mergeCell ref="I282:I287"/>
    <mergeCell ref="J282:J287"/>
    <mergeCell ref="K282:K287"/>
    <mergeCell ref="L282:L287"/>
    <mergeCell ref="M282:M287"/>
    <mergeCell ref="N282:N287"/>
    <mergeCell ref="O282:O287"/>
    <mergeCell ref="C289:C294"/>
    <mergeCell ref="D289:D294"/>
    <mergeCell ref="E289:E294"/>
    <mergeCell ref="F289:F294"/>
    <mergeCell ref="G289:G294"/>
    <mergeCell ref="M303:M308"/>
    <mergeCell ref="N303:N308"/>
    <mergeCell ref="H275:H280"/>
    <mergeCell ref="I275:I280"/>
    <mergeCell ref="J275:J280"/>
    <mergeCell ref="K275:K280"/>
    <mergeCell ref="L289:L294"/>
    <mergeCell ref="M289:M294"/>
    <mergeCell ref="N289:N294"/>
    <mergeCell ref="J303:J308"/>
    <mergeCell ref="K303:K308"/>
    <mergeCell ref="H289:H294"/>
    <mergeCell ref="I289:I294"/>
    <mergeCell ref="J289:J294"/>
    <mergeCell ref="K289:K294"/>
    <mergeCell ref="L303:L308"/>
    <mergeCell ref="G317:G322"/>
    <mergeCell ref="H317:H322"/>
    <mergeCell ref="I317:I322"/>
    <mergeCell ref="O303:O308"/>
    <mergeCell ref="C296:C301"/>
    <mergeCell ref="D296:D301"/>
    <mergeCell ref="E296:E301"/>
    <mergeCell ref="F296:F301"/>
    <mergeCell ref="G296:G301"/>
    <mergeCell ref="H296:H301"/>
    <mergeCell ref="I296:I301"/>
    <mergeCell ref="J296:J301"/>
    <mergeCell ref="K296:K301"/>
    <mergeCell ref="L296:L301"/>
    <mergeCell ref="M296:M301"/>
    <mergeCell ref="N296:N301"/>
    <mergeCell ref="O296:O301"/>
    <mergeCell ref="C303:C308"/>
    <mergeCell ref="D303:D308"/>
    <mergeCell ref="E303:E308"/>
    <mergeCell ref="F303:F308"/>
    <mergeCell ref="G303:G308"/>
    <mergeCell ref="H303:H308"/>
    <mergeCell ref="I303:I308"/>
    <mergeCell ref="E331:E336"/>
    <mergeCell ref="F331:F336"/>
    <mergeCell ref="G331:G336"/>
    <mergeCell ref="L317:L322"/>
    <mergeCell ref="M317:M322"/>
    <mergeCell ref="N317:N322"/>
    <mergeCell ref="O317:O322"/>
    <mergeCell ref="C310:C315"/>
    <mergeCell ref="D310:D315"/>
    <mergeCell ref="E310:E315"/>
    <mergeCell ref="F310:F315"/>
    <mergeCell ref="G310:G315"/>
    <mergeCell ref="H310:H315"/>
    <mergeCell ref="I310:I315"/>
    <mergeCell ref="J310:J315"/>
    <mergeCell ref="K310:K315"/>
    <mergeCell ref="L310:L315"/>
    <mergeCell ref="M310:M315"/>
    <mergeCell ref="N310:N315"/>
    <mergeCell ref="O310:O315"/>
    <mergeCell ref="C317:C322"/>
    <mergeCell ref="D317:D322"/>
    <mergeCell ref="E317:E322"/>
    <mergeCell ref="F317:F322"/>
    <mergeCell ref="C345:C350"/>
    <mergeCell ref="D345:D350"/>
    <mergeCell ref="E345:E350"/>
    <mergeCell ref="J317:J322"/>
    <mergeCell ref="K317:K322"/>
    <mergeCell ref="L331:L336"/>
    <mergeCell ref="M331:M336"/>
    <mergeCell ref="N331:N336"/>
    <mergeCell ref="O331:O336"/>
    <mergeCell ref="C324:C329"/>
    <mergeCell ref="D324:D329"/>
    <mergeCell ref="E324:E329"/>
    <mergeCell ref="F324:F329"/>
    <mergeCell ref="G324:G329"/>
    <mergeCell ref="H324:H329"/>
    <mergeCell ref="I324:I329"/>
    <mergeCell ref="J324:J329"/>
    <mergeCell ref="K324:K329"/>
    <mergeCell ref="L324:L329"/>
    <mergeCell ref="M324:M329"/>
    <mergeCell ref="N324:N329"/>
    <mergeCell ref="O324:O329"/>
    <mergeCell ref="C331:C336"/>
    <mergeCell ref="D331:D336"/>
    <mergeCell ref="C338:C343"/>
    <mergeCell ref="D338:D343"/>
    <mergeCell ref="E338:E343"/>
    <mergeCell ref="F338:F343"/>
    <mergeCell ref="G338:G343"/>
    <mergeCell ref="H338:H343"/>
    <mergeCell ref="I338:I343"/>
    <mergeCell ref="J338:J343"/>
    <mergeCell ref="K338:K343"/>
    <mergeCell ref="N359:N364"/>
    <mergeCell ref="H331:H336"/>
    <mergeCell ref="I331:I336"/>
    <mergeCell ref="J331:J336"/>
    <mergeCell ref="K331:K336"/>
    <mergeCell ref="L345:L350"/>
    <mergeCell ref="M345:M350"/>
    <mergeCell ref="N345:N350"/>
    <mergeCell ref="O345:O350"/>
    <mergeCell ref="L338:L343"/>
    <mergeCell ref="M338:M343"/>
    <mergeCell ref="N338:N343"/>
    <mergeCell ref="O338:O343"/>
    <mergeCell ref="K359:K364"/>
    <mergeCell ref="O359:O364"/>
    <mergeCell ref="N352:N357"/>
    <mergeCell ref="O352:O357"/>
    <mergeCell ref="F345:F350"/>
    <mergeCell ref="G345:G350"/>
    <mergeCell ref="H345:H350"/>
    <mergeCell ref="I345:I350"/>
    <mergeCell ref="J345:J350"/>
    <mergeCell ref="K345:K350"/>
    <mergeCell ref="L359:L364"/>
    <mergeCell ref="M359:M364"/>
    <mergeCell ref="H373:H376"/>
    <mergeCell ref="I373:I376"/>
    <mergeCell ref="L352:L357"/>
    <mergeCell ref="M352:M357"/>
    <mergeCell ref="K373:K376"/>
    <mergeCell ref="L373:L376"/>
    <mergeCell ref="M373:M376"/>
    <mergeCell ref="C352:C357"/>
    <mergeCell ref="D352:D357"/>
    <mergeCell ref="E352:E357"/>
    <mergeCell ref="F352:F357"/>
    <mergeCell ref="G352:G357"/>
    <mergeCell ref="H352:H357"/>
    <mergeCell ref="I352:I357"/>
    <mergeCell ref="J352:J357"/>
    <mergeCell ref="K352:K357"/>
    <mergeCell ref="C359:C364"/>
    <mergeCell ref="D359:D364"/>
    <mergeCell ref="E359:E364"/>
    <mergeCell ref="F359:F364"/>
    <mergeCell ref="G359:G364"/>
    <mergeCell ref="H359:H364"/>
    <mergeCell ref="I359:I364"/>
    <mergeCell ref="J359:J364"/>
    <mergeCell ref="J373:J376"/>
    <mergeCell ref="N373:N376"/>
    <mergeCell ref="O373:O376"/>
    <mergeCell ref="C366:C371"/>
    <mergeCell ref="D366:D371"/>
    <mergeCell ref="E366:E371"/>
    <mergeCell ref="F366:F371"/>
    <mergeCell ref="G366:G371"/>
    <mergeCell ref="H366:H371"/>
    <mergeCell ref="I366:I371"/>
    <mergeCell ref="J366:J371"/>
    <mergeCell ref="K366:K371"/>
    <mergeCell ref="L366:L371"/>
    <mergeCell ref="M366:M371"/>
    <mergeCell ref="N366:N371"/>
    <mergeCell ref="O366:O371"/>
    <mergeCell ref="C373:C376"/>
    <mergeCell ref="D373:D376"/>
    <mergeCell ref="E373:E376"/>
    <mergeCell ref="F373:F376"/>
    <mergeCell ref="G373:G376"/>
  </mergeCells>
  <hyperlinks>
    <hyperlink ref="A3" r:id="rId1" xr:uid="{00000000-0004-0000-0100-000000000000}"/>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382"/>
  <sheetViews>
    <sheetView workbookViewId="0">
      <pane ySplit="11" topLeftCell="A12" activePane="bottomLeft" state="frozen"/>
      <selection pane="bottomLeft" sqref="A1:P4"/>
    </sheetView>
  </sheetViews>
  <sheetFormatPr defaultRowHeight="15"/>
  <cols>
    <col min="1" max="1" width="28.42578125" customWidth="1"/>
    <col min="2" max="2" width="13.85546875" customWidth="1"/>
    <col min="3" max="3" width="10.7109375" customWidth="1"/>
    <col min="4" max="4" width="11.28515625" customWidth="1"/>
    <col min="5" max="5" width="9.28515625" bestFit="1" customWidth="1"/>
    <col min="6" max="6" width="10.140625" customWidth="1"/>
    <col min="7" max="10" width="9.28515625" bestFit="1" customWidth="1"/>
    <col min="11" max="12" width="10.5703125" customWidth="1"/>
    <col min="13" max="13" width="10.42578125" customWidth="1"/>
    <col min="14" max="14" width="11.28515625" customWidth="1"/>
    <col min="15" max="15" width="10.85546875" customWidth="1"/>
  </cols>
  <sheetData>
    <row r="1" spans="1:16" ht="21">
      <c r="A1" s="313" t="s">
        <v>48</v>
      </c>
      <c r="B1" s="313"/>
      <c r="C1" s="313"/>
      <c r="D1" s="313"/>
      <c r="E1" s="313"/>
      <c r="F1" s="313"/>
      <c r="G1" s="313"/>
      <c r="H1" s="313"/>
      <c r="I1" s="313"/>
      <c r="J1" s="313"/>
      <c r="K1" s="313"/>
      <c r="L1" s="313"/>
      <c r="M1" s="313"/>
      <c r="N1" s="313"/>
      <c r="O1" s="313"/>
      <c r="P1" s="313"/>
    </row>
    <row r="2" spans="1:16" ht="18.75">
      <c r="A2" s="314" t="s">
        <v>47</v>
      </c>
      <c r="B2" s="314"/>
      <c r="C2" s="314"/>
      <c r="D2" s="314"/>
      <c r="E2" s="314"/>
      <c r="F2" s="314"/>
      <c r="G2" s="314"/>
      <c r="H2" s="314"/>
      <c r="I2" s="314"/>
      <c r="J2" s="314"/>
      <c r="K2" s="314"/>
      <c r="L2" s="314"/>
      <c r="M2" s="314"/>
      <c r="N2" s="314"/>
      <c r="O2" s="314"/>
      <c r="P2" s="314"/>
    </row>
    <row r="3" spans="1:16" ht="18.75">
      <c r="A3" s="315" t="s">
        <v>49</v>
      </c>
      <c r="B3" s="315"/>
      <c r="C3" s="315"/>
      <c r="D3" s="315"/>
      <c r="E3" s="315"/>
      <c r="F3" s="315"/>
      <c r="G3" s="315"/>
      <c r="H3" s="315"/>
      <c r="I3" s="315"/>
      <c r="J3" s="315"/>
      <c r="K3" s="315"/>
      <c r="L3" s="315"/>
      <c r="M3" s="315"/>
      <c r="N3" s="315"/>
      <c r="O3" s="315"/>
      <c r="P3" s="315"/>
    </row>
    <row r="4" spans="1:16">
      <c r="A4" s="316"/>
      <c r="B4" s="316"/>
      <c r="C4" s="316"/>
      <c r="D4" s="316"/>
      <c r="E4" s="316"/>
      <c r="F4" s="316"/>
      <c r="G4" s="316"/>
      <c r="H4" s="316"/>
      <c r="I4" s="316"/>
      <c r="J4" s="316"/>
      <c r="K4" s="316"/>
      <c r="L4" s="316"/>
      <c r="M4" s="316"/>
      <c r="N4" s="316"/>
      <c r="O4" s="316"/>
      <c r="P4" s="316"/>
    </row>
    <row r="5" spans="1:16" ht="18">
      <c r="A5" s="333" t="s">
        <v>36</v>
      </c>
      <c r="B5" s="334"/>
      <c r="C5" s="334"/>
      <c r="D5" s="334"/>
      <c r="E5" s="334"/>
      <c r="F5" s="334"/>
      <c r="G5" s="334"/>
      <c r="H5" s="334"/>
      <c r="I5" s="334"/>
      <c r="J5" s="334"/>
      <c r="K5" s="334"/>
      <c r="L5" s="334"/>
      <c r="M5" s="334"/>
      <c r="N5" s="334"/>
      <c r="O5" s="334"/>
      <c r="P5" s="334"/>
    </row>
    <row r="6" spans="1:16" ht="21" customHeight="1">
      <c r="A6" s="320" t="s">
        <v>32</v>
      </c>
      <c r="B6" s="320"/>
      <c r="C6" s="320"/>
      <c r="D6" s="320"/>
      <c r="E6" s="320"/>
      <c r="F6" s="320"/>
      <c r="G6" s="320"/>
      <c r="H6" s="320"/>
      <c r="I6" s="320"/>
      <c r="J6" s="320"/>
      <c r="K6" s="320"/>
      <c r="L6" s="320"/>
      <c r="M6" s="320"/>
      <c r="N6" s="320"/>
      <c r="O6" s="320"/>
      <c r="P6" s="320"/>
    </row>
    <row r="7" spans="1:16" ht="36.75" customHeight="1">
      <c r="A7" s="321" t="s">
        <v>2</v>
      </c>
      <c r="B7" s="324" t="s">
        <v>41</v>
      </c>
      <c r="C7" s="326" t="s">
        <v>33</v>
      </c>
      <c r="D7" s="326"/>
      <c r="E7" s="326"/>
      <c r="F7" s="326"/>
      <c r="G7" s="326"/>
      <c r="H7" s="326"/>
      <c r="I7" s="326"/>
      <c r="J7" s="327"/>
      <c r="K7" s="328" t="s">
        <v>3</v>
      </c>
      <c r="L7" s="329"/>
      <c r="M7" s="329"/>
      <c r="N7" s="329"/>
      <c r="O7" s="330"/>
      <c r="P7" s="46"/>
    </row>
    <row r="8" spans="1:16" ht="51">
      <c r="A8" s="322"/>
      <c r="B8" s="325"/>
      <c r="C8" s="6" t="s">
        <v>4</v>
      </c>
      <c r="D8" s="7" t="s">
        <v>40</v>
      </c>
      <c r="E8" s="331" t="s">
        <v>0</v>
      </c>
      <c r="F8" s="6" t="s">
        <v>5</v>
      </c>
      <c r="G8" s="8" t="s">
        <v>6</v>
      </c>
      <c r="H8" s="8" t="s">
        <v>7</v>
      </c>
      <c r="I8" s="8" t="s">
        <v>8</v>
      </c>
      <c r="J8" s="7" t="s">
        <v>9</v>
      </c>
      <c r="K8" s="9" t="s">
        <v>10</v>
      </c>
      <c r="L8" s="9" t="s">
        <v>11</v>
      </c>
      <c r="M8" s="9" t="s">
        <v>12</v>
      </c>
      <c r="N8" s="9" t="s">
        <v>13</v>
      </c>
      <c r="O8" s="9" t="s">
        <v>14</v>
      </c>
      <c r="P8" s="9" t="s">
        <v>26</v>
      </c>
    </row>
    <row r="9" spans="1:16">
      <c r="A9" s="323"/>
      <c r="B9" s="10" t="s">
        <v>24</v>
      </c>
      <c r="C9" s="11" t="s">
        <v>15</v>
      </c>
      <c r="D9" s="8" t="s">
        <v>15</v>
      </c>
      <c r="E9" s="332"/>
      <c r="F9" s="11" t="s">
        <v>16</v>
      </c>
      <c r="G9" s="12" t="s">
        <v>15</v>
      </c>
      <c r="H9" s="12" t="s">
        <v>15</v>
      </c>
      <c r="I9" s="11" t="s">
        <v>15</v>
      </c>
      <c r="J9" s="11" t="s">
        <v>15</v>
      </c>
      <c r="K9" s="11" t="s">
        <v>17</v>
      </c>
      <c r="L9" s="11" t="s">
        <v>17</v>
      </c>
      <c r="M9" s="11" t="s">
        <v>17</v>
      </c>
      <c r="N9" s="11" t="s">
        <v>17</v>
      </c>
      <c r="O9" s="11" t="s">
        <v>17</v>
      </c>
      <c r="P9" s="11" t="s">
        <v>27</v>
      </c>
    </row>
    <row r="10" spans="1:16">
      <c r="A10" s="13" t="s">
        <v>18</v>
      </c>
      <c r="B10" s="18">
        <v>6500</v>
      </c>
      <c r="C10" s="15">
        <v>5</v>
      </c>
      <c r="D10" s="16">
        <v>6</v>
      </c>
      <c r="E10" s="311" t="s">
        <v>39</v>
      </c>
      <c r="F10" s="17">
        <v>600</v>
      </c>
      <c r="G10" s="17">
        <v>30</v>
      </c>
      <c r="H10" s="17">
        <v>20</v>
      </c>
      <c r="I10" s="17">
        <v>20</v>
      </c>
      <c r="J10" s="18">
        <v>1</v>
      </c>
      <c r="K10" s="79">
        <v>7227</v>
      </c>
      <c r="L10" s="79">
        <v>9636</v>
      </c>
      <c r="M10" s="79">
        <v>4818</v>
      </c>
      <c r="N10" s="79">
        <v>483</v>
      </c>
      <c r="O10" s="79">
        <v>7227</v>
      </c>
      <c r="P10" s="20"/>
    </row>
    <row r="11" spans="1:16">
      <c r="A11" s="13" t="s">
        <v>19</v>
      </c>
      <c r="B11" s="14" t="s">
        <v>1</v>
      </c>
      <c r="C11" s="18">
        <v>2</v>
      </c>
      <c r="D11" s="18">
        <v>2</v>
      </c>
      <c r="E11" s="312"/>
      <c r="F11" s="66">
        <v>200</v>
      </c>
      <c r="G11" s="66">
        <v>15</v>
      </c>
      <c r="H11" s="66">
        <v>10</v>
      </c>
      <c r="I11" s="66">
        <v>10</v>
      </c>
      <c r="J11" s="18">
        <v>0.3</v>
      </c>
      <c r="K11" s="78" t="s">
        <v>1</v>
      </c>
      <c r="L11" s="78" t="s">
        <v>1</v>
      </c>
      <c r="M11" s="78" t="s">
        <v>1</v>
      </c>
      <c r="N11" s="78" t="s">
        <v>1</v>
      </c>
      <c r="O11" s="78" t="s">
        <v>1</v>
      </c>
      <c r="P11" s="78" t="s">
        <v>1</v>
      </c>
    </row>
    <row r="12" spans="1:16">
      <c r="A12" s="57">
        <v>41426</v>
      </c>
      <c r="B12" s="25">
        <v>1496</v>
      </c>
      <c r="C12" s="302"/>
      <c r="D12" s="302"/>
      <c r="E12" s="302"/>
      <c r="F12" s="302"/>
      <c r="G12" s="302"/>
      <c r="H12" s="302"/>
      <c r="I12" s="302"/>
      <c r="J12" s="302"/>
      <c r="K12" s="302"/>
      <c r="L12" s="302"/>
      <c r="M12" s="302"/>
      <c r="N12" s="302"/>
      <c r="O12" s="302"/>
      <c r="P12" s="47">
        <v>0</v>
      </c>
    </row>
    <row r="13" spans="1:16">
      <c r="A13" s="57">
        <v>41427</v>
      </c>
      <c r="B13" s="25">
        <v>1672</v>
      </c>
      <c r="C13" s="303"/>
      <c r="D13" s="303"/>
      <c r="E13" s="303"/>
      <c r="F13" s="303"/>
      <c r="G13" s="303"/>
      <c r="H13" s="303"/>
      <c r="I13" s="303"/>
      <c r="J13" s="303"/>
      <c r="K13" s="303"/>
      <c r="L13" s="303"/>
      <c r="M13" s="303"/>
      <c r="N13" s="303"/>
      <c r="O13" s="303"/>
      <c r="P13" s="47">
        <v>0</v>
      </c>
    </row>
    <row r="14" spans="1:16">
      <c r="A14" s="57">
        <v>41428</v>
      </c>
      <c r="B14" s="25">
        <v>1422</v>
      </c>
      <c r="C14" s="304"/>
      <c r="D14" s="304"/>
      <c r="E14" s="304"/>
      <c r="F14" s="304"/>
      <c r="G14" s="304"/>
      <c r="H14" s="304"/>
      <c r="I14" s="304"/>
      <c r="J14" s="304"/>
      <c r="K14" s="304"/>
      <c r="L14" s="304"/>
      <c r="M14" s="304"/>
      <c r="N14" s="304"/>
      <c r="O14" s="304"/>
      <c r="P14" s="47">
        <v>3</v>
      </c>
    </row>
    <row r="15" spans="1:16">
      <c r="A15" s="57">
        <v>41429</v>
      </c>
      <c r="B15" s="25">
        <v>1294</v>
      </c>
      <c r="C15" s="21">
        <v>0.23</v>
      </c>
      <c r="D15" s="21">
        <v>2</v>
      </c>
      <c r="E15" s="21">
        <v>6.9</v>
      </c>
      <c r="F15" s="21">
        <v>2</v>
      </c>
      <c r="G15" s="21">
        <v>8</v>
      </c>
      <c r="H15" s="21">
        <v>2</v>
      </c>
      <c r="I15" s="21">
        <v>4.0999999999999996</v>
      </c>
      <c r="J15" s="21">
        <v>0.22</v>
      </c>
      <c r="K15" s="95">
        <v>3.1840000000000002</v>
      </c>
      <c r="L15" s="95">
        <v>6.5271999999999997</v>
      </c>
      <c r="M15" s="95">
        <v>3.1840000000000002</v>
      </c>
      <c r="N15" s="95">
        <v>0.35024</v>
      </c>
      <c r="O15" s="95">
        <v>12.736000000000001</v>
      </c>
      <c r="P15" s="47">
        <v>4</v>
      </c>
    </row>
    <row r="16" spans="1:16">
      <c r="A16" s="57">
        <v>41430</v>
      </c>
      <c r="B16" s="25">
        <v>1620</v>
      </c>
      <c r="C16" s="302"/>
      <c r="D16" s="302"/>
      <c r="E16" s="302"/>
      <c r="F16" s="302"/>
      <c r="G16" s="302"/>
      <c r="H16" s="302"/>
      <c r="I16" s="302"/>
      <c r="J16" s="302"/>
      <c r="K16" s="302"/>
      <c r="L16" s="302"/>
      <c r="M16" s="302"/>
      <c r="N16" s="302"/>
      <c r="O16" s="302"/>
      <c r="P16" s="47">
        <v>0</v>
      </c>
    </row>
    <row r="17" spans="1:16">
      <c r="A17" s="57">
        <v>41431</v>
      </c>
      <c r="B17" s="25">
        <v>1333</v>
      </c>
      <c r="C17" s="303"/>
      <c r="D17" s="303"/>
      <c r="E17" s="303"/>
      <c r="F17" s="303"/>
      <c r="G17" s="303"/>
      <c r="H17" s="303"/>
      <c r="I17" s="303"/>
      <c r="J17" s="303"/>
      <c r="K17" s="303"/>
      <c r="L17" s="303"/>
      <c r="M17" s="303"/>
      <c r="N17" s="303"/>
      <c r="O17" s="303"/>
      <c r="P17" s="47">
        <v>0</v>
      </c>
    </row>
    <row r="18" spans="1:16">
      <c r="A18" s="57">
        <v>41432</v>
      </c>
      <c r="B18" s="25">
        <v>1500</v>
      </c>
      <c r="C18" s="303"/>
      <c r="D18" s="303"/>
      <c r="E18" s="303"/>
      <c r="F18" s="303"/>
      <c r="G18" s="303"/>
      <c r="H18" s="303"/>
      <c r="I18" s="303"/>
      <c r="J18" s="303"/>
      <c r="K18" s="303"/>
      <c r="L18" s="303"/>
      <c r="M18" s="303"/>
      <c r="N18" s="303"/>
      <c r="O18" s="303"/>
      <c r="P18" s="47">
        <v>2</v>
      </c>
    </row>
    <row r="19" spans="1:16">
      <c r="A19" s="57">
        <v>41433</v>
      </c>
      <c r="B19" s="25">
        <v>1072</v>
      </c>
      <c r="C19" s="303"/>
      <c r="D19" s="303"/>
      <c r="E19" s="303"/>
      <c r="F19" s="303"/>
      <c r="G19" s="303"/>
      <c r="H19" s="303"/>
      <c r="I19" s="303"/>
      <c r="J19" s="303"/>
      <c r="K19" s="303"/>
      <c r="L19" s="303"/>
      <c r="M19" s="303"/>
      <c r="N19" s="303"/>
      <c r="O19" s="303"/>
      <c r="P19" s="47">
        <v>0</v>
      </c>
    </row>
    <row r="20" spans="1:16">
      <c r="A20" s="57">
        <v>41434</v>
      </c>
      <c r="B20" s="25">
        <v>1353</v>
      </c>
      <c r="C20" s="303"/>
      <c r="D20" s="303"/>
      <c r="E20" s="303"/>
      <c r="F20" s="303"/>
      <c r="G20" s="303"/>
      <c r="H20" s="303"/>
      <c r="I20" s="303"/>
      <c r="J20" s="303"/>
      <c r="K20" s="303"/>
      <c r="L20" s="303"/>
      <c r="M20" s="303"/>
      <c r="N20" s="303"/>
      <c r="O20" s="303"/>
      <c r="P20" s="47">
        <v>1</v>
      </c>
    </row>
    <row r="21" spans="1:16">
      <c r="A21" s="57">
        <v>41435</v>
      </c>
      <c r="B21" s="25">
        <v>1563</v>
      </c>
      <c r="C21" s="303"/>
      <c r="D21" s="303"/>
      <c r="E21" s="303"/>
      <c r="F21" s="303"/>
      <c r="G21" s="303"/>
      <c r="H21" s="303"/>
      <c r="I21" s="303"/>
      <c r="J21" s="303"/>
      <c r="K21" s="304"/>
      <c r="L21" s="304"/>
      <c r="M21" s="304"/>
      <c r="N21" s="304"/>
      <c r="O21" s="304"/>
      <c r="P21" s="48">
        <v>0</v>
      </c>
    </row>
    <row r="22" spans="1:16">
      <c r="A22" s="57">
        <v>41436</v>
      </c>
      <c r="B22" s="25">
        <v>1512</v>
      </c>
      <c r="C22" s="76"/>
      <c r="D22" s="76"/>
      <c r="E22" s="76"/>
      <c r="F22" s="76"/>
      <c r="G22" s="76"/>
      <c r="H22" s="76"/>
      <c r="I22" s="76"/>
      <c r="J22" s="76"/>
      <c r="K22" s="76" t="str">
        <f>IF(D22&gt;0,D22*'[2]Operations INPUT'!#REF!/1000,"")</f>
        <v/>
      </c>
      <c r="L22" s="76" t="str">
        <f>IF(I22&gt;0,I22*'[2]Operations INPUT'!#REF!/1000,"")</f>
        <v/>
      </c>
      <c r="M22" s="76"/>
      <c r="N22" s="76" t="str">
        <f>IF(J22&gt;0,J22*'[2]Operations INPUT'!#REF!/1000,"")</f>
        <v/>
      </c>
      <c r="O22" s="76" t="str">
        <f>IF(C22&gt;0,C22*'[2]Operations INPUT'!#REF!/1000,"")</f>
        <v/>
      </c>
      <c r="P22" s="48">
        <v>3</v>
      </c>
    </row>
    <row r="23" spans="1:16">
      <c r="A23" s="57">
        <v>41437</v>
      </c>
      <c r="B23" s="25">
        <v>1227</v>
      </c>
      <c r="C23" s="303"/>
      <c r="D23" s="303"/>
      <c r="E23" s="303"/>
      <c r="F23" s="303"/>
      <c r="G23" s="303"/>
      <c r="H23" s="303"/>
      <c r="I23" s="303"/>
      <c r="J23" s="303"/>
      <c r="K23" s="308"/>
      <c r="L23" s="302"/>
      <c r="M23" s="302"/>
      <c r="N23" s="302"/>
      <c r="O23" s="302"/>
      <c r="P23" s="48">
        <v>8</v>
      </c>
    </row>
    <row r="24" spans="1:16">
      <c r="A24" s="57">
        <v>41438</v>
      </c>
      <c r="B24" s="25">
        <v>2026</v>
      </c>
      <c r="C24" s="303"/>
      <c r="D24" s="303"/>
      <c r="E24" s="303"/>
      <c r="F24" s="303"/>
      <c r="G24" s="303"/>
      <c r="H24" s="303"/>
      <c r="I24" s="303"/>
      <c r="J24" s="303"/>
      <c r="K24" s="309"/>
      <c r="L24" s="303"/>
      <c r="M24" s="303"/>
      <c r="N24" s="303"/>
      <c r="O24" s="303"/>
      <c r="P24" s="47">
        <v>0</v>
      </c>
    </row>
    <row r="25" spans="1:16">
      <c r="A25" s="57">
        <v>41439</v>
      </c>
      <c r="B25" s="25">
        <v>1888</v>
      </c>
      <c r="C25" s="303"/>
      <c r="D25" s="303"/>
      <c r="E25" s="303"/>
      <c r="F25" s="303"/>
      <c r="G25" s="303"/>
      <c r="H25" s="303"/>
      <c r="I25" s="303"/>
      <c r="J25" s="303"/>
      <c r="K25" s="309"/>
      <c r="L25" s="303"/>
      <c r="M25" s="303"/>
      <c r="N25" s="303"/>
      <c r="O25" s="303"/>
      <c r="P25" s="47">
        <v>18</v>
      </c>
    </row>
    <row r="26" spans="1:16">
      <c r="A26" s="57">
        <v>41440</v>
      </c>
      <c r="B26" s="25">
        <v>1285</v>
      </c>
      <c r="C26" s="303"/>
      <c r="D26" s="303"/>
      <c r="E26" s="303"/>
      <c r="F26" s="303"/>
      <c r="G26" s="303"/>
      <c r="H26" s="303"/>
      <c r="I26" s="303"/>
      <c r="J26" s="303"/>
      <c r="K26" s="309"/>
      <c r="L26" s="303"/>
      <c r="M26" s="303"/>
      <c r="N26" s="303"/>
      <c r="O26" s="303"/>
      <c r="P26" s="47">
        <v>0</v>
      </c>
    </row>
    <row r="27" spans="1:16">
      <c r="A27" s="57">
        <v>41441</v>
      </c>
      <c r="B27" s="25">
        <v>1607</v>
      </c>
      <c r="C27" s="303"/>
      <c r="D27" s="303"/>
      <c r="E27" s="303"/>
      <c r="F27" s="303"/>
      <c r="G27" s="303"/>
      <c r="H27" s="303"/>
      <c r="I27" s="303"/>
      <c r="J27" s="303"/>
      <c r="K27" s="309"/>
      <c r="L27" s="303"/>
      <c r="M27" s="303"/>
      <c r="N27" s="303"/>
      <c r="O27" s="303"/>
      <c r="P27" s="47">
        <v>0</v>
      </c>
    </row>
    <row r="28" spans="1:16">
      <c r="A28" s="57">
        <v>41442</v>
      </c>
      <c r="B28" s="25">
        <v>1357</v>
      </c>
      <c r="C28" s="304"/>
      <c r="D28" s="304"/>
      <c r="E28" s="304"/>
      <c r="F28" s="304"/>
      <c r="G28" s="304"/>
      <c r="H28" s="304"/>
      <c r="I28" s="304"/>
      <c r="J28" s="304"/>
      <c r="K28" s="310"/>
      <c r="L28" s="304"/>
      <c r="M28" s="304"/>
      <c r="N28" s="304"/>
      <c r="O28" s="304"/>
      <c r="P28" s="48">
        <v>0</v>
      </c>
    </row>
    <row r="29" spans="1:16">
      <c r="A29" s="57">
        <v>41443</v>
      </c>
      <c r="B29" s="25">
        <v>1098</v>
      </c>
      <c r="C29" s="21">
        <v>3.9</v>
      </c>
      <c r="D29" s="21">
        <v>2</v>
      </c>
      <c r="E29" s="21">
        <v>6.8</v>
      </c>
      <c r="F29" s="21">
        <v>10</v>
      </c>
      <c r="G29" s="21">
        <v>5</v>
      </c>
      <c r="H29" s="21">
        <v>2</v>
      </c>
      <c r="I29" s="21">
        <v>7.7</v>
      </c>
      <c r="J29" s="21">
        <v>0.23</v>
      </c>
      <c r="K29" s="95">
        <v>3.198</v>
      </c>
      <c r="L29" s="95">
        <v>12.3123</v>
      </c>
      <c r="M29" s="95">
        <v>3.198</v>
      </c>
      <c r="N29" s="95">
        <v>0.36777000000000004</v>
      </c>
      <c r="O29" s="95">
        <v>7.9950000000000001</v>
      </c>
      <c r="P29" s="48">
        <v>0</v>
      </c>
    </row>
    <row r="30" spans="1:16">
      <c r="A30" s="57">
        <v>41444</v>
      </c>
      <c r="B30" s="25">
        <v>1904</v>
      </c>
      <c r="C30" s="302"/>
      <c r="D30" s="302"/>
      <c r="E30" s="302"/>
      <c r="F30" s="302"/>
      <c r="G30" s="302"/>
      <c r="H30" s="302"/>
      <c r="I30" s="302"/>
      <c r="J30" s="302"/>
      <c r="K30" s="302"/>
      <c r="L30" s="302"/>
      <c r="M30" s="302"/>
      <c r="N30" s="302"/>
      <c r="O30" s="302"/>
      <c r="P30" s="48">
        <v>0</v>
      </c>
    </row>
    <row r="31" spans="1:16">
      <c r="A31" s="57">
        <v>41445</v>
      </c>
      <c r="B31" s="25">
        <v>1399</v>
      </c>
      <c r="C31" s="303"/>
      <c r="D31" s="303"/>
      <c r="E31" s="303"/>
      <c r="F31" s="303"/>
      <c r="G31" s="303"/>
      <c r="H31" s="303"/>
      <c r="I31" s="303"/>
      <c r="J31" s="303"/>
      <c r="K31" s="303"/>
      <c r="L31" s="303"/>
      <c r="M31" s="303"/>
      <c r="N31" s="303"/>
      <c r="O31" s="303"/>
      <c r="P31" s="47">
        <v>0</v>
      </c>
    </row>
    <row r="32" spans="1:16">
      <c r="A32" s="57">
        <v>41446</v>
      </c>
      <c r="B32" s="25">
        <v>1172</v>
      </c>
      <c r="C32" s="303"/>
      <c r="D32" s="303"/>
      <c r="E32" s="303"/>
      <c r="F32" s="303"/>
      <c r="G32" s="303"/>
      <c r="H32" s="303"/>
      <c r="I32" s="303"/>
      <c r="J32" s="303"/>
      <c r="K32" s="303"/>
      <c r="L32" s="303"/>
      <c r="M32" s="303"/>
      <c r="N32" s="303"/>
      <c r="O32" s="303"/>
      <c r="P32" s="47">
        <v>0</v>
      </c>
    </row>
    <row r="33" spans="1:16">
      <c r="A33" s="57">
        <v>41447</v>
      </c>
      <c r="B33" s="25">
        <v>541</v>
      </c>
      <c r="C33" s="303"/>
      <c r="D33" s="303"/>
      <c r="E33" s="303"/>
      <c r="F33" s="303"/>
      <c r="G33" s="303"/>
      <c r="H33" s="303"/>
      <c r="I33" s="303"/>
      <c r="J33" s="303"/>
      <c r="K33" s="303"/>
      <c r="L33" s="303"/>
      <c r="M33" s="303"/>
      <c r="N33" s="303"/>
      <c r="O33" s="303"/>
      <c r="P33" s="47">
        <v>0</v>
      </c>
    </row>
    <row r="34" spans="1:16">
      <c r="A34" s="57">
        <v>41448</v>
      </c>
      <c r="B34" s="25">
        <v>712</v>
      </c>
      <c r="C34" s="303"/>
      <c r="D34" s="303"/>
      <c r="E34" s="303"/>
      <c r="F34" s="303"/>
      <c r="G34" s="303"/>
      <c r="H34" s="303"/>
      <c r="I34" s="303"/>
      <c r="J34" s="303"/>
      <c r="K34" s="303"/>
      <c r="L34" s="303"/>
      <c r="M34" s="303"/>
      <c r="N34" s="303"/>
      <c r="O34" s="303"/>
      <c r="P34" s="47">
        <v>4</v>
      </c>
    </row>
    <row r="35" spans="1:16">
      <c r="A35" s="57">
        <v>41449</v>
      </c>
      <c r="B35" s="25">
        <v>833</v>
      </c>
      <c r="C35" s="303"/>
      <c r="D35" s="303"/>
      <c r="E35" s="303"/>
      <c r="F35" s="303"/>
      <c r="G35" s="303"/>
      <c r="H35" s="303"/>
      <c r="I35" s="303"/>
      <c r="J35" s="303"/>
      <c r="K35" s="304"/>
      <c r="L35" s="304"/>
      <c r="M35" s="304"/>
      <c r="N35" s="304"/>
      <c r="O35" s="304"/>
      <c r="P35" s="47">
        <v>0</v>
      </c>
    </row>
    <row r="36" spans="1:16">
      <c r="A36" s="57">
        <v>41450</v>
      </c>
      <c r="B36" s="25">
        <v>2178</v>
      </c>
      <c r="C36" s="76"/>
      <c r="D36" s="76"/>
      <c r="E36" s="76"/>
      <c r="F36" s="76"/>
      <c r="G36" s="76"/>
      <c r="H36" s="76"/>
      <c r="I36" s="76"/>
      <c r="J36" s="76"/>
      <c r="K36" s="76" t="str">
        <f>IF(D36&gt;0,D36*'[2]Operations INPUT'!#REF!/1000,"")</f>
        <v/>
      </c>
      <c r="L36" s="76" t="str">
        <f>IF(I36&gt;0,I36*'[2]Operations INPUT'!#REF!/1000,"")</f>
        <v/>
      </c>
      <c r="M36" s="76"/>
      <c r="N36" s="76" t="str">
        <f>IF(J36&gt;0,J36*'[2]Operations INPUT'!#REF!/1000,"")</f>
        <v/>
      </c>
      <c r="O36" s="76" t="str">
        <f>IF(C36&gt;0,C36*'[2]Operations INPUT'!#REF!/1000,"")</f>
        <v/>
      </c>
      <c r="P36" s="47">
        <v>0</v>
      </c>
    </row>
    <row r="37" spans="1:16">
      <c r="A37" s="57">
        <v>41451</v>
      </c>
      <c r="B37" s="25">
        <v>1237</v>
      </c>
      <c r="C37" s="303"/>
      <c r="D37" s="303"/>
      <c r="E37" s="303"/>
      <c r="F37" s="303"/>
      <c r="G37" s="303"/>
      <c r="H37" s="303"/>
      <c r="I37" s="303"/>
      <c r="J37" s="303"/>
      <c r="K37" s="302"/>
      <c r="L37" s="302"/>
      <c r="M37" s="302"/>
      <c r="N37" s="302"/>
      <c r="O37" s="302"/>
      <c r="P37" s="47">
        <v>0</v>
      </c>
    </row>
    <row r="38" spans="1:16">
      <c r="A38" s="57">
        <v>41452</v>
      </c>
      <c r="B38" s="25">
        <v>1301</v>
      </c>
      <c r="C38" s="303"/>
      <c r="D38" s="303"/>
      <c r="E38" s="303"/>
      <c r="F38" s="303"/>
      <c r="G38" s="303"/>
      <c r="H38" s="303"/>
      <c r="I38" s="303"/>
      <c r="J38" s="303"/>
      <c r="K38" s="303"/>
      <c r="L38" s="303"/>
      <c r="M38" s="303"/>
      <c r="N38" s="303"/>
      <c r="O38" s="303"/>
      <c r="P38" s="47">
        <v>0</v>
      </c>
    </row>
    <row r="39" spans="1:16">
      <c r="A39" s="57">
        <v>41453</v>
      </c>
      <c r="B39" s="25">
        <v>1462</v>
      </c>
      <c r="C39" s="303"/>
      <c r="D39" s="303"/>
      <c r="E39" s="303"/>
      <c r="F39" s="303"/>
      <c r="G39" s="303"/>
      <c r="H39" s="303"/>
      <c r="I39" s="303"/>
      <c r="J39" s="303"/>
      <c r="K39" s="303"/>
      <c r="L39" s="303"/>
      <c r="M39" s="303"/>
      <c r="N39" s="303"/>
      <c r="O39" s="303"/>
      <c r="P39" s="47">
        <v>0</v>
      </c>
    </row>
    <row r="40" spans="1:16">
      <c r="A40" s="57">
        <v>41454</v>
      </c>
      <c r="B40" s="25">
        <v>2014</v>
      </c>
      <c r="C40" s="303"/>
      <c r="D40" s="303"/>
      <c r="E40" s="303"/>
      <c r="F40" s="303"/>
      <c r="G40" s="303"/>
      <c r="H40" s="303"/>
      <c r="I40" s="303"/>
      <c r="J40" s="303"/>
      <c r="K40" s="303"/>
      <c r="L40" s="303"/>
      <c r="M40" s="303"/>
      <c r="N40" s="303"/>
      <c r="O40" s="303"/>
      <c r="P40" s="47">
        <v>23</v>
      </c>
    </row>
    <row r="41" spans="1:16">
      <c r="A41" s="57">
        <v>41455</v>
      </c>
      <c r="B41" s="25">
        <v>1889</v>
      </c>
      <c r="C41" s="303"/>
      <c r="D41" s="303"/>
      <c r="E41" s="303"/>
      <c r="F41" s="303"/>
      <c r="G41" s="303"/>
      <c r="H41" s="303"/>
      <c r="I41" s="303"/>
      <c r="J41" s="303"/>
      <c r="K41" s="303"/>
      <c r="L41" s="303"/>
      <c r="M41" s="303"/>
      <c r="N41" s="303"/>
      <c r="O41" s="303"/>
      <c r="P41" s="47">
        <v>23</v>
      </c>
    </row>
    <row r="42" spans="1:16">
      <c r="A42" s="57">
        <v>41456</v>
      </c>
      <c r="B42" s="25">
        <v>2006</v>
      </c>
      <c r="C42" s="303"/>
      <c r="D42" s="303"/>
      <c r="E42" s="303"/>
      <c r="F42" s="303"/>
      <c r="G42" s="303"/>
      <c r="H42" s="303"/>
      <c r="I42" s="303"/>
      <c r="J42" s="303"/>
      <c r="K42" s="304"/>
      <c r="L42" s="304"/>
      <c r="M42" s="304"/>
      <c r="N42" s="304"/>
      <c r="O42" s="304"/>
      <c r="P42" s="47">
        <v>14</v>
      </c>
    </row>
    <row r="43" spans="1:16">
      <c r="A43" s="57">
        <v>41457</v>
      </c>
      <c r="B43" s="25">
        <v>3177</v>
      </c>
      <c r="C43" s="21">
        <v>1.7</v>
      </c>
      <c r="D43" s="21">
        <v>2</v>
      </c>
      <c r="E43" s="21">
        <v>6.7</v>
      </c>
      <c r="F43" s="21">
        <v>13</v>
      </c>
      <c r="G43" s="21">
        <v>18</v>
      </c>
      <c r="H43" s="21">
        <v>2</v>
      </c>
      <c r="I43" s="21">
        <v>8.9</v>
      </c>
      <c r="J43" s="21">
        <v>0.47</v>
      </c>
      <c r="K43" s="95">
        <v>3.9</v>
      </c>
      <c r="L43" s="95">
        <v>17.355</v>
      </c>
      <c r="M43" s="95">
        <v>3.9</v>
      </c>
      <c r="N43" s="95">
        <v>0.91649999999999998</v>
      </c>
      <c r="O43" s="95">
        <v>35.1</v>
      </c>
      <c r="P43" s="47">
        <v>49</v>
      </c>
    </row>
    <row r="44" spans="1:16">
      <c r="A44" s="57">
        <v>41458</v>
      </c>
      <c r="B44" s="25">
        <v>2560</v>
      </c>
      <c r="C44" s="302"/>
      <c r="D44" s="302"/>
      <c r="E44" s="302"/>
      <c r="F44" s="302"/>
      <c r="G44" s="302"/>
      <c r="H44" s="302"/>
      <c r="I44" s="302"/>
      <c r="J44" s="302"/>
      <c r="K44" s="302"/>
      <c r="L44" s="302"/>
      <c r="M44" s="302"/>
      <c r="N44" s="302"/>
      <c r="O44" s="302"/>
      <c r="P44" s="47">
        <v>28</v>
      </c>
    </row>
    <row r="45" spans="1:16">
      <c r="A45" s="57">
        <v>41459</v>
      </c>
      <c r="B45" s="25">
        <v>2546</v>
      </c>
      <c r="C45" s="303"/>
      <c r="D45" s="303"/>
      <c r="E45" s="303"/>
      <c r="F45" s="303"/>
      <c r="G45" s="303"/>
      <c r="H45" s="303"/>
      <c r="I45" s="303"/>
      <c r="J45" s="303"/>
      <c r="K45" s="303"/>
      <c r="L45" s="303"/>
      <c r="M45" s="303"/>
      <c r="N45" s="303"/>
      <c r="O45" s="303"/>
      <c r="P45" s="48">
        <v>11</v>
      </c>
    </row>
    <row r="46" spans="1:16">
      <c r="A46" s="57">
        <v>41460</v>
      </c>
      <c r="B46" s="25">
        <v>2315</v>
      </c>
      <c r="C46" s="303"/>
      <c r="D46" s="303"/>
      <c r="E46" s="303"/>
      <c r="F46" s="303"/>
      <c r="G46" s="303"/>
      <c r="H46" s="303"/>
      <c r="I46" s="303"/>
      <c r="J46" s="303"/>
      <c r="K46" s="303"/>
      <c r="L46" s="303"/>
      <c r="M46" s="303"/>
      <c r="N46" s="303"/>
      <c r="O46" s="303"/>
      <c r="P46" s="47">
        <v>0</v>
      </c>
    </row>
    <row r="47" spans="1:16">
      <c r="A47" s="57">
        <v>41461</v>
      </c>
      <c r="B47" s="25">
        <v>1765</v>
      </c>
      <c r="C47" s="303"/>
      <c r="D47" s="303"/>
      <c r="E47" s="303"/>
      <c r="F47" s="303"/>
      <c r="G47" s="303"/>
      <c r="H47" s="303"/>
      <c r="I47" s="303"/>
      <c r="J47" s="303"/>
      <c r="K47" s="303"/>
      <c r="L47" s="303"/>
      <c r="M47" s="303"/>
      <c r="N47" s="303"/>
      <c r="O47" s="303"/>
      <c r="P47" s="47">
        <v>0</v>
      </c>
    </row>
    <row r="48" spans="1:16">
      <c r="A48" s="57">
        <v>41462</v>
      </c>
      <c r="B48" s="25">
        <v>1780</v>
      </c>
      <c r="C48" s="303"/>
      <c r="D48" s="303"/>
      <c r="E48" s="303"/>
      <c r="F48" s="303"/>
      <c r="G48" s="303"/>
      <c r="H48" s="303"/>
      <c r="I48" s="303"/>
      <c r="J48" s="303"/>
      <c r="K48" s="303"/>
      <c r="L48" s="303"/>
      <c r="M48" s="303"/>
      <c r="N48" s="303"/>
      <c r="O48" s="303"/>
      <c r="P48" s="47">
        <v>0</v>
      </c>
    </row>
    <row r="49" spans="1:16">
      <c r="A49" s="57">
        <v>41463</v>
      </c>
      <c r="B49" s="25">
        <v>1936</v>
      </c>
      <c r="C49" s="304"/>
      <c r="D49" s="304"/>
      <c r="E49" s="304"/>
      <c r="F49" s="304"/>
      <c r="G49" s="304"/>
      <c r="H49" s="304"/>
      <c r="I49" s="304"/>
      <c r="J49" s="304"/>
      <c r="K49" s="304"/>
      <c r="L49" s="304"/>
      <c r="M49" s="304"/>
      <c r="N49" s="304"/>
      <c r="O49" s="304"/>
      <c r="P49" s="47">
        <v>0</v>
      </c>
    </row>
    <row r="50" spans="1:16">
      <c r="A50" s="57">
        <v>41464</v>
      </c>
      <c r="B50" s="25">
        <v>1876</v>
      </c>
      <c r="C50" s="76"/>
      <c r="D50" s="76"/>
      <c r="E50" s="76"/>
      <c r="F50" s="76"/>
      <c r="G50" s="76"/>
      <c r="H50" s="76"/>
      <c r="I50" s="76"/>
      <c r="J50" s="76"/>
      <c r="K50" s="76" t="str">
        <f>IF(D50&gt;0,D50*'[2]Operations INPUT'!#REF!/1000,"")</f>
        <v/>
      </c>
      <c r="L50" s="76" t="str">
        <f>IF(I50&gt;0,I50*'[2]Operations INPUT'!#REF!/1000,"")</f>
        <v/>
      </c>
      <c r="M50" s="76"/>
      <c r="N50" s="76" t="str">
        <f>IF(J50&gt;0,J50*'[2]Operations INPUT'!#REF!/1000,"")</f>
        <v/>
      </c>
      <c r="O50" s="76" t="str">
        <f>IF(C50&gt;0,C50*'[2]Operations INPUT'!#REF!/1000,"")</f>
        <v/>
      </c>
      <c r="P50" s="47">
        <v>0</v>
      </c>
    </row>
    <row r="51" spans="1:16">
      <c r="A51" s="57">
        <v>41465</v>
      </c>
      <c r="B51" s="25">
        <v>1373</v>
      </c>
      <c r="C51" s="303"/>
      <c r="D51" s="303"/>
      <c r="E51" s="303"/>
      <c r="F51" s="303"/>
      <c r="G51" s="303"/>
      <c r="H51" s="303"/>
      <c r="I51" s="303"/>
      <c r="J51" s="303"/>
      <c r="K51" s="302"/>
      <c r="L51" s="302"/>
      <c r="M51" s="302"/>
      <c r="N51" s="302"/>
      <c r="O51" s="302"/>
      <c r="P51" s="48">
        <v>0</v>
      </c>
    </row>
    <row r="52" spans="1:16">
      <c r="A52" s="57">
        <v>41466</v>
      </c>
      <c r="B52" s="25">
        <v>1793</v>
      </c>
      <c r="C52" s="303"/>
      <c r="D52" s="303"/>
      <c r="E52" s="303"/>
      <c r="F52" s="303"/>
      <c r="G52" s="303"/>
      <c r="H52" s="303"/>
      <c r="I52" s="303"/>
      <c r="J52" s="303"/>
      <c r="K52" s="303"/>
      <c r="L52" s="303"/>
      <c r="M52" s="303"/>
      <c r="N52" s="303"/>
      <c r="O52" s="303"/>
      <c r="P52" s="48">
        <v>16</v>
      </c>
    </row>
    <row r="53" spans="1:16">
      <c r="A53" s="57">
        <v>41467</v>
      </c>
      <c r="B53" s="25">
        <v>2689</v>
      </c>
      <c r="C53" s="303"/>
      <c r="D53" s="303"/>
      <c r="E53" s="303"/>
      <c r="F53" s="303"/>
      <c r="G53" s="303"/>
      <c r="H53" s="303"/>
      <c r="I53" s="303"/>
      <c r="J53" s="303"/>
      <c r="K53" s="303"/>
      <c r="L53" s="303"/>
      <c r="M53" s="303"/>
      <c r="N53" s="303"/>
      <c r="O53" s="303"/>
      <c r="P53" s="48">
        <v>15</v>
      </c>
    </row>
    <row r="54" spans="1:16">
      <c r="A54" s="57">
        <v>41468</v>
      </c>
      <c r="B54" s="25">
        <v>2355</v>
      </c>
      <c r="C54" s="303"/>
      <c r="D54" s="303"/>
      <c r="E54" s="303"/>
      <c r="F54" s="303"/>
      <c r="G54" s="303"/>
      <c r="H54" s="303"/>
      <c r="I54" s="303"/>
      <c r="J54" s="303"/>
      <c r="K54" s="303"/>
      <c r="L54" s="303"/>
      <c r="M54" s="303"/>
      <c r="N54" s="303"/>
      <c r="O54" s="303"/>
      <c r="P54" s="48">
        <v>13</v>
      </c>
    </row>
    <row r="55" spans="1:16">
      <c r="A55" s="57">
        <v>41469</v>
      </c>
      <c r="B55" s="25">
        <v>1881</v>
      </c>
      <c r="C55" s="303"/>
      <c r="D55" s="303"/>
      <c r="E55" s="303"/>
      <c r="F55" s="303"/>
      <c r="G55" s="303"/>
      <c r="H55" s="303"/>
      <c r="I55" s="303"/>
      <c r="J55" s="303"/>
      <c r="K55" s="303"/>
      <c r="L55" s="303"/>
      <c r="M55" s="303"/>
      <c r="N55" s="303"/>
      <c r="O55" s="303"/>
      <c r="P55" s="48">
        <v>0</v>
      </c>
    </row>
    <row r="56" spans="1:16">
      <c r="A56" s="57">
        <v>41470</v>
      </c>
      <c r="B56" s="25">
        <v>1809</v>
      </c>
      <c r="C56" s="303"/>
      <c r="D56" s="303"/>
      <c r="E56" s="303"/>
      <c r="F56" s="303"/>
      <c r="G56" s="303"/>
      <c r="H56" s="303"/>
      <c r="I56" s="303"/>
      <c r="J56" s="303"/>
      <c r="K56" s="304"/>
      <c r="L56" s="304"/>
      <c r="M56" s="304"/>
      <c r="N56" s="304"/>
      <c r="O56" s="304"/>
      <c r="P56" s="47">
        <v>0</v>
      </c>
    </row>
    <row r="57" spans="1:16">
      <c r="A57" s="57">
        <v>41471</v>
      </c>
      <c r="B57" s="25">
        <v>1703</v>
      </c>
      <c r="C57" s="21">
        <v>0.47</v>
      </c>
      <c r="D57" s="21">
        <v>2</v>
      </c>
      <c r="E57" s="21">
        <v>6.6</v>
      </c>
      <c r="F57" s="21">
        <v>4</v>
      </c>
      <c r="G57" s="21">
        <v>16</v>
      </c>
      <c r="H57" s="21">
        <v>2</v>
      </c>
      <c r="I57" s="21">
        <v>4.0999999999999996</v>
      </c>
      <c r="J57" s="21">
        <v>0.34</v>
      </c>
      <c r="K57" s="95">
        <v>3.8940000000000001</v>
      </c>
      <c r="L57" s="95">
        <v>7.9826999999999986</v>
      </c>
      <c r="M57" s="95">
        <v>3.8940000000000001</v>
      </c>
      <c r="N57" s="95">
        <v>0.66198000000000001</v>
      </c>
      <c r="O57" s="95">
        <v>31.152000000000001</v>
      </c>
      <c r="P57" s="47">
        <v>0</v>
      </c>
    </row>
    <row r="58" spans="1:16">
      <c r="A58" s="57">
        <v>41472</v>
      </c>
      <c r="B58" s="25">
        <v>1619</v>
      </c>
      <c r="C58" s="302"/>
      <c r="D58" s="302"/>
      <c r="E58" s="302"/>
      <c r="F58" s="302"/>
      <c r="G58" s="302"/>
      <c r="H58" s="302"/>
      <c r="I58" s="302"/>
      <c r="J58" s="302"/>
      <c r="K58" s="302"/>
      <c r="L58" s="302"/>
      <c r="M58" s="302"/>
      <c r="N58" s="302"/>
      <c r="O58" s="302"/>
      <c r="P58" s="47">
        <v>0</v>
      </c>
    </row>
    <row r="59" spans="1:16">
      <c r="A59" s="57">
        <v>41473</v>
      </c>
      <c r="B59" s="25">
        <v>1608</v>
      </c>
      <c r="C59" s="303"/>
      <c r="D59" s="303"/>
      <c r="E59" s="303"/>
      <c r="F59" s="303"/>
      <c r="G59" s="303"/>
      <c r="H59" s="303"/>
      <c r="I59" s="303"/>
      <c r="J59" s="303"/>
      <c r="K59" s="303"/>
      <c r="L59" s="303"/>
      <c r="M59" s="303"/>
      <c r="N59" s="303"/>
      <c r="O59" s="303"/>
      <c r="P59" s="47">
        <v>0</v>
      </c>
    </row>
    <row r="60" spans="1:16">
      <c r="A60" s="57">
        <v>41474</v>
      </c>
      <c r="B60" s="25">
        <v>1371</v>
      </c>
      <c r="C60" s="303"/>
      <c r="D60" s="303"/>
      <c r="E60" s="303"/>
      <c r="F60" s="303"/>
      <c r="G60" s="303"/>
      <c r="H60" s="303"/>
      <c r="I60" s="303"/>
      <c r="J60" s="303"/>
      <c r="K60" s="303"/>
      <c r="L60" s="303"/>
      <c r="M60" s="303"/>
      <c r="N60" s="303"/>
      <c r="O60" s="303"/>
      <c r="P60" s="48">
        <v>0</v>
      </c>
    </row>
    <row r="61" spans="1:16">
      <c r="A61" s="57">
        <v>41475</v>
      </c>
      <c r="B61" s="25">
        <v>1736</v>
      </c>
      <c r="C61" s="303"/>
      <c r="D61" s="303"/>
      <c r="E61" s="303"/>
      <c r="F61" s="303"/>
      <c r="G61" s="303"/>
      <c r="H61" s="303"/>
      <c r="I61" s="303"/>
      <c r="J61" s="303"/>
      <c r="K61" s="303"/>
      <c r="L61" s="303"/>
      <c r="M61" s="303"/>
      <c r="N61" s="303"/>
      <c r="O61" s="303"/>
      <c r="P61" s="47">
        <v>2</v>
      </c>
    </row>
    <row r="62" spans="1:16">
      <c r="A62" s="57">
        <v>41476</v>
      </c>
      <c r="B62" s="25">
        <v>1634</v>
      </c>
      <c r="C62" s="303"/>
      <c r="D62" s="303"/>
      <c r="E62" s="303"/>
      <c r="F62" s="303"/>
      <c r="G62" s="303"/>
      <c r="H62" s="303"/>
      <c r="I62" s="303"/>
      <c r="J62" s="303"/>
      <c r="K62" s="303"/>
      <c r="L62" s="303"/>
      <c r="M62" s="303"/>
      <c r="N62" s="303"/>
      <c r="O62" s="303"/>
      <c r="P62" s="48">
        <v>0</v>
      </c>
    </row>
    <row r="63" spans="1:16">
      <c r="A63" s="57">
        <v>41477</v>
      </c>
      <c r="B63" s="25">
        <v>1593</v>
      </c>
      <c r="C63" s="304"/>
      <c r="D63" s="304"/>
      <c r="E63" s="304"/>
      <c r="F63" s="304"/>
      <c r="G63" s="304"/>
      <c r="H63" s="304"/>
      <c r="I63" s="304"/>
      <c r="J63" s="304"/>
      <c r="K63" s="304"/>
      <c r="L63" s="304"/>
      <c r="M63" s="304"/>
      <c r="N63" s="304"/>
      <c r="O63" s="304"/>
      <c r="P63" s="48">
        <v>12</v>
      </c>
    </row>
    <row r="64" spans="1:16">
      <c r="A64" s="57">
        <v>41478</v>
      </c>
      <c r="B64" s="25">
        <v>923</v>
      </c>
      <c r="C64" s="76"/>
      <c r="D64" s="76"/>
      <c r="E64" s="76"/>
      <c r="F64" s="76"/>
      <c r="G64" s="76"/>
      <c r="H64" s="76"/>
      <c r="I64" s="76"/>
      <c r="J64" s="76"/>
      <c r="K64" s="76" t="str">
        <f>IF(D64&gt;0,D64*'[2]Operations INPUT'!#REF!/1000,"")</f>
        <v/>
      </c>
      <c r="L64" s="76" t="str">
        <f>IF(I64&gt;0,I64*'[2]Operations INPUT'!#REF!/1000,"")</f>
        <v/>
      </c>
      <c r="M64" s="76"/>
      <c r="N64" s="76" t="str">
        <f>IF(J64&gt;0,J64*'[2]Operations INPUT'!#REF!/1000,"")</f>
        <v/>
      </c>
      <c r="O64" s="76" t="str">
        <f>IF(C64&gt;0,C64*'[2]Operations INPUT'!#REF!/1000,"")</f>
        <v/>
      </c>
      <c r="P64" s="47">
        <v>6</v>
      </c>
    </row>
    <row r="65" spans="1:16">
      <c r="A65" s="57">
        <v>41479</v>
      </c>
      <c r="B65" s="25">
        <v>1924</v>
      </c>
      <c r="C65" s="303"/>
      <c r="D65" s="303"/>
      <c r="E65" s="303"/>
      <c r="F65" s="303"/>
      <c r="G65" s="303"/>
      <c r="H65" s="303"/>
      <c r="I65" s="303"/>
      <c r="J65" s="303"/>
      <c r="K65" s="302"/>
      <c r="L65" s="302"/>
      <c r="M65" s="302"/>
      <c r="N65" s="302"/>
      <c r="O65" s="302"/>
      <c r="P65" s="47">
        <v>0</v>
      </c>
    </row>
    <row r="66" spans="1:16">
      <c r="A66" s="57">
        <v>41480</v>
      </c>
      <c r="B66" s="25">
        <v>1375</v>
      </c>
      <c r="C66" s="303"/>
      <c r="D66" s="303"/>
      <c r="E66" s="303"/>
      <c r="F66" s="303"/>
      <c r="G66" s="303"/>
      <c r="H66" s="303"/>
      <c r="I66" s="303"/>
      <c r="J66" s="303"/>
      <c r="K66" s="303"/>
      <c r="L66" s="303"/>
      <c r="M66" s="303"/>
      <c r="N66" s="303"/>
      <c r="O66" s="303"/>
      <c r="P66" s="47">
        <v>0</v>
      </c>
    </row>
    <row r="67" spans="1:16">
      <c r="A67" s="57">
        <v>41481</v>
      </c>
      <c r="B67" s="25">
        <v>1383</v>
      </c>
      <c r="C67" s="303"/>
      <c r="D67" s="303"/>
      <c r="E67" s="303"/>
      <c r="F67" s="303"/>
      <c r="G67" s="303"/>
      <c r="H67" s="303"/>
      <c r="I67" s="303"/>
      <c r="J67" s="303"/>
      <c r="K67" s="303"/>
      <c r="L67" s="303"/>
      <c r="M67" s="303"/>
      <c r="N67" s="303"/>
      <c r="O67" s="303"/>
      <c r="P67" s="48">
        <v>0</v>
      </c>
    </row>
    <row r="68" spans="1:16">
      <c r="A68" s="57">
        <v>41482</v>
      </c>
      <c r="B68" s="25">
        <v>1452</v>
      </c>
      <c r="C68" s="303"/>
      <c r="D68" s="303"/>
      <c r="E68" s="303"/>
      <c r="F68" s="303"/>
      <c r="G68" s="303"/>
      <c r="H68" s="303"/>
      <c r="I68" s="303"/>
      <c r="J68" s="303"/>
      <c r="K68" s="303"/>
      <c r="L68" s="303"/>
      <c r="M68" s="303"/>
      <c r="N68" s="303"/>
      <c r="O68" s="303"/>
      <c r="P68" s="48">
        <v>0</v>
      </c>
    </row>
    <row r="69" spans="1:16">
      <c r="A69" s="57">
        <v>41483</v>
      </c>
      <c r="B69" s="25">
        <v>1628</v>
      </c>
      <c r="C69" s="303"/>
      <c r="D69" s="303"/>
      <c r="E69" s="303"/>
      <c r="F69" s="303"/>
      <c r="G69" s="303"/>
      <c r="H69" s="303"/>
      <c r="I69" s="303"/>
      <c r="J69" s="303"/>
      <c r="K69" s="303"/>
      <c r="L69" s="303"/>
      <c r="M69" s="303"/>
      <c r="N69" s="303"/>
      <c r="O69" s="303"/>
      <c r="P69" s="47">
        <v>0</v>
      </c>
    </row>
    <row r="70" spans="1:16">
      <c r="A70" s="57">
        <v>41484</v>
      </c>
      <c r="B70" s="25">
        <v>1446</v>
      </c>
      <c r="C70" s="303"/>
      <c r="D70" s="303"/>
      <c r="E70" s="303"/>
      <c r="F70" s="303"/>
      <c r="G70" s="303"/>
      <c r="H70" s="303"/>
      <c r="I70" s="303"/>
      <c r="J70" s="303"/>
      <c r="K70" s="304"/>
      <c r="L70" s="304"/>
      <c r="M70" s="304"/>
      <c r="N70" s="304"/>
      <c r="O70" s="304"/>
      <c r="P70" s="48">
        <v>0</v>
      </c>
    </row>
    <row r="71" spans="1:16">
      <c r="A71" s="57">
        <v>41485</v>
      </c>
      <c r="B71" s="25">
        <v>1230</v>
      </c>
      <c r="C71" s="21">
        <v>0.94</v>
      </c>
      <c r="D71" s="21">
        <v>2</v>
      </c>
      <c r="E71" s="21">
        <v>6.6</v>
      </c>
      <c r="F71" s="21">
        <v>3</v>
      </c>
      <c r="G71" s="21">
        <v>11</v>
      </c>
      <c r="H71" s="21">
        <v>4</v>
      </c>
      <c r="I71" s="21">
        <v>4.3</v>
      </c>
      <c r="J71" s="21">
        <v>0.25</v>
      </c>
      <c r="K71" s="95">
        <v>5.8840000000000003</v>
      </c>
      <c r="L71" s="95">
        <v>6.3253000000000004</v>
      </c>
      <c r="M71" s="95">
        <v>2.9420000000000002</v>
      </c>
      <c r="N71" s="95">
        <v>0.36775000000000002</v>
      </c>
      <c r="O71" s="95">
        <v>16.181000000000001</v>
      </c>
      <c r="P71" s="47">
        <v>3</v>
      </c>
    </row>
    <row r="72" spans="1:16">
      <c r="A72" s="57">
        <v>41486</v>
      </c>
      <c r="B72" s="25">
        <v>1696</v>
      </c>
      <c r="C72" s="302"/>
      <c r="D72" s="302"/>
      <c r="E72" s="302"/>
      <c r="F72" s="302"/>
      <c r="G72" s="302"/>
      <c r="H72" s="302"/>
      <c r="I72" s="302"/>
      <c r="J72" s="302"/>
      <c r="K72" s="302"/>
      <c r="L72" s="302"/>
      <c r="M72" s="302"/>
      <c r="N72" s="302"/>
      <c r="O72" s="302"/>
      <c r="P72" s="47">
        <v>0</v>
      </c>
    </row>
    <row r="73" spans="1:16">
      <c r="A73" s="57">
        <v>41487</v>
      </c>
      <c r="B73" s="25">
        <v>1024</v>
      </c>
      <c r="C73" s="303"/>
      <c r="D73" s="303"/>
      <c r="E73" s="303"/>
      <c r="F73" s="303"/>
      <c r="G73" s="303"/>
      <c r="H73" s="303"/>
      <c r="I73" s="303"/>
      <c r="J73" s="303"/>
      <c r="K73" s="303"/>
      <c r="L73" s="303"/>
      <c r="M73" s="303"/>
      <c r="N73" s="303"/>
      <c r="O73" s="303"/>
      <c r="P73" s="47">
        <v>2</v>
      </c>
    </row>
    <row r="74" spans="1:16">
      <c r="A74" s="57">
        <v>41488</v>
      </c>
      <c r="B74" s="25">
        <v>1689</v>
      </c>
      <c r="C74" s="303"/>
      <c r="D74" s="303"/>
      <c r="E74" s="303"/>
      <c r="F74" s="303"/>
      <c r="G74" s="303"/>
      <c r="H74" s="303"/>
      <c r="I74" s="303"/>
      <c r="J74" s="303"/>
      <c r="K74" s="303"/>
      <c r="L74" s="303"/>
      <c r="M74" s="303"/>
      <c r="N74" s="303"/>
      <c r="O74" s="303"/>
      <c r="P74" s="47">
        <v>0</v>
      </c>
    </row>
    <row r="75" spans="1:16">
      <c r="A75" s="57">
        <v>41489</v>
      </c>
      <c r="B75" s="25">
        <v>1399</v>
      </c>
      <c r="C75" s="303"/>
      <c r="D75" s="303"/>
      <c r="E75" s="303"/>
      <c r="F75" s="303"/>
      <c r="G75" s="303"/>
      <c r="H75" s="303"/>
      <c r="I75" s="303"/>
      <c r="J75" s="303"/>
      <c r="K75" s="303"/>
      <c r="L75" s="303"/>
      <c r="M75" s="303"/>
      <c r="N75" s="303"/>
      <c r="O75" s="303"/>
      <c r="P75" s="47">
        <v>0</v>
      </c>
    </row>
    <row r="76" spans="1:16">
      <c r="A76" s="57">
        <v>41490</v>
      </c>
      <c r="B76" s="25">
        <v>1255</v>
      </c>
      <c r="C76" s="303"/>
      <c r="D76" s="303"/>
      <c r="E76" s="303"/>
      <c r="F76" s="303"/>
      <c r="G76" s="303"/>
      <c r="H76" s="303"/>
      <c r="I76" s="303"/>
      <c r="J76" s="303"/>
      <c r="K76" s="303"/>
      <c r="L76" s="303"/>
      <c r="M76" s="303"/>
      <c r="N76" s="303"/>
      <c r="O76" s="303"/>
      <c r="P76" s="47">
        <v>0</v>
      </c>
    </row>
    <row r="77" spans="1:16">
      <c r="A77" s="57">
        <v>41491</v>
      </c>
      <c r="B77" s="25">
        <v>1166</v>
      </c>
      <c r="C77" s="304"/>
      <c r="D77" s="304"/>
      <c r="E77" s="304"/>
      <c r="F77" s="304"/>
      <c r="G77" s="304"/>
      <c r="H77" s="304"/>
      <c r="I77" s="304"/>
      <c r="J77" s="304"/>
      <c r="K77" s="304"/>
      <c r="L77" s="304"/>
      <c r="M77" s="304"/>
      <c r="N77" s="304"/>
      <c r="O77" s="304"/>
      <c r="P77" s="47">
        <v>0</v>
      </c>
    </row>
    <row r="78" spans="1:16">
      <c r="A78" s="57">
        <v>41492</v>
      </c>
      <c r="B78" s="25">
        <v>1644</v>
      </c>
      <c r="C78" s="76"/>
      <c r="D78" s="76"/>
      <c r="E78" s="76"/>
      <c r="F78" s="76"/>
      <c r="G78" s="76"/>
      <c r="H78" s="76"/>
      <c r="I78" s="76"/>
      <c r="J78" s="76"/>
      <c r="K78" s="76" t="str">
        <f>IF(D78&gt;0,D78*'[2]Operations INPUT'!#REF!/1000,"")</f>
        <v/>
      </c>
      <c r="L78" s="76" t="str">
        <f>IF(I78&gt;0,I78*'[2]Operations INPUT'!#REF!/1000,"")</f>
        <v/>
      </c>
      <c r="M78" s="76"/>
      <c r="N78" s="76" t="str">
        <f>IF(J78&gt;0,J78*'[2]Operations INPUT'!#REF!/1000,"")</f>
        <v/>
      </c>
      <c r="O78" s="76" t="str">
        <f>IF(C78&gt;0,C78*'[2]Operations INPUT'!#REF!/1000,"")</f>
        <v/>
      </c>
      <c r="P78" s="47">
        <v>0</v>
      </c>
    </row>
    <row r="79" spans="1:16">
      <c r="A79" s="57">
        <v>41493</v>
      </c>
      <c r="B79" s="25">
        <v>1074</v>
      </c>
      <c r="C79" s="303"/>
      <c r="D79" s="303"/>
      <c r="E79" s="303"/>
      <c r="F79" s="303"/>
      <c r="G79" s="303"/>
      <c r="H79" s="303"/>
      <c r="I79" s="303"/>
      <c r="J79" s="303"/>
      <c r="K79" s="302"/>
      <c r="L79" s="302"/>
      <c r="M79" s="302"/>
      <c r="N79" s="302"/>
      <c r="O79" s="302"/>
      <c r="P79" s="47">
        <v>0</v>
      </c>
    </row>
    <row r="80" spans="1:16">
      <c r="A80" s="57">
        <v>41494</v>
      </c>
      <c r="B80" s="25">
        <v>1734</v>
      </c>
      <c r="C80" s="303"/>
      <c r="D80" s="303"/>
      <c r="E80" s="303"/>
      <c r="F80" s="303"/>
      <c r="G80" s="303"/>
      <c r="H80" s="303"/>
      <c r="I80" s="303"/>
      <c r="J80" s="303"/>
      <c r="K80" s="303"/>
      <c r="L80" s="303"/>
      <c r="M80" s="303"/>
      <c r="N80" s="303"/>
      <c r="O80" s="303"/>
      <c r="P80" s="47">
        <v>0</v>
      </c>
    </row>
    <row r="81" spans="1:16">
      <c r="A81" s="57">
        <v>41495</v>
      </c>
      <c r="B81" s="25">
        <v>1384</v>
      </c>
      <c r="C81" s="303"/>
      <c r="D81" s="303"/>
      <c r="E81" s="303"/>
      <c r="F81" s="303"/>
      <c r="G81" s="303"/>
      <c r="H81" s="303"/>
      <c r="I81" s="303"/>
      <c r="J81" s="303"/>
      <c r="K81" s="303"/>
      <c r="L81" s="303"/>
      <c r="M81" s="303"/>
      <c r="N81" s="303"/>
      <c r="O81" s="303"/>
      <c r="P81" s="47">
        <v>0</v>
      </c>
    </row>
    <row r="82" spans="1:16">
      <c r="A82" s="57">
        <v>41496</v>
      </c>
      <c r="B82" s="25">
        <v>1362</v>
      </c>
      <c r="C82" s="303"/>
      <c r="D82" s="303"/>
      <c r="E82" s="303"/>
      <c r="F82" s="303"/>
      <c r="G82" s="303"/>
      <c r="H82" s="303"/>
      <c r="I82" s="303"/>
      <c r="J82" s="303"/>
      <c r="K82" s="303"/>
      <c r="L82" s="303"/>
      <c r="M82" s="303"/>
      <c r="N82" s="303"/>
      <c r="O82" s="303"/>
      <c r="P82" s="48">
        <v>0</v>
      </c>
    </row>
    <row r="83" spans="1:16">
      <c r="A83" s="57">
        <v>41497</v>
      </c>
      <c r="B83" s="25">
        <v>1329</v>
      </c>
      <c r="C83" s="303"/>
      <c r="D83" s="303"/>
      <c r="E83" s="303"/>
      <c r="F83" s="303"/>
      <c r="G83" s="303"/>
      <c r="H83" s="303"/>
      <c r="I83" s="303"/>
      <c r="J83" s="303"/>
      <c r="K83" s="303"/>
      <c r="L83" s="303"/>
      <c r="M83" s="303"/>
      <c r="N83" s="303"/>
      <c r="O83" s="303"/>
      <c r="P83" s="47">
        <v>0</v>
      </c>
    </row>
    <row r="84" spans="1:16">
      <c r="A84" s="57">
        <v>41498</v>
      </c>
      <c r="B84" s="25">
        <v>1318</v>
      </c>
      <c r="C84" s="303"/>
      <c r="D84" s="303"/>
      <c r="E84" s="303"/>
      <c r="F84" s="303"/>
      <c r="G84" s="303"/>
      <c r="H84" s="303"/>
      <c r="I84" s="303"/>
      <c r="J84" s="303"/>
      <c r="K84" s="304"/>
      <c r="L84" s="304"/>
      <c r="M84" s="304"/>
      <c r="N84" s="304"/>
      <c r="O84" s="304"/>
      <c r="P84" s="47">
        <v>0</v>
      </c>
    </row>
    <row r="85" spans="1:16">
      <c r="A85" s="57">
        <v>41499</v>
      </c>
      <c r="B85" s="25">
        <v>1158</v>
      </c>
      <c r="C85" s="21">
        <v>0.85</v>
      </c>
      <c r="D85" s="21">
        <v>2</v>
      </c>
      <c r="E85" s="21">
        <v>7</v>
      </c>
      <c r="F85" s="21">
        <v>4</v>
      </c>
      <c r="G85" s="21">
        <v>5</v>
      </c>
      <c r="H85" s="21">
        <v>2</v>
      </c>
      <c r="I85" s="21">
        <v>5.9</v>
      </c>
      <c r="J85" s="21">
        <v>0.15</v>
      </c>
      <c r="K85" s="95">
        <v>2.38</v>
      </c>
      <c r="L85" s="95">
        <v>7.0209999999999999</v>
      </c>
      <c r="M85" s="95">
        <v>2.38</v>
      </c>
      <c r="N85" s="95">
        <v>0.17849999999999999</v>
      </c>
      <c r="O85" s="95">
        <v>5.95</v>
      </c>
      <c r="P85" s="47">
        <v>0</v>
      </c>
    </row>
    <row r="86" spans="1:16">
      <c r="A86" s="57">
        <v>41500</v>
      </c>
      <c r="B86" s="25">
        <v>1218</v>
      </c>
      <c r="C86" s="302"/>
      <c r="D86" s="302"/>
      <c r="E86" s="302"/>
      <c r="F86" s="302"/>
      <c r="G86" s="302"/>
      <c r="H86" s="302"/>
      <c r="I86" s="302"/>
      <c r="J86" s="302"/>
      <c r="K86" s="302"/>
      <c r="L86" s="302"/>
      <c r="M86" s="302"/>
      <c r="N86" s="302"/>
      <c r="O86" s="302"/>
      <c r="P86" s="47">
        <v>0</v>
      </c>
    </row>
    <row r="87" spans="1:16">
      <c r="A87" s="57">
        <v>41501</v>
      </c>
      <c r="B87" s="25">
        <v>1082</v>
      </c>
      <c r="C87" s="303"/>
      <c r="D87" s="303"/>
      <c r="E87" s="303"/>
      <c r="F87" s="303"/>
      <c r="G87" s="303"/>
      <c r="H87" s="303"/>
      <c r="I87" s="303"/>
      <c r="J87" s="303"/>
      <c r="K87" s="303"/>
      <c r="L87" s="303"/>
      <c r="M87" s="303"/>
      <c r="N87" s="303"/>
      <c r="O87" s="303"/>
      <c r="P87" s="47">
        <v>0</v>
      </c>
    </row>
    <row r="88" spans="1:16">
      <c r="A88" s="57">
        <v>41502</v>
      </c>
      <c r="B88" s="25">
        <v>1439</v>
      </c>
      <c r="C88" s="303"/>
      <c r="D88" s="303"/>
      <c r="E88" s="303"/>
      <c r="F88" s="303"/>
      <c r="G88" s="303"/>
      <c r="H88" s="303"/>
      <c r="I88" s="303"/>
      <c r="J88" s="303"/>
      <c r="K88" s="303"/>
      <c r="L88" s="303"/>
      <c r="M88" s="303"/>
      <c r="N88" s="303"/>
      <c r="O88" s="303"/>
      <c r="P88" s="47">
        <v>10</v>
      </c>
    </row>
    <row r="89" spans="1:16">
      <c r="A89" s="57">
        <v>41503</v>
      </c>
      <c r="B89" s="25">
        <v>1183</v>
      </c>
      <c r="C89" s="303"/>
      <c r="D89" s="303"/>
      <c r="E89" s="303"/>
      <c r="F89" s="303"/>
      <c r="G89" s="303"/>
      <c r="H89" s="303"/>
      <c r="I89" s="303"/>
      <c r="J89" s="303"/>
      <c r="K89" s="303"/>
      <c r="L89" s="303"/>
      <c r="M89" s="303"/>
      <c r="N89" s="303"/>
      <c r="O89" s="303"/>
      <c r="P89" s="47">
        <v>0</v>
      </c>
    </row>
    <row r="90" spans="1:16">
      <c r="A90" s="57">
        <v>41504</v>
      </c>
      <c r="B90" s="25">
        <v>1279</v>
      </c>
      <c r="C90" s="303"/>
      <c r="D90" s="303"/>
      <c r="E90" s="303"/>
      <c r="F90" s="303"/>
      <c r="G90" s="303"/>
      <c r="H90" s="303"/>
      <c r="I90" s="303"/>
      <c r="J90" s="303"/>
      <c r="K90" s="303"/>
      <c r="L90" s="303"/>
      <c r="M90" s="303"/>
      <c r="N90" s="303"/>
      <c r="O90" s="303"/>
      <c r="P90" s="47">
        <v>0</v>
      </c>
    </row>
    <row r="91" spans="1:16">
      <c r="A91" s="57">
        <v>41505</v>
      </c>
      <c r="B91" s="25">
        <v>1225</v>
      </c>
      <c r="C91" s="304"/>
      <c r="D91" s="304"/>
      <c r="E91" s="304"/>
      <c r="F91" s="304"/>
      <c r="G91" s="304"/>
      <c r="H91" s="304"/>
      <c r="I91" s="304"/>
      <c r="J91" s="304"/>
      <c r="K91" s="304"/>
      <c r="L91" s="304"/>
      <c r="M91" s="304"/>
      <c r="N91" s="304"/>
      <c r="O91" s="304"/>
      <c r="P91" s="47">
        <v>0</v>
      </c>
    </row>
    <row r="92" spans="1:16">
      <c r="A92" s="57">
        <v>41506</v>
      </c>
      <c r="B92" s="25">
        <v>1164</v>
      </c>
      <c r="C92" s="76"/>
      <c r="D92" s="76"/>
      <c r="E92" s="76"/>
      <c r="F92" s="76"/>
      <c r="G92" s="76"/>
      <c r="H92" s="76"/>
      <c r="I92" s="76"/>
      <c r="J92" s="76"/>
      <c r="K92" s="76" t="str">
        <f>IF(D92&gt;0,D92*'[2]Operations INPUT'!#REF!/1000,"")</f>
        <v/>
      </c>
      <c r="L92" s="76" t="str">
        <f>IF(I92&gt;0,I92*'[2]Operations INPUT'!#REF!/1000,"")</f>
        <v/>
      </c>
      <c r="M92" s="76"/>
      <c r="N92" s="76" t="str">
        <f>IF(J92&gt;0,J92*'[2]Operations INPUT'!#REF!/1000,"")</f>
        <v/>
      </c>
      <c r="O92" s="76" t="str">
        <f>IF(C92&gt;0,C92*'[2]Operations INPUT'!#REF!/1000,"")</f>
        <v/>
      </c>
      <c r="P92" s="47">
        <v>0</v>
      </c>
    </row>
    <row r="93" spans="1:16">
      <c r="A93" s="57">
        <v>41507</v>
      </c>
      <c r="B93" s="25">
        <v>730</v>
      </c>
      <c r="C93" s="303"/>
      <c r="D93" s="303"/>
      <c r="E93" s="303"/>
      <c r="F93" s="303"/>
      <c r="G93" s="303"/>
      <c r="H93" s="303"/>
      <c r="I93" s="303"/>
      <c r="J93" s="303"/>
      <c r="K93" s="302"/>
      <c r="L93" s="302"/>
      <c r="M93" s="302"/>
      <c r="N93" s="302"/>
      <c r="O93" s="302"/>
      <c r="P93" s="47">
        <v>0</v>
      </c>
    </row>
    <row r="94" spans="1:16">
      <c r="A94" s="57">
        <v>41508</v>
      </c>
      <c r="B94" s="25">
        <v>1541</v>
      </c>
      <c r="C94" s="303"/>
      <c r="D94" s="303"/>
      <c r="E94" s="303"/>
      <c r="F94" s="303"/>
      <c r="G94" s="303"/>
      <c r="H94" s="303"/>
      <c r="I94" s="303"/>
      <c r="J94" s="303"/>
      <c r="K94" s="303"/>
      <c r="L94" s="303"/>
      <c r="M94" s="303"/>
      <c r="N94" s="303"/>
      <c r="O94" s="303"/>
      <c r="P94" s="47">
        <v>0</v>
      </c>
    </row>
    <row r="95" spans="1:16">
      <c r="A95" s="57">
        <v>41509</v>
      </c>
      <c r="B95" s="25">
        <v>1319</v>
      </c>
      <c r="C95" s="303"/>
      <c r="D95" s="303"/>
      <c r="E95" s="303"/>
      <c r="F95" s="303"/>
      <c r="G95" s="303"/>
      <c r="H95" s="303"/>
      <c r="I95" s="303"/>
      <c r="J95" s="303"/>
      <c r="K95" s="303"/>
      <c r="L95" s="303"/>
      <c r="M95" s="303"/>
      <c r="N95" s="303"/>
      <c r="O95" s="303"/>
      <c r="P95" s="47">
        <v>0</v>
      </c>
    </row>
    <row r="96" spans="1:16">
      <c r="A96" s="57">
        <v>41510</v>
      </c>
      <c r="B96" s="25">
        <v>1215</v>
      </c>
      <c r="C96" s="303"/>
      <c r="D96" s="303"/>
      <c r="E96" s="303"/>
      <c r="F96" s="303"/>
      <c r="G96" s="303"/>
      <c r="H96" s="303"/>
      <c r="I96" s="303"/>
      <c r="J96" s="303"/>
      <c r="K96" s="303"/>
      <c r="L96" s="303"/>
      <c r="M96" s="303"/>
      <c r="N96" s="303"/>
      <c r="O96" s="303"/>
      <c r="P96" s="47">
        <v>0</v>
      </c>
    </row>
    <row r="97" spans="1:16">
      <c r="A97" s="57">
        <v>41511</v>
      </c>
      <c r="B97" s="25">
        <v>986</v>
      </c>
      <c r="C97" s="303"/>
      <c r="D97" s="303"/>
      <c r="E97" s="303"/>
      <c r="F97" s="303"/>
      <c r="G97" s="303"/>
      <c r="H97" s="303"/>
      <c r="I97" s="303"/>
      <c r="J97" s="303"/>
      <c r="K97" s="303"/>
      <c r="L97" s="303"/>
      <c r="M97" s="303"/>
      <c r="N97" s="303"/>
      <c r="O97" s="303"/>
      <c r="P97" s="48">
        <v>0</v>
      </c>
    </row>
    <row r="98" spans="1:16">
      <c r="A98" s="57">
        <v>41512</v>
      </c>
      <c r="B98" s="25">
        <v>1698</v>
      </c>
      <c r="C98" s="303"/>
      <c r="D98" s="303"/>
      <c r="E98" s="303"/>
      <c r="F98" s="303"/>
      <c r="G98" s="303"/>
      <c r="H98" s="303"/>
      <c r="I98" s="303"/>
      <c r="J98" s="303"/>
      <c r="K98" s="304"/>
      <c r="L98" s="304"/>
      <c r="M98" s="304"/>
      <c r="N98" s="304"/>
      <c r="O98" s="304"/>
      <c r="P98" s="48">
        <v>0</v>
      </c>
    </row>
    <row r="99" spans="1:16">
      <c r="A99" s="57">
        <v>41513</v>
      </c>
      <c r="B99" s="25">
        <v>1372</v>
      </c>
      <c r="C99" s="21">
        <v>0.67</v>
      </c>
      <c r="D99" s="21">
        <v>2</v>
      </c>
      <c r="E99" s="21">
        <v>7</v>
      </c>
      <c r="F99" s="21">
        <v>10</v>
      </c>
      <c r="G99" s="21">
        <v>7</v>
      </c>
      <c r="H99" s="21">
        <v>2</v>
      </c>
      <c r="I99" s="21">
        <v>5.0999999999999996</v>
      </c>
      <c r="J99" s="21">
        <v>0.18</v>
      </c>
      <c r="K99" s="95">
        <v>2.504</v>
      </c>
      <c r="L99" s="95">
        <v>6.3852000000000002</v>
      </c>
      <c r="M99" s="95">
        <v>2.504</v>
      </c>
      <c r="N99" s="95">
        <v>0.22535999999999998</v>
      </c>
      <c r="O99" s="95">
        <v>8.7639999999999993</v>
      </c>
      <c r="P99" s="48">
        <v>0</v>
      </c>
    </row>
    <row r="100" spans="1:16">
      <c r="A100" s="57">
        <v>41514</v>
      </c>
      <c r="B100" s="25">
        <v>1188</v>
      </c>
      <c r="C100" s="302"/>
      <c r="D100" s="302"/>
      <c r="E100" s="302"/>
      <c r="F100" s="302"/>
      <c r="G100" s="302"/>
      <c r="H100" s="302"/>
      <c r="I100" s="302"/>
      <c r="J100" s="302"/>
      <c r="K100" s="302"/>
      <c r="L100" s="302"/>
      <c r="M100" s="302"/>
      <c r="N100" s="302"/>
      <c r="O100" s="302"/>
      <c r="P100" s="48">
        <v>0</v>
      </c>
    </row>
    <row r="101" spans="1:16">
      <c r="A101" s="57">
        <v>41515</v>
      </c>
      <c r="B101" s="25">
        <v>1187</v>
      </c>
      <c r="C101" s="303"/>
      <c r="D101" s="303"/>
      <c r="E101" s="303"/>
      <c r="F101" s="303"/>
      <c r="G101" s="303"/>
      <c r="H101" s="303"/>
      <c r="I101" s="303"/>
      <c r="J101" s="303"/>
      <c r="K101" s="303"/>
      <c r="L101" s="303"/>
      <c r="M101" s="303"/>
      <c r="N101" s="303"/>
      <c r="O101" s="303"/>
      <c r="P101" s="48">
        <v>0</v>
      </c>
    </row>
    <row r="102" spans="1:16">
      <c r="A102" s="57">
        <v>41516</v>
      </c>
      <c r="B102" s="25">
        <v>1198</v>
      </c>
      <c r="C102" s="303"/>
      <c r="D102" s="303"/>
      <c r="E102" s="303"/>
      <c r="F102" s="303"/>
      <c r="G102" s="303"/>
      <c r="H102" s="303"/>
      <c r="I102" s="303"/>
      <c r="J102" s="303"/>
      <c r="K102" s="303"/>
      <c r="L102" s="303"/>
      <c r="M102" s="303"/>
      <c r="N102" s="303"/>
      <c r="O102" s="303"/>
      <c r="P102" s="47">
        <v>0</v>
      </c>
    </row>
    <row r="103" spans="1:16">
      <c r="A103" s="57">
        <v>41517</v>
      </c>
      <c r="B103" s="25">
        <v>1201</v>
      </c>
      <c r="C103" s="303"/>
      <c r="D103" s="303"/>
      <c r="E103" s="303"/>
      <c r="F103" s="303"/>
      <c r="G103" s="303"/>
      <c r="H103" s="303"/>
      <c r="I103" s="303"/>
      <c r="J103" s="303"/>
      <c r="K103" s="303"/>
      <c r="L103" s="303"/>
      <c r="M103" s="303"/>
      <c r="N103" s="303"/>
      <c r="O103" s="303"/>
      <c r="P103" s="48">
        <v>0</v>
      </c>
    </row>
    <row r="104" spans="1:16">
      <c r="A104" s="57">
        <v>41518</v>
      </c>
      <c r="B104" s="25">
        <v>1230</v>
      </c>
      <c r="C104" s="303"/>
      <c r="D104" s="303"/>
      <c r="E104" s="303"/>
      <c r="F104" s="303"/>
      <c r="G104" s="303"/>
      <c r="H104" s="303"/>
      <c r="I104" s="303"/>
      <c r="J104" s="303"/>
      <c r="K104" s="303"/>
      <c r="L104" s="303"/>
      <c r="M104" s="303"/>
      <c r="N104" s="303"/>
      <c r="O104" s="303"/>
      <c r="P104" s="47">
        <v>0</v>
      </c>
    </row>
    <row r="105" spans="1:16">
      <c r="A105" s="57">
        <v>41519</v>
      </c>
      <c r="B105" s="25">
        <v>1263</v>
      </c>
      <c r="C105" s="304"/>
      <c r="D105" s="304"/>
      <c r="E105" s="304"/>
      <c r="F105" s="304"/>
      <c r="G105" s="304"/>
      <c r="H105" s="304"/>
      <c r="I105" s="304"/>
      <c r="J105" s="304"/>
      <c r="K105" s="304"/>
      <c r="L105" s="304"/>
      <c r="M105" s="304"/>
      <c r="N105" s="304"/>
      <c r="O105" s="304"/>
      <c r="P105" s="48">
        <v>0</v>
      </c>
    </row>
    <row r="106" spans="1:16">
      <c r="A106" s="57">
        <v>41520</v>
      </c>
      <c r="B106" s="25">
        <v>1138</v>
      </c>
      <c r="C106" s="76"/>
      <c r="D106" s="76"/>
      <c r="E106" s="76"/>
      <c r="F106" s="76"/>
      <c r="G106" s="76"/>
      <c r="H106" s="76"/>
      <c r="I106" s="76"/>
      <c r="J106" s="76"/>
      <c r="K106" s="76" t="str">
        <f>IF(D106&gt;0,D106*'[2]Operations INPUT'!#REF!/1000,"")</f>
        <v/>
      </c>
      <c r="L106" s="76" t="str">
        <f>IF(I106&gt;0,I106*'[2]Operations INPUT'!#REF!/1000,"")</f>
        <v/>
      </c>
      <c r="M106" s="76"/>
      <c r="N106" s="76" t="str">
        <f>IF(J106&gt;0,J106*'[2]Operations INPUT'!#REF!/1000,"")</f>
        <v/>
      </c>
      <c r="O106" s="76" t="str">
        <f>IF(C106&gt;0,C106*'[2]Operations INPUT'!#REF!/1000,"")</f>
        <v/>
      </c>
      <c r="P106" s="47">
        <v>0</v>
      </c>
    </row>
    <row r="107" spans="1:16">
      <c r="A107" s="57">
        <v>41521</v>
      </c>
      <c r="B107" s="25">
        <v>1121</v>
      </c>
      <c r="C107" s="303"/>
      <c r="D107" s="303"/>
      <c r="E107" s="303"/>
      <c r="F107" s="303"/>
      <c r="G107" s="303"/>
      <c r="H107" s="303"/>
      <c r="I107" s="303"/>
      <c r="J107" s="303"/>
      <c r="K107" s="302"/>
      <c r="L107" s="302"/>
      <c r="M107" s="302"/>
      <c r="N107" s="302"/>
      <c r="O107" s="302"/>
      <c r="P107" s="47">
        <v>0</v>
      </c>
    </row>
    <row r="108" spans="1:16">
      <c r="A108" s="57">
        <v>41522</v>
      </c>
      <c r="B108" s="25">
        <v>1115</v>
      </c>
      <c r="C108" s="303"/>
      <c r="D108" s="303"/>
      <c r="E108" s="303"/>
      <c r="F108" s="303"/>
      <c r="G108" s="303"/>
      <c r="H108" s="303"/>
      <c r="I108" s="303"/>
      <c r="J108" s="303"/>
      <c r="K108" s="303"/>
      <c r="L108" s="303"/>
      <c r="M108" s="303"/>
      <c r="N108" s="303"/>
      <c r="O108" s="303"/>
      <c r="P108" s="47">
        <v>0</v>
      </c>
    </row>
    <row r="109" spans="1:16">
      <c r="A109" s="57">
        <v>41523</v>
      </c>
      <c r="B109" s="25">
        <v>1180</v>
      </c>
      <c r="C109" s="303"/>
      <c r="D109" s="303"/>
      <c r="E109" s="303"/>
      <c r="F109" s="303"/>
      <c r="G109" s="303"/>
      <c r="H109" s="303"/>
      <c r="I109" s="303"/>
      <c r="J109" s="303"/>
      <c r="K109" s="303"/>
      <c r="L109" s="303"/>
      <c r="M109" s="303"/>
      <c r="N109" s="303"/>
      <c r="O109" s="303"/>
      <c r="P109" s="48">
        <v>0</v>
      </c>
    </row>
    <row r="110" spans="1:16">
      <c r="A110" s="57">
        <v>41524</v>
      </c>
      <c r="B110" s="25">
        <v>1165</v>
      </c>
      <c r="C110" s="303"/>
      <c r="D110" s="303"/>
      <c r="E110" s="303"/>
      <c r="F110" s="303"/>
      <c r="G110" s="303"/>
      <c r="H110" s="303"/>
      <c r="I110" s="303"/>
      <c r="J110" s="303"/>
      <c r="K110" s="303"/>
      <c r="L110" s="303"/>
      <c r="M110" s="303"/>
      <c r="N110" s="303"/>
      <c r="O110" s="303"/>
      <c r="P110" s="48">
        <v>0</v>
      </c>
    </row>
    <row r="111" spans="1:16">
      <c r="A111" s="57">
        <v>41525</v>
      </c>
      <c r="B111" s="25">
        <v>1146</v>
      </c>
      <c r="C111" s="303"/>
      <c r="D111" s="303"/>
      <c r="E111" s="303"/>
      <c r="F111" s="303"/>
      <c r="G111" s="303"/>
      <c r="H111" s="303"/>
      <c r="I111" s="303"/>
      <c r="J111" s="303"/>
      <c r="K111" s="303"/>
      <c r="L111" s="303"/>
      <c r="M111" s="303"/>
      <c r="N111" s="303"/>
      <c r="O111" s="303"/>
      <c r="P111" s="48">
        <v>0</v>
      </c>
    </row>
    <row r="112" spans="1:16">
      <c r="A112" s="57">
        <v>41526</v>
      </c>
      <c r="B112" s="25">
        <v>1192</v>
      </c>
      <c r="C112" s="303"/>
      <c r="D112" s="303"/>
      <c r="E112" s="303"/>
      <c r="F112" s="303"/>
      <c r="G112" s="303"/>
      <c r="H112" s="303"/>
      <c r="I112" s="303"/>
      <c r="J112" s="303"/>
      <c r="K112" s="304"/>
      <c r="L112" s="304"/>
      <c r="M112" s="304"/>
      <c r="N112" s="304"/>
      <c r="O112" s="304"/>
      <c r="P112" s="47">
        <v>0</v>
      </c>
    </row>
    <row r="113" spans="1:16">
      <c r="A113" s="57">
        <v>41527</v>
      </c>
      <c r="B113" s="25">
        <v>1107</v>
      </c>
      <c r="C113" s="21">
        <v>0.26</v>
      </c>
      <c r="D113" s="21">
        <v>2</v>
      </c>
      <c r="E113" s="21">
        <v>7.2</v>
      </c>
      <c r="F113" s="21">
        <v>1</v>
      </c>
      <c r="G113" s="21">
        <v>5</v>
      </c>
      <c r="H113" s="21">
        <v>2</v>
      </c>
      <c r="I113" s="21">
        <v>4.9000000000000004</v>
      </c>
      <c r="J113" s="21">
        <v>0.13</v>
      </c>
      <c r="K113" s="95">
        <v>2.2559999999999998</v>
      </c>
      <c r="L113" s="95">
        <v>5.5272000000000006</v>
      </c>
      <c r="M113" s="95">
        <v>2.2559999999999998</v>
      </c>
      <c r="N113" s="95">
        <v>0.14664000000000002</v>
      </c>
      <c r="O113" s="95">
        <v>5.64</v>
      </c>
      <c r="P113" s="48">
        <v>0</v>
      </c>
    </row>
    <row r="114" spans="1:16">
      <c r="A114" s="57">
        <v>41528</v>
      </c>
      <c r="B114" s="25">
        <v>708</v>
      </c>
      <c r="C114" s="302"/>
      <c r="D114" s="302"/>
      <c r="E114" s="302"/>
      <c r="F114" s="302"/>
      <c r="G114" s="302"/>
      <c r="H114" s="302"/>
      <c r="I114" s="302"/>
      <c r="J114" s="302"/>
      <c r="K114" s="302"/>
      <c r="L114" s="302"/>
      <c r="M114" s="302"/>
      <c r="N114" s="302"/>
      <c r="O114" s="302"/>
      <c r="P114" s="47">
        <v>0</v>
      </c>
    </row>
    <row r="115" spans="1:16">
      <c r="A115" s="57">
        <v>41529</v>
      </c>
      <c r="B115" s="25">
        <v>1388</v>
      </c>
      <c r="C115" s="303"/>
      <c r="D115" s="303"/>
      <c r="E115" s="303"/>
      <c r="F115" s="303"/>
      <c r="G115" s="303"/>
      <c r="H115" s="303"/>
      <c r="I115" s="303"/>
      <c r="J115" s="303"/>
      <c r="K115" s="303"/>
      <c r="L115" s="303"/>
      <c r="M115" s="303"/>
      <c r="N115" s="303"/>
      <c r="O115" s="303"/>
      <c r="P115" s="47">
        <v>0</v>
      </c>
    </row>
    <row r="116" spans="1:16">
      <c r="A116" s="57">
        <v>41530</v>
      </c>
      <c r="B116" s="25">
        <v>1112</v>
      </c>
      <c r="C116" s="303"/>
      <c r="D116" s="303"/>
      <c r="E116" s="303"/>
      <c r="F116" s="303"/>
      <c r="G116" s="303"/>
      <c r="H116" s="303"/>
      <c r="I116" s="303"/>
      <c r="J116" s="303"/>
      <c r="K116" s="303"/>
      <c r="L116" s="303"/>
      <c r="M116" s="303"/>
      <c r="N116" s="303"/>
      <c r="O116" s="303"/>
      <c r="P116" s="48">
        <v>0</v>
      </c>
    </row>
    <row r="117" spans="1:16">
      <c r="A117" s="57">
        <v>41531</v>
      </c>
      <c r="B117" s="25">
        <v>1254</v>
      </c>
      <c r="C117" s="303"/>
      <c r="D117" s="303"/>
      <c r="E117" s="303"/>
      <c r="F117" s="303"/>
      <c r="G117" s="303"/>
      <c r="H117" s="303"/>
      <c r="I117" s="303"/>
      <c r="J117" s="303"/>
      <c r="K117" s="303"/>
      <c r="L117" s="303"/>
      <c r="M117" s="303"/>
      <c r="N117" s="303"/>
      <c r="O117" s="303"/>
      <c r="P117" s="47">
        <v>0</v>
      </c>
    </row>
    <row r="118" spans="1:16">
      <c r="A118" s="57">
        <v>41532</v>
      </c>
      <c r="B118" s="25">
        <v>1137</v>
      </c>
      <c r="C118" s="303"/>
      <c r="D118" s="303"/>
      <c r="E118" s="303"/>
      <c r="F118" s="303"/>
      <c r="G118" s="303"/>
      <c r="H118" s="303"/>
      <c r="I118" s="303"/>
      <c r="J118" s="303"/>
      <c r="K118" s="303"/>
      <c r="L118" s="303"/>
      <c r="M118" s="303"/>
      <c r="N118" s="303"/>
      <c r="O118" s="303"/>
      <c r="P118" s="48">
        <v>0</v>
      </c>
    </row>
    <row r="119" spans="1:16">
      <c r="A119" s="57">
        <v>41533</v>
      </c>
      <c r="B119" s="25">
        <v>1167</v>
      </c>
      <c r="C119" s="304"/>
      <c r="D119" s="304"/>
      <c r="E119" s="304"/>
      <c r="F119" s="304"/>
      <c r="G119" s="304"/>
      <c r="H119" s="304"/>
      <c r="I119" s="304"/>
      <c r="J119" s="304"/>
      <c r="K119" s="304"/>
      <c r="L119" s="304"/>
      <c r="M119" s="304"/>
      <c r="N119" s="304"/>
      <c r="O119" s="304"/>
      <c r="P119" s="48">
        <v>0</v>
      </c>
    </row>
    <row r="120" spans="1:16">
      <c r="A120" s="57">
        <v>41534</v>
      </c>
      <c r="B120" s="25">
        <v>1221</v>
      </c>
      <c r="C120" s="76"/>
      <c r="D120" s="76"/>
      <c r="E120" s="76"/>
      <c r="F120" s="76"/>
      <c r="G120" s="76"/>
      <c r="H120" s="76"/>
      <c r="I120" s="76"/>
      <c r="J120" s="76"/>
      <c r="K120" s="76" t="str">
        <f>IF(D120&gt;0,D120*'[2]Operations INPUT'!#REF!/1000,"")</f>
        <v/>
      </c>
      <c r="L120" s="76" t="str">
        <f>IF(I120&gt;0,I120*'[2]Operations INPUT'!#REF!/1000,"")</f>
        <v/>
      </c>
      <c r="M120" s="76"/>
      <c r="N120" s="76" t="str">
        <f>IF(J120&gt;0,J120*'[2]Operations INPUT'!#REF!/1000,"")</f>
        <v/>
      </c>
      <c r="O120" s="76" t="str">
        <f>IF(C120&gt;0,C120*'[2]Operations INPUT'!#REF!/1000,"")</f>
        <v/>
      </c>
      <c r="P120" s="48">
        <v>0</v>
      </c>
    </row>
    <row r="121" spans="1:16">
      <c r="A121" s="57">
        <v>41535</v>
      </c>
      <c r="B121" s="25">
        <v>1603</v>
      </c>
      <c r="C121" s="303"/>
      <c r="D121" s="303"/>
      <c r="E121" s="303"/>
      <c r="F121" s="303"/>
      <c r="G121" s="303"/>
      <c r="H121" s="303"/>
      <c r="I121" s="303"/>
      <c r="J121" s="303"/>
      <c r="K121" s="302"/>
      <c r="L121" s="302"/>
      <c r="M121" s="302"/>
      <c r="N121" s="302"/>
      <c r="O121" s="302"/>
      <c r="P121" s="48">
        <v>50</v>
      </c>
    </row>
    <row r="122" spans="1:16">
      <c r="A122" s="57">
        <v>41536</v>
      </c>
      <c r="B122" s="25">
        <v>1303</v>
      </c>
      <c r="C122" s="303"/>
      <c r="D122" s="303"/>
      <c r="E122" s="303"/>
      <c r="F122" s="303"/>
      <c r="G122" s="303"/>
      <c r="H122" s="303"/>
      <c r="I122" s="303"/>
      <c r="J122" s="303"/>
      <c r="K122" s="303"/>
      <c r="L122" s="303"/>
      <c r="M122" s="303"/>
      <c r="N122" s="303"/>
      <c r="O122" s="303"/>
      <c r="P122" s="48">
        <v>0</v>
      </c>
    </row>
    <row r="123" spans="1:16">
      <c r="A123" s="57">
        <v>41537</v>
      </c>
      <c r="B123" s="25">
        <v>1246</v>
      </c>
      <c r="C123" s="303"/>
      <c r="D123" s="303"/>
      <c r="E123" s="303"/>
      <c r="F123" s="303"/>
      <c r="G123" s="303"/>
      <c r="H123" s="303"/>
      <c r="I123" s="303"/>
      <c r="J123" s="303"/>
      <c r="K123" s="303"/>
      <c r="L123" s="303"/>
      <c r="M123" s="303"/>
      <c r="N123" s="303"/>
      <c r="O123" s="303"/>
      <c r="P123" s="48">
        <v>0</v>
      </c>
    </row>
    <row r="124" spans="1:16">
      <c r="A124" s="57">
        <v>41538</v>
      </c>
      <c r="B124" s="25">
        <v>1082</v>
      </c>
      <c r="C124" s="303"/>
      <c r="D124" s="303"/>
      <c r="E124" s="303"/>
      <c r="F124" s="303"/>
      <c r="G124" s="303"/>
      <c r="H124" s="303"/>
      <c r="I124" s="303"/>
      <c r="J124" s="303"/>
      <c r="K124" s="303"/>
      <c r="L124" s="303"/>
      <c r="M124" s="303"/>
      <c r="N124" s="303"/>
      <c r="O124" s="303"/>
      <c r="P124" s="48">
        <v>0</v>
      </c>
    </row>
    <row r="125" spans="1:16">
      <c r="A125" s="57">
        <v>41539</v>
      </c>
      <c r="B125" s="25">
        <v>1114</v>
      </c>
      <c r="C125" s="303"/>
      <c r="D125" s="303"/>
      <c r="E125" s="303"/>
      <c r="F125" s="303"/>
      <c r="G125" s="303"/>
      <c r="H125" s="303"/>
      <c r="I125" s="303"/>
      <c r="J125" s="303"/>
      <c r="K125" s="303"/>
      <c r="L125" s="303"/>
      <c r="M125" s="303"/>
      <c r="N125" s="303"/>
      <c r="O125" s="303"/>
      <c r="P125" s="48">
        <v>0</v>
      </c>
    </row>
    <row r="126" spans="1:16">
      <c r="A126" s="57">
        <v>41540</v>
      </c>
      <c r="B126" s="25">
        <v>1616</v>
      </c>
      <c r="C126" s="303"/>
      <c r="D126" s="303"/>
      <c r="E126" s="303"/>
      <c r="F126" s="303"/>
      <c r="G126" s="303"/>
      <c r="H126" s="303"/>
      <c r="I126" s="303"/>
      <c r="J126" s="303"/>
      <c r="K126" s="304"/>
      <c r="L126" s="304"/>
      <c r="M126" s="304"/>
      <c r="N126" s="304"/>
      <c r="O126" s="304"/>
      <c r="P126" s="48">
        <v>0</v>
      </c>
    </row>
    <row r="127" spans="1:16">
      <c r="A127" s="57">
        <v>41541</v>
      </c>
      <c r="B127" s="25">
        <v>932</v>
      </c>
      <c r="C127" s="21">
        <v>0.56999999999999995</v>
      </c>
      <c r="D127" s="21">
        <v>2</v>
      </c>
      <c r="E127" s="21">
        <v>7.1</v>
      </c>
      <c r="F127" s="21">
        <v>8</v>
      </c>
      <c r="G127" s="21">
        <v>4</v>
      </c>
      <c r="H127" s="21">
        <v>2</v>
      </c>
      <c r="I127" s="21">
        <v>5.3</v>
      </c>
      <c r="J127" s="21">
        <v>0.17</v>
      </c>
      <c r="K127" s="95">
        <v>2.6059999999999999</v>
      </c>
      <c r="L127" s="95">
        <v>6.9058999999999999</v>
      </c>
      <c r="M127" s="95">
        <v>2.6059999999999999</v>
      </c>
      <c r="N127" s="95">
        <v>0.22151000000000001</v>
      </c>
      <c r="O127" s="95">
        <v>5.2119999999999997</v>
      </c>
      <c r="P127" s="47">
        <v>0</v>
      </c>
    </row>
    <row r="128" spans="1:16">
      <c r="A128" s="57">
        <v>41542</v>
      </c>
      <c r="B128" s="25">
        <v>1292</v>
      </c>
      <c r="C128" s="302"/>
      <c r="D128" s="302"/>
      <c r="E128" s="302"/>
      <c r="F128" s="302"/>
      <c r="G128" s="302"/>
      <c r="H128" s="302"/>
      <c r="I128" s="302"/>
      <c r="J128" s="302"/>
      <c r="K128" s="302"/>
      <c r="L128" s="302"/>
      <c r="M128" s="302"/>
      <c r="N128" s="302"/>
      <c r="O128" s="302"/>
      <c r="P128" s="48">
        <v>0</v>
      </c>
    </row>
    <row r="129" spans="1:16">
      <c r="A129" s="57">
        <v>41543</v>
      </c>
      <c r="B129" s="25">
        <v>1273</v>
      </c>
      <c r="C129" s="303"/>
      <c r="D129" s="303"/>
      <c r="E129" s="303"/>
      <c r="F129" s="303"/>
      <c r="G129" s="303"/>
      <c r="H129" s="303"/>
      <c r="I129" s="303"/>
      <c r="J129" s="303"/>
      <c r="K129" s="303"/>
      <c r="L129" s="303"/>
      <c r="M129" s="303"/>
      <c r="N129" s="303"/>
      <c r="O129" s="303"/>
      <c r="P129" s="48">
        <v>0</v>
      </c>
    </row>
    <row r="130" spans="1:16">
      <c r="A130" s="57">
        <v>41544</v>
      </c>
      <c r="B130" s="25">
        <v>1468</v>
      </c>
      <c r="C130" s="303"/>
      <c r="D130" s="303"/>
      <c r="E130" s="303"/>
      <c r="F130" s="303"/>
      <c r="G130" s="303"/>
      <c r="H130" s="303"/>
      <c r="I130" s="303"/>
      <c r="J130" s="303"/>
      <c r="K130" s="303"/>
      <c r="L130" s="303"/>
      <c r="M130" s="303"/>
      <c r="N130" s="303"/>
      <c r="O130" s="303"/>
      <c r="P130" s="48">
        <v>0</v>
      </c>
    </row>
    <row r="131" spans="1:16">
      <c r="A131" s="57">
        <v>41545</v>
      </c>
      <c r="B131" s="25">
        <v>1095</v>
      </c>
      <c r="C131" s="303"/>
      <c r="D131" s="303"/>
      <c r="E131" s="303"/>
      <c r="F131" s="303"/>
      <c r="G131" s="303"/>
      <c r="H131" s="303"/>
      <c r="I131" s="303"/>
      <c r="J131" s="303"/>
      <c r="K131" s="303"/>
      <c r="L131" s="303"/>
      <c r="M131" s="303"/>
      <c r="N131" s="303"/>
      <c r="O131" s="303"/>
      <c r="P131" s="48">
        <v>0</v>
      </c>
    </row>
    <row r="132" spans="1:16">
      <c r="A132" s="57">
        <v>41546</v>
      </c>
      <c r="B132" s="25">
        <v>1251</v>
      </c>
      <c r="C132" s="303"/>
      <c r="D132" s="303"/>
      <c r="E132" s="303"/>
      <c r="F132" s="303"/>
      <c r="G132" s="303"/>
      <c r="H132" s="303"/>
      <c r="I132" s="303"/>
      <c r="J132" s="303"/>
      <c r="K132" s="303"/>
      <c r="L132" s="303"/>
      <c r="M132" s="303"/>
      <c r="N132" s="303"/>
      <c r="O132" s="303"/>
      <c r="P132" s="48">
        <v>0</v>
      </c>
    </row>
    <row r="133" spans="1:16">
      <c r="A133" s="57">
        <v>41547</v>
      </c>
      <c r="B133" s="25">
        <v>1274</v>
      </c>
      <c r="C133" s="304"/>
      <c r="D133" s="304"/>
      <c r="E133" s="304"/>
      <c r="F133" s="304"/>
      <c r="G133" s="304"/>
      <c r="H133" s="304"/>
      <c r="I133" s="304"/>
      <c r="J133" s="304"/>
      <c r="K133" s="304"/>
      <c r="L133" s="304"/>
      <c r="M133" s="304"/>
      <c r="N133" s="304"/>
      <c r="O133" s="304"/>
      <c r="P133" s="48">
        <v>0</v>
      </c>
    </row>
    <row r="134" spans="1:16">
      <c r="A134" s="57">
        <v>41548</v>
      </c>
      <c r="B134" s="25">
        <v>1546</v>
      </c>
      <c r="C134" s="76"/>
      <c r="D134" s="76"/>
      <c r="E134" s="76"/>
      <c r="F134" s="76"/>
      <c r="G134" s="76"/>
      <c r="H134" s="76"/>
      <c r="I134" s="76"/>
      <c r="J134" s="76"/>
      <c r="K134" s="76" t="str">
        <f>IF(D134&gt;0,D134*'[2]Operations INPUT'!#REF!/1000,"")</f>
        <v/>
      </c>
      <c r="L134" s="76" t="str">
        <f>IF(I134&gt;0,I134*'[2]Operations INPUT'!#REF!/1000,"")</f>
        <v/>
      </c>
      <c r="M134" s="76"/>
      <c r="N134" s="76" t="str">
        <f>IF(J134&gt;0,J134*'[2]Operations INPUT'!#REF!/1000,"")</f>
        <v/>
      </c>
      <c r="O134" s="76" t="str">
        <f>IF(C134&gt;0,C134*'[2]Operations INPUT'!#REF!/1000,"")</f>
        <v/>
      </c>
      <c r="P134" s="48">
        <v>0</v>
      </c>
    </row>
    <row r="135" spans="1:16">
      <c r="A135" s="57">
        <v>41549</v>
      </c>
      <c r="B135" s="25">
        <v>1207</v>
      </c>
      <c r="C135" s="303"/>
      <c r="D135" s="303"/>
      <c r="E135" s="303"/>
      <c r="F135" s="303"/>
      <c r="G135" s="303"/>
      <c r="H135" s="303"/>
      <c r="I135" s="303"/>
      <c r="J135" s="303"/>
      <c r="K135" s="302"/>
      <c r="L135" s="302"/>
      <c r="M135" s="302"/>
      <c r="N135" s="302"/>
      <c r="O135" s="302"/>
      <c r="P135" s="48">
        <v>0</v>
      </c>
    </row>
    <row r="136" spans="1:16">
      <c r="A136" s="57">
        <v>41550</v>
      </c>
      <c r="B136" s="25">
        <v>879</v>
      </c>
      <c r="C136" s="303"/>
      <c r="D136" s="303"/>
      <c r="E136" s="303"/>
      <c r="F136" s="303"/>
      <c r="G136" s="303"/>
      <c r="H136" s="303"/>
      <c r="I136" s="303"/>
      <c r="J136" s="303"/>
      <c r="K136" s="303"/>
      <c r="L136" s="303"/>
      <c r="M136" s="303"/>
      <c r="N136" s="303"/>
      <c r="O136" s="303"/>
      <c r="P136" s="48">
        <v>0</v>
      </c>
    </row>
    <row r="137" spans="1:16">
      <c r="A137" s="57">
        <v>41551</v>
      </c>
      <c r="B137" s="25">
        <v>1586</v>
      </c>
      <c r="C137" s="303"/>
      <c r="D137" s="303"/>
      <c r="E137" s="303"/>
      <c r="F137" s="303"/>
      <c r="G137" s="303"/>
      <c r="H137" s="303"/>
      <c r="I137" s="303"/>
      <c r="J137" s="303"/>
      <c r="K137" s="303"/>
      <c r="L137" s="303"/>
      <c r="M137" s="303"/>
      <c r="N137" s="303"/>
      <c r="O137" s="303"/>
      <c r="P137" s="48">
        <v>0</v>
      </c>
    </row>
    <row r="138" spans="1:16">
      <c r="A138" s="57">
        <v>41552</v>
      </c>
      <c r="B138" s="25">
        <v>1258</v>
      </c>
      <c r="C138" s="303"/>
      <c r="D138" s="303"/>
      <c r="E138" s="303"/>
      <c r="F138" s="303"/>
      <c r="G138" s="303"/>
      <c r="H138" s="303"/>
      <c r="I138" s="303"/>
      <c r="J138" s="303"/>
      <c r="K138" s="303"/>
      <c r="L138" s="303"/>
      <c r="M138" s="303"/>
      <c r="N138" s="303"/>
      <c r="O138" s="303"/>
      <c r="P138" s="48">
        <v>0</v>
      </c>
    </row>
    <row r="139" spans="1:16">
      <c r="A139" s="57">
        <v>41553</v>
      </c>
      <c r="B139" s="25">
        <v>1120</v>
      </c>
      <c r="C139" s="303"/>
      <c r="D139" s="303"/>
      <c r="E139" s="303"/>
      <c r="F139" s="303"/>
      <c r="G139" s="303"/>
      <c r="H139" s="303"/>
      <c r="I139" s="303"/>
      <c r="J139" s="303"/>
      <c r="K139" s="303"/>
      <c r="L139" s="303"/>
      <c r="M139" s="303"/>
      <c r="N139" s="303"/>
      <c r="O139" s="303"/>
      <c r="P139" s="48">
        <v>0</v>
      </c>
    </row>
    <row r="140" spans="1:16">
      <c r="A140" s="57">
        <v>41554</v>
      </c>
      <c r="B140" s="25">
        <v>1253</v>
      </c>
      <c r="C140" s="303"/>
      <c r="D140" s="303"/>
      <c r="E140" s="303"/>
      <c r="F140" s="303"/>
      <c r="G140" s="303"/>
      <c r="H140" s="303"/>
      <c r="I140" s="303"/>
      <c r="J140" s="303"/>
      <c r="K140" s="304"/>
      <c r="L140" s="304"/>
      <c r="M140" s="304"/>
      <c r="N140" s="304"/>
      <c r="O140" s="304"/>
      <c r="P140" s="48">
        <v>0</v>
      </c>
    </row>
    <row r="141" spans="1:16">
      <c r="A141" s="57">
        <v>41555</v>
      </c>
      <c r="B141" s="25">
        <v>1281</v>
      </c>
      <c r="C141" s="21">
        <v>0.79</v>
      </c>
      <c r="D141" s="21">
        <v>2</v>
      </c>
      <c r="E141" s="21">
        <v>7.4</v>
      </c>
      <c r="F141" s="21">
        <v>4</v>
      </c>
      <c r="G141" s="21">
        <v>3</v>
      </c>
      <c r="H141" s="21">
        <v>2</v>
      </c>
      <c r="I141" s="21">
        <v>6.7</v>
      </c>
      <c r="J141" s="21">
        <v>0.21</v>
      </c>
      <c r="K141" s="95">
        <v>2.5920000000000001</v>
      </c>
      <c r="L141" s="95">
        <v>8.6832000000000011</v>
      </c>
      <c r="M141" s="95">
        <v>2.5920000000000001</v>
      </c>
      <c r="N141" s="95">
        <v>0.27215999999999996</v>
      </c>
      <c r="O141" s="95">
        <v>3.8879999999999999</v>
      </c>
      <c r="P141" s="48">
        <v>0</v>
      </c>
    </row>
    <row r="142" spans="1:16">
      <c r="A142" s="57">
        <v>41556</v>
      </c>
      <c r="B142" s="25">
        <v>1160</v>
      </c>
      <c r="C142" s="302"/>
      <c r="D142" s="302"/>
      <c r="E142" s="302"/>
      <c r="F142" s="302"/>
      <c r="G142" s="302"/>
      <c r="H142" s="302"/>
      <c r="I142" s="302"/>
      <c r="J142" s="302"/>
      <c r="K142" s="302"/>
      <c r="L142" s="302"/>
      <c r="M142" s="302"/>
      <c r="N142" s="302"/>
      <c r="O142" s="302"/>
      <c r="P142" s="48">
        <v>0</v>
      </c>
    </row>
    <row r="143" spans="1:16">
      <c r="A143" s="57">
        <v>41557</v>
      </c>
      <c r="B143" s="25">
        <v>1128</v>
      </c>
      <c r="C143" s="303"/>
      <c r="D143" s="303"/>
      <c r="E143" s="303"/>
      <c r="F143" s="303"/>
      <c r="G143" s="303"/>
      <c r="H143" s="303"/>
      <c r="I143" s="303"/>
      <c r="J143" s="303"/>
      <c r="K143" s="303"/>
      <c r="L143" s="303"/>
      <c r="M143" s="303"/>
      <c r="N143" s="303"/>
      <c r="O143" s="303"/>
      <c r="P143" s="48">
        <v>0</v>
      </c>
    </row>
    <row r="144" spans="1:16">
      <c r="A144" s="57">
        <v>41558</v>
      </c>
      <c r="B144" s="25">
        <v>1081</v>
      </c>
      <c r="C144" s="303"/>
      <c r="D144" s="303"/>
      <c r="E144" s="303"/>
      <c r="F144" s="303"/>
      <c r="G144" s="303"/>
      <c r="H144" s="303"/>
      <c r="I144" s="303"/>
      <c r="J144" s="303"/>
      <c r="K144" s="303"/>
      <c r="L144" s="303"/>
      <c r="M144" s="303"/>
      <c r="N144" s="303"/>
      <c r="O144" s="303"/>
      <c r="P144" s="48">
        <v>0</v>
      </c>
    </row>
    <row r="145" spans="1:16">
      <c r="A145" s="57">
        <v>41559</v>
      </c>
      <c r="B145" s="25">
        <v>1141</v>
      </c>
      <c r="C145" s="303"/>
      <c r="D145" s="303"/>
      <c r="E145" s="303"/>
      <c r="F145" s="303"/>
      <c r="G145" s="303"/>
      <c r="H145" s="303"/>
      <c r="I145" s="303"/>
      <c r="J145" s="303"/>
      <c r="K145" s="303"/>
      <c r="L145" s="303"/>
      <c r="M145" s="303"/>
      <c r="N145" s="303"/>
      <c r="O145" s="303"/>
      <c r="P145" s="47">
        <v>0</v>
      </c>
    </row>
    <row r="146" spans="1:16">
      <c r="A146" s="57">
        <v>41560</v>
      </c>
      <c r="B146" s="25">
        <v>1326</v>
      </c>
      <c r="C146" s="303"/>
      <c r="D146" s="303"/>
      <c r="E146" s="303"/>
      <c r="F146" s="303"/>
      <c r="G146" s="303"/>
      <c r="H146" s="303"/>
      <c r="I146" s="303"/>
      <c r="J146" s="303"/>
      <c r="K146" s="303"/>
      <c r="L146" s="303"/>
      <c r="M146" s="303"/>
      <c r="N146" s="303"/>
      <c r="O146" s="303"/>
      <c r="P146" s="47">
        <v>0</v>
      </c>
    </row>
    <row r="147" spans="1:16">
      <c r="A147" s="57">
        <v>41561</v>
      </c>
      <c r="B147" s="25">
        <v>848</v>
      </c>
      <c r="C147" s="304"/>
      <c r="D147" s="304"/>
      <c r="E147" s="304"/>
      <c r="F147" s="304"/>
      <c r="G147" s="304"/>
      <c r="H147" s="304"/>
      <c r="I147" s="304"/>
      <c r="J147" s="304"/>
      <c r="K147" s="304"/>
      <c r="L147" s="304"/>
      <c r="M147" s="304"/>
      <c r="N147" s="304"/>
      <c r="O147" s="304"/>
      <c r="P147" s="47">
        <v>0</v>
      </c>
    </row>
    <row r="148" spans="1:16">
      <c r="A148" s="57">
        <v>41562</v>
      </c>
      <c r="B148" s="25">
        <v>1369</v>
      </c>
      <c r="C148" s="76"/>
      <c r="D148" s="76"/>
      <c r="E148" s="76"/>
      <c r="F148" s="76"/>
      <c r="G148" s="76"/>
      <c r="H148" s="76"/>
      <c r="I148" s="76"/>
      <c r="J148" s="76"/>
      <c r="K148" s="76" t="str">
        <f>IF(D148&gt;0,D148*'[2]Operations INPUT'!#REF!/1000,"")</f>
        <v/>
      </c>
      <c r="L148" s="76" t="str">
        <f>IF(I148&gt;0,I148*'[2]Operations INPUT'!#REF!/1000,"")</f>
        <v/>
      </c>
      <c r="M148" s="76"/>
      <c r="N148" s="76" t="str">
        <f>IF(J148&gt;0,J148*'[2]Operations INPUT'!#REF!/1000,"")</f>
        <v/>
      </c>
      <c r="O148" s="76" t="str">
        <f>IF(C148&gt;0,C148*'[2]Operations INPUT'!#REF!/1000,"")</f>
        <v/>
      </c>
      <c r="P148" s="47">
        <v>0</v>
      </c>
    </row>
    <row r="149" spans="1:16">
      <c r="A149" s="57">
        <v>41563</v>
      </c>
      <c r="B149" s="25">
        <v>1111</v>
      </c>
      <c r="C149" s="303"/>
      <c r="D149" s="303"/>
      <c r="E149" s="303"/>
      <c r="F149" s="303"/>
      <c r="G149" s="303"/>
      <c r="H149" s="303"/>
      <c r="I149" s="303"/>
      <c r="J149" s="303"/>
      <c r="K149" s="302"/>
      <c r="L149" s="302"/>
      <c r="M149" s="302"/>
      <c r="N149" s="302"/>
      <c r="O149" s="302"/>
      <c r="P149" s="47">
        <v>0</v>
      </c>
    </row>
    <row r="150" spans="1:16">
      <c r="A150" s="57">
        <v>41564</v>
      </c>
      <c r="B150" s="25">
        <v>1111</v>
      </c>
      <c r="C150" s="303"/>
      <c r="D150" s="303"/>
      <c r="E150" s="303"/>
      <c r="F150" s="303"/>
      <c r="G150" s="303"/>
      <c r="H150" s="303"/>
      <c r="I150" s="303"/>
      <c r="J150" s="303"/>
      <c r="K150" s="303"/>
      <c r="L150" s="303"/>
      <c r="M150" s="303"/>
      <c r="N150" s="303"/>
      <c r="O150" s="303"/>
      <c r="P150" s="48">
        <v>0</v>
      </c>
    </row>
    <row r="151" spans="1:16">
      <c r="A151" s="57">
        <v>41565</v>
      </c>
      <c r="B151" s="25">
        <v>1103</v>
      </c>
      <c r="C151" s="303"/>
      <c r="D151" s="303"/>
      <c r="E151" s="303"/>
      <c r="F151" s="303"/>
      <c r="G151" s="303"/>
      <c r="H151" s="303"/>
      <c r="I151" s="303"/>
      <c r="J151" s="303"/>
      <c r="K151" s="303"/>
      <c r="L151" s="303"/>
      <c r="M151" s="303"/>
      <c r="N151" s="303"/>
      <c r="O151" s="303"/>
      <c r="P151" s="47">
        <v>0</v>
      </c>
    </row>
    <row r="152" spans="1:16">
      <c r="A152" s="57">
        <v>41566</v>
      </c>
      <c r="B152" s="25">
        <v>1093</v>
      </c>
      <c r="C152" s="303"/>
      <c r="D152" s="303"/>
      <c r="E152" s="303"/>
      <c r="F152" s="303"/>
      <c r="G152" s="303"/>
      <c r="H152" s="303"/>
      <c r="I152" s="303"/>
      <c r="J152" s="303"/>
      <c r="K152" s="303"/>
      <c r="L152" s="303"/>
      <c r="M152" s="303"/>
      <c r="N152" s="303"/>
      <c r="O152" s="303"/>
      <c r="P152" s="47">
        <v>0</v>
      </c>
    </row>
    <row r="153" spans="1:16">
      <c r="A153" s="57">
        <v>41567</v>
      </c>
      <c r="B153" s="25">
        <v>1113</v>
      </c>
      <c r="C153" s="303"/>
      <c r="D153" s="303"/>
      <c r="E153" s="303"/>
      <c r="F153" s="303"/>
      <c r="G153" s="303"/>
      <c r="H153" s="303"/>
      <c r="I153" s="303"/>
      <c r="J153" s="303"/>
      <c r="K153" s="303"/>
      <c r="L153" s="303"/>
      <c r="M153" s="303"/>
      <c r="N153" s="303"/>
      <c r="O153" s="303"/>
      <c r="P153" s="47">
        <v>0</v>
      </c>
    </row>
    <row r="154" spans="1:16">
      <c r="A154" s="57">
        <v>41568</v>
      </c>
      <c r="B154" s="25">
        <v>1165</v>
      </c>
      <c r="C154" s="303"/>
      <c r="D154" s="303"/>
      <c r="E154" s="303"/>
      <c r="F154" s="303"/>
      <c r="G154" s="303"/>
      <c r="H154" s="303"/>
      <c r="I154" s="303"/>
      <c r="J154" s="303"/>
      <c r="K154" s="304"/>
      <c r="L154" s="304"/>
      <c r="M154" s="304"/>
      <c r="N154" s="304"/>
      <c r="O154" s="304"/>
      <c r="P154" s="47">
        <v>6</v>
      </c>
    </row>
    <row r="155" spans="1:16">
      <c r="A155" s="57">
        <v>41569</v>
      </c>
      <c r="B155" s="25">
        <v>1046</v>
      </c>
      <c r="C155" s="21">
        <v>0.24</v>
      </c>
      <c r="D155" s="21">
        <v>2</v>
      </c>
      <c r="E155" s="21">
        <v>7.3</v>
      </c>
      <c r="F155" s="21">
        <v>1</v>
      </c>
      <c r="G155" s="21">
        <v>9</v>
      </c>
      <c r="H155" s="21">
        <v>2</v>
      </c>
      <c r="I155" s="21">
        <v>9.8000000000000007</v>
      </c>
      <c r="J155" s="21">
        <v>0.25</v>
      </c>
      <c r="K155" s="95">
        <v>2.0920000000000001</v>
      </c>
      <c r="L155" s="95">
        <v>10.250800000000002</v>
      </c>
      <c r="M155" s="95">
        <v>2.0920000000000001</v>
      </c>
      <c r="N155" s="95">
        <v>0.26150000000000001</v>
      </c>
      <c r="O155" s="95">
        <v>9.4139999999999997</v>
      </c>
      <c r="P155" s="47">
        <v>0</v>
      </c>
    </row>
    <row r="156" spans="1:16">
      <c r="A156" s="57">
        <v>41570</v>
      </c>
      <c r="B156" s="25">
        <v>1096</v>
      </c>
      <c r="C156" s="302"/>
      <c r="D156" s="302"/>
      <c r="E156" s="302"/>
      <c r="F156" s="302"/>
      <c r="G156" s="302"/>
      <c r="H156" s="302"/>
      <c r="I156" s="302"/>
      <c r="J156" s="302"/>
      <c r="K156" s="302"/>
      <c r="L156" s="302"/>
      <c r="M156" s="302"/>
      <c r="N156" s="302"/>
      <c r="O156" s="302"/>
      <c r="P156" s="48">
        <v>0</v>
      </c>
    </row>
    <row r="157" spans="1:16">
      <c r="A157" s="57">
        <v>41571</v>
      </c>
      <c r="B157" s="25">
        <v>1159</v>
      </c>
      <c r="C157" s="303"/>
      <c r="D157" s="303"/>
      <c r="E157" s="303"/>
      <c r="F157" s="303"/>
      <c r="G157" s="303"/>
      <c r="H157" s="303"/>
      <c r="I157" s="303"/>
      <c r="J157" s="303"/>
      <c r="K157" s="303"/>
      <c r="L157" s="303"/>
      <c r="M157" s="303"/>
      <c r="N157" s="303"/>
      <c r="O157" s="303"/>
      <c r="P157" s="47">
        <v>0</v>
      </c>
    </row>
    <row r="158" spans="1:16">
      <c r="A158" s="57">
        <v>41572</v>
      </c>
      <c r="B158" s="25">
        <v>1056</v>
      </c>
      <c r="C158" s="303"/>
      <c r="D158" s="303"/>
      <c r="E158" s="303"/>
      <c r="F158" s="303"/>
      <c r="G158" s="303"/>
      <c r="H158" s="303"/>
      <c r="I158" s="303"/>
      <c r="J158" s="303"/>
      <c r="K158" s="303"/>
      <c r="L158" s="303"/>
      <c r="M158" s="303"/>
      <c r="N158" s="303"/>
      <c r="O158" s="303"/>
      <c r="P158" s="47">
        <v>0</v>
      </c>
    </row>
    <row r="159" spans="1:16">
      <c r="A159" s="57">
        <v>41573</v>
      </c>
      <c r="B159" s="25">
        <v>1176</v>
      </c>
      <c r="C159" s="303"/>
      <c r="D159" s="303"/>
      <c r="E159" s="303"/>
      <c r="F159" s="303"/>
      <c r="G159" s="303"/>
      <c r="H159" s="303"/>
      <c r="I159" s="303"/>
      <c r="J159" s="303"/>
      <c r="K159" s="303"/>
      <c r="L159" s="303"/>
      <c r="M159" s="303"/>
      <c r="N159" s="303"/>
      <c r="O159" s="303"/>
      <c r="P159" s="48">
        <v>0</v>
      </c>
    </row>
    <row r="160" spans="1:16">
      <c r="A160" s="57">
        <v>41574</v>
      </c>
      <c r="B160" s="25">
        <v>1098</v>
      </c>
      <c r="C160" s="303"/>
      <c r="D160" s="303"/>
      <c r="E160" s="303"/>
      <c r="F160" s="303"/>
      <c r="G160" s="303"/>
      <c r="H160" s="303"/>
      <c r="I160" s="303"/>
      <c r="J160" s="303"/>
      <c r="K160" s="303"/>
      <c r="L160" s="303"/>
      <c r="M160" s="303"/>
      <c r="N160" s="303"/>
      <c r="O160" s="303"/>
      <c r="P160" s="47">
        <v>0</v>
      </c>
    </row>
    <row r="161" spans="1:16">
      <c r="A161" s="57">
        <v>41575</v>
      </c>
      <c r="B161" s="25">
        <v>1096</v>
      </c>
      <c r="C161" s="304"/>
      <c r="D161" s="304"/>
      <c r="E161" s="304"/>
      <c r="F161" s="304"/>
      <c r="G161" s="304"/>
      <c r="H161" s="304"/>
      <c r="I161" s="304"/>
      <c r="J161" s="304"/>
      <c r="K161" s="304"/>
      <c r="L161" s="304"/>
      <c r="M161" s="304"/>
      <c r="N161" s="304"/>
      <c r="O161" s="304"/>
      <c r="P161" s="47">
        <v>0</v>
      </c>
    </row>
    <row r="162" spans="1:16">
      <c r="A162" s="57">
        <v>41576</v>
      </c>
      <c r="B162" s="25">
        <v>1122</v>
      </c>
      <c r="C162" s="76"/>
      <c r="D162" s="76"/>
      <c r="E162" s="76"/>
      <c r="F162" s="76"/>
      <c r="G162" s="76"/>
      <c r="H162" s="76"/>
      <c r="I162" s="76"/>
      <c r="J162" s="76"/>
      <c r="K162" s="76" t="str">
        <f>IF(D162&gt;0,D162*'[2]Operations INPUT'!#REF!/1000,"")</f>
        <v/>
      </c>
      <c r="L162" s="76" t="str">
        <f>IF(I162&gt;0,I162*'[2]Operations INPUT'!#REF!/1000,"")</f>
        <v/>
      </c>
      <c r="M162" s="76"/>
      <c r="N162" s="76" t="str">
        <f>IF(J162&gt;0,J162*'[2]Operations INPUT'!#REF!/1000,"")</f>
        <v/>
      </c>
      <c r="O162" s="76" t="str">
        <f>IF(C162&gt;0,C162*'[2]Operations INPUT'!#REF!/1000,"")</f>
        <v/>
      </c>
      <c r="P162" s="47">
        <v>0</v>
      </c>
    </row>
    <row r="163" spans="1:16">
      <c r="A163" s="57">
        <v>41577</v>
      </c>
      <c r="B163" s="25">
        <v>518</v>
      </c>
      <c r="C163" s="303"/>
      <c r="D163" s="303"/>
      <c r="E163" s="303"/>
      <c r="F163" s="303"/>
      <c r="G163" s="303"/>
      <c r="H163" s="303"/>
      <c r="I163" s="303"/>
      <c r="J163" s="303"/>
      <c r="K163" s="302"/>
      <c r="L163" s="302"/>
      <c r="M163" s="302"/>
      <c r="N163" s="302"/>
      <c r="O163" s="302"/>
      <c r="P163" s="48">
        <v>3</v>
      </c>
    </row>
    <row r="164" spans="1:16">
      <c r="A164" s="57">
        <v>41578</v>
      </c>
      <c r="B164" s="25">
        <v>1167</v>
      </c>
      <c r="C164" s="303"/>
      <c r="D164" s="303"/>
      <c r="E164" s="303"/>
      <c r="F164" s="303"/>
      <c r="G164" s="303"/>
      <c r="H164" s="303"/>
      <c r="I164" s="303"/>
      <c r="J164" s="303"/>
      <c r="K164" s="303"/>
      <c r="L164" s="303"/>
      <c r="M164" s="303"/>
      <c r="N164" s="303"/>
      <c r="O164" s="303"/>
      <c r="P164" s="47">
        <v>0</v>
      </c>
    </row>
    <row r="165" spans="1:16">
      <c r="A165" s="57">
        <v>41579</v>
      </c>
      <c r="B165" s="25">
        <v>1299</v>
      </c>
      <c r="C165" s="303"/>
      <c r="D165" s="303"/>
      <c r="E165" s="303"/>
      <c r="F165" s="303"/>
      <c r="G165" s="303"/>
      <c r="H165" s="303"/>
      <c r="I165" s="303"/>
      <c r="J165" s="303"/>
      <c r="K165" s="303"/>
      <c r="L165" s="303"/>
      <c r="M165" s="303"/>
      <c r="N165" s="303"/>
      <c r="O165" s="303"/>
      <c r="P165" s="47">
        <v>0</v>
      </c>
    </row>
    <row r="166" spans="1:16">
      <c r="A166" s="57">
        <v>41580</v>
      </c>
      <c r="B166" s="25">
        <v>827</v>
      </c>
      <c r="C166" s="303"/>
      <c r="D166" s="303"/>
      <c r="E166" s="303"/>
      <c r="F166" s="303"/>
      <c r="G166" s="303"/>
      <c r="H166" s="303"/>
      <c r="I166" s="303"/>
      <c r="J166" s="303"/>
      <c r="K166" s="303"/>
      <c r="L166" s="303"/>
      <c r="M166" s="303"/>
      <c r="N166" s="303"/>
      <c r="O166" s="303"/>
      <c r="P166" s="48">
        <v>0</v>
      </c>
    </row>
    <row r="167" spans="1:16">
      <c r="A167" s="57">
        <v>41581</v>
      </c>
      <c r="B167" s="25">
        <v>1547</v>
      </c>
      <c r="C167" s="303"/>
      <c r="D167" s="303"/>
      <c r="E167" s="303"/>
      <c r="F167" s="303"/>
      <c r="G167" s="303"/>
      <c r="H167" s="303"/>
      <c r="I167" s="303"/>
      <c r="J167" s="303"/>
      <c r="K167" s="303"/>
      <c r="L167" s="303"/>
      <c r="M167" s="303"/>
      <c r="N167" s="303"/>
      <c r="O167" s="303"/>
      <c r="P167" s="48">
        <v>0</v>
      </c>
    </row>
    <row r="168" spans="1:16">
      <c r="A168" s="57">
        <v>41582</v>
      </c>
      <c r="B168" s="25">
        <v>1120</v>
      </c>
      <c r="C168" s="303"/>
      <c r="D168" s="303"/>
      <c r="E168" s="303"/>
      <c r="F168" s="303"/>
      <c r="G168" s="303"/>
      <c r="H168" s="303"/>
      <c r="I168" s="303"/>
      <c r="J168" s="303"/>
      <c r="K168" s="304"/>
      <c r="L168" s="304"/>
      <c r="M168" s="304"/>
      <c r="N168" s="304"/>
      <c r="O168" s="304"/>
      <c r="P168" s="48">
        <v>0</v>
      </c>
    </row>
    <row r="169" spans="1:16">
      <c r="A169" s="57">
        <v>41583</v>
      </c>
      <c r="B169" s="25">
        <v>1050</v>
      </c>
      <c r="C169" s="21">
        <v>0.23</v>
      </c>
      <c r="D169" s="21">
        <v>2</v>
      </c>
      <c r="E169" s="21">
        <v>7.3</v>
      </c>
      <c r="F169" s="21">
        <v>3</v>
      </c>
      <c r="G169" s="21">
        <v>6</v>
      </c>
      <c r="H169" s="21">
        <v>2</v>
      </c>
      <c r="I169" s="21">
        <v>6.1</v>
      </c>
      <c r="J169" s="21">
        <v>0.18</v>
      </c>
      <c r="K169" s="95">
        <v>2.242</v>
      </c>
      <c r="L169" s="95">
        <v>6.8380999999999998</v>
      </c>
      <c r="M169" s="95">
        <v>2.242</v>
      </c>
      <c r="N169" s="95">
        <v>0.20178000000000001</v>
      </c>
      <c r="O169" s="95">
        <v>6.726</v>
      </c>
      <c r="P169" s="48">
        <v>0</v>
      </c>
    </row>
    <row r="170" spans="1:16">
      <c r="A170" s="57">
        <v>41584</v>
      </c>
      <c r="B170" s="25">
        <v>1051</v>
      </c>
      <c r="C170" s="302"/>
      <c r="D170" s="302"/>
      <c r="E170" s="302"/>
      <c r="F170" s="302"/>
      <c r="G170" s="302"/>
      <c r="H170" s="302"/>
      <c r="I170" s="302"/>
      <c r="J170" s="302"/>
      <c r="K170" s="302"/>
      <c r="L170" s="302"/>
      <c r="M170" s="302"/>
      <c r="N170" s="302"/>
      <c r="O170" s="302"/>
      <c r="P170" s="47">
        <v>0</v>
      </c>
    </row>
    <row r="171" spans="1:16">
      <c r="A171" s="57">
        <v>41585</v>
      </c>
      <c r="B171" s="25">
        <v>654</v>
      </c>
      <c r="C171" s="303"/>
      <c r="D171" s="303"/>
      <c r="E171" s="303"/>
      <c r="F171" s="303"/>
      <c r="G171" s="303"/>
      <c r="H171" s="303"/>
      <c r="I171" s="303"/>
      <c r="J171" s="303"/>
      <c r="K171" s="303"/>
      <c r="L171" s="303"/>
      <c r="M171" s="303"/>
      <c r="N171" s="303"/>
      <c r="O171" s="303"/>
      <c r="P171" s="47">
        <v>0</v>
      </c>
    </row>
    <row r="172" spans="1:16">
      <c r="A172" s="57">
        <v>41586</v>
      </c>
      <c r="B172" s="25">
        <v>1349</v>
      </c>
      <c r="C172" s="303"/>
      <c r="D172" s="303"/>
      <c r="E172" s="303"/>
      <c r="F172" s="303"/>
      <c r="G172" s="303"/>
      <c r="H172" s="303"/>
      <c r="I172" s="303"/>
      <c r="J172" s="303"/>
      <c r="K172" s="303"/>
      <c r="L172" s="303"/>
      <c r="M172" s="303"/>
      <c r="N172" s="303"/>
      <c r="O172" s="303"/>
      <c r="P172" s="47">
        <v>0</v>
      </c>
    </row>
    <row r="173" spans="1:16">
      <c r="A173" s="57">
        <v>41587</v>
      </c>
      <c r="B173" s="25">
        <v>878</v>
      </c>
      <c r="C173" s="303"/>
      <c r="D173" s="303"/>
      <c r="E173" s="303"/>
      <c r="F173" s="303"/>
      <c r="G173" s="303"/>
      <c r="H173" s="303"/>
      <c r="I173" s="303"/>
      <c r="J173" s="303"/>
      <c r="K173" s="303"/>
      <c r="L173" s="303"/>
      <c r="M173" s="303"/>
      <c r="N173" s="303"/>
      <c r="O173" s="303"/>
      <c r="P173" s="48">
        <v>0</v>
      </c>
    </row>
    <row r="174" spans="1:16">
      <c r="A174" s="57">
        <v>41588</v>
      </c>
      <c r="B174" s="25">
        <v>1099</v>
      </c>
      <c r="C174" s="303"/>
      <c r="D174" s="303"/>
      <c r="E174" s="303"/>
      <c r="F174" s="303"/>
      <c r="G174" s="303"/>
      <c r="H174" s="303"/>
      <c r="I174" s="303"/>
      <c r="J174" s="303"/>
      <c r="K174" s="303"/>
      <c r="L174" s="303"/>
      <c r="M174" s="303"/>
      <c r="N174" s="303"/>
      <c r="O174" s="303"/>
      <c r="P174" s="47">
        <v>0</v>
      </c>
    </row>
    <row r="175" spans="1:16">
      <c r="A175" s="57">
        <v>41589</v>
      </c>
      <c r="B175" s="25">
        <v>1702</v>
      </c>
      <c r="C175" s="304"/>
      <c r="D175" s="304"/>
      <c r="E175" s="304"/>
      <c r="F175" s="304"/>
      <c r="G175" s="304"/>
      <c r="H175" s="304"/>
      <c r="I175" s="304"/>
      <c r="J175" s="304"/>
      <c r="K175" s="304"/>
      <c r="L175" s="304"/>
      <c r="M175" s="304"/>
      <c r="N175" s="304"/>
      <c r="O175" s="304"/>
      <c r="P175" s="48">
        <v>0</v>
      </c>
    </row>
    <row r="176" spans="1:16">
      <c r="A176" s="57">
        <v>41590</v>
      </c>
      <c r="B176" s="25">
        <v>781</v>
      </c>
      <c r="C176" s="76"/>
      <c r="D176" s="76"/>
      <c r="E176" s="76"/>
      <c r="F176" s="76"/>
      <c r="G176" s="76"/>
      <c r="H176" s="76"/>
      <c r="I176" s="76"/>
      <c r="J176" s="76"/>
      <c r="K176" s="76" t="str">
        <f>IF(D176&gt;0,D176*'[2]Operations INPUT'!#REF!/1000,"")</f>
        <v/>
      </c>
      <c r="L176" s="76" t="str">
        <f>IF(I176&gt;0,I176*'[2]Operations INPUT'!#REF!/1000,"")</f>
        <v/>
      </c>
      <c r="M176" s="76"/>
      <c r="N176" s="76" t="str">
        <f>IF(J176&gt;0,J176*'[2]Operations INPUT'!#REF!/1000,"")</f>
        <v/>
      </c>
      <c r="O176" s="76" t="str">
        <f>IF(C176&gt;0,C176*'[2]Operations INPUT'!#REF!/1000,"")</f>
        <v/>
      </c>
      <c r="P176" s="48">
        <v>25</v>
      </c>
    </row>
    <row r="177" spans="1:16">
      <c r="A177" s="57">
        <v>41591</v>
      </c>
      <c r="B177" s="25">
        <v>1371</v>
      </c>
      <c r="C177" s="303"/>
      <c r="D177" s="303"/>
      <c r="E177" s="303"/>
      <c r="F177" s="303"/>
      <c r="G177" s="303"/>
      <c r="H177" s="303"/>
      <c r="I177" s="303"/>
      <c r="J177" s="303"/>
      <c r="K177" s="302"/>
      <c r="L177" s="302"/>
      <c r="M177" s="302"/>
      <c r="N177" s="302"/>
      <c r="O177" s="302"/>
      <c r="P177" s="47">
        <v>7</v>
      </c>
    </row>
    <row r="178" spans="1:16">
      <c r="A178" s="57">
        <v>41592</v>
      </c>
      <c r="B178" s="25">
        <v>1133</v>
      </c>
      <c r="C178" s="303"/>
      <c r="D178" s="303"/>
      <c r="E178" s="303"/>
      <c r="F178" s="303"/>
      <c r="G178" s="303"/>
      <c r="H178" s="303"/>
      <c r="I178" s="303"/>
      <c r="J178" s="303"/>
      <c r="K178" s="303"/>
      <c r="L178" s="303"/>
      <c r="M178" s="303"/>
      <c r="N178" s="303"/>
      <c r="O178" s="303"/>
      <c r="P178" s="47">
        <v>3</v>
      </c>
    </row>
    <row r="179" spans="1:16">
      <c r="A179" s="57">
        <v>41593</v>
      </c>
      <c r="B179" s="25">
        <v>1180</v>
      </c>
      <c r="C179" s="303"/>
      <c r="D179" s="303"/>
      <c r="E179" s="303"/>
      <c r="F179" s="303"/>
      <c r="G179" s="303"/>
      <c r="H179" s="303"/>
      <c r="I179" s="303"/>
      <c r="J179" s="303"/>
      <c r="K179" s="303"/>
      <c r="L179" s="303"/>
      <c r="M179" s="303"/>
      <c r="N179" s="303"/>
      <c r="O179" s="303"/>
      <c r="P179" s="48">
        <v>8</v>
      </c>
    </row>
    <row r="180" spans="1:16">
      <c r="A180" s="57">
        <v>41594</v>
      </c>
      <c r="B180" s="25">
        <v>1102</v>
      </c>
      <c r="C180" s="303"/>
      <c r="D180" s="303"/>
      <c r="E180" s="303"/>
      <c r="F180" s="303"/>
      <c r="G180" s="303"/>
      <c r="H180" s="303"/>
      <c r="I180" s="303"/>
      <c r="J180" s="303"/>
      <c r="K180" s="303"/>
      <c r="L180" s="303"/>
      <c r="M180" s="303"/>
      <c r="N180" s="303"/>
      <c r="O180" s="303"/>
      <c r="P180" s="47">
        <v>4</v>
      </c>
    </row>
    <row r="181" spans="1:16">
      <c r="A181" s="57">
        <v>41595</v>
      </c>
      <c r="B181" s="25">
        <v>1298</v>
      </c>
      <c r="C181" s="303"/>
      <c r="D181" s="303"/>
      <c r="E181" s="303"/>
      <c r="F181" s="303"/>
      <c r="G181" s="303"/>
      <c r="H181" s="303"/>
      <c r="I181" s="303"/>
      <c r="J181" s="303"/>
      <c r="K181" s="303"/>
      <c r="L181" s="303"/>
      <c r="M181" s="303"/>
      <c r="N181" s="303"/>
      <c r="O181" s="303"/>
      <c r="P181" s="47">
        <v>3</v>
      </c>
    </row>
    <row r="182" spans="1:16">
      <c r="A182" s="57">
        <v>41596</v>
      </c>
      <c r="B182" s="25">
        <v>1148</v>
      </c>
      <c r="C182" s="303"/>
      <c r="D182" s="303"/>
      <c r="E182" s="303"/>
      <c r="F182" s="303"/>
      <c r="G182" s="303"/>
      <c r="H182" s="303"/>
      <c r="I182" s="303"/>
      <c r="J182" s="303"/>
      <c r="K182" s="304"/>
      <c r="L182" s="304"/>
      <c r="M182" s="304"/>
      <c r="N182" s="304"/>
      <c r="O182" s="304"/>
      <c r="P182" s="47">
        <v>5</v>
      </c>
    </row>
    <row r="183" spans="1:16">
      <c r="A183" s="57">
        <v>41597</v>
      </c>
      <c r="B183" s="25">
        <v>1116</v>
      </c>
      <c r="C183" s="21">
        <v>0.38</v>
      </c>
      <c r="D183" s="21">
        <v>2</v>
      </c>
      <c r="E183" s="21">
        <v>7.2</v>
      </c>
      <c r="F183" s="21">
        <v>1</v>
      </c>
      <c r="G183" s="21">
        <v>4</v>
      </c>
      <c r="H183" s="21">
        <v>2</v>
      </c>
      <c r="I183" s="21">
        <v>4.9000000000000004</v>
      </c>
      <c r="J183" s="21">
        <v>0.12</v>
      </c>
      <c r="K183" s="95">
        <v>2.3820000000000001</v>
      </c>
      <c r="L183" s="95">
        <v>5.8359000000000005</v>
      </c>
      <c r="M183" s="95">
        <v>2.3820000000000001</v>
      </c>
      <c r="N183" s="95">
        <v>0.14291999999999999</v>
      </c>
      <c r="O183" s="95">
        <v>4.7640000000000002</v>
      </c>
      <c r="P183" s="47">
        <v>3</v>
      </c>
    </row>
    <row r="184" spans="1:16">
      <c r="A184" s="57">
        <v>41598</v>
      </c>
      <c r="B184" s="25">
        <v>1126</v>
      </c>
      <c r="C184" s="302"/>
      <c r="D184" s="302"/>
      <c r="E184" s="302"/>
      <c r="F184" s="302"/>
      <c r="G184" s="302"/>
      <c r="H184" s="302"/>
      <c r="I184" s="302"/>
      <c r="J184" s="302"/>
      <c r="K184" s="302"/>
      <c r="L184" s="302"/>
      <c r="M184" s="302"/>
      <c r="N184" s="302"/>
      <c r="O184" s="302"/>
      <c r="P184" s="47">
        <v>4</v>
      </c>
    </row>
    <row r="185" spans="1:16">
      <c r="A185" s="57">
        <v>41599</v>
      </c>
      <c r="B185" s="25">
        <v>1100</v>
      </c>
      <c r="C185" s="303"/>
      <c r="D185" s="303"/>
      <c r="E185" s="303"/>
      <c r="F185" s="303"/>
      <c r="G185" s="303"/>
      <c r="H185" s="303"/>
      <c r="I185" s="303"/>
      <c r="J185" s="303"/>
      <c r="K185" s="303"/>
      <c r="L185" s="303"/>
      <c r="M185" s="303"/>
      <c r="N185" s="303"/>
      <c r="O185" s="303"/>
      <c r="P185" s="47">
        <v>0</v>
      </c>
    </row>
    <row r="186" spans="1:16">
      <c r="A186" s="57">
        <v>41600</v>
      </c>
      <c r="B186" s="25">
        <v>654</v>
      </c>
      <c r="C186" s="303"/>
      <c r="D186" s="303"/>
      <c r="E186" s="303"/>
      <c r="F186" s="303"/>
      <c r="G186" s="303"/>
      <c r="H186" s="303"/>
      <c r="I186" s="303"/>
      <c r="J186" s="303"/>
      <c r="K186" s="303"/>
      <c r="L186" s="303"/>
      <c r="M186" s="303"/>
      <c r="N186" s="303"/>
      <c r="O186" s="303"/>
      <c r="P186" s="47">
        <v>0</v>
      </c>
    </row>
    <row r="187" spans="1:16">
      <c r="A187" s="57">
        <v>41601</v>
      </c>
      <c r="B187" s="25">
        <v>1347</v>
      </c>
      <c r="C187" s="303"/>
      <c r="D187" s="303"/>
      <c r="E187" s="303"/>
      <c r="F187" s="303"/>
      <c r="G187" s="303"/>
      <c r="H187" s="303"/>
      <c r="I187" s="303"/>
      <c r="J187" s="303"/>
      <c r="K187" s="303"/>
      <c r="L187" s="303"/>
      <c r="M187" s="303"/>
      <c r="N187" s="303"/>
      <c r="O187" s="303"/>
      <c r="P187" s="47">
        <v>0</v>
      </c>
    </row>
    <row r="188" spans="1:16">
      <c r="A188" s="57">
        <v>41602</v>
      </c>
      <c r="B188" s="25">
        <v>1363</v>
      </c>
      <c r="C188" s="303"/>
      <c r="D188" s="303"/>
      <c r="E188" s="303"/>
      <c r="F188" s="303"/>
      <c r="G188" s="303"/>
      <c r="H188" s="303"/>
      <c r="I188" s="303"/>
      <c r="J188" s="303"/>
      <c r="K188" s="303"/>
      <c r="L188" s="303"/>
      <c r="M188" s="303"/>
      <c r="N188" s="303"/>
      <c r="O188" s="303"/>
      <c r="P188" s="47">
        <v>11</v>
      </c>
    </row>
    <row r="189" spans="1:16">
      <c r="A189" s="57">
        <v>41603</v>
      </c>
      <c r="B189" s="25">
        <v>1298</v>
      </c>
      <c r="C189" s="304"/>
      <c r="D189" s="304"/>
      <c r="E189" s="304"/>
      <c r="F189" s="304"/>
      <c r="G189" s="304"/>
      <c r="H189" s="304"/>
      <c r="I189" s="304"/>
      <c r="J189" s="304"/>
      <c r="K189" s="304"/>
      <c r="L189" s="304"/>
      <c r="M189" s="304"/>
      <c r="N189" s="304"/>
      <c r="O189" s="304"/>
      <c r="P189" s="47">
        <v>16</v>
      </c>
    </row>
    <row r="190" spans="1:16">
      <c r="A190" s="57">
        <v>41604</v>
      </c>
      <c r="B190" s="25">
        <v>1059</v>
      </c>
      <c r="C190" s="76"/>
      <c r="D190" s="76"/>
      <c r="E190" s="76"/>
      <c r="F190" s="76"/>
      <c r="G190" s="76"/>
      <c r="H190" s="76"/>
      <c r="I190" s="76"/>
      <c r="J190" s="76"/>
      <c r="K190" s="76" t="str">
        <f>IF(D190&gt;0,D190*'[2]Operations INPUT'!#REF!/1000,"")</f>
        <v/>
      </c>
      <c r="L190" s="76" t="str">
        <f>IF(I190&gt;0,I190*'[2]Operations INPUT'!#REF!/1000,"")</f>
        <v/>
      </c>
      <c r="M190" s="76"/>
      <c r="N190" s="76" t="str">
        <f>IF(J190&gt;0,J190*'[2]Operations INPUT'!#REF!/1000,"")</f>
        <v/>
      </c>
      <c r="O190" s="76" t="str">
        <f>IF(C190&gt;0,C190*'[2]Operations INPUT'!#REF!/1000,"")</f>
        <v/>
      </c>
      <c r="P190" s="47">
        <v>0</v>
      </c>
    </row>
    <row r="191" spans="1:16">
      <c r="A191" s="57">
        <v>41605</v>
      </c>
      <c r="B191" s="25">
        <v>1067</v>
      </c>
      <c r="C191" s="303"/>
      <c r="D191" s="303"/>
      <c r="E191" s="303"/>
      <c r="F191" s="303"/>
      <c r="G191" s="303"/>
      <c r="H191" s="303"/>
      <c r="I191" s="303"/>
      <c r="J191" s="303"/>
      <c r="K191" s="302"/>
      <c r="L191" s="302"/>
      <c r="M191" s="302"/>
      <c r="N191" s="302"/>
      <c r="O191" s="302"/>
      <c r="P191" s="47">
        <v>0</v>
      </c>
    </row>
    <row r="192" spans="1:16">
      <c r="A192" s="57">
        <v>41606</v>
      </c>
      <c r="B192" s="25">
        <v>656</v>
      </c>
      <c r="C192" s="303"/>
      <c r="D192" s="303"/>
      <c r="E192" s="303"/>
      <c r="F192" s="303"/>
      <c r="G192" s="303"/>
      <c r="H192" s="303"/>
      <c r="I192" s="303"/>
      <c r="J192" s="303"/>
      <c r="K192" s="303"/>
      <c r="L192" s="303"/>
      <c r="M192" s="303"/>
      <c r="N192" s="303"/>
      <c r="O192" s="303"/>
      <c r="P192" s="47">
        <v>0</v>
      </c>
    </row>
    <row r="193" spans="1:16">
      <c r="A193" s="57">
        <v>41607</v>
      </c>
      <c r="B193" s="25">
        <v>1314</v>
      </c>
      <c r="C193" s="303"/>
      <c r="D193" s="303"/>
      <c r="E193" s="303"/>
      <c r="F193" s="303"/>
      <c r="G193" s="303"/>
      <c r="H193" s="303"/>
      <c r="I193" s="303"/>
      <c r="J193" s="303"/>
      <c r="K193" s="303"/>
      <c r="L193" s="303"/>
      <c r="M193" s="303"/>
      <c r="N193" s="303"/>
      <c r="O193" s="303"/>
      <c r="P193" s="47">
        <v>0</v>
      </c>
    </row>
    <row r="194" spans="1:16">
      <c r="A194" s="57">
        <v>41608</v>
      </c>
      <c r="B194" s="25">
        <v>1102</v>
      </c>
      <c r="C194" s="303"/>
      <c r="D194" s="303"/>
      <c r="E194" s="303"/>
      <c r="F194" s="303"/>
      <c r="G194" s="303"/>
      <c r="H194" s="303"/>
      <c r="I194" s="303"/>
      <c r="J194" s="303"/>
      <c r="K194" s="303"/>
      <c r="L194" s="303"/>
      <c r="M194" s="303"/>
      <c r="N194" s="303"/>
      <c r="O194" s="303"/>
      <c r="P194" s="47">
        <v>0</v>
      </c>
    </row>
    <row r="195" spans="1:16">
      <c r="A195" s="57">
        <v>41609</v>
      </c>
      <c r="B195" s="25">
        <v>1572</v>
      </c>
      <c r="C195" s="303"/>
      <c r="D195" s="303"/>
      <c r="E195" s="303"/>
      <c r="F195" s="303"/>
      <c r="G195" s="303"/>
      <c r="H195" s="303"/>
      <c r="I195" s="303"/>
      <c r="J195" s="303"/>
      <c r="K195" s="303"/>
      <c r="L195" s="303"/>
      <c r="M195" s="303"/>
      <c r="N195" s="303"/>
      <c r="O195" s="303"/>
      <c r="P195" s="47">
        <v>26</v>
      </c>
    </row>
    <row r="196" spans="1:16">
      <c r="A196" s="57">
        <v>41610</v>
      </c>
      <c r="B196" s="25">
        <v>1167</v>
      </c>
      <c r="C196" s="303"/>
      <c r="D196" s="303"/>
      <c r="E196" s="303"/>
      <c r="F196" s="303"/>
      <c r="G196" s="303"/>
      <c r="H196" s="303"/>
      <c r="I196" s="303"/>
      <c r="J196" s="303"/>
      <c r="K196" s="304"/>
      <c r="L196" s="304"/>
      <c r="M196" s="304"/>
      <c r="N196" s="304"/>
      <c r="O196" s="304"/>
      <c r="P196" s="47">
        <v>13</v>
      </c>
    </row>
    <row r="197" spans="1:16">
      <c r="A197" s="57">
        <v>41611</v>
      </c>
      <c r="B197" s="25">
        <v>1204</v>
      </c>
      <c r="C197" s="21">
        <v>0.48</v>
      </c>
      <c r="D197" s="21">
        <v>2</v>
      </c>
      <c r="E197" s="21">
        <v>7.6</v>
      </c>
      <c r="F197" s="21">
        <v>1</v>
      </c>
      <c r="G197" s="21">
        <v>5</v>
      </c>
      <c r="H197" s="21">
        <v>2</v>
      </c>
      <c r="I197" s="21">
        <v>5.2</v>
      </c>
      <c r="J197" s="21">
        <v>0.13</v>
      </c>
      <c r="K197" s="95">
        <v>2.4</v>
      </c>
      <c r="L197" s="95">
        <v>6.24</v>
      </c>
      <c r="M197" s="95">
        <v>2.4</v>
      </c>
      <c r="N197" s="95">
        <v>0.156</v>
      </c>
      <c r="O197" s="95">
        <v>6</v>
      </c>
      <c r="P197" s="47">
        <v>0</v>
      </c>
    </row>
    <row r="198" spans="1:16">
      <c r="A198" s="57">
        <v>41612</v>
      </c>
      <c r="B198" s="25">
        <v>1131</v>
      </c>
      <c r="C198" s="302"/>
      <c r="D198" s="302"/>
      <c r="E198" s="302"/>
      <c r="F198" s="302"/>
      <c r="G198" s="302"/>
      <c r="H198" s="302"/>
      <c r="I198" s="302"/>
      <c r="J198" s="302"/>
      <c r="K198" s="302"/>
      <c r="L198" s="302"/>
      <c r="M198" s="302"/>
      <c r="N198" s="302"/>
      <c r="O198" s="302"/>
      <c r="P198" s="47">
        <v>0</v>
      </c>
    </row>
    <row r="199" spans="1:16">
      <c r="A199" s="57">
        <v>41613</v>
      </c>
      <c r="B199" s="25">
        <v>1116</v>
      </c>
      <c r="C199" s="303"/>
      <c r="D199" s="303"/>
      <c r="E199" s="303"/>
      <c r="F199" s="303"/>
      <c r="G199" s="303"/>
      <c r="H199" s="303"/>
      <c r="I199" s="303"/>
      <c r="J199" s="303"/>
      <c r="K199" s="303"/>
      <c r="L199" s="303"/>
      <c r="M199" s="303"/>
      <c r="N199" s="303"/>
      <c r="O199" s="303"/>
      <c r="P199" s="47">
        <v>0</v>
      </c>
    </row>
    <row r="200" spans="1:16">
      <c r="A200" s="57">
        <v>41614</v>
      </c>
      <c r="B200" s="25">
        <v>1135</v>
      </c>
      <c r="C200" s="303"/>
      <c r="D200" s="303"/>
      <c r="E200" s="303"/>
      <c r="F200" s="303"/>
      <c r="G200" s="303"/>
      <c r="H200" s="303"/>
      <c r="I200" s="303"/>
      <c r="J200" s="303"/>
      <c r="K200" s="303"/>
      <c r="L200" s="303"/>
      <c r="M200" s="303"/>
      <c r="N200" s="303"/>
      <c r="O200" s="303"/>
      <c r="P200" s="48">
        <v>0</v>
      </c>
    </row>
    <row r="201" spans="1:16">
      <c r="A201" s="57">
        <v>41615</v>
      </c>
      <c r="B201" s="25">
        <v>704</v>
      </c>
      <c r="C201" s="303"/>
      <c r="D201" s="303"/>
      <c r="E201" s="303"/>
      <c r="F201" s="303"/>
      <c r="G201" s="303"/>
      <c r="H201" s="303"/>
      <c r="I201" s="303"/>
      <c r="J201" s="303"/>
      <c r="K201" s="303"/>
      <c r="L201" s="303"/>
      <c r="M201" s="303"/>
      <c r="N201" s="303"/>
      <c r="O201" s="303"/>
      <c r="P201" s="48">
        <v>0</v>
      </c>
    </row>
    <row r="202" spans="1:16">
      <c r="A202" s="57">
        <v>41616</v>
      </c>
      <c r="B202" s="25">
        <v>1590</v>
      </c>
      <c r="C202" s="303"/>
      <c r="D202" s="303"/>
      <c r="E202" s="303"/>
      <c r="F202" s="303"/>
      <c r="G202" s="303"/>
      <c r="H202" s="303"/>
      <c r="I202" s="303"/>
      <c r="J202" s="303"/>
      <c r="K202" s="303"/>
      <c r="L202" s="303"/>
      <c r="M202" s="303"/>
      <c r="N202" s="303"/>
      <c r="O202" s="303"/>
      <c r="P202" s="48">
        <v>0</v>
      </c>
    </row>
    <row r="203" spans="1:16">
      <c r="A203" s="57">
        <v>41617</v>
      </c>
      <c r="B203" s="25">
        <v>1110</v>
      </c>
      <c r="C203" s="304"/>
      <c r="D203" s="304"/>
      <c r="E203" s="304"/>
      <c r="F203" s="304"/>
      <c r="G203" s="304"/>
      <c r="H203" s="304"/>
      <c r="I203" s="304"/>
      <c r="J203" s="304"/>
      <c r="K203" s="304"/>
      <c r="L203" s="304"/>
      <c r="M203" s="304"/>
      <c r="N203" s="304"/>
      <c r="O203" s="304"/>
      <c r="P203" s="48">
        <v>0</v>
      </c>
    </row>
    <row r="204" spans="1:16">
      <c r="A204" s="57">
        <v>41618</v>
      </c>
      <c r="B204" s="25">
        <v>1146</v>
      </c>
      <c r="C204" s="76"/>
      <c r="D204" s="76"/>
      <c r="E204" s="76"/>
      <c r="F204" s="76"/>
      <c r="G204" s="76"/>
      <c r="H204" s="76"/>
      <c r="I204" s="76"/>
      <c r="J204" s="76"/>
      <c r="K204" s="76" t="str">
        <f>IF(D204&gt;0,D204*'[2]Operations INPUT'!#REF!/1000,"")</f>
        <v/>
      </c>
      <c r="L204" s="76" t="str">
        <f>IF(I204&gt;0,I204*'[2]Operations INPUT'!#REF!/1000,"")</f>
        <v/>
      </c>
      <c r="M204" s="76"/>
      <c r="N204" s="76" t="str">
        <f>IF(J204&gt;0,J204*'[2]Operations INPUT'!#REF!/1000,"")</f>
        <v/>
      </c>
      <c r="O204" s="76" t="str">
        <f>IF(C204&gt;0,C204*'[2]Operations INPUT'!#REF!/1000,"")</f>
        <v/>
      </c>
      <c r="P204" s="48">
        <v>0</v>
      </c>
    </row>
    <row r="205" spans="1:16">
      <c r="A205" s="57">
        <v>41619</v>
      </c>
      <c r="B205" s="25">
        <v>1078</v>
      </c>
      <c r="C205" s="303"/>
      <c r="D205" s="303"/>
      <c r="E205" s="303"/>
      <c r="F205" s="303"/>
      <c r="G205" s="303"/>
      <c r="H205" s="303"/>
      <c r="I205" s="303"/>
      <c r="J205" s="303"/>
      <c r="K205" s="302"/>
      <c r="L205" s="302"/>
      <c r="M205" s="302"/>
      <c r="N205" s="302"/>
      <c r="O205" s="302"/>
      <c r="P205" s="47">
        <v>0</v>
      </c>
    </row>
    <row r="206" spans="1:16">
      <c r="A206" s="57">
        <v>41620</v>
      </c>
      <c r="B206" s="25">
        <v>1143</v>
      </c>
      <c r="C206" s="303"/>
      <c r="D206" s="303"/>
      <c r="E206" s="303"/>
      <c r="F206" s="303"/>
      <c r="G206" s="303"/>
      <c r="H206" s="303"/>
      <c r="I206" s="303"/>
      <c r="J206" s="303"/>
      <c r="K206" s="303"/>
      <c r="L206" s="303"/>
      <c r="M206" s="303"/>
      <c r="N206" s="303"/>
      <c r="O206" s="303"/>
      <c r="P206" s="48">
        <v>1</v>
      </c>
    </row>
    <row r="207" spans="1:16">
      <c r="A207" s="57">
        <v>41621</v>
      </c>
      <c r="B207" s="25">
        <v>1079</v>
      </c>
      <c r="C207" s="303"/>
      <c r="D207" s="303"/>
      <c r="E207" s="303"/>
      <c r="F207" s="303"/>
      <c r="G207" s="303"/>
      <c r="H207" s="303"/>
      <c r="I207" s="303"/>
      <c r="J207" s="303"/>
      <c r="K207" s="303"/>
      <c r="L207" s="303"/>
      <c r="M207" s="303"/>
      <c r="N207" s="303"/>
      <c r="O207" s="303"/>
      <c r="P207" s="48">
        <v>8</v>
      </c>
    </row>
    <row r="208" spans="1:16">
      <c r="A208" s="57">
        <v>41622</v>
      </c>
      <c r="B208" s="25">
        <v>1102</v>
      </c>
      <c r="C208" s="303"/>
      <c r="D208" s="303"/>
      <c r="E208" s="303"/>
      <c r="F208" s="303"/>
      <c r="G208" s="303"/>
      <c r="H208" s="303"/>
      <c r="I208" s="303"/>
      <c r="J208" s="303"/>
      <c r="K208" s="303"/>
      <c r="L208" s="303"/>
      <c r="M208" s="303"/>
      <c r="N208" s="303"/>
      <c r="O208" s="303"/>
      <c r="P208" s="47">
        <v>0</v>
      </c>
    </row>
    <row r="209" spans="1:16">
      <c r="A209" s="57">
        <v>41623</v>
      </c>
      <c r="B209" s="25">
        <v>1308</v>
      </c>
      <c r="C209" s="303"/>
      <c r="D209" s="303"/>
      <c r="E209" s="303"/>
      <c r="F209" s="303"/>
      <c r="G209" s="303"/>
      <c r="H209" s="303"/>
      <c r="I209" s="303"/>
      <c r="J209" s="303"/>
      <c r="K209" s="303"/>
      <c r="L209" s="303"/>
      <c r="M209" s="303"/>
      <c r="N209" s="303"/>
      <c r="O209" s="303"/>
      <c r="P209" s="47">
        <v>0</v>
      </c>
    </row>
    <row r="210" spans="1:16">
      <c r="A210" s="57">
        <v>41624</v>
      </c>
      <c r="B210" s="25">
        <v>1134</v>
      </c>
      <c r="C210" s="303"/>
      <c r="D210" s="303"/>
      <c r="E210" s="303"/>
      <c r="F210" s="303"/>
      <c r="G210" s="303"/>
      <c r="H210" s="303"/>
      <c r="I210" s="303"/>
      <c r="J210" s="303"/>
      <c r="K210" s="304"/>
      <c r="L210" s="304"/>
      <c r="M210" s="304"/>
      <c r="N210" s="304"/>
      <c r="O210" s="304"/>
      <c r="P210" s="47">
        <v>0</v>
      </c>
    </row>
    <row r="211" spans="1:16">
      <c r="A211" s="57">
        <v>41625</v>
      </c>
      <c r="B211" s="25">
        <v>1114</v>
      </c>
      <c r="C211" s="21">
        <v>0.3</v>
      </c>
      <c r="D211" s="21">
        <v>2</v>
      </c>
      <c r="E211" s="21">
        <v>7.1</v>
      </c>
      <c r="F211" s="21">
        <v>495</v>
      </c>
      <c r="G211" s="21">
        <v>3</v>
      </c>
      <c r="H211" s="21">
        <v>2</v>
      </c>
      <c r="I211" s="21">
        <v>4.8</v>
      </c>
      <c r="J211" s="21">
        <v>0.1</v>
      </c>
      <c r="K211" s="95">
        <v>2.35</v>
      </c>
      <c r="L211" s="95">
        <v>5.64</v>
      </c>
      <c r="M211" s="95">
        <v>2.35</v>
      </c>
      <c r="N211" s="95">
        <v>0.11749999999999999</v>
      </c>
      <c r="O211" s="95">
        <v>3.5249999999999999</v>
      </c>
      <c r="P211" s="47">
        <v>0</v>
      </c>
    </row>
    <row r="212" spans="1:16">
      <c r="A212" s="57">
        <v>41626</v>
      </c>
      <c r="B212" s="25">
        <v>1114</v>
      </c>
      <c r="C212" s="302"/>
      <c r="D212" s="302"/>
      <c r="E212" s="302"/>
      <c r="F212" s="302"/>
      <c r="G212" s="302"/>
      <c r="H212" s="302"/>
      <c r="I212" s="302"/>
      <c r="J212" s="302"/>
      <c r="K212" s="302"/>
      <c r="L212" s="302"/>
      <c r="M212" s="302"/>
      <c r="N212" s="302"/>
      <c r="O212" s="302"/>
      <c r="P212" s="47">
        <v>0</v>
      </c>
    </row>
    <row r="213" spans="1:16">
      <c r="A213" s="57">
        <v>41627</v>
      </c>
      <c r="B213" s="25">
        <v>966</v>
      </c>
      <c r="C213" s="303"/>
      <c r="D213" s="303"/>
      <c r="E213" s="303"/>
      <c r="F213" s="303"/>
      <c r="G213" s="303"/>
      <c r="H213" s="303"/>
      <c r="I213" s="303"/>
      <c r="J213" s="303"/>
      <c r="K213" s="303"/>
      <c r="L213" s="303"/>
      <c r="M213" s="303"/>
      <c r="N213" s="303"/>
      <c r="O213" s="303"/>
      <c r="P213" s="47">
        <v>0</v>
      </c>
    </row>
    <row r="214" spans="1:16">
      <c r="A214" s="57">
        <v>41628</v>
      </c>
      <c r="B214" s="25">
        <v>1076</v>
      </c>
      <c r="C214" s="303"/>
      <c r="D214" s="303"/>
      <c r="E214" s="303"/>
      <c r="F214" s="303"/>
      <c r="G214" s="303"/>
      <c r="H214" s="303"/>
      <c r="I214" s="303"/>
      <c r="J214" s="303"/>
      <c r="K214" s="303"/>
      <c r="L214" s="303"/>
      <c r="M214" s="303"/>
      <c r="N214" s="303"/>
      <c r="O214" s="303"/>
      <c r="P214" s="47">
        <v>0</v>
      </c>
    </row>
    <row r="215" spans="1:16">
      <c r="A215" s="57">
        <v>41629</v>
      </c>
      <c r="B215" s="25">
        <v>1178</v>
      </c>
      <c r="C215" s="303"/>
      <c r="D215" s="303"/>
      <c r="E215" s="303"/>
      <c r="F215" s="303"/>
      <c r="G215" s="303"/>
      <c r="H215" s="303"/>
      <c r="I215" s="303"/>
      <c r="J215" s="303"/>
      <c r="K215" s="303"/>
      <c r="L215" s="303"/>
      <c r="M215" s="303"/>
      <c r="N215" s="303"/>
      <c r="O215" s="303"/>
      <c r="P215" s="48">
        <v>0</v>
      </c>
    </row>
    <row r="216" spans="1:16">
      <c r="A216" s="57">
        <v>41630</v>
      </c>
      <c r="B216" s="25">
        <v>1288</v>
      </c>
      <c r="C216" s="303"/>
      <c r="D216" s="303"/>
      <c r="E216" s="303"/>
      <c r="F216" s="303"/>
      <c r="G216" s="303"/>
      <c r="H216" s="303"/>
      <c r="I216" s="303"/>
      <c r="J216" s="303"/>
      <c r="K216" s="303"/>
      <c r="L216" s="303"/>
      <c r="M216" s="303"/>
      <c r="N216" s="303"/>
      <c r="O216" s="303"/>
      <c r="P216" s="47">
        <v>0</v>
      </c>
    </row>
    <row r="217" spans="1:16">
      <c r="A217" s="57">
        <v>41631</v>
      </c>
      <c r="B217" s="25">
        <v>1275</v>
      </c>
      <c r="C217" s="304"/>
      <c r="D217" s="304"/>
      <c r="E217" s="304"/>
      <c r="F217" s="304"/>
      <c r="G217" s="304"/>
      <c r="H217" s="304"/>
      <c r="I217" s="304"/>
      <c r="J217" s="304"/>
      <c r="K217" s="304"/>
      <c r="L217" s="304"/>
      <c r="M217" s="304"/>
      <c r="N217" s="304"/>
      <c r="O217" s="304"/>
      <c r="P217" s="48">
        <v>0</v>
      </c>
    </row>
    <row r="218" spans="1:16">
      <c r="A218" s="57">
        <v>41632</v>
      </c>
      <c r="B218" s="25">
        <v>1159</v>
      </c>
      <c r="C218" s="76"/>
      <c r="D218" s="76"/>
      <c r="E218" s="76"/>
      <c r="F218" s="76"/>
      <c r="G218" s="76"/>
      <c r="H218" s="76"/>
      <c r="I218" s="76"/>
      <c r="J218" s="76"/>
      <c r="K218" s="76" t="str">
        <f>IF(D218&gt;0,D218*'[2]Operations INPUT'!#REF!/1000,"")</f>
        <v/>
      </c>
      <c r="L218" s="76" t="str">
        <f>IF(I218&gt;0,I218*'[2]Operations INPUT'!#REF!/1000,"")</f>
        <v/>
      </c>
      <c r="M218" s="76"/>
      <c r="N218" s="76" t="str">
        <f>IF(J218&gt;0,J218*'[2]Operations INPUT'!#REF!/1000,"")</f>
        <v/>
      </c>
      <c r="O218" s="76" t="str">
        <f>IF(C218&gt;0,C218*'[2]Operations INPUT'!#REF!/1000,"")</f>
        <v/>
      </c>
      <c r="P218" s="47">
        <v>0</v>
      </c>
    </row>
    <row r="219" spans="1:16">
      <c r="A219" s="57">
        <v>41633</v>
      </c>
      <c r="B219" s="25">
        <v>1244</v>
      </c>
      <c r="C219" s="303"/>
      <c r="D219" s="303"/>
      <c r="E219" s="303"/>
      <c r="F219" s="303"/>
      <c r="G219" s="303"/>
      <c r="H219" s="303"/>
      <c r="I219" s="303"/>
      <c r="J219" s="303"/>
      <c r="K219" s="302"/>
      <c r="L219" s="302"/>
      <c r="M219" s="302"/>
      <c r="N219" s="302"/>
      <c r="O219" s="302"/>
      <c r="P219" s="47">
        <v>0</v>
      </c>
    </row>
    <row r="220" spans="1:16">
      <c r="A220" s="57">
        <v>41634</v>
      </c>
      <c r="B220" s="25">
        <v>1340</v>
      </c>
      <c r="C220" s="303"/>
      <c r="D220" s="303"/>
      <c r="E220" s="303"/>
      <c r="F220" s="303"/>
      <c r="G220" s="303"/>
      <c r="H220" s="303"/>
      <c r="I220" s="303"/>
      <c r="J220" s="303"/>
      <c r="K220" s="303"/>
      <c r="L220" s="303"/>
      <c r="M220" s="303"/>
      <c r="N220" s="303"/>
      <c r="O220" s="303"/>
      <c r="P220" s="48">
        <v>0</v>
      </c>
    </row>
    <row r="221" spans="1:16">
      <c r="A221" s="57">
        <v>41635</v>
      </c>
      <c r="B221" s="25">
        <v>1152</v>
      </c>
      <c r="C221" s="303"/>
      <c r="D221" s="303"/>
      <c r="E221" s="303"/>
      <c r="F221" s="303"/>
      <c r="G221" s="303"/>
      <c r="H221" s="303"/>
      <c r="I221" s="303"/>
      <c r="J221" s="303"/>
      <c r="K221" s="303"/>
      <c r="L221" s="303"/>
      <c r="M221" s="303"/>
      <c r="N221" s="303"/>
      <c r="O221" s="303"/>
      <c r="P221" s="48">
        <v>0</v>
      </c>
    </row>
    <row r="222" spans="1:16">
      <c r="A222" s="57">
        <v>41636</v>
      </c>
      <c r="B222" s="25">
        <v>1516</v>
      </c>
      <c r="C222" s="303"/>
      <c r="D222" s="303"/>
      <c r="E222" s="303"/>
      <c r="F222" s="303"/>
      <c r="G222" s="303"/>
      <c r="H222" s="303"/>
      <c r="I222" s="303"/>
      <c r="J222" s="303"/>
      <c r="K222" s="303"/>
      <c r="L222" s="303"/>
      <c r="M222" s="303"/>
      <c r="N222" s="303"/>
      <c r="O222" s="303"/>
      <c r="P222" s="47">
        <v>0</v>
      </c>
    </row>
    <row r="223" spans="1:16">
      <c r="A223" s="57">
        <v>41637</v>
      </c>
      <c r="B223" s="25">
        <v>1416</v>
      </c>
      <c r="C223" s="303"/>
      <c r="D223" s="303"/>
      <c r="E223" s="303"/>
      <c r="F223" s="303"/>
      <c r="G223" s="303"/>
      <c r="H223" s="303"/>
      <c r="I223" s="303"/>
      <c r="J223" s="303"/>
      <c r="K223" s="303"/>
      <c r="L223" s="303"/>
      <c r="M223" s="303"/>
      <c r="N223" s="303"/>
      <c r="O223" s="303"/>
      <c r="P223" s="48">
        <v>0</v>
      </c>
    </row>
    <row r="224" spans="1:16">
      <c r="A224" s="57">
        <v>41638</v>
      </c>
      <c r="B224" s="25">
        <v>1142</v>
      </c>
      <c r="C224" s="303"/>
      <c r="D224" s="303"/>
      <c r="E224" s="303"/>
      <c r="F224" s="303"/>
      <c r="G224" s="303"/>
      <c r="H224" s="303"/>
      <c r="I224" s="303"/>
      <c r="J224" s="303"/>
      <c r="K224" s="304"/>
      <c r="L224" s="304"/>
      <c r="M224" s="304"/>
      <c r="N224" s="304"/>
      <c r="O224" s="304"/>
      <c r="P224" s="47">
        <v>0</v>
      </c>
    </row>
    <row r="225" spans="1:16">
      <c r="A225" s="57">
        <v>41639</v>
      </c>
      <c r="B225" s="25">
        <v>1544</v>
      </c>
      <c r="C225" s="21">
        <v>1.9</v>
      </c>
      <c r="D225" s="21">
        <v>2</v>
      </c>
      <c r="E225" s="21">
        <v>7.1</v>
      </c>
      <c r="F225" s="21">
        <v>18</v>
      </c>
      <c r="G225" s="21">
        <v>6</v>
      </c>
      <c r="H225" s="21">
        <v>2</v>
      </c>
      <c r="I225" s="21">
        <v>10</v>
      </c>
      <c r="J225" s="21">
        <v>0.19</v>
      </c>
      <c r="K225" s="95">
        <v>3.0139999999999998</v>
      </c>
      <c r="L225" s="95">
        <v>15.07</v>
      </c>
      <c r="M225" s="95">
        <v>3.0139999999999998</v>
      </c>
      <c r="N225" s="95">
        <v>0.28632999999999997</v>
      </c>
      <c r="O225" s="95">
        <v>9.0419999999999998</v>
      </c>
      <c r="P225" s="47">
        <v>6</v>
      </c>
    </row>
    <row r="226" spans="1:16">
      <c r="A226" s="57">
        <v>41640</v>
      </c>
      <c r="B226" s="25">
        <v>1587</v>
      </c>
      <c r="C226" s="302"/>
      <c r="D226" s="302"/>
      <c r="E226" s="302"/>
      <c r="F226" s="302"/>
      <c r="G226" s="302"/>
      <c r="H226" s="302"/>
      <c r="I226" s="302"/>
      <c r="J226" s="302"/>
      <c r="K226" s="302"/>
      <c r="L226" s="302"/>
      <c r="M226" s="302"/>
      <c r="N226" s="302"/>
      <c r="O226" s="302"/>
      <c r="P226" s="47">
        <v>0</v>
      </c>
    </row>
    <row r="227" spans="1:16">
      <c r="A227" s="57">
        <v>41641</v>
      </c>
      <c r="B227" s="25">
        <v>1226</v>
      </c>
      <c r="C227" s="303"/>
      <c r="D227" s="303"/>
      <c r="E227" s="303"/>
      <c r="F227" s="303"/>
      <c r="G227" s="303"/>
      <c r="H227" s="303"/>
      <c r="I227" s="303"/>
      <c r="J227" s="303"/>
      <c r="K227" s="303"/>
      <c r="L227" s="303"/>
      <c r="M227" s="303"/>
      <c r="N227" s="303"/>
      <c r="O227" s="303"/>
      <c r="P227" s="47">
        <v>0</v>
      </c>
    </row>
    <row r="228" spans="1:16">
      <c r="A228" s="57">
        <v>41642</v>
      </c>
      <c r="B228" s="25">
        <v>1479</v>
      </c>
      <c r="C228" s="303"/>
      <c r="D228" s="303"/>
      <c r="E228" s="303"/>
      <c r="F228" s="303"/>
      <c r="G228" s="303"/>
      <c r="H228" s="303"/>
      <c r="I228" s="303"/>
      <c r="J228" s="303"/>
      <c r="K228" s="303"/>
      <c r="L228" s="303"/>
      <c r="M228" s="303"/>
      <c r="N228" s="303"/>
      <c r="O228" s="303"/>
      <c r="P228" s="47">
        <v>0</v>
      </c>
    </row>
    <row r="229" spans="1:16">
      <c r="A229" s="57">
        <v>41643</v>
      </c>
      <c r="B229" s="25">
        <v>1557</v>
      </c>
      <c r="C229" s="303"/>
      <c r="D229" s="303"/>
      <c r="E229" s="303"/>
      <c r="F229" s="303"/>
      <c r="G229" s="303"/>
      <c r="H229" s="303"/>
      <c r="I229" s="303"/>
      <c r="J229" s="303"/>
      <c r="K229" s="303"/>
      <c r="L229" s="303"/>
      <c r="M229" s="303"/>
      <c r="N229" s="303"/>
      <c r="O229" s="303"/>
      <c r="P229" s="47">
        <v>0</v>
      </c>
    </row>
    <row r="230" spans="1:16">
      <c r="A230" s="57">
        <v>41644</v>
      </c>
      <c r="B230" s="25">
        <v>1306</v>
      </c>
      <c r="C230" s="303"/>
      <c r="D230" s="303"/>
      <c r="E230" s="303"/>
      <c r="F230" s="303"/>
      <c r="G230" s="303"/>
      <c r="H230" s="303"/>
      <c r="I230" s="303"/>
      <c r="J230" s="303"/>
      <c r="K230" s="303"/>
      <c r="L230" s="303"/>
      <c r="M230" s="303"/>
      <c r="N230" s="303"/>
      <c r="O230" s="303"/>
      <c r="P230" s="47">
        <v>0</v>
      </c>
    </row>
    <row r="231" spans="1:16">
      <c r="A231" s="57">
        <v>41645</v>
      </c>
      <c r="B231" s="25">
        <v>1523</v>
      </c>
      <c r="C231" s="304"/>
      <c r="D231" s="304"/>
      <c r="E231" s="304"/>
      <c r="F231" s="304"/>
      <c r="G231" s="304"/>
      <c r="H231" s="304"/>
      <c r="I231" s="304"/>
      <c r="J231" s="304"/>
      <c r="K231" s="304"/>
      <c r="L231" s="304"/>
      <c r="M231" s="304"/>
      <c r="N231" s="304"/>
      <c r="O231" s="304"/>
      <c r="P231" s="47">
        <v>0</v>
      </c>
    </row>
    <row r="232" spans="1:16">
      <c r="A232" s="57">
        <v>41646</v>
      </c>
      <c r="B232" s="25">
        <v>1109</v>
      </c>
      <c r="C232" s="76"/>
      <c r="D232" s="76"/>
      <c r="E232" s="76"/>
      <c r="F232" s="76"/>
      <c r="G232" s="76"/>
      <c r="H232" s="76"/>
      <c r="I232" s="76"/>
      <c r="J232" s="76"/>
      <c r="K232" s="76" t="str">
        <f>IF(D232&gt;0,D232*'[2]Operations INPUT'!#REF!/1000,"")</f>
        <v/>
      </c>
      <c r="L232" s="76" t="str">
        <f>IF(I232&gt;0,I232*'[2]Operations INPUT'!#REF!/1000,"")</f>
        <v/>
      </c>
      <c r="M232" s="76"/>
      <c r="N232" s="76" t="str">
        <f>IF(J232&gt;0,J232*'[2]Operations INPUT'!#REF!/1000,"")</f>
        <v/>
      </c>
      <c r="O232" s="76" t="str">
        <f>IF(C232&gt;0,C232*'[2]Operations INPUT'!#REF!/1000,"")</f>
        <v/>
      </c>
      <c r="P232" s="48">
        <v>0</v>
      </c>
    </row>
    <row r="233" spans="1:16">
      <c r="A233" s="57">
        <v>41647</v>
      </c>
      <c r="B233" s="25">
        <v>1285</v>
      </c>
      <c r="C233" s="303"/>
      <c r="D233" s="303"/>
      <c r="E233" s="303"/>
      <c r="F233" s="303"/>
      <c r="G233" s="303"/>
      <c r="H233" s="303"/>
      <c r="I233" s="303"/>
      <c r="J233" s="303"/>
      <c r="K233" s="302"/>
      <c r="L233" s="302"/>
      <c r="M233" s="302"/>
      <c r="N233" s="302"/>
      <c r="O233" s="302"/>
      <c r="P233" s="47">
        <v>0</v>
      </c>
    </row>
    <row r="234" spans="1:16">
      <c r="A234" s="57">
        <v>41648</v>
      </c>
      <c r="B234" s="25">
        <v>1675</v>
      </c>
      <c r="C234" s="303"/>
      <c r="D234" s="303"/>
      <c r="E234" s="303"/>
      <c r="F234" s="303"/>
      <c r="G234" s="303"/>
      <c r="H234" s="303"/>
      <c r="I234" s="303"/>
      <c r="J234" s="303"/>
      <c r="K234" s="303"/>
      <c r="L234" s="303"/>
      <c r="M234" s="303"/>
      <c r="N234" s="303"/>
      <c r="O234" s="303"/>
      <c r="P234" s="48">
        <v>0</v>
      </c>
    </row>
    <row r="235" spans="1:16">
      <c r="A235" s="57">
        <v>41649</v>
      </c>
      <c r="B235" s="25">
        <v>1148</v>
      </c>
      <c r="C235" s="303"/>
      <c r="D235" s="303"/>
      <c r="E235" s="303"/>
      <c r="F235" s="303"/>
      <c r="G235" s="303"/>
      <c r="H235" s="303"/>
      <c r="I235" s="303"/>
      <c r="J235" s="303"/>
      <c r="K235" s="303"/>
      <c r="L235" s="303"/>
      <c r="M235" s="303"/>
      <c r="N235" s="303"/>
      <c r="O235" s="303"/>
      <c r="P235" s="48">
        <v>11</v>
      </c>
    </row>
    <row r="236" spans="1:16">
      <c r="A236" s="57">
        <v>41650</v>
      </c>
      <c r="B236" s="25">
        <v>1294</v>
      </c>
      <c r="C236" s="303"/>
      <c r="D236" s="303"/>
      <c r="E236" s="303"/>
      <c r="F236" s="303"/>
      <c r="G236" s="303"/>
      <c r="H236" s="303"/>
      <c r="I236" s="303"/>
      <c r="J236" s="303"/>
      <c r="K236" s="303"/>
      <c r="L236" s="303"/>
      <c r="M236" s="303"/>
      <c r="N236" s="303"/>
      <c r="O236" s="303"/>
      <c r="P236" s="48">
        <v>2</v>
      </c>
    </row>
    <row r="237" spans="1:16">
      <c r="A237" s="57">
        <v>41651</v>
      </c>
      <c r="B237" s="25">
        <v>1369</v>
      </c>
      <c r="C237" s="303"/>
      <c r="D237" s="303"/>
      <c r="E237" s="303"/>
      <c r="F237" s="303"/>
      <c r="G237" s="303"/>
      <c r="H237" s="303"/>
      <c r="I237" s="303"/>
      <c r="J237" s="303"/>
      <c r="K237" s="303"/>
      <c r="L237" s="303"/>
      <c r="M237" s="303"/>
      <c r="N237" s="303"/>
      <c r="O237" s="303"/>
      <c r="P237" s="47">
        <v>0</v>
      </c>
    </row>
    <row r="238" spans="1:16">
      <c r="A238" s="57">
        <v>41652</v>
      </c>
      <c r="B238" s="25">
        <v>1401</v>
      </c>
      <c r="C238" s="303"/>
      <c r="D238" s="303"/>
      <c r="E238" s="303"/>
      <c r="F238" s="303"/>
      <c r="G238" s="303"/>
      <c r="H238" s="303"/>
      <c r="I238" s="303"/>
      <c r="J238" s="303"/>
      <c r="K238" s="304"/>
      <c r="L238" s="304"/>
      <c r="M238" s="304"/>
      <c r="N238" s="304"/>
      <c r="O238" s="304"/>
      <c r="P238" s="47">
        <v>0</v>
      </c>
    </row>
    <row r="239" spans="1:16">
      <c r="A239" s="57">
        <v>41653</v>
      </c>
      <c r="B239" s="25">
        <v>1002</v>
      </c>
      <c r="C239" s="21">
        <v>0.82</v>
      </c>
      <c r="D239" s="21">
        <v>2</v>
      </c>
      <c r="E239" s="21">
        <v>7.1</v>
      </c>
      <c r="F239" s="21">
        <v>10</v>
      </c>
      <c r="G239" s="21">
        <v>4</v>
      </c>
      <c r="H239" s="21">
        <v>2</v>
      </c>
      <c r="I239" s="21">
        <v>7.8</v>
      </c>
      <c r="J239" s="21">
        <v>0.17</v>
      </c>
      <c r="K239" s="95">
        <v>2.6</v>
      </c>
      <c r="L239" s="95">
        <v>10.14</v>
      </c>
      <c r="M239" s="95">
        <v>2.6</v>
      </c>
      <c r="N239" s="95">
        <v>0.22100000000000003</v>
      </c>
      <c r="O239" s="95">
        <v>5.2</v>
      </c>
      <c r="P239" s="47">
        <v>0</v>
      </c>
    </row>
    <row r="240" spans="1:16">
      <c r="A240" s="57">
        <v>41654</v>
      </c>
      <c r="B240" s="25">
        <v>1561</v>
      </c>
      <c r="C240" s="302"/>
      <c r="D240" s="302"/>
      <c r="E240" s="302"/>
      <c r="F240" s="302"/>
      <c r="G240" s="302"/>
      <c r="H240" s="302"/>
      <c r="I240" s="302"/>
      <c r="J240" s="302"/>
      <c r="K240" s="302"/>
      <c r="L240" s="302"/>
      <c r="M240" s="302"/>
      <c r="N240" s="302"/>
      <c r="O240" s="302"/>
      <c r="P240" s="47">
        <v>3</v>
      </c>
    </row>
    <row r="241" spans="1:16">
      <c r="A241" s="57">
        <v>41655</v>
      </c>
      <c r="B241" s="25">
        <v>1265</v>
      </c>
      <c r="C241" s="303"/>
      <c r="D241" s="303"/>
      <c r="E241" s="303"/>
      <c r="F241" s="303"/>
      <c r="G241" s="303"/>
      <c r="H241" s="303"/>
      <c r="I241" s="303"/>
      <c r="J241" s="303"/>
      <c r="K241" s="303"/>
      <c r="L241" s="303"/>
      <c r="M241" s="303"/>
      <c r="N241" s="303"/>
      <c r="O241" s="303"/>
      <c r="P241" s="47">
        <v>0</v>
      </c>
    </row>
    <row r="242" spans="1:16">
      <c r="A242" s="57">
        <v>41656</v>
      </c>
      <c r="B242" s="25">
        <v>1214</v>
      </c>
      <c r="C242" s="303"/>
      <c r="D242" s="303"/>
      <c r="E242" s="303"/>
      <c r="F242" s="303"/>
      <c r="G242" s="303"/>
      <c r="H242" s="303"/>
      <c r="I242" s="303"/>
      <c r="J242" s="303"/>
      <c r="K242" s="303"/>
      <c r="L242" s="303"/>
      <c r="M242" s="303"/>
      <c r="N242" s="303"/>
      <c r="O242" s="303"/>
      <c r="P242" s="47">
        <v>0</v>
      </c>
    </row>
    <row r="243" spans="1:16">
      <c r="A243" s="57">
        <v>41657</v>
      </c>
      <c r="B243" s="25">
        <v>1189</v>
      </c>
      <c r="C243" s="303"/>
      <c r="D243" s="303"/>
      <c r="E243" s="303"/>
      <c r="F243" s="303"/>
      <c r="G243" s="303"/>
      <c r="H243" s="303"/>
      <c r="I243" s="303"/>
      <c r="J243" s="303"/>
      <c r="K243" s="303"/>
      <c r="L243" s="303"/>
      <c r="M243" s="303"/>
      <c r="N243" s="303"/>
      <c r="O243" s="303"/>
      <c r="P243" s="47">
        <v>0</v>
      </c>
    </row>
    <row r="244" spans="1:16">
      <c r="A244" s="57">
        <v>41658</v>
      </c>
      <c r="B244" s="25">
        <v>925</v>
      </c>
      <c r="C244" s="303"/>
      <c r="D244" s="303"/>
      <c r="E244" s="303"/>
      <c r="F244" s="303"/>
      <c r="G244" s="303"/>
      <c r="H244" s="303"/>
      <c r="I244" s="303"/>
      <c r="J244" s="303"/>
      <c r="K244" s="303"/>
      <c r="L244" s="303"/>
      <c r="M244" s="303"/>
      <c r="N244" s="303"/>
      <c r="O244" s="303"/>
      <c r="P244" s="47">
        <v>0</v>
      </c>
    </row>
    <row r="245" spans="1:16">
      <c r="A245" s="57">
        <v>41659</v>
      </c>
      <c r="B245" s="25">
        <v>1517</v>
      </c>
      <c r="C245" s="304"/>
      <c r="D245" s="304"/>
      <c r="E245" s="304"/>
      <c r="F245" s="304"/>
      <c r="G245" s="304"/>
      <c r="H245" s="304"/>
      <c r="I245" s="304"/>
      <c r="J245" s="304"/>
      <c r="K245" s="304"/>
      <c r="L245" s="304"/>
      <c r="M245" s="304"/>
      <c r="N245" s="304"/>
      <c r="O245" s="304"/>
      <c r="P245" s="47">
        <v>0</v>
      </c>
    </row>
    <row r="246" spans="1:16">
      <c r="A246" s="57">
        <v>41660</v>
      </c>
      <c r="B246" s="25">
        <v>928</v>
      </c>
      <c r="C246" s="76"/>
      <c r="D246" s="76"/>
      <c r="E246" s="76"/>
      <c r="F246" s="76"/>
      <c r="G246" s="76"/>
      <c r="H246" s="76"/>
      <c r="I246" s="76"/>
      <c r="J246" s="76"/>
      <c r="K246" s="76" t="str">
        <f>IF(D246&gt;0,D246*'[2]Operations INPUT'!#REF!/1000,"")</f>
        <v/>
      </c>
      <c r="L246" s="76" t="str">
        <f>IF(I246&gt;0,I246*'[2]Operations INPUT'!#REF!/1000,"")</f>
        <v/>
      </c>
      <c r="M246" s="76"/>
      <c r="N246" s="76" t="str">
        <f>IF(J246&gt;0,J246*'[2]Operations INPUT'!#REF!/1000,"")</f>
        <v/>
      </c>
      <c r="O246" s="76" t="str">
        <f>IF(C246&gt;0,C246*'[2]Operations INPUT'!#REF!/1000,"")</f>
        <v/>
      </c>
      <c r="P246" s="47">
        <v>0</v>
      </c>
    </row>
    <row r="247" spans="1:16">
      <c r="A247" s="57">
        <v>41661</v>
      </c>
      <c r="B247" s="25">
        <v>1193</v>
      </c>
      <c r="C247" s="303"/>
      <c r="D247" s="303"/>
      <c r="E247" s="303"/>
      <c r="F247" s="303"/>
      <c r="G247" s="303"/>
      <c r="H247" s="303"/>
      <c r="I247" s="303"/>
      <c r="J247" s="303"/>
      <c r="K247" s="302"/>
      <c r="L247" s="302"/>
      <c r="M247" s="302"/>
      <c r="N247" s="302"/>
      <c r="O247" s="302"/>
      <c r="P247" s="47">
        <v>10</v>
      </c>
    </row>
    <row r="248" spans="1:16">
      <c r="A248" s="57">
        <v>41662</v>
      </c>
      <c r="B248" s="25">
        <v>1302</v>
      </c>
      <c r="C248" s="303"/>
      <c r="D248" s="303"/>
      <c r="E248" s="303"/>
      <c r="F248" s="303"/>
      <c r="G248" s="303"/>
      <c r="H248" s="303"/>
      <c r="I248" s="303"/>
      <c r="J248" s="303"/>
      <c r="K248" s="303"/>
      <c r="L248" s="303"/>
      <c r="M248" s="303"/>
      <c r="N248" s="303"/>
      <c r="O248" s="303"/>
      <c r="P248" s="47">
        <v>0</v>
      </c>
    </row>
    <row r="249" spans="1:16">
      <c r="A249" s="57">
        <v>41663</v>
      </c>
      <c r="B249" s="25">
        <v>1011</v>
      </c>
      <c r="C249" s="303"/>
      <c r="D249" s="303"/>
      <c r="E249" s="303"/>
      <c r="F249" s="303"/>
      <c r="G249" s="303"/>
      <c r="H249" s="303"/>
      <c r="I249" s="303"/>
      <c r="J249" s="303"/>
      <c r="K249" s="303"/>
      <c r="L249" s="303"/>
      <c r="M249" s="303"/>
      <c r="N249" s="303"/>
      <c r="O249" s="303"/>
      <c r="P249" s="47">
        <v>5</v>
      </c>
    </row>
    <row r="250" spans="1:16">
      <c r="A250" s="57">
        <v>41664</v>
      </c>
      <c r="B250" s="25">
        <v>1250</v>
      </c>
      <c r="C250" s="303"/>
      <c r="D250" s="303"/>
      <c r="E250" s="303"/>
      <c r="F250" s="303"/>
      <c r="G250" s="303"/>
      <c r="H250" s="303"/>
      <c r="I250" s="303"/>
      <c r="J250" s="303"/>
      <c r="K250" s="303"/>
      <c r="L250" s="303"/>
      <c r="M250" s="303"/>
      <c r="N250" s="303"/>
      <c r="O250" s="303"/>
      <c r="P250" s="47">
        <v>14</v>
      </c>
    </row>
    <row r="251" spans="1:16">
      <c r="A251" s="57">
        <v>41665</v>
      </c>
      <c r="B251" s="25">
        <v>1091</v>
      </c>
      <c r="C251" s="303"/>
      <c r="D251" s="303"/>
      <c r="E251" s="303"/>
      <c r="F251" s="303"/>
      <c r="G251" s="303"/>
      <c r="H251" s="303"/>
      <c r="I251" s="303"/>
      <c r="J251" s="303"/>
      <c r="K251" s="303"/>
      <c r="L251" s="303"/>
      <c r="M251" s="303"/>
      <c r="N251" s="303"/>
      <c r="O251" s="303"/>
      <c r="P251" s="47">
        <v>0</v>
      </c>
    </row>
    <row r="252" spans="1:16">
      <c r="A252" s="57">
        <v>41666</v>
      </c>
      <c r="B252" s="25">
        <v>1534</v>
      </c>
      <c r="C252" s="303"/>
      <c r="D252" s="303"/>
      <c r="E252" s="303"/>
      <c r="F252" s="303"/>
      <c r="G252" s="303"/>
      <c r="H252" s="303"/>
      <c r="I252" s="303"/>
      <c r="J252" s="303"/>
      <c r="K252" s="304"/>
      <c r="L252" s="304"/>
      <c r="M252" s="304"/>
      <c r="N252" s="304"/>
      <c r="O252" s="304"/>
      <c r="P252" s="47">
        <v>3</v>
      </c>
    </row>
    <row r="253" spans="1:16">
      <c r="A253" s="57">
        <v>41667</v>
      </c>
      <c r="B253" s="25">
        <v>1200</v>
      </c>
      <c r="C253" s="21">
        <v>0.83</v>
      </c>
      <c r="D253" s="21">
        <v>2</v>
      </c>
      <c r="E253" s="21">
        <v>7.7</v>
      </c>
      <c r="F253" s="21">
        <v>1</v>
      </c>
      <c r="G253" s="21">
        <v>1</v>
      </c>
      <c r="H253" s="21">
        <v>2</v>
      </c>
      <c r="I253" s="21">
        <v>6.3</v>
      </c>
      <c r="J253" s="21">
        <v>0.12</v>
      </c>
      <c r="K253" s="95">
        <v>2.524</v>
      </c>
      <c r="L253" s="95">
        <v>7.9505999999999997</v>
      </c>
      <c r="M253" s="95">
        <v>2.524</v>
      </c>
      <c r="N253" s="95">
        <v>0.15143999999999999</v>
      </c>
      <c r="O253" s="95">
        <v>1.262</v>
      </c>
      <c r="P253" s="47">
        <v>1</v>
      </c>
    </row>
    <row r="254" spans="1:16">
      <c r="A254" s="57">
        <v>41668</v>
      </c>
      <c r="B254" s="25">
        <v>1048</v>
      </c>
      <c r="C254" s="302"/>
      <c r="D254" s="302"/>
      <c r="E254" s="302"/>
      <c r="F254" s="302"/>
      <c r="G254" s="302"/>
      <c r="H254" s="302"/>
      <c r="I254" s="302"/>
      <c r="J254" s="302"/>
      <c r="K254" s="302"/>
      <c r="L254" s="302"/>
      <c r="M254" s="302"/>
      <c r="N254" s="302"/>
      <c r="O254" s="302"/>
      <c r="P254" s="47">
        <v>0</v>
      </c>
    </row>
    <row r="255" spans="1:16">
      <c r="A255" s="57">
        <v>41669</v>
      </c>
      <c r="B255" s="25">
        <v>868</v>
      </c>
      <c r="C255" s="303"/>
      <c r="D255" s="303"/>
      <c r="E255" s="303"/>
      <c r="F255" s="303"/>
      <c r="G255" s="303"/>
      <c r="H255" s="303"/>
      <c r="I255" s="303"/>
      <c r="J255" s="303"/>
      <c r="K255" s="303"/>
      <c r="L255" s="303"/>
      <c r="M255" s="303"/>
      <c r="N255" s="303"/>
      <c r="O255" s="303"/>
      <c r="P255" s="47">
        <v>0</v>
      </c>
    </row>
    <row r="256" spans="1:16">
      <c r="A256" s="57">
        <v>41670</v>
      </c>
      <c r="B256" s="25">
        <v>1024</v>
      </c>
      <c r="C256" s="303"/>
      <c r="D256" s="303"/>
      <c r="E256" s="303"/>
      <c r="F256" s="303"/>
      <c r="G256" s="303"/>
      <c r="H256" s="303"/>
      <c r="I256" s="303"/>
      <c r="J256" s="303"/>
      <c r="K256" s="303"/>
      <c r="L256" s="303"/>
      <c r="M256" s="303"/>
      <c r="N256" s="303"/>
      <c r="O256" s="303"/>
      <c r="P256" s="47">
        <v>0</v>
      </c>
    </row>
    <row r="257" spans="1:16">
      <c r="A257" s="57">
        <v>41671</v>
      </c>
      <c r="B257" s="25">
        <v>1025</v>
      </c>
      <c r="C257" s="303"/>
      <c r="D257" s="303"/>
      <c r="E257" s="303"/>
      <c r="F257" s="303"/>
      <c r="G257" s="303"/>
      <c r="H257" s="303"/>
      <c r="I257" s="303"/>
      <c r="J257" s="303"/>
      <c r="K257" s="303"/>
      <c r="L257" s="303"/>
      <c r="M257" s="303"/>
      <c r="N257" s="303"/>
      <c r="O257" s="303"/>
      <c r="P257" s="47">
        <v>0</v>
      </c>
    </row>
    <row r="258" spans="1:16">
      <c r="A258" s="57">
        <v>41672</v>
      </c>
      <c r="B258" s="25">
        <v>902</v>
      </c>
      <c r="C258" s="303"/>
      <c r="D258" s="303"/>
      <c r="E258" s="303"/>
      <c r="F258" s="303"/>
      <c r="G258" s="303"/>
      <c r="H258" s="303"/>
      <c r="I258" s="303"/>
      <c r="J258" s="303"/>
      <c r="K258" s="303"/>
      <c r="L258" s="303"/>
      <c r="M258" s="303"/>
      <c r="N258" s="303"/>
      <c r="O258" s="303"/>
      <c r="P258" s="47">
        <v>0</v>
      </c>
    </row>
    <row r="259" spans="1:16">
      <c r="A259" s="57">
        <v>41673</v>
      </c>
      <c r="B259" s="25">
        <v>1018</v>
      </c>
      <c r="C259" s="304"/>
      <c r="D259" s="304"/>
      <c r="E259" s="304"/>
      <c r="F259" s="304"/>
      <c r="G259" s="304"/>
      <c r="H259" s="304"/>
      <c r="I259" s="304"/>
      <c r="J259" s="304"/>
      <c r="K259" s="304"/>
      <c r="L259" s="304"/>
      <c r="M259" s="304"/>
      <c r="N259" s="304"/>
      <c r="O259" s="304"/>
      <c r="P259" s="47">
        <v>0</v>
      </c>
    </row>
    <row r="260" spans="1:16">
      <c r="A260" s="57">
        <v>41674</v>
      </c>
      <c r="B260" s="25">
        <v>1140</v>
      </c>
      <c r="C260" s="76"/>
      <c r="D260" s="76"/>
      <c r="E260" s="76"/>
      <c r="F260" s="76"/>
      <c r="G260" s="76"/>
      <c r="H260" s="76"/>
      <c r="I260" s="76"/>
      <c r="J260" s="76"/>
      <c r="K260" s="76" t="str">
        <f>IF(D260&gt;0,D260*'[2]Operations INPUT'!#REF!/1000,"")</f>
        <v/>
      </c>
      <c r="L260" s="76" t="str">
        <f>IF(I260&gt;0,I260*'[2]Operations INPUT'!#REF!/1000,"")</f>
        <v/>
      </c>
      <c r="M260" s="76"/>
      <c r="N260" s="76" t="str">
        <f>IF(J260&gt;0,J260*'[2]Operations INPUT'!#REF!/1000,"")</f>
        <v/>
      </c>
      <c r="O260" s="76" t="str">
        <f>IF(C260&gt;0,C260*'[2]Operations INPUT'!#REF!/1000,"")</f>
        <v/>
      </c>
      <c r="P260" s="47">
        <v>0</v>
      </c>
    </row>
    <row r="261" spans="1:16">
      <c r="A261" s="57">
        <v>41675</v>
      </c>
      <c r="B261" s="25">
        <v>1162</v>
      </c>
      <c r="C261" s="302"/>
      <c r="D261" s="302"/>
      <c r="E261" s="302"/>
      <c r="F261" s="302"/>
      <c r="G261" s="302"/>
      <c r="H261" s="302"/>
      <c r="I261" s="302"/>
      <c r="J261" s="302"/>
      <c r="K261" s="302"/>
      <c r="L261" s="302"/>
      <c r="M261" s="302"/>
      <c r="N261" s="302"/>
      <c r="O261" s="302"/>
      <c r="P261" s="47">
        <v>0</v>
      </c>
    </row>
    <row r="262" spans="1:16">
      <c r="A262" s="57">
        <v>41676</v>
      </c>
      <c r="B262" s="25">
        <v>877</v>
      </c>
      <c r="C262" s="303"/>
      <c r="D262" s="303"/>
      <c r="E262" s="303"/>
      <c r="F262" s="303"/>
      <c r="G262" s="303"/>
      <c r="H262" s="303"/>
      <c r="I262" s="303"/>
      <c r="J262" s="303"/>
      <c r="K262" s="303"/>
      <c r="L262" s="303"/>
      <c r="M262" s="303"/>
      <c r="N262" s="303"/>
      <c r="O262" s="303"/>
      <c r="P262" s="47">
        <v>0</v>
      </c>
    </row>
    <row r="263" spans="1:16">
      <c r="A263" s="57">
        <v>41677</v>
      </c>
      <c r="B263" s="25">
        <v>1009</v>
      </c>
      <c r="C263" s="303"/>
      <c r="D263" s="303"/>
      <c r="E263" s="303"/>
      <c r="F263" s="303"/>
      <c r="G263" s="303"/>
      <c r="H263" s="303"/>
      <c r="I263" s="303"/>
      <c r="J263" s="303"/>
      <c r="K263" s="303"/>
      <c r="L263" s="303"/>
      <c r="M263" s="303"/>
      <c r="N263" s="303"/>
      <c r="O263" s="303"/>
      <c r="P263" s="47">
        <v>12</v>
      </c>
    </row>
    <row r="264" spans="1:16">
      <c r="A264" s="57">
        <v>41678</v>
      </c>
      <c r="B264" s="25">
        <v>1041</v>
      </c>
      <c r="C264" s="303"/>
      <c r="D264" s="303"/>
      <c r="E264" s="303"/>
      <c r="F264" s="303"/>
      <c r="G264" s="303"/>
      <c r="H264" s="303"/>
      <c r="I264" s="303"/>
      <c r="J264" s="303"/>
      <c r="K264" s="303"/>
      <c r="L264" s="303"/>
      <c r="M264" s="303"/>
      <c r="N264" s="303"/>
      <c r="O264" s="303"/>
      <c r="P264" s="47">
        <v>7</v>
      </c>
    </row>
    <row r="265" spans="1:16">
      <c r="A265" s="57">
        <v>41679</v>
      </c>
      <c r="B265" s="25">
        <v>915</v>
      </c>
      <c r="C265" s="303"/>
      <c r="D265" s="303"/>
      <c r="E265" s="303"/>
      <c r="F265" s="303"/>
      <c r="G265" s="303"/>
      <c r="H265" s="303"/>
      <c r="I265" s="303"/>
      <c r="J265" s="303"/>
      <c r="K265" s="303"/>
      <c r="L265" s="303"/>
      <c r="M265" s="303"/>
      <c r="N265" s="303"/>
      <c r="O265" s="303"/>
      <c r="P265" s="47">
        <v>0</v>
      </c>
    </row>
    <row r="266" spans="1:16">
      <c r="A266" s="57">
        <v>41680</v>
      </c>
      <c r="B266" s="25">
        <v>1308</v>
      </c>
      <c r="C266" s="304"/>
      <c r="D266" s="304"/>
      <c r="E266" s="304"/>
      <c r="F266" s="304"/>
      <c r="G266" s="304"/>
      <c r="H266" s="304"/>
      <c r="I266" s="304"/>
      <c r="J266" s="304"/>
      <c r="K266" s="304"/>
      <c r="L266" s="304"/>
      <c r="M266" s="304"/>
      <c r="N266" s="304"/>
      <c r="O266" s="304"/>
      <c r="P266" s="47">
        <v>0</v>
      </c>
    </row>
    <row r="267" spans="1:16">
      <c r="A267" s="57">
        <v>41681</v>
      </c>
      <c r="B267" s="25">
        <v>1025</v>
      </c>
      <c r="C267" s="21">
        <v>0.09</v>
      </c>
      <c r="D267" s="21">
        <v>2</v>
      </c>
      <c r="E267" s="21">
        <v>7.2</v>
      </c>
      <c r="F267" s="21">
        <v>6</v>
      </c>
      <c r="G267" s="21">
        <v>1</v>
      </c>
      <c r="H267" s="21">
        <v>2</v>
      </c>
      <c r="I267" s="21">
        <v>5</v>
      </c>
      <c r="J267" s="21">
        <v>0.05</v>
      </c>
      <c r="K267" s="95">
        <v>2.0179999999999998</v>
      </c>
      <c r="L267" s="95">
        <v>5.0449999999999999</v>
      </c>
      <c r="M267" s="95">
        <v>2.0179999999999998</v>
      </c>
      <c r="N267" s="95">
        <v>5.0450000000000002E-2</v>
      </c>
      <c r="O267" s="95">
        <v>1.0089999999999999</v>
      </c>
      <c r="P267" s="47">
        <v>0</v>
      </c>
    </row>
    <row r="268" spans="1:16">
      <c r="A268" s="57">
        <v>41682</v>
      </c>
      <c r="B268" s="25">
        <v>724</v>
      </c>
      <c r="C268" s="302"/>
      <c r="D268" s="302"/>
      <c r="E268" s="302"/>
      <c r="F268" s="302"/>
      <c r="G268" s="302"/>
      <c r="H268" s="302"/>
      <c r="I268" s="302"/>
      <c r="J268" s="302"/>
      <c r="K268" s="302"/>
      <c r="L268" s="302"/>
      <c r="M268" s="302"/>
      <c r="N268" s="302"/>
      <c r="O268" s="302"/>
      <c r="P268" s="47">
        <v>0</v>
      </c>
    </row>
    <row r="269" spans="1:16">
      <c r="A269" s="57">
        <v>41683</v>
      </c>
      <c r="B269" s="25">
        <v>1136</v>
      </c>
      <c r="C269" s="303"/>
      <c r="D269" s="303"/>
      <c r="E269" s="303"/>
      <c r="F269" s="303"/>
      <c r="G269" s="303"/>
      <c r="H269" s="303"/>
      <c r="I269" s="303"/>
      <c r="J269" s="303"/>
      <c r="K269" s="303"/>
      <c r="L269" s="303"/>
      <c r="M269" s="303"/>
      <c r="N269" s="303"/>
      <c r="O269" s="303"/>
      <c r="P269" s="48">
        <v>0</v>
      </c>
    </row>
    <row r="270" spans="1:16">
      <c r="A270" s="57">
        <v>41684</v>
      </c>
      <c r="B270" s="25">
        <v>950</v>
      </c>
      <c r="C270" s="303"/>
      <c r="D270" s="303"/>
      <c r="E270" s="303"/>
      <c r="F270" s="303"/>
      <c r="G270" s="303"/>
      <c r="H270" s="303"/>
      <c r="I270" s="303"/>
      <c r="J270" s="303"/>
      <c r="K270" s="303"/>
      <c r="L270" s="303"/>
      <c r="M270" s="303"/>
      <c r="N270" s="303"/>
      <c r="O270" s="303"/>
      <c r="P270" s="47">
        <v>0</v>
      </c>
    </row>
    <row r="271" spans="1:16">
      <c r="A271" s="57">
        <v>41685</v>
      </c>
      <c r="B271" s="25">
        <v>1004</v>
      </c>
      <c r="C271" s="303"/>
      <c r="D271" s="303"/>
      <c r="E271" s="303"/>
      <c r="F271" s="303"/>
      <c r="G271" s="303"/>
      <c r="H271" s="303"/>
      <c r="I271" s="303"/>
      <c r="J271" s="303"/>
      <c r="K271" s="303"/>
      <c r="L271" s="303"/>
      <c r="M271" s="303"/>
      <c r="N271" s="303"/>
      <c r="O271" s="303"/>
      <c r="P271" s="47">
        <v>0</v>
      </c>
    </row>
    <row r="272" spans="1:16">
      <c r="A272" s="57">
        <v>41686</v>
      </c>
      <c r="B272" s="25">
        <v>900</v>
      </c>
      <c r="C272" s="303"/>
      <c r="D272" s="303"/>
      <c r="E272" s="303"/>
      <c r="F272" s="303"/>
      <c r="G272" s="303"/>
      <c r="H272" s="303"/>
      <c r="I272" s="303"/>
      <c r="J272" s="303"/>
      <c r="K272" s="303"/>
      <c r="L272" s="303"/>
      <c r="M272" s="303"/>
      <c r="N272" s="303"/>
      <c r="O272" s="303"/>
      <c r="P272" s="47">
        <v>0</v>
      </c>
    </row>
    <row r="273" spans="1:16">
      <c r="A273" s="57">
        <v>41687</v>
      </c>
      <c r="B273" s="25">
        <v>1161</v>
      </c>
      <c r="C273" s="304"/>
      <c r="D273" s="304"/>
      <c r="E273" s="304"/>
      <c r="F273" s="304"/>
      <c r="G273" s="304"/>
      <c r="H273" s="304"/>
      <c r="I273" s="304"/>
      <c r="J273" s="304"/>
      <c r="K273" s="304"/>
      <c r="L273" s="304"/>
      <c r="M273" s="304"/>
      <c r="N273" s="304"/>
      <c r="O273" s="304"/>
      <c r="P273" s="47">
        <v>0</v>
      </c>
    </row>
    <row r="274" spans="1:16">
      <c r="A274" s="57">
        <v>41688</v>
      </c>
      <c r="B274" s="25">
        <v>980</v>
      </c>
      <c r="C274" s="76"/>
      <c r="D274" s="76"/>
      <c r="E274" s="76"/>
      <c r="F274" s="76"/>
      <c r="G274" s="76"/>
      <c r="H274" s="76"/>
      <c r="I274" s="76"/>
      <c r="J274" s="76"/>
      <c r="K274" s="76" t="str">
        <f>IF(D274&gt;0,D274*'[2]Operations INPUT'!#REF!/1000,"")</f>
        <v/>
      </c>
      <c r="L274" s="76" t="str">
        <f>IF(I274&gt;0,I274*'[2]Operations INPUT'!#REF!/1000,"")</f>
        <v/>
      </c>
      <c r="M274" s="76"/>
      <c r="N274" s="76" t="str">
        <f>IF(J274&gt;0,J274*'[2]Operations INPUT'!#REF!/1000,"")</f>
        <v/>
      </c>
      <c r="O274" s="76" t="str">
        <f>IF(C274&gt;0,C274*'[2]Operations INPUT'!#REF!/1000,"")</f>
        <v/>
      </c>
      <c r="P274" s="47">
        <v>0</v>
      </c>
    </row>
    <row r="275" spans="1:16">
      <c r="A275" s="57">
        <v>41689</v>
      </c>
      <c r="B275" s="25">
        <v>977</v>
      </c>
      <c r="C275" s="302"/>
      <c r="D275" s="302"/>
      <c r="E275" s="302"/>
      <c r="F275" s="302"/>
      <c r="G275" s="302"/>
      <c r="H275" s="302"/>
      <c r="I275" s="302"/>
      <c r="J275" s="302"/>
      <c r="K275" s="302"/>
      <c r="L275" s="302"/>
      <c r="M275" s="302"/>
      <c r="N275" s="302"/>
      <c r="O275" s="302"/>
      <c r="P275" s="47">
        <v>0</v>
      </c>
    </row>
    <row r="276" spans="1:16">
      <c r="A276" s="57">
        <v>41690</v>
      </c>
      <c r="B276" s="25">
        <v>1035</v>
      </c>
      <c r="C276" s="303"/>
      <c r="D276" s="303"/>
      <c r="E276" s="303"/>
      <c r="F276" s="303"/>
      <c r="G276" s="303"/>
      <c r="H276" s="303"/>
      <c r="I276" s="303"/>
      <c r="J276" s="303"/>
      <c r="K276" s="303"/>
      <c r="L276" s="303"/>
      <c r="M276" s="303"/>
      <c r="N276" s="303"/>
      <c r="O276" s="303"/>
      <c r="P276" s="47">
        <v>0</v>
      </c>
    </row>
    <row r="277" spans="1:16">
      <c r="A277" s="57">
        <v>41691</v>
      </c>
      <c r="B277" s="25">
        <v>972</v>
      </c>
      <c r="C277" s="303"/>
      <c r="D277" s="303"/>
      <c r="E277" s="303"/>
      <c r="F277" s="303"/>
      <c r="G277" s="303"/>
      <c r="H277" s="303"/>
      <c r="I277" s="303"/>
      <c r="J277" s="303"/>
      <c r="K277" s="303"/>
      <c r="L277" s="303"/>
      <c r="M277" s="303"/>
      <c r="N277" s="303"/>
      <c r="O277" s="303"/>
      <c r="P277" s="47">
        <v>0</v>
      </c>
    </row>
    <row r="278" spans="1:16">
      <c r="A278" s="57">
        <v>41692</v>
      </c>
      <c r="B278" s="25">
        <v>853</v>
      </c>
      <c r="C278" s="303"/>
      <c r="D278" s="303"/>
      <c r="E278" s="303"/>
      <c r="F278" s="303"/>
      <c r="G278" s="303"/>
      <c r="H278" s="303"/>
      <c r="I278" s="303"/>
      <c r="J278" s="303"/>
      <c r="K278" s="303"/>
      <c r="L278" s="303"/>
      <c r="M278" s="303"/>
      <c r="N278" s="303"/>
      <c r="O278" s="303"/>
      <c r="P278" s="47">
        <v>0</v>
      </c>
    </row>
    <row r="279" spans="1:16">
      <c r="A279" s="57">
        <v>41693</v>
      </c>
      <c r="B279" s="25">
        <v>1267</v>
      </c>
      <c r="C279" s="303"/>
      <c r="D279" s="303"/>
      <c r="E279" s="303"/>
      <c r="F279" s="303"/>
      <c r="G279" s="303"/>
      <c r="H279" s="303"/>
      <c r="I279" s="303"/>
      <c r="J279" s="303"/>
      <c r="K279" s="303"/>
      <c r="L279" s="303"/>
      <c r="M279" s="303"/>
      <c r="N279" s="303"/>
      <c r="O279" s="303"/>
      <c r="P279" s="47">
        <v>1</v>
      </c>
    </row>
    <row r="280" spans="1:16">
      <c r="A280" s="57">
        <v>41694</v>
      </c>
      <c r="B280" s="25">
        <v>810</v>
      </c>
      <c r="C280" s="304"/>
      <c r="D280" s="304"/>
      <c r="E280" s="304"/>
      <c r="F280" s="304"/>
      <c r="G280" s="304"/>
      <c r="H280" s="304"/>
      <c r="I280" s="304"/>
      <c r="J280" s="304"/>
      <c r="K280" s="304"/>
      <c r="L280" s="304"/>
      <c r="M280" s="304"/>
      <c r="N280" s="304"/>
      <c r="O280" s="304"/>
      <c r="P280" s="47">
        <v>0</v>
      </c>
    </row>
    <row r="281" spans="1:16">
      <c r="A281" s="57">
        <v>41695</v>
      </c>
      <c r="B281" s="25">
        <v>1010</v>
      </c>
      <c r="C281" s="21">
        <v>0.16</v>
      </c>
      <c r="D281" s="21">
        <v>2</v>
      </c>
      <c r="E281" s="21">
        <v>7.8</v>
      </c>
      <c r="F281" s="21">
        <v>1</v>
      </c>
      <c r="G281" s="21">
        <v>1</v>
      </c>
      <c r="H281" s="21">
        <v>2</v>
      </c>
      <c r="I281" s="21">
        <v>6.4</v>
      </c>
      <c r="J281" s="21">
        <v>0.08</v>
      </c>
      <c r="K281" s="95">
        <v>1.986</v>
      </c>
      <c r="L281" s="95">
        <v>6.3552000000000008</v>
      </c>
      <c r="M281" s="95">
        <v>1.986</v>
      </c>
      <c r="N281" s="95">
        <v>7.9439999999999997E-2</v>
      </c>
      <c r="O281" s="95">
        <v>0.99299999999999999</v>
      </c>
      <c r="P281" s="47">
        <v>4</v>
      </c>
    </row>
    <row r="282" spans="1:16">
      <c r="A282" s="57">
        <v>41696</v>
      </c>
      <c r="B282" s="25">
        <v>1018</v>
      </c>
      <c r="C282" s="302"/>
      <c r="D282" s="302"/>
      <c r="E282" s="302"/>
      <c r="F282" s="302"/>
      <c r="G282" s="302"/>
      <c r="H282" s="302"/>
      <c r="I282" s="302"/>
      <c r="J282" s="302"/>
      <c r="K282" s="302"/>
      <c r="L282" s="302"/>
      <c r="M282" s="302"/>
      <c r="N282" s="302"/>
      <c r="O282" s="302"/>
      <c r="P282" s="47">
        <v>0</v>
      </c>
    </row>
    <row r="283" spans="1:16">
      <c r="A283" s="57">
        <v>41697</v>
      </c>
      <c r="B283" s="25">
        <v>976</v>
      </c>
      <c r="C283" s="303"/>
      <c r="D283" s="303"/>
      <c r="E283" s="303"/>
      <c r="F283" s="303"/>
      <c r="G283" s="303"/>
      <c r="H283" s="303"/>
      <c r="I283" s="303"/>
      <c r="J283" s="303"/>
      <c r="K283" s="303"/>
      <c r="L283" s="303"/>
      <c r="M283" s="303"/>
      <c r="N283" s="303"/>
      <c r="O283" s="303"/>
      <c r="P283" s="47">
        <v>7</v>
      </c>
    </row>
    <row r="284" spans="1:16">
      <c r="A284" s="57">
        <v>41698</v>
      </c>
      <c r="B284" s="25">
        <v>853</v>
      </c>
      <c r="C284" s="303"/>
      <c r="D284" s="303"/>
      <c r="E284" s="303"/>
      <c r="F284" s="303"/>
      <c r="G284" s="303"/>
      <c r="H284" s="303"/>
      <c r="I284" s="303"/>
      <c r="J284" s="303"/>
      <c r="K284" s="303"/>
      <c r="L284" s="303"/>
      <c r="M284" s="303"/>
      <c r="N284" s="303"/>
      <c r="O284" s="303"/>
      <c r="P284" s="47">
        <v>0</v>
      </c>
    </row>
    <row r="285" spans="1:16">
      <c r="A285" s="57">
        <v>41699</v>
      </c>
      <c r="B285" s="25">
        <v>1241</v>
      </c>
      <c r="C285" s="303"/>
      <c r="D285" s="303"/>
      <c r="E285" s="303"/>
      <c r="F285" s="303"/>
      <c r="G285" s="303"/>
      <c r="H285" s="303"/>
      <c r="I285" s="303"/>
      <c r="J285" s="303"/>
      <c r="K285" s="303"/>
      <c r="L285" s="303"/>
      <c r="M285" s="303"/>
      <c r="N285" s="303"/>
      <c r="O285" s="303"/>
      <c r="P285" s="47">
        <v>0</v>
      </c>
    </row>
    <row r="286" spans="1:16">
      <c r="A286" s="57">
        <v>41700</v>
      </c>
      <c r="B286" s="25">
        <v>729</v>
      </c>
      <c r="C286" s="303"/>
      <c r="D286" s="303"/>
      <c r="E286" s="303"/>
      <c r="F286" s="303"/>
      <c r="G286" s="303"/>
      <c r="H286" s="303"/>
      <c r="I286" s="303"/>
      <c r="J286" s="303"/>
      <c r="K286" s="303"/>
      <c r="L286" s="303"/>
      <c r="M286" s="303"/>
      <c r="N286" s="303"/>
      <c r="O286" s="303"/>
      <c r="P286" s="47">
        <v>6</v>
      </c>
    </row>
    <row r="287" spans="1:16">
      <c r="A287" s="57">
        <v>41701</v>
      </c>
      <c r="B287" s="25">
        <v>1287</v>
      </c>
      <c r="C287" s="304"/>
      <c r="D287" s="304"/>
      <c r="E287" s="304"/>
      <c r="F287" s="304"/>
      <c r="G287" s="304"/>
      <c r="H287" s="304"/>
      <c r="I287" s="304"/>
      <c r="J287" s="304"/>
      <c r="K287" s="304"/>
      <c r="L287" s="304"/>
      <c r="M287" s="304"/>
      <c r="N287" s="304"/>
      <c r="O287" s="304"/>
      <c r="P287" s="47">
        <v>0</v>
      </c>
    </row>
    <row r="288" spans="1:16">
      <c r="A288" s="57">
        <v>41702</v>
      </c>
      <c r="B288" s="25">
        <v>997</v>
      </c>
      <c r="C288" s="76"/>
      <c r="D288" s="76"/>
      <c r="E288" s="76"/>
      <c r="F288" s="76"/>
      <c r="G288" s="76"/>
      <c r="H288" s="76"/>
      <c r="I288" s="76"/>
      <c r="J288" s="76"/>
      <c r="K288" s="76" t="str">
        <f>IF(D288&gt;0,D288*'[2]Operations INPUT'!#REF!/1000,"")</f>
        <v/>
      </c>
      <c r="L288" s="76" t="str">
        <f>IF(I288&gt;0,I288*'[2]Operations INPUT'!#REF!/1000,"")</f>
        <v/>
      </c>
      <c r="M288" s="76"/>
      <c r="N288" s="76" t="str">
        <f>IF(J288&gt;0,J288*'[2]Operations INPUT'!#REF!/1000,"")</f>
        <v/>
      </c>
      <c r="O288" s="76" t="str">
        <f>IF(C288&gt;0,C288*'[2]Operations INPUT'!#REF!/1000,"")</f>
        <v/>
      </c>
      <c r="P288" s="47">
        <v>11</v>
      </c>
    </row>
    <row r="289" spans="1:16">
      <c r="A289" s="57">
        <v>41703</v>
      </c>
      <c r="B289" s="25">
        <v>777</v>
      </c>
      <c r="C289" s="302"/>
      <c r="D289" s="302"/>
      <c r="E289" s="302"/>
      <c r="F289" s="302"/>
      <c r="G289" s="302"/>
      <c r="H289" s="302"/>
      <c r="I289" s="302"/>
      <c r="J289" s="302"/>
      <c r="K289" s="302"/>
      <c r="L289" s="302"/>
      <c r="M289" s="302"/>
      <c r="N289" s="302"/>
      <c r="O289" s="302"/>
      <c r="P289" s="47">
        <v>0</v>
      </c>
    </row>
    <row r="290" spans="1:16">
      <c r="A290" s="57">
        <v>41704</v>
      </c>
      <c r="B290" s="25">
        <v>910</v>
      </c>
      <c r="C290" s="303"/>
      <c r="D290" s="303"/>
      <c r="E290" s="303"/>
      <c r="F290" s="303"/>
      <c r="G290" s="303"/>
      <c r="H290" s="303"/>
      <c r="I290" s="303"/>
      <c r="J290" s="303"/>
      <c r="K290" s="303"/>
      <c r="L290" s="303"/>
      <c r="M290" s="303"/>
      <c r="N290" s="303"/>
      <c r="O290" s="303"/>
      <c r="P290" s="47">
        <v>0</v>
      </c>
    </row>
    <row r="291" spans="1:16">
      <c r="A291" s="57">
        <v>41705</v>
      </c>
      <c r="B291" s="25">
        <v>941</v>
      </c>
      <c r="C291" s="303"/>
      <c r="D291" s="303"/>
      <c r="E291" s="303"/>
      <c r="F291" s="303"/>
      <c r="G291" s="303"/>
      <c r="H291" s="303"/>
      <c r="I291" s="303"/>
      <c r="J291" s="303"/>
      <c r="K291" s="303"/>
      <c r="L291" s="303"/>
      <c r="M291" s="303"/>
      <c r="N291" s="303"/>
      <c r="O291" s="303"/>
      <c r="P291" s="47">
        <v>0</v>
      </c>
    </row>
    <row r="292" spans="1:16">
      <c r="A292" s="57">
        <v>41706</v>
      </c>
      <c r="B292" s="25">
        <v>962</v>
      </c>
      <c r="C292" s="303"/>
      <c r="D292" s="303"/>
      <c r="E292" s="303"/>
      <c r="F292" s="303"/>
      <c r="G292" s="303"/>
      <c r="H292" s="303"/>
      <c r="I292" s="303"/>
      <c r="J292" s="303"/>
      <c r="K292" s="303"/>
      <c r="L292" s="303"/>
      <c r="M292" s="303"/>
      <c r="N292" s="303"/>
      <c r="O292" s="303"/>
      <c r="P292" s="47">
        <v>0</v>
      </c>
    </row>
    <row r="293" spans="1:16">
      <c r="A293" s="57">
        <v>41707</v>
      </c>
      <c r="B293" s="25">
        <v>858</v>
      </c>
      <c r="C293" s="303"/>
      <c r="D293" s="303"/>
      <c r="E293" s="303"/>
      <c r="F293" s="303"/>
      <c r="G293" s="303"/>
      <c r="H293" s="303"/>
      <c r="I293" s="303"/>
      <c r="J293" s="303"/>
      <c r="K293" s="303"/>
      <c r="L293" s="303"/>
      <c r="M293" s="303"/>
      <c r="N293" s="303"/>
      <c r="O293" s="303"/>
      <c r="P293" s="47">
        <v>0</v>
      </c>
    </row>
    <row r="294" spans="1:16">
      <c r="A294" s="57">
        <v>41708</v>
      </c>
      <c r="B294" s="25">
        <v>1091</v>
      </c>
      <c r="C294" s="304"/>
      <c r="D294" s="304"/>
      <c r="E294" s="304"/>
      <c r="F294" s="304"/>
      <c r="G294" s="304"/>
      <c r="H294" s="304"/>
      <c r="I294" s="304"/>
      <c r="J294" s="304"/>
      <c r="K294" s="304"/>
      <c r="L294" s="304"/>
      <c r="M294" s="304"/>
      <c r="N294" s="304"/>
      <c r="O294" s="304"/>
      <c r="P294" s="47">
        <v>0</v>
      </c>
    </row>
    <row r="295" spans="1:16">
      <c r="A295" s="57">
        <v>41709</v>
      </c>
      <c r="B295" s="25">
        <v>955</v>
      </c>
      <c r="C295" s="21">
        <v>0.4</v>
      </c>
      <c r="D295" s="21">
        <v>2</v>
      </c>
      <c r="E295" s="21">
        <v>7.3</v>
      </c>
      <c r="F295" s="21">
        <v>1</v>
      </c>
      <c r="G295" s="21">
        <v>3</v>
      </c>
      <c r="H295" s="21">
        <v>2</v>
      </c>
      <c r="I295" s="21">
        <v>4.7</v>
      </c>
      <c r="J295" s="21">
        <v>0.15</v>
      </c>
      <c r="K295" s="95">
        <v>1.9379999999999999</v>
      </c>
      <c r="L295" s="95">
        <v>4.5543000000000005</v>
      </c>
      <c r="M295" s="95">
        <v>1.9379999999999999</v>
      </c>
      <c r="N295" s="95">
        <v>0.14535000000000001</v>
      </c>
      <c r="O295" s="95">
        <v>2.907</v>
      </c>
      <c r="P295" s="47">
        <v>0</v>
      </c>
    </row>
    <row r="296" spans="1:16">
      <c r="A296" s="57">
        <v>41710</v>
      </c>
      <c r="B296" s="25">
        <v>1033</v>
      </c>
      <c r="C296" s="302"/>
      <c r="D296" s="302"/>
      <c r="E296" s="302"/>
      <c r="F296" s="302"/>
      <c r="G296" s="302"/>
      <c r="H296" s="302"/>
      <c r="I296" s="302"/>
      <c r="J296" s="302"/>
      <c r="K296" s="302"/>
      <c r="L296" s="302"/>
      <c r="M296" s="302"/>
      <c r="N296" s="302"/>
      <c r="O296" s="302"/>
      <c r="P296" s="47">
        <v>2</v>
      </c>
    </row>
    <row r="297" spans="1:16">
      <c r="A297" s="57">
        <v>41711</v>
      </c>
      <c r="B297" s="25">
        <v>845</v>
      </c>
      <c r="C297" s="303"/>
      <c r="D297" s="303"/>
      <c r="E297" s="303"/>
      <c r="F297" s="303"/>
      <c r="G297" s="303"/>
      <c r="H297" s="303"/>
      <c r="I297" s="303"/>
      <c r="J297" s="303"/>
      <c r="K297" s="303"/>
      <c r="L297" s="303"/>
      <c r="M297" s="303"/>
      <c r="N297" s="303"/>
      <c r="O297" s="303"/>
      <c r="P297" s="47">
        <v>14</v>
      </c>
    </row>
    <row r="298" spans="1:16">
      <c r="A298" s="57">
        <v>41712</v>
      </c>
      <c r="B298" s="25">
        <v>1094</v>
      </c>
      <c r="C298" s="303"/>
      <c r="D298" s="303"/>
      <c r="E298" s="303"/>
      <c r="F298" s="303"/>
      <c r="G298" s="303"/>
      <c r="H298" s="303"/>
      <c r="I298" s="303"/>
      <c r="J298" s="303"/>
      <c r="K298" s="303"/>
      <c r="L298" s="303"/>
      <c r="M298" s="303"/>
      <c r="N298" s="303"/>
      <c r="O298" s="303"/>
      <c r="P298" s="47">
        <v>1</v>
      </c>
    </row>
    <row r="299" spans="1:16">
      <c r="A299" s="57">
        <v>41713</v>
      </c>
      <c r="B299" s="25">
        <v>985</v>
      </c>
      <c r="C299" s="303"/>
      <c r="D299" s="303"/>
      <c r="E299" s="303"/>
      <c r="F299" s="303"/>
      <c r="G299" s="303"/>
      <c r="H299" s="303"/>
      <c r="I299" s="303"/>
      <c r="J299" s="303"/>
      <c r="K299" s="303"/>
      <c r="L299" s="303"/>
      <c r="M299" s="303"/>
      <c r="N299" s="303"/>
      <c r="O299" s="303"/>
      <c r="P299" s="47">
        <v>1</v>
      </c>
    </row>
    <row r="300" spans="1:16">
      <c r="A300" s="57">
        <v>41714</v>
      </c>
      <c r="B300" s="25">
        <v>911</v>
      </c>
      <c r="C300" s="303"/>
      <c r="D300" s="303"/>
      <c r="E300" s="303"/>
      <c r="F300" s="303"/>
      <c r="G300" s="303"/>
      <c r="H300" s="303"/>
      <c r="I300" s="303"/>
      <c r="J300" s="303"/>
      <c r="K300" s="303"/>
      <c r="L300" s="303"/>
      <c r="M300" s="303"/>
      <c r="N300" s="303"/>
      <c r="O300" s="303"/>
      <c r="P300" s="47">
        <v>0</v>
      </c>
    </row>
    <row r="301" spans="1:16">
      <c r="A301" s="57">
        <v>41715</v>
      </c>
      <c r="B301" s="25">
        <v>1235</v>
      </c>
      <c r="C301" s="304"/>
      <c r="D301" s="304"/>
      <c r="E301" s="304"/>
      <c r="F301" s="304"/>
      <c r="G301" s="304"/>
      <c r="H301" s="304"/>
      <c r="I301" s="304"/>
      <c r="J301" s="304"/>
      <c r="K301" s="304"/>
      <c r="L301" s="304"/>
      <c r="M301" s="304"/>
      <c r="N301" s="304"/>
      <c r="O301" s="304"/>
      <c r="P301" s="47">
        <v>0</v>
      </c>
    </row>
    <row r="302" spans="1:16">
      <c r="A302" s="57">
        <v>41716</v>
      </c>
      <c r="B302" s="25">
        <v>1028</v>
      </c>
      <c r="C302" s="76"/>
      <c r="D302" s="76"/>
      <c r="E302" s="76"/>
      <c r="F302" s="76"/>
      <c r="G302" s="76"/>
      <c r="H302" s="76"/>
      <c r="I302" s="76"/>
      <c r="J302" s="76"/>
      <c r="K302" s="76" t="str">
        <f>IF(D302&gt;0,D302*'[2]Operations INPUT'!#REF!/1000,"")</f>
        <v/>
      </c>
      <c r="L302" s="76" t="str">
        <f>IF(I302&gt;0,I302*'[2]Operations INPUT'!#REF!/1000,"")</f>
        <v/>
      </c>
      <c r="M302" s="76"/>
      <c r="N302" s="76" t="str">
        <f>IF(J302&gt;0,J302*'[2]Operations INPUT'!#REF!/1000,"")</f>
        <v/>
      </c>
      <c r="O302" s="76" t="str">
        <f>IF(C302&gt;0,C302*'[2]Operations INPUT'!#REF!/1000,"")</f>
        <v/>
      </c>
      <c r="P302" s="47">
        <v>0</v>
      </c>
    </row>
    <row r="303" spans="1:16">
      <c r="A303" s="57">
        <v>41717</v>
      </c>
      <c r="B303" s="25">
        <v>951</v>
      </c>
      <c r="C303" s="302"/>
      <c r="D303" s="302"/>
      <c r="E303" s="302"/>
      <c r="F303" s="302"/>
      <c r="G303" s="302"/>
      <c r="H303" s="302"/>
      <c r="I303" s="302"/>
      <c r="J303" s="302"/>
      <c r="K303" s="302"/>
      <c r="L303" s="302"/>
      <c r="M303" s="302"/>
      <c r="N303" s="302"/>
      <c r="O303" s="302"/>
      <c r="P303" s="47">
        <v>0</v>
      </c>
    </row>
    <row r="304" spans="1:16">
      <c r="A304" s="57">
        <v>41718</v>
      </c>
      <c r="B304" s="25">
        <v>1165</v>
      </c>
      <c r="C304" s="303"/>
      <c r="D304" s="303"/>
      <c r="E304" s="303"/>
      <c r="F304" s="303"/>
      <c r="G304" s="303"/>
      <c r="H304" s="303"/>
      <c r="I304" s="303"/>
      <c r="J304" s="303"/>
      <c r="K304" s="303"/>
      <c r="L304" s="303"/>
      <c r="M304" s="303"/>
      <c r="N304" s="303"/>
      <c r="O304" s="303"/>
      <c r="P304" s="47">
        <v>0</v>
      </c>
    </row>
    <row r="305" spans="1:16">
      <c r="A305" s="57">
        <v>41719</v>
      </c>
      <c r="B305" s="25">
        <v>1220</v>
      </c>
      <c r="C305" s="303"/>
      <c r="D305" s="303"/>
      <c r="E305" s="303"/>
      <c r="F305" s="303"/>
      <c r="G305" s="303"/>
      <c r="H305" s="303"/>
      <c r="I305" s="303"/>
      <c r="J305" s="303"/>
      <c r="K305" s="303"/>
      <c r="L305" s="303"/>
      <c r="M305" s="303"/>
      <c r="N305" s="303"/>
      <c r="O305" s="303"/>
      <c r="P305" s="47">
        <v>48</v>
      </c>
    </row>
    <row r="306" spans="1:16">
      <c r="A306" s="57">
        <v>41720</v>
      </c>
      <c r="B306" s="25">
        <v>1497</v>
      </c>
      <c r="C306" s="303"/>
      <c r="D306" s="303"/>
      <c r="E306" s="303"/>
      <c r="F306" s="303"/>
      <c r="G306" s="303"/>
      <c r="H306" s="303"/>
      <c r="I306" s="303"/>
      <c r="J306" s="303"/>
      <c r="K306" s="303"/>
      <c r="L306" s="303"/>
      <c r="M306" s="303"/>
      <c r="N306" s="303"/>
      <c r="O306" s="303"/>
      <c r="P306" s="47">
        <v>32</v>
      </c>
    </row>
    <row r="307" spans="1:16">
      <c r="A307" s="57">
        <v>41721</v>
      </c>
      <c r="B307" s="25">
        <v>1195</v>
      </c>
      <c r="C307" s="303"/>
      <c r="D307" s="303"/>
      <c r="E307" s="303"/>
      <c r="F307" s="303"/>
      <c r="G307" s="303"/>
      <c r="H307" s="303"/>
      <c r="I307" s="303"/>
      <c r="J307" s="303"/>
      <c r="K307" s="303"/>
      <c r="L307" s="303"/>
      <c r="M307" s="303"/>
      <c r="N307" s="303"/>
      <c r="O307" s="303"/>
      <c r="P307" s="47">
        <v>1</v>
      </c>
    </row>
    <row r="308" spans="1:16">
      <c r="A308" s="57">
        <v>41722</v>
      </c>
      <c r="B308" s="25">
        <v>1091</v>
      </c>
      <c r="C308" s="304"/>
      <c r="D308" s="304"/>
      <c r="E308" s="304"/>
      <c r="F308" s="304"/>
      <c r="G308" s="304"/>
      <c r="H308" s="304"/>
      <c r="I308" s="304"/>
      <c r="J308" s="304"/>
      <c r="K308" s="304"/>
      <c r="L308" s="304"/>
      <c r="M308" s="304"/>
      <c r="N308" s="304"/>
      <c r="O308" s="304"/>
      <c r="P308" s="47">
        <v>0</v>
      </c>
    </row>
    <row r="309" spans="1:16">
      <c r="A309" s="57">
        <v>41723</v>
      </c>
      <c r="B309" s="25">
        <v>1167</v>
      </c>
      <c r="C309" s="21">
        <v>7.0000000000000007E-2</v>
      </c>
      <c r="D309" s="21">
        <v>2</v>
      </c>
      <c r="E309" s="21">
        <v>7.4</v>
      </c>
      <c r="F309" s="21">
        <v>90</v>
      </c>
      <c r="G309" s="21">
        <v>4</v>
      </c>
      <c r="H309" s="21">
        <v>2</v>
      </c>
      <c r="I309" s="21">
        <v>5.3</v>
      </c>
      <c r="J309" s="21">
        <v>7.0000000000000007E-2</v>
      </c>
      <c r="K309" s="95">
        <v>2.242</v>
      </c>
      <c r="L309" s="95">
        <v>5.9413</v>
      </c>
      <c r="M309" s="95">
        <v>2.242</v>
      </c>
      <c r="N309" s="95">
        <v>7.8470000000000012E-2</v>
      </c>
      <c r="O309" s="95">
        <v>4.484</v>
      </c>
      <c r="P309" s="47">
        <v>0</v>
      </c>
    </row>
    <row r="310" spans="1:16">
      <c r="A310" s="57">
        <v>41724</v>
      </c>
      <c r="B310" s="25">
        <v>951</v>
      </c>
      <c r="C310" s="302"/>
      <c r="D310" s="302"/>
      <c r="E310" s="302"/>
      <c r="F310" s="302"/>
      <c r="G310" s="302"/>
      <c r="H310" s="302"/>
      <c r="I310" s="302"/>
      <c r="J310" s="302"/>
      <c r="K310" s="302"/>
      <c r="L310" s="302"/>
      <c r="M310" s="302"/>
      <c r="N310" s="302"/>
      <c r="O310" s="302"/>
      <c r="P310" s="47">
        <v>9</v>
      </c>
    </row>
    <row r="311" spans="1:16">
      <c r="A311" s="57">
        <v>41725</v>
      </c>
      <c r="B311" s="25">
        <v>1087</v>
      </c>
      <c r="C311" s="303"/>
      <c r="D311" s="303"/>
      <c r="E311" s="303"/>
      <c r="F311" s="303"/>
      <c r="G311" s="303"/>
      <c r="H311" s="303"/>
      <c r="I311" s="303"/>
      <c r="J311" s="303"/>
      <c r="K311" s="303"/>
      <c r="L311" s="303"/>
      <c r="M311" s="303"/>
      <c r="N311" s="303"/>
      <c r="O311" s="303"/>
      <c r="P311" s="47">
        <v>3</v>
      </c>
    </row>
    <row r="312" spans="1:16">
      <c r="A312" s="57">
        <v>41726</v>
      </c>
      <c r="B312" s="25">
        <v>1300</v>
      </c>
      <c r="C312" s="303"/>
      <c r="D312" s="303"/>
      <c r="E312" s="303"/>
      <c r="F312" s="303"/>
      <c r="G312" s="303"/>
      <c r="H312" s="303"/>
      <c r="I312" s="303"/>
      <c r="J312" s="303"/>
      <c r="K312" s="303"/>
      <c r="L312" s="303"/>
      <c r="M312" s="303"/>
      <c r="N312" s="303"/>
      <c r="O312" s="303"/>
      <c r="P312" s="47">
        <v>0</v>
      </c>
    </row>
    <row r="313" spans="1:16">
      <c r="A313" s="57">
        <v>41727</v>
      </c>
      <c r="B313" s="25">
        <v>2111</v>
      </c>
      <c r="C313" s="303"/>
      <c r="D313" s="303"/>
      <c r="E313" s="303"/>
      <c r="F313" s="303"/>
      <c r="G313" s="303"/>
      <c r="H313" s="303"/>
      <c r="I313" s="303"/>
      <c r="J313" s="303"/>
      <c r="K313" s="303"/>
      <c r="L313" s="303"/>
      <c r="M313" s="303"/>
      <c r="N313" s="303"/>
      <c r="O313" s="303"/>
      <c r="P313" s="47">
        <v>104</v>
      </c>
    </row>
    <row r="314" spans="1:16">
      <c r="A314" s="57">
        <v>41728</v>
      </c>
      <c r="B314" s="25">
        <v>1736</v>
      </c>
      <c r="C314" s="304"/>
      <c r="D314" s="304"/>
      <c r="E314" s="304"/>
      <c r="F314" s="304"/>
      <c r="G314" s="304"/>
      <c r="H314" s="304"/>
      <c r="I314" s="304"/>
      <c r="J314" s="304"/>
      <c r="K314" s="304"/>
      <c r="L314" s="304"/>
      <c r="M314" s="304"/>
      <c r="N314" s="304"/>
      <c r="O314" s="304"/>
      <c r="P314" s="47">
        <v>12</v>
      </c>
    </row>
    <row r="315" spans="1:16">
      <c r="A315" s="57">
        <v>41729</v>
      </c>
      <c r="B315" s="25">
        <v>135</v>
      </c>
      <c r="C315" s="21">
        <v>4.5999999999999996</v>
      </c>
      <c r="D315" s="21">
        <v>2</v>
      </c>
      <c r="E315" s="21">
        <v>7.4</v>
      </c>
      <c r="F315" s="21">
        <v>6200</v>
      </c>
      <c r="G315" s="21">
        <v>22</v>
      </c>
      <c r="H315" s="21">
        <v>7</v>
      </c>
      <c r="I315" s="21">
        <v>7.8</v>
      </c>
      <c r="J315" s="21">
        <v>0.78</v>
      </c>
      <c r="K315" s="95">
        <v>10.395</v>
      </c>
      <c r="L315" s="95">
        <v>11.583</v>
      </c>
      <c r="M315" s="95">
        <v>2.97</v>
      </c>
      <c r="N315" s="95">
        <v>1.1582999999999999</v>
      </c>
      <c r="O315" s="95">
        <v>32.67</v>
      </c>
      <c r="P315" s="47">
        <v>1</v>
      </c>
    </row>
    <row r="316" spans="1:16">
      <c r="A316" s="57">
        <v>41730</v>
      </c>
      <c r="B316" s="25">
        <v>1735</v>
      </c>
      <c r="C316" s="21">
        <v>2.2999999999999998</v>
      </c>
      <c r="D316" s="21">
        <v>2</v>
      </c>
      <c r="E316" s="21">
        <v>7.4</v>
      </c>
      <c r="F316" s="21">
        <v>22</v>
      </c>
      <c r="G316" s="21">
        <v>7</v>
      </c>
      <c r="H316" s="21">
        <v>2</v>
      </c>
      <c r="I316" s="21">
        <v>4.5</v>
      </c>
      <c r="J316" s="21">
        <v>0.38</v>
      </c>
      <c r="K316" s="95">
        <v>3.3140000000000001</v>
      </c>
      <c r="L316" s="95">
        <v>7.4565000000000001</v>
      </c>
      <c r="M316" s="95">
        <v>3.3140000000000001</v>
      </c>
      <c r="N316" s="95">
        <v>0.62966</v>
      </c>
      <c r="O316" s="95">
        <v>11.599</v>
      </c>
      <c r="P316" s="47">
        <v>0</v>
      </c>
    </row>
    <row r="317" spans="1:16">
      <c r="A317" s="57">
        <v>41731</v>
      </c>
      <c r="B317" s="25">
        <v>1426</v>
      </c>
      <c r="C317" s="302"/>
      <c r="D317" s="302"/>
      <c r="E317" s="302"/>
      <c r="F317" s="302"/>
      <c r="G317" s="302"/>
      <c r="H317" s="302"/>
      <c r="I317" s="302"/>
      <c r="J317" s="302"/>
      <c r="K317" s="302"/>
      <c r="L317" s="302"/>
      <c r="M317" s="302"/>
      <c r="N317" s="302"/>
      <c r="O317" s="302"/>
      <c r="P317" s="47">
        <v>0</v>
      </c>
    </row>
    <row r="318" spans="1:16">
      <c r="A318" s="57">
        <v>41732</v>
      </c>
      <c r="B318" s="25">
        <v>1579</v>
      </c>
      <c r="C318" s="303"/>
      <c r="D318" s="303"/>
      <c r="E318" s="303"/>
      <c r="F318" s="303"/>
      <c r="G318" s="303"/>
      <c r="H318" s="303"/>
      <c r="I318" s="303"/>
      <c r="J318" s="303"/>
      <c r="K318" s="303"/>
      <c r="L318" s="303"/>
      <c r="M318" s="303"/>
      <c r="N318" s="303"/>
      <c r="O318" s="303"/>
      <c r="P318" s="47">
        <v>0</v>
      </c>
    </row>
    <row r="319" spans="1:16">
      <c r="A319" s="57">
        <v>41733</v>
      </c>
      <c r="B319" s="25">
        <v>1259</v>
      </c>
      <c r="C319" s="303"/>
      <c r="D319" s="303"/>
      <c r="E319" s="303"/>
      <c r="F319" s="303"/>
      <c r="G319" s="303"/>
      <c r="H319" s="303"/>
      <c r="I319" s="303"/>
      <c r="J319" s="303"/>
      <c r="K319" s="303"/>
      <c r="L319" s="303"/>
      <c r="M319" s="303"/>
      <c r="N319" s="303"/>
      <c r="O319" s="303"/>
      <c r="P319" s="47">
        <v>0</v>
      </c>
    </row>
    <row r="320" spans="1:16">
      <c r="A320" s="57">
        <v>41734</v>
      </c>
      <c r="B320" s="25">
        <v>1469</v>
      </c>
      <c r="C320" s="303"/>
      <c r="D320" s="303"/>
      <c r="E320" s="303"/>
      <c r="F320" s="303"/>
      <c r="G320" s="303"/>
      <c r="H320" s="303"/>
      <c r="I320" s="303"/>
      <c r="J320" s="303"/>
      <c r="K320" s="303"/>
      <c r="L320" s="303"/>
      <c r="M320" s="303"/>
      <c r="N320" s="303"/>
      <c r="O320" s="303"/>
      <c r="P320" s="47">
        <v>0</v>
      </c>
    </row>
    <row r="321" spans="1:16">
      <c r="A321" s="57">
        <v>41735</v>
      </c>
      <c r="B321" s="25">
        <v>1117</v>
      </c>
      <c r="C321" s="303"/>
      <c r="D321" s="303"/>
      <c r="E321" s="303"/>
      <c r="F321" s="303"/>
      <c r="G321" s="303"/>
      <c r="H321" s="303"/>
      <c r="I321" s="303"/>
      <c r="J321" s="303"/>
      <c r="K321" s="303"/>
      <c r="L321" s="303"/>
      <c r="M321" s="303"/>
      <c r="N321" s="303"/>
      <c r="O321" s="303"/>
      <c r="P321" s="47">
        <v>0</v>
      </c>
    </row>
    <row r="322" spans="1:16">
      <c r="A322" s="57">
        <v>41736</v>
      </c>
      <c r="B322" s="25">
        <v>1686</v>
      </c>
      <c r="C322" s="304"/>
      <c r="D322" s="304"/>
      <c r="E322" s="304"/>
      <c r="F322" s="304"/>
      <c r="G322" s="304"/>
      <c r="H322" s="304"/>
      <c r="I322" s="304"/>
      <c r="J322" s="304"/>
      <c r="K322" s="304"/>
      <c r="L322" s="304"/>
      <c r="M322" s="304"/>
      <c r="N322" s="304"/>
      <c r="O322" s="304"/>
      <c r="P322" s="47">
        <v>38</v>
      </c>
    </row>
    <row r="323" spans="1:16">
      <c r="A323" s="57">
        <v>41737</v>
      </c>
      <c r="B323" s="25">
        <v>1810</v>
      </c>
      <c r="C323" s="21">
        <v>0.56000000000000005</v>
      </c>
      <c r="D323" s="21">
        <v>2</v>
      </c>
      <c r="E323" s="21">
        <v>7.1</v>
      </c>
      <c r="F323" s="21">
        <v>1</v>
      </c>
      <c r="G323" s="21">
        <v>4</v>
      </c>
      <c r="H323" s="21">
        <v>4</v>
      </c>
      <c r="I323" s="21">
        <v>5.6</v>
      </c>
      <c r="J323" s="21">
        <v>0.2</v>
      </c>
      <c r="K323" s="95">
        <v>6.6559999999999997</v>
      </c>
      <c r="L323" s="95">
        <v>9.3184000000000005</v>
      </c>
      <c r="M323" s="95">
        <v>3.3279999999999998</v>
      </c>
      <c r="N323" s="95">
        <v>0.33279999999999998</v>
      </c>
      <c r="O323" s="95">
        <v>6.6559999999999997</v>
      </c>
      <c r="P323" s="47">
        <v>2</v>
      </c>
    </row>
    <row r="324" spans="1:16">
      <c r="A324" s="57">
        <v>41738</v>
      </c>
      <c r="B324" s="25">
        <v>1396</v>
      </c>
      <c r="C324" s="302"/>
      <c r="D324" s="302"/>
      <c r="E324" s="302"/>
      <c r="F324" s="302"/>
      <c r="G324" s="302"/>
      <c r="H324" s="302"/>
      <c r="I324" s="302"/>
      <c r="J324" s="302"/>
      <c r="K324" s="302"/>
      <c r="L324" s="302"/>
      <c r="M324" s="302"/>
      <c r="N324" s="302"/>
      <c r="O324" s="302"/>
      <c r="P324" s="47">
        <v>2</v>
      </c>
    </row>
    <row r="325" spans="1:16">
      <c r="A325" s="57">
        <v>41739</v>
      </c>
      <c r="B325" s="25">
        <v>1541</v>
      </c>
      <c r="C325" s="303"/>
      <c r="D325" s="303"/>
      <c r="E325" s="303"/>
      <c r="F325" s="303"/>
      <c r="G325" s="303"/>
      <c r="H325" s="303"/>
      <c r="I325" s="303"/>
      <c r="J325" s="303"/>
      <c r="K325" s="303"/>
      <c r="L325" s="303"/>
      <c r="M325" s="303"/>
      <c r="N325" s="303"/>
      <c r="O325" s="303"/>
      <c r="P325" s="47">
        <v>0</v>
      </c>
    </row>
    <row r="326" spans="1:16">
      <c r="A326" s="57">
        <v>41740</v>
      </c>
      <c r="B326" s="25">
        <v>1248</v>
      </c>
      <c r="C326" s="303"/>
      <c r="D326" s="303"/>
      <c r="E326" s="303"/>
      <c r="F326" s="303"/>
      <c r="G326" s="303"/>
      <c r="H326" s="303"/>
      <c r="I326" s="303"/>
      <c r="J326" s="303"/>
      <c r="K326" s="303"/>
      <c r="L326" s="303"/>
      <c r="M326" s="303"/>
      <c r="N326" s="303"/>
      <c r="O326" s="303"/>
      <c r="P326" s="47">
        <v>0</v>
      </c>
    </row>
    <row r="327" spans="1:16">
      <c r="A327" s="57">
        <v>41741</v>
      </c>
      <c r="B327" s="25">
        <v>1394</v>
      </c>
      <c r="C327" s="303"/>
      <c r="D327" s="303"/>
      <c r="E327" s="303"/>
      <c r="F327" s="303"/>
      <c r="G327" s="303"/>
      <c r="H327" s="303"/>
      <c r="I327" s="303"/>
      <c r="J327" s="303"/>
      <c r="K327" s="303"/>
      <c r="L327" s="303"/>
      <c r="M327" s="303"/>
      <c r="N327" s="303"/>
      <c r="O327" s="303"/>
      <c r="P327" s="47">
        <v>0</v>
      </c>
    </row>
    <row r="328" spans="1:16">
      <c r="A328" s="57">
        <v>41742</v>
      </c>
      <c r="B328" s="25">
        <v>1181</v>
      </c>
      <c r="C328" s="303"/>
      <c r="D328" s="303"/>
      <c r="E328" s="303"/>
      <c r="F328" s="303"/>
      <c r="G328" s="303"/>
      <c r="H328" s="303"/>
      <c r="I328" s="303"/>
      <c r="J328" s="303"/>
      <c r="K328" s="303"/>
      <c r="L328" s="303"/>
      <c r="M328" s="303"/>
      <c r="N328" s="303"/>
      <c r="O328" s="303"/>
      <c r="P328" s="47">
        <v>0</v>
      </c>
    </row>
    <row r="329" spans="1:16">
      <c r="A329" s="57">
        <v>41743</v>
      </c>
      <c r="B329" s="25">
        <v>1296</v>
      </c>
      <c r="C329" s="304"/>
      <c r="D329" s="304"/>
      <c r="E329" s="304"/>
      <c r="F329" s="304"/>
      <c r="G329" s="304"/>
      <c r="H329" s="304"/>
      <c r="I329" s="304"/>
      <c r="J329" s="304"/>
      <c r="K329" s="304"/>
      <c r="L329" s="304"/>
      <c r="M329" s="304"/>
      <c r="N329" s="304"/>
      <c r="O329" s="304"/>
      <c r="P329" s="47">
        <v>0</v>
      </c>
    </row>
    <row r="330" spans="1:16">
      <c r="A330" s="57">
        <v>41744</v>
      </c>
      <c r="B330" s="25">
        <v>2177</v>
      </c>
      <c r="C330" s="76"/>
      <c r="D330" s="76"/>
      <c r="E330" s="76"/>
      <c r="F330" s="76"/>
      <c r="G330" s="76"/>
      <c r="H330" s="76"/>
      <c r="I330" s="76"/>
      <c r="J330" s="76"/>
      <c r="K330" s="76" t="str">
        <f>IF(D330&gt;0,D330*'[2]Operations INPUT'!#REF!/1000,"")</f>
        <v/>
      </c>
      <c r="L330" s="76" t="str">
        <f>IF(I330&gt;0,I330*'[2]Operations INPUT'!#REF!/1000,"")</f>
        <v/>
      </c>
      <c r="M330" s="76"/>
      <c r="N330" s="76" t="str">
        <f>IF(J330&gt;0,J330*'[2]Operations INPUT'!#REF!/1000,"")</f>
        <v/>
      </c>
      <c r="O330" s="76" t="str">
        <f>IF(C330&gt;0,C330*'[2]Operations INPUT'!#REF!/1000,"")</f>
        <v/>
      </c>
      <c r="P330" s="47">
        <v>31</v>
      </c>
    </row>
    <row r="331" spans="1:16">
      <c r="A331" s="57">
        <v>41745</v>
      </c>
      <c r="B331" s="25">
        <v>1444</v>
      </c>
      <c r="C331" s="302"/>
      <c r="D331" s="302"/>
      <c r="E331" s="302"/>
      <c r="F331" s="302"/>
      <c r="G331" s="302"/>
      <c r="H331" s="302"/>
      <c r="I331" s="302"/>
      <c r="J331" s="302"/>
      <c r="K331" s="302"/>
      <c r="L331" s="302"/>
      <c r="M331" s="302"/>
      <c r="N331" s="302"/>
      <c r="O331" s="302"/>
      <c r="P331" s="47">
        <v>41</v>
      </c>
    </row>
    <row r="332" spans="1:16">
      <c r="A332" s="57">
        <v>41746</v>
      </c>
      <c r="B332" s="25">
        <v>1801</v>
      </c>
      <c r="C332" s="303"/>
      <c r="D332" s="303"/>
      <c r="E332" s="303"/>
      <c r="F332" s="303"/>
      <c r="G332" s="303"/>
      <c r="H332" s="303"/>
      <c r="I332" s="303"/>
      <c r="J332" s="303"/>
      <c r="K332" s="303"/>
      <c r="L332" s="303"/>
      <c r="M332" s="303"/>
      <c r="N332" s="303"/>
      <c r="O332" s="303"/>
      <c r="P332" s="47">
        <v>0</v>
      </c>
    </row>
    <row r="333" spans="1:16">
      <c r="A333" s="57">
        <v>41747</v>
      </c>
      <c r="B333" s="25">
        <v>1742</v>
      </c>
      <c r="C333" s="303"/>
      <c r="D333" s="303"/>
      <c r="E333" s="303"/>
      <c r="F333" s="303"/>
      <c r="G333" s="303"/>
      <c r="H333" s="303"/>
      <c r="I333" s="303"/>
      <c r="J333" s="303"/>
      <c r="K333" s="303"/>
      <c r="L333" s="303"/>
      <c r="M333" s="303"/>
      <c r="N333" s="303"/>
      <c r="O333" s="303"/>
      <c r="P333" s="47">
        <v>0</v>
      </c>
    </row>
    <row r="334" spans="1:16">
      <c r="A334" s="57">
        <v>41748</v>
      </c>
      <c r="B334" s="25">
        <v>1906</v>
      </c>
      <c r="C334" s="303"/>
      <c r="D334" s="303"/>
      <c r="E334" s="303"/>
      <c r="F334" s="303"/>
      <c r="G334" s="303"/>
      <c r="H334" s="303"/>
      <c r="I334" s="303"/>
      <c r="J334" s="303"/>
      <c r="K334" s="303"/>
      <c r="L334" s="303"/>
      <c r="M334" s="303"/>
      <c r="N334" s="303"/>
      <c r="O334" s="303"/>
      <c r="P334" s="47">
        <v>0</v>
      </c>
    </row>
    <row r="335" spans="1:16">
      <c r="A335" s="57">
        <v>41749</v>
      </c>
      <c r="B335" s="25">
        <v>1465</v>
      </c>
      <c r="C335" s="303"/>
      <c r="D335" s="303"/>
      <c r="E335" s="303"/>
      <c r="F335" s="303"/>
      <c r="G335" s="303"/>
      <c r="H335" s="303"/>
      <c r="I335" s="303"/>
      <c r="J335" s="303"/>
      <c r="K335" s="303"/>
      <c r="L335" s="303"/>
      <c r="M335" s="303"/>
      <c r="N335" s="303"/>
      <c r="O335" s="303"/>
      <c r="P335" s="47">
        <v>0</v>
      </c>
    </row>
    <row r="336" spans="1:16">
      <c r="A336" s="57">
        <v>41750</v>
      </c>
      <c r="B336" s="25">
        <v>1723</v>
      </c>
      <c r="C336" s="304"/>
      <c r="D336" s="304"/>
      <c r="E336" s="304"/>
      <c r="F336" s="304"/>
      <c r="G336" s="304"/>
      <c r="H336" s="304"/>
      <c r="I336" s="304"/>
      <c r="J336" s="304"/>
      <c r="K336" s="304"/>
      <c r="L336" s="304"/>
      <c r="M336" s="304"/>
      <c r="N336" s="304"/>
      <c r="O336" s="304"/>
      <c r="P336" s="47">
        <v>0</v>
      </c>
    </row>
    <row r="337" spans="1:16">
      <c r="A337" s="57">
        <v>41751</v>
      </c>
      <c r="B337" s="25">
        <v>1648</v>
      </c>
      <c r="C337" s="21">
        <v>0.62</v>
      </c>
      <c r="D337" s="21">
        <v>2</v>
      </c>
      <c r="E337" s="21">
        <v>7.2</v>
      </c>
      <c r="F337" s="21">
        <v>1</v>
      </c>
      <c r="G337" s="21">
        <v>6</v>
      </c>
      <c r="H337" s="21">
        <v>2</v>
      </c>
      <c r="I337" s="21">
        <v>7.8</v>
      </c>
      <c r="J337" s="21">
        <v>0.23</v>
      </c>
      <c r="K337" s="95">
        <v>3.254</v>
      </c>
      <c r="L337" s="95">
        <v>12.6906</v>
      </c>
      <c r="M337" s="95">
        <v>3.254</v>
      </c>
      <c r="N337" s="95">
        <v>0.37421000000000004</v>
      </c>
      <c r="O337" s="95">
        <v>9.7620000000000005</v>
      </c>
      <c r="P337" s="47">
        <v>0</v>
      </c>
    </row>
    <row r="338" spans="1:16">
      <c r="A338" s="57">
        <v>41752</v>
      </c>
      <c r="B338" s="25">
        <v>1333</v>
      </c>
      <c r="C338" s="302"/>
      <c r="D338" s="302"/>
      <c r="E338" s="302"/>
      <c r="F338" s="302"/>
      <c r="G338" s="302"/>
      <c r="H338" s="302"/>
      <c r="I338" s="302"/>
      <c r="J338" s="302"/>
      <c r="K338" s="302"/>
      <c r="L338" s="302"/>
      <c r="M338" s="302"/>
      <c r="N338" s="302"/>
      <c r="O338" s="302"/>
      <c r="P338" s="47">
        <v>0</v>
      </c>
    </row>
    <row r="339" spans="1:16">
      <c r="A339" s="57">
        <v>41753</v>
      </c>
      <c r="B339" s="25">
        <v>1421</v>
      </c>
      <c r="C339" s="303"/>
      <c r="D339" s="303"/>
      <c r="E339" s="303"/>
      <c r="F339" s="303"/>
      <c r="G339" s="303"/>
      <c r="H339" s="303"/>
      <c r="I339" s="303"/>
      <c r="J339" s="303"/>
      <c r="K339" s="303"/>
      <c r="L339" s="303"/>
      <c r="M339" s="303"/>
      <c r="N339" s="303"/>
      <c r="O339" s="303"/>
      <c r="P339" s="47">
        <v>0</v>
      </c>
    </row>
    <row r="340" spans="1:16">
      <c r="A340" s="57">
        <v>41754</v>
      </c>
      <c r="B340" s="25">
        <v>1352</v>
      </c>
      <c r="C340" s="303"/>
      <c r="D340" s="303"/>
      <c r="E340" s="303"/>
      <c r="F340" s="303"/>
      <c r="G340" s="303"/>
      <c r="H340" s="303"/>
      <c r="I340" s="303"/>
      <c r="J340" s="303"/>
      <c r="K340" s="303"/>
      <c r="L340" s="303"/>
      <c r="M340" s="303"/>
      <c r="N340" s="303"/>
      <c r="O340" s="303"/>
      <c r="P340" s="47">
        <v>0</v>
      </c>
    </row>
    <row r="341" spans="1:16">
      <c r="A341" s="57">
        <v>41755</v>
      </c>
      <c r="B341" s="25">
        <v>1373</v>
      </c>
      <c r="C341" s="303"/>
      <c r="D341" s="303"/>
      <c r="E341" s="303"/>
      <c r="F341" s="303"/>
      <c r="G341" s="303"/>
      <c r="H341" s="303"/>
      <c r="I341" s="303"/>
      <c r="J341" s="303"/>
      <c r="K341" s="303"/>
      <c r="L341" s="303"/>
      <c r="M341" s="303"/>
      <c r="N341" s="303"/>
      <c r="O341" s="303"/>
      <c r="P341" s="47">
        <v>0</v>
      </c>
    </row>
    <row r="342" spans="1:16">
      <c r="A342" s="57">
        <v>41756</v>
      </c>
      <c r="B342" s="25">
        <v>1340</v>
      </c>
      <c r="C342" s="303"/>
      <c r="D342" s="303"/>
      <c r="E342" s="303"/>
      <c r="F342" s="303"/>
      <c r="G342" s="303"/>
      <c r="H342" s="303"/>
      <c r="I342" s="303"/>
      <c r="J342" s="303"/>
      <c r="K342" s="303"/>
      <c r="L342" s="303"/>
      <c r="M342" s="303"/>
      <c r="N342" s="303"/>
      <c r="O342" s="303"/>
      <c r="P342" s="47">
        <v>2</v>
      </c>
    </row>
    <row r="343" spans="1:16">
      <c r="A343" s="57">
        <v>41757</v>
      </c>
      <c r="B343" s="25">
        <v>1301</v>
      </c>
      <c r="C343" s="304"/>
      <c r="D343" s="304"/>
      <c r="E343" s="304"/>
      <c r="F343" s="304"/>
      <c r="G343" s="304"/>
      <c r="H343" s="304"/>
      <c r="I343" s="304"/>
      <c r="J343" s="304"/>
      <c r="K343" s="304"/>
      <c r="L343" s="304"/>
      <c r="M343" s="304"/>
      <c r="N343" s="304"/>
      <c r="O343" s="304"/>
      <c r="P343" s="47">
        <v>0</v>
      </c>
    </row>
    <row r="344" spans="1:16">
      <c r="A344" s="57">
        <v>41758</v>
      </c>
      <c r="B344" s="25">
        <v>2681</v>
      </c>
      <c r="C344" s="76"/>
      <c r="D344" s="76"/>
      <c r="E344" s="76"/>
      <c r="F344" s="76"/>
      <c r="G344" s="76"/>
      <c r="H344" s="76"/>
      <c r="I344" s="76"/>
      <c r="J344" s="76"/>
      <c r="K344" s="76" t="str">
        <f>IF(D344&gt;0,D344*'[2]Operations INPUT'!#REF!/1000,"")</f>
        <v/>
      </c>
      <c r="L344" s="76" t="str">
        <f>IF(I344&gt;0,I344*'[2]Operations INPUT'!#REF!/1000,"")</f>
        <v/>
      </c>
      <c r="M344" s="76"/>
      <c r="N344" s="76" t="str">
        <f>IF(J344&gt;0,J344*'[2]Operations INPUT'!#REF!/1000,"")</f>
        <v/>
      </c>
      <c r="O344" s="76" t="str">
        <f>IF(C344&gt;0,C344*'[2]Operations INPUT'!#REF!/1000,"")</f>
        <v/>
      </c>
      <c r="P344" s="47">
        <v>69</v>
      </c>
    </row>
    <row r="345" spans="1:16">
      <c r="A345" s="57">
        <v>41759</v>
      </c>
      <c r="B345" s="25">
        <v>1573</v>
      </c>
      <c r="C345" s="302"/>
      <c r="D345" s="302"/>
      <c r="E345" s="302"/>
      <c r="F345" s="302"/>
      <c r="G345" s="302"/>
      <c r="H345" s="302"/>
      <c r="I345" s="302"/>
      <c r="J345" s="302"/>
      <c r="K345" s="302"/>
      <c r="L345" s="302"/>
      <c r="M345" s="302"/>
      <c r="N345" s="302"/>
      <c r="O345" s="302"/>
      <c r="P345" s="47">
        <v>2</v>
      </c>
    </row>
    <row r="346" spans="1:16">
      <c r="A346" s="57">
        <v>41760</v>
      </c>
      <c r="B346" s="25">
        <v>1840</v>
      </c>
      <c r="C346" s="303"/>
      <c r="D346" s="303"/>
      <c r="E346" s="303"/>
      <c r="F346" s="303"/>
      <c r="G346" s="303"/>
      <c r="H346" s="303"/>
      <c r="I346" s="303"/>
      <c r="J346" s="303"/>
      <c r="K346" s="303"/>
      <c r="L346" s="303"/>
      <c r="M346" s="303"/>
      <c r="N346" s="303"/>
      <c r="O346" s="303"/>
      <c r="P346" s="47">
        <v>0</v>
      </c>
    </row>
    <row r="347" spans="1:16">
      <c r="A347" s="57">
        <v>41761</v>
      </c>
      <c r="B347" s="25">
        <v>1465</v>
      </c>
      <c r="C347" s="303"/>
      <c r="D347" s="303"/>
      <c r="E347" s="303"/>
      <c r="F347" s="303"/>
      <c r="G347" s="303"/>
      <c r="H347" s="303"/>
      <c r="I347" s="303"/>
      <c r="J347" s="303"/>
      <c r="K347" s="303"/>
      <c r="L347" s="303"/>
      <c r="M347" s="303"/>
      <c r="N347" s="303"/>
      <c r="O347" s="303"/>
      <c r="P347" s="47">
        <v>0</v>
      </c>
    </row>
    <row r="348" spans="1:16">
      <c r="A348" s="57">
        <v>41762</v>
      </c>
      <c r="B348" s="25">
        <v>1956</v>
      </c>
      <c r="C348" s="303"/>
      <c r="D348" s="303"/>
      <c r="E348" s="303"/>
      <c r="F348" s="303"/>
      <c r="G348" s="303"/>
      <c r="H348" s="303"/>
      <c r="I348" s="303"/>
      <c r="J348" s="303"/>
      <c r="K348" s="303"/>
      <c r="L348" s="303"/>
      <c r="M348" s="303"/>
      <c r="N348" s="303"/>
      <c r="O348" s="303"/>
      <c r="P348" s="47">
        <v>1</v>
      </c>
    </row>
    <row r="349" spans="1:16">
      <c r="A349" s="57">
        <v>41763</v>
      </c>
      <c r="B349" s="25">
        <v>1472</v>
      </c>
      <c r="C349" s="303"/>
      <c r="D349" s="303"/>
      <c r="E349" s="303"/>
      <c r="F349" s="303"/>
      <c r="G349" s="303"/>
      <c r="H349" s="303"/>
      <c r="I349" s="303"/>
      <c r="J349" s="303"/>
      <c r="K349" s="303"/>
      <c r="L349" s="303"/>
      <c r="M349" s="303"/>
      <c r="N349" s="303"/>
      <c r="O349" s="303"/>
      <c r="P349" s="47">
        <v>12</v>
      </c>
    </row>
    <row r="350" spans="1:16">
      <c r="A350" s="57">
        <v>41764</v>
      </c>
      <c r="B350" s="25">
        <v>1460</v>
      </c>
      <c r="C350" s="304"/>
      <c r="D350" s="304"/>
      <c r="E350" s="304"/>
      <c r="F350" s="304"/>
      <c r="G350" s="304"/>
      <c r="H350" s="304"/>
      <c r="I350" s="304"/>
      <c r="J350" s="304"/>
      <c r="K350" s="304"/>
      <c r="L350" s="304"/>
      <c r="M350" s="304"/>
      <c r="N350" s="304"/>
      <c r="O350" s="304"/>
      <c r="P350" s="47">
        <v>0</v>
      </c>
    </row>
    <row r="351" spans="1:16">
      <c r="A351" s="57">
        <v>41765</v>
      </c>
      <c r="B351" s="25">
        <v>1551</v>
      </c>
      <c r="C351" s="21">
        <v>0.52</v>
      </c>
      <c r="D351" s="21">
        <v>2</v>
      </c>
      <c r="E351" s="21">
        <v>7.7</v>
      </c>
      <c r="F351" s="21">
        <v>9</v>
      </c>
      <c r="G351" s="21">
        <v>7</v>
      </c>
      <c r="H351" s="21">
        <v>2</v>
      </c>
      <c r="I351" s="21">
        <v>6.5</v>
      </c>
      <c r="J351" s="21">
        <v>0.12</v>
      </c>
      <c r="K351" s="95">
        <v>3.1539999999999999</v>
      </c>
      <c r="L351" s="95">
        <v>10.250500000000001</v>
      </c>
      <c r="M351" s="95">
        <v>3.1539999999999999</v>
      </c>
      <c r="N351" s="95">
        <v>0.18923999999999999</v>
      </c>
      <c r="O351" s="95">
        <v>11.039</v>
      </c>
      <c r="P351" s="47">
        <v>0</v>
      </c>
    </row>
    <row r="352" spans="1:16">
      <c r="A352" s="57">
        <v>41766</v>
      </c>
      <c r="B352" s="25">
        <v>1420</v>
      </c>
      <c r="C352" s="302"/>
      <c r="D352" s="302"/>
      <c r="E352" s="302"/>
      <c r="F352" s="302"/>
      <c r="G352" s="302"/>
      <c r="H352" s="302"/>
      <c r="I352" s="302"/>
      <c r="J352" s="302"/>
      <c r="K352" s="302"/>
      <c r="L352" s="302"/>
      <c r="M352" s="302"/>
      <c r="N352" s="302"/>
      <c r="O352" s="302"/>
      <c r="P352" s="47">
        <v>0</v>
      </c>
    </row>
    <row r="353" spans="1:16">
      <c r="A353" s="57">
        <v>41767</v>
      </c>
      <c r="B353" s="25">
        <v>1151</v>
      </c>
      <c r="C353" s="303"/>
      <c r="D353" s="303"/>
      <c r="E353" s="303"/>
      <c r="F353" s="303"/>
      <c r="G353" s="303"/>
      <c r="H353" s="303"/>
      <c r="I353" s="303"/>
      <c r="J353" s="303"/>
      <c r="K353" s="303"/>
      <c r="L353" s="303"/>
      <c r="M353" s="303"/>
      <c r="N353" s="303"/>
      <c r="O353" s="303"/>
      <c r="P353" s="47">
        <v>0</v>
      </c>
    </row>
    <row r="354" spans="1:16">
      <c r="A354" s="57">
        <v>41768</v>
      </c>
      <c r="B354" s="25">
        <v>1333</v>
      </c>
      <c r="C354" s="303"/>
      <c r="D354" s="303"/>
      <c r="E354" s="303"/>
      <c r="F354" s="303"/>
      <c r="G354" s="303"/>
      <c r="H354" s="303"/>
      <c r="I354" s="303"/>
      <c r="J354" s="303"/>
      <c r="K354" s="303"/>
      <c r="L354" s="303"/>
      <c r="M354" s="303"/>
      <c r="N354" s="303"/>
      <c r="O354" s="303"/>
      <c r="P354" s="47">
        <v>6</v>
      </c>
    </row>
    <row r="355" spans="1:16">
      <c r="A355" s="57">
        <v>41769</v>
      </c>
      <c r="B355" s="25">
        <v>1764</v>
      </c>
      <c r="C355" s="303"/>
      <c r="D355" s="303"/>
      <c r="E355" s="303"/>
      <c r="F355" s="303"/>
      <c r="G355" s="303"/>
      <c r="H355" s="303"/>
      <c r="I355" s="303"/>
      <c r="J355" s="303"/>
      <c r="K355" s="303"/>
      <c r="L355" s="303"/>
      <c r="M355" s="303"/>
      <c r="N355" s="303"/>
      <c r="O355" s="303"/>
      <c r="P355" s="47">
        <v>7</v>
      </c>
    </row>
    <row r="356" spans="1:16">
      <c r="A356" s="57">
        <v>41770</v>
      </c>
      <c r="B356" s="25">
        <v>1051</v>
      </c>
      <c r="C356" s="303"/>
      <c r="D356" s="303"/>
      <c r="E356" s="303"/>
      <c r="F356" s="303"/>
      <c r="G356" s="303"/>
      <c r="H356" s="303"/>
      <c r="I356" s="303"/>
      <c r="J356" s="303"/>
      <c r="K356" s="303"/>
      <c r="L356" s="303"/>
      <c r="M356" s="303"/>
      <c r="N356" s="303"/>
      <c r="O356" s="303"/>
      <c r="P356" s="47">
        <v>0</v>
      </c>
    </row>
    <row r="357" spans="1:16">
      <c r="A357" s="57">
        <v>41771</v>
      </c>
      <c r="B357" s="25">
        <v>1529</v>
      </c>
      <c r="C357" s="304"/>
      <c r="D357" s="304"/>
      <c r="E357" s="304"/>
      <c r="F357" s="304"/>
      <c r="G357" s="304"/>
      <c r="H357" s="304"/>
      <c r="I357" s="304"/>
      <c r="J357" s="304"/>
      <c r="K357" s="304"/>
      <c r="L357" s="304"/>
      <c r="M357" s="304"/>
      <c r="N357" s="304"/>
      <c r="O357" s="304"/>
      <c r="P357" s="47">
        <v>0</v>
      </c>
    </row>
    <row r="358" spans="1:16">
      <c r="A358" s="57">
        <v>41772</v>
      </c>
      <c r="B358" s="25">
        <v>1129</v>
      </c>
      <c r="C358" s="76"/>
      <c r="D358" s="76"/>
      <c r="E358" s="76"/>
      <c r="F358" s="76"/>
      <c r="G358" s="76"/>
      <c r="H358" s="76"/>
      <c r="I358" s="76"/>
      <c r="J358" s="76"/>
      <c r="K358" s="76" t="str">
        <f>IF(D358&gt;0,D358*'[2]Operations INPUT'!#REF!/1000,"")</f>
        <v/>
      </c>
      <c r="L358" s="76" t="str">
        <f>IF(I358&gt;0,I358*'[2]Operations INPUT'!#REF!/1000,"")</f>
        <v/>
      </c>
      <c r="M358" s="76"/>
      <c r="N358" s="76" t="str">
        <f>IF(J358&gt;0,J358*'[2]Operations INPUT'!#REF!/1000,"")</f>
        <v/>
      </c>
      <c r="O358" s="76" t="str">
        <f>IF(C358&gt;0,C358*'[2]Operations INPUT'!#REF!/1000,"")</f>
        <v/>
      </c>
      <c r="P358" s="47">
        <v>0</v>
      </c>
    </row>
    <row r="359" spans="1:16">
      <c r="A359" s="57">
        <v>41773</v>
      </c>
      <c r="B359" s="25">
        <v>1273</v>
      </c>
      <c r="C359" s="302"/>
      <c r="D359" s="302"/>
      <c r="E359" s="302"/>
      <c r="F359" s="302"/>
      <c r="G359" s="302"/>
      <c r="H359" s="302"/>
      <c r="I359" s="302"/>
      <c r="J359" s="302"/>
      <c r="K359" s="302"/>
      <c r="L359" s="302"/>
      <c r="M359" s="302"/>
      <c r="N359" s="302"/>
      <c r="O359" s="302"/>
      <c r="P359" s="47">
        <v>2</v>
      </c>
    </row>
    <row r="360" spans="1:16">
      <c r="A360" s="57">
        <v>41774</v>
      </c>
      <c r="B360" s="25">
        <v>1484</v>
      </c>
      <c r="C360" s="303"/>
      <c r="D360" s="303"/>
      <c r="E360" s="303"/>
      <c r="F360" s="303"/>
      <c r="G360" s="303"/>
      <c r="H360" s="303"/>
      <c r="I360" s="303"/>
      <c r="J360" s="303"/>
      <c r="K360" s="303"/>
      <c r="L360" s="303"/>
      <c r="M360" s="303"/>
      <c r="N360" s="303"/>
      <c r="O360" s="303"/>
      <c r="P360" s="47">
        <v>8</v>
      </c>
    </row>
    <row r="361" spans="1:16">
      <c r="A361" s="57">
        <v>41775</v>
      </c>
      <c r="B361" s="25">
        <v>1088</v>
      </c>
      <c r="C361" s="303"/>
      <c r="D361" s="303"/>
      <c r="E361" s="303"/>
      <c r="F361" s="303"/>
      <c r="G361" s="303"/>
      <c r="H361" s="303"/>
      <c r="I361" s="303"/>
      <c r="J361" s="303"/>
      <c r="K361" s="303"/>
      <c r="L361" s="303"/>
      <c r="M361" s="303"/>
      <c r="N361" s="303"/>
      <c r="O361" s="303"/>
      <c r="P361" s="47">
        <v>0</v>
      </c>
    </row>
    <row r="362" spans="1:16">
      <c r="A362" s="57">
        <v>41776</v>
      </c>
      <c r="B362" s="25">
        <v>1526</v>
      </c>
      <c r="C362" s="303"/>
      <c r="D362" s="303"/>
      <c r="E362" s="303"/>
      <c r="F362" s="303"/>
      <c r="G362" s="303"/>
      <c r="H362" s="303"/>
      <c r="I362" s="303"/>
      <c r="J362" s="303"/>
      <c r="K362" s="303"/>
      <c r="L362" s="303"/>
      <c r="M362" s="303"/>
      <c r="N362" s="303"/>
      <c r="O362" s="303"/>
      <c r="P362" s="47">
        <v>0</v>
      </c>
    </row>
    <row r="363" spans="1:16">
      <c r="A363" s="57">
        <v>41777</v>
      </c>
      <c r="B363" s="25">
        <v>1169</v>
      </c>
      <c r="C363" s="303"/>
      <c r="D363" s="303"/>
      <c r="E363" s="303"/>
      <c r="F363" s="303"/>
      <c r="G363" s="303"/>
      <c r="H363" s="303"/>
      <c r="I363" s="303"/>
      <c r="J363" s="303"/>
      <c r="K363" s="303"/>
      <c r="L363" s="303"/>
      <c r="M363" s="303"/>
      <c r="N363" s="303"/>
      <c r="O363" s="303"/>
      <c r="P363" s="47">
        <v>3</v>
      </c>
    </row>
    <row r="364" spans="1:16">
      <c r="A364" s="57">
        <v>41778</v>
      </c>
      <c r="B364" s="25">
        <v>1082</v>
      </c>
      <c r="C364" s="304"/>
      <c r="D364" s="304"/>
      <c r="E364" s="304"/>
      <c r="F364" s="304"/>
      <c r="G364" s="304"/>
      <c r="H364" s="304"/>
      <c r="I364" s="304"/>
      <c r="J364" s="304"/>
      <c r="K364" s="304"/>
      <c r="L364" s="304"/>
      <c r="M364" s="304"/>
      <c r="N364" s="304"/>
      <c r="O364" s="304"/>
      <c r="P364" s="47">
        <v>0</v>
      </c>
    </row>
    <row r="365" spans="1:16">
      <c r="A365" s="57">
        <v>41779</v>
      </c>
      <c r="B365" s="25">
        <v>1535</v>
      </c>
      <c r="C365" s="21">
        <v>0.34</v>
      </c>
      <c r="D365" s="21">
        <v>2</v>
      </c>
      <c r="E365" s="21">
        <v>7.2</v>
      </c>
      <c r="F365" s="21">
        <v>1</v>
      </c>
      <c r="G365" s="21">
        <v>1</v>
      </c>
      <c r="H365" s="21">
        <v>2</v>
      </c>
      <c r="I365" s="21">
        <v>4.4000000000000004</v>
      </c>
      <c r="J365" s="21">
        <v>0.12</v>
      </c>
      <c r="K365" s="95">
        <v>2.472</v>
      </c>
      <c r="L365" s="95">
        <v>5.4384000000000006</v>
      </c>
      <c r="M365" s="95">
        <v>2.472</v>
      </c>
      <c r="N365" s="95">
        <v>0.14831999999999998</v>
      </c>
      <c r="O365" s="95">
        <v>1.236</v>
      </c>
      <c r="P365" s="47">
        <v>0</v>
      </c>
    </row>
    <row r="366" spans="1:16">
      <c r="A366" s="57">
        <v>41780</v>
      </c>
      <c r="B366" s="25">
        <v>1062</v>
      </c>
      <c r="C366" s="302"/>
      <c r="D366" s="302"/>
      <c r="E366" s="302"/>
      <c r="F366" s="302"/>
      <c r="G366" s="302"/>
      <c r="H366" s="302"/>
      <c r="I366" s="302"/>
      <c r="J366" s="302"/>
      <c r="K366" s="302"/>
      <c r="L366" s="302"/>
      <c r="M366" s="302"/>
      <c r="N366" s="302"/>
      <c r="O366" s="302"/>
      <c r="P366" s="47">
        <v>0</v>
      </c>
    </row>
    <row r="367" spans="1:16">
      <c r="A367" s="57">
        <v>41781</v>
      </c>
      <c r="B367" s="25">
        <v>1032</v>
      </c>
      <c r="C367" s="303"/>
      <c r="D367" s="303"/>
      <c r="E367" s="303"/>
      <c r="F367" s="303"/>
      <c r="G367" s="303"/>
      <c r="H367" s="303"/>
      <c r="I367" s="303"/>
      <c r="J367" s="303"/>
      <c r="K367" s="303"/>
      <c r="L367" s="303"/>
      <c r="M367" s="303"/>
      <c r="N367" s="303"/>
      <c r="O367" s="303"/>
      <c r="P367" s="47">
        <v>0</v>
      </c>
    </row>
    <row r="368" spans="1:16">
      <c r="A368" s="57">
        <v>41782</v>
      </c>
      <c r="B368" s="25">
        <v>1214</v>
      </c>
      <c r="C368" s="303"/>
      <c r="D368" s="303"/>
      <c r="E368" s="303"/>
      <c r="F368" s="303"/>
      <c r="G368" s="303"/>
      <c r="H368" s="303"/>
      <c r="I368" s="303"/>
      <c r="J368" s="303"/>
      <c r="K368" s="303"/>
      <c r="L368" s="303"/>
      <c r="M368" s="303"/>
      <c r="N368" s="303"/>
      <c r="O368" s="303"/>
      <c r="P368" s="47">
        <v>0</v>
      </c>
    </row>
    <row r="369" spans="1:16">
      <c r="A369" s="57">
        <v>41783</v>
      </c>
      <c r="B369" s="25">
        <v>1464</v>
      </c>
      <c r="C369" s="303"/>
      <c r="D369" s="303"/>
      <c r="E369" s="303"/>
      <c r="F369" s="303"/>
      <c r="G369" s="303"/>
      <c r="H369" s="303"/>
      <c r="I369" s="303"/>
      <c r="J369" s="303"/>
      <c r="K369" s="303"/>
      <c r="L369" s="303"/>
      <c r="M369" s="303"/>
      <c r="N369" s="303"/>
      <c r="O369" s="303"/>
      <c r="P369" s="47">
        <v>0</v>
      </c>
    </row>
    <row r="370" spans="1:16">
      <c r="A370" s="57">
        <v>41784</v>
      </c>
      <c r="B370" s="25">
        <v>987</v>
      </c>
      <c r="C370" s="303"/>
      <c r="D370" s="303"/>
      <c r="E370" s="303"/>
      <c r="F370" s="303"/>
      <c r="G370" s="303"/>
      <c r="H370" s="303"/>
      <c r="I370" s="303"/>
      <c r="J370" s="303"/>
      <c r="K370" s="303"/>
      <c r="L370" s="303"/>
      <c r="M370" s="303"/>
      <c r="N370" s="303"/>
      <c r="O370" s="303"/>
      <c r="P370" s="47">
        <v>0</v>
      </c>
    </row>
    <row r="371" spans="1:16">
      <c r="A371" s="57">
        <v>41785</v>
      </c>
      <c r="B371" s="25">
        <v>1551</v>
      </c>
      <c r="C371" s="304"/>
      <c r="D371" s="304"/>
      <c r="E371" s="304"/>
      <c r="F371" s="304"/>
      <c r="G371" s="304"/>
      <c r="H371" s="304"/>
      <c r="I371" s="304"/>
      <c r="J371" s="304"/>
      <c r="K371" s="304"/>
      <c r="L371" s="304"/>
      <c r="M371" s="304"/>
      <c r="N371" s="304"/>
      <c r="O371" s="304"/>
      <c r="P371" s="47">
        <v>0</v>
      </c>
    </row>
    <row r="372" spans="1:16">
      <c r="A372" s="57">
        <v>41786</v>
      </c>
      <c r="B372" s="25">
        <v>1177</v>
      </c>
      <c r="C372" s="28"/>
      <c r="D372" s="28"/>
      <c r="E372" s="29"/>
      <c r="F372" s="28"/>
      <c r="G372" s="28"/>
      <c r="H372" s="28"/>
      <c r="I372" s="28"/>
      <c r="J372" s="28"/>
      <c r="K372" s="30"/>
      <c r="L372" s="30"/>
      <c r="M372" s="30"/>
      <c r="N372" s="50"/>
      <c r="O372" s="50"/>
      <c r="P372" s="47">
        <v>0</v>
      </c>
    </row>
    <row r="373" spans="1:16">
      <c r="A373" s="57">
        <v>41787</v>
      </c>
      <c r="B373" s="25">
        <v>1137</v>
      </c>
      <c r="C373" s="302"/>
      <c r="D373" s="302"/>
      <c r="E373" s="302"/>
      <c r="F373" s="302"/>
      <c r="G373" s="302"/>
      <c r="H373" s="302"/>
      <c r="I373" s="302"/>
      <c r="J373" s="302"/>
      <c r="K373" s="302"/>
      <c r="L373" s="302"/>
      <c r="M373" s="302"/>
      <c r="N373" s="302"/>
      <c r="O373" s="302"/>
      <c r="P373" s="47">
        <v>0</v>
      </c>
    </row>
    <row r="374" spans="1:16">
      <c r="A374" s="57">
        <v>41788</v>
      </c>
      <c r="B374" s="25">
        <v>1135</v>
      </c>
      <c r="C374" s="303"/>
      <c r="D374" s="303"/>
      <c r="E374" s="303"/>
      <c r="F374" s="303"/>
      <c r="G374" s="303"/>
      <c r="H374" s="303"/>
      <c r="I374" s="303"/>
      <c r="J374" s="303"/>
      <c r="K374" s="303"/>
      <c r="L374" s="303"/>
      <c r="M374" s="303"/>
      <c r="N374" s="303"/>
      <c r="O374" s="303"/>
      <c r="P374" s="47">
        <v>0</v>
      </c>
    </row>
    <row r="375" spans="1:16">
      <c r="A375" s="57">
        <v>41789</v>
      </c>
      <c r="B375" s="25">
        <v>1161</v>
      </c>
      <c r="C375" s="303"/>
      <c r="D375" s="303"/>
      <c r="E375" s="303"/>
      <c r="F375" s="303"/>
      <c r="G375" s="303"/>
      <c r="H375" s="303"/>
      <c r="I375" s="303"/>
      <c r="J375" s="303"/>
      <c r="K375" s="303"/>
      <c r="L375" s="303"/>
      <c r="M375" s="303"/>
      <c r="N375" s="303"/>
      <c r="O375" s="303"/>
      <c r="P375" s="47">
        <v>0</v>
      </c>
    </row>
    <row r="376" spans="1:16">
      <c r="A376" s="57">
        <v>41790</v>
      </c>
      <c r="B376" s="25">
        <v>1127</v>
      </c>
      <c r="C376" s="303"/>
      <c r="D376" s="303"/>
      <c r="E376" s="303"/>
      <c r="F376" s="303"/>
      <c r="G376" s="303"/>
      <c r="H376" s="303"/>
      <c r="I376" s="303"/>
      <c r="J376" s="303"/>
      <c r="K376" s="303"/>
      <c r="L376" s="303"/>
      <c r="M376" s="303"/>
      <c r="N376" s="303"/>
      <c r="O376" s="303"/>
      <c r="P376" s="47">
        <v>0</v>
      </c>
    </row>
    <row r="377" spans="1:16">
      <c r="A377" s="58"/>
      <c r="B377" s="51"/>
      <c r="C377" s="304"/>
      <c r="D377" s="304"/>
      <c r="E377" s="304"/>
      <c r="F377" s="304"/>
      <c r="G377" s="304"/>
      <c r="H377" s="304"/>
      <c r="I377" s="304"/>
      <c r="J377" s="304"/>
      <c r="K377" s="304"/>
      <c r="L377" s="304"/>
      <c r="M377" s="304"/>
      <c r="N377" s="304"/>
      <c r="O377" s="304"/>
      <c r="P377" s="64"/>
    </row>
    <row r="378" spans="1:16" ht="15.75" thickBot="1">
      <c r="A378" s="59"/>
      <c r="B378" s="52"/>
      <c r="C378" s="335"/>
      <c r="D378" s="335"/>
      <c r="E378" s="335"/>
      <c r="F378" s="335"/>
      <c r="G378" s="335"/>
      <c r="H378" s="335"/>
      <c r="I378" s="32"/>
      <c r="J378" s="33"/>
      <c r="K378" s="53"/>
      <c r="L378" s="53"/>
      <c r="M378" s="53"/>
      <c r="N378" s="53"/>
      <c r="O378" s="53"/>
      <c r="P378" s="49"/>
    </row>
    <row r="379" spans="1:16">
      <c r="A379" s="60" t="s">
        <v>20</v>
      </c>
      <c r="B379" s="67">
        <f>MIN(B12:B378)</f>
        <v>135</v>
      </c>
      <c r="C379" s="71">
        <f>MIN(C12:C372)</f>
        <v>7.0000000000000007E-2</v>
      </c>
      <c r="D379" s="71">
        <f t="shared" ref="D379:J379" si="0">MIN(D12:D372)</f>
        <v>2</v>
      </c>
      <c r="E379" s="71">
        <f t="shared" si="0"/>
        <v>6.6</v>
      </c>
      <c r="F379" s="71">
        <f t="shared" si="0"/>
        <v>1</v>
      </c>
      <c r="G379" s="71">
        <f t="shared" si="0"/>
        <v>1</v>
      </c>
      <c r="H379" s="71">
        <f t="shared" si="0"/>
        <v>2</v>
      </c>
      <c r="I379" s="71">
        <f t="shared" si="0"/>
        <v>4.0999999999999996</v>
      </c>
      <c r="J379" s="71">
        <f t="shared" si="0"/>
        <v>0.05</v>
      </c>
      <c r="K379" s="71">
        <f t="shared" ref="K379:O379" si="1">MIN(K12:K372)</f>
        <v>1.9379999999999999</v>
      </c>
      <c r="L379" s="71">
        <f t="shared" si="1"/>
        <v>4.5543000000000005</v>
      </c>
      <c r="M379" s="71">
        <f t="shared" si="1"/>
        <v>1.9379999999999999</v>
      </c>
      <c r="N379" s="71">
        <f t="shared" si="1"/>
        <v>5.0450000000000002E-2</v>
      </c>
      <c r="O379" s="71">
        <f t="shared" si="1"/>
        <v>0.99299999999999999</v>
      </c>
      <c r="P379" s="76">
        <f>MIN(P$12:P$377)</f>
        <v>0</v>
      </c>
    </row>
    <row r="380" spans="1:16">
      <c r="A380" s="61" t="s">
        <v>21</v>
      </c>
      <c r="B380" s="68">
        <f>AVERAGE(B12:B376)</f>
        <v>1287.4136986301369</v>
      </c>
      <c r="C380" s="76">
        <f>AVERAGE(C12:C372)</f>
        <v>0.9007142857142858</v>
      </c>
      <c r="D380" s="76">
        <f t="shared" ref="D380:J380" si="2">AVERAGE(D12:D372)</f>
        <v>2</v>
      </c>
      <c r="E380" s="76">
        <f t="shared" si="2"/>
        <v>7.1928571428571422</v>
      </c>
      <c r="F380" s="76">
        <f t="shared" si="2"/>
        <v>247.17857142857142</v>
      </c>
      <c r="G380" s="76">
        <f t="shared" si="2"/>
        <v>6.2857142857142856</v>
      </c>
      <c r="H380" s="76">
        <f t="shared" si="2"/>
        <v>2.3214285714285716</v>
      </c>
      <c r="I380" s="76">
        <f t="shared" si="2"/>
        <v>6.0678571428571439</v>
      </c>
      <c r="J380" s="76">
        <f t="shared" si="2"/>
        <v>0.20678571428571429</v>
      </c>
      <c r="K380" s="76">
        <f t="shared" ref="K380:O380" si="3">AVERAGE(K12:K372)</f>
        <v>3.1939642857142863</v>
      </c>
      <c r="L380" s="76">
        <f t="shared" si="3"/>
        <v>8.2722714285714289</v>
      </c>
      <c r="M380" s="76">
        <f t="shared" si="3"/>
        <v>2.7048571428571426</v>
      </c>
      <c r="N380" s="76">
        <f t="shared" si="3"/>
        <v>0.30118285714285709</v>
      </c>
      <c r="O380" s="76">
        <f t="shared" si="3"/>
        <v>9.318071428571427</v>
      </c>
      <c r="P380" s="34">
        <f>AVERAGE(P$12:P$377)</f>
        <v>2.8027397260273972</v>
      </c>
    </row>
    <row r="381" spans="1:16" ht="15.75" thickBot="1">
      <c r="A381" s="62" t="s">
        <v>22</v>
      </c>
      <c r="B381" s="69">
        <f>MAX(B12:B376)</f>
        <v>3177</v>
      </c>
      <c r="C381" s="72">
        <f>MAX(C12:C372)</f>
        <v>4.5999999999999996</v>
      </c>
      <c r="D381" s="72">
        <f t="shared" ref="D381:J381" si="4">MAX(D12:D372)</f>
        <v>2</v>
      </c>
      <c r="E381" s="72">
        <f t="shared" si="4"/>
        <v>7.8</v>
      </c>
      <c r="F381" s="72">
        <f t="shared" si="4"/>
        <v>6200</v>
      </c>
      <c r="G381" s="72">
        <f t="shared" si="4"/>
        <v>22</v>
      </c>
      <c r="H381" s="72">
        <f t="shared" si="4"/>
        <v>7</v>
      </c>
      <c r="I381" s="72">
        <f t="shared" si="4"/>
        <v>10</v>
      </c>
      <c r="J381" s="72">
        <f t="shared" si="4"/>
        <v>0.78</v>
      </c>
      <c r="K381" s="72">
        <f t="shared" ref="K381:O381" si="5">MAX(K12:K372)</f>
        <v>10.395</v>
      </c>
      <c r="L381" s="72">
        <f t="shared" si="5"/>
        <v>17.355</v>
      </c>
      <c r="M381" s="72">
        <f t="shared" si="5"/>
        <v>3.9</v>
      </c>
      <c r="N381" s="72">
        <f t="shared" si="5"/>
        <v>1.1582999999999999</v>
      </c>
      <c r="O381" s="72">
        <f t="shared" si="5"/>
        <v>35.1</v>
      </c>
      <c r="P381" s="72">
        <f>MAX(P12:P376)</f>
        <v>104</v>
      </c>
    </row>
    <row r="382" spans="1:16">
      <c r="A382" s="63"/>
      <c r="B382" s="54" t="s">
        <v>28</v>
      </c>
      <c r="C382" s="4">
        <f>COUNT(C12:C377)</f>
        <v>28</v>
      </c>
      <c r="D382" s="96"/>
      <c r="E382" s="97"/>
      <c r="F382" s="96"/>
      <c r="G382" s="96"/>
      <c r="H382" s="96"/>
      <c r="I382" s="40"/>
      <c r="J382" s="98" t="s">
        <v>25</v>
      </c>
      <c r="K382" s="45">
        <f>SUM(K$14:K$364)</f>
        <v>86.959000000000017</v>
      </c>
      <c r="L382" s="45">
        <f>SUM(L$14:L$364)</f>
        <v>226.18520000000001</v>
      </c>
      <c r="M382" s="45">
        <f>SUM(M$14:M$364)</f>
        <v>73.263999999999996</v>
      </c>
      <c r="N382" s="45">
        <f>SUM(N$14:N$364)</f>
        <v>8.2847999999999988</v>
      </c>
      <c r="O382" s="45">
        <f>SUM(O$14:O$364)</f>
        <v>259.66999999999996</v>
      </c>
      <c r="P382" s="45">
        <f>SUM(P$12:P$376)</f>
        <v>1023</v>
      </c>
    </row>
  </sheetData>
  <protectedRanges>
    <protectedRange sqref="P12:P376" name="Range1_3"/>
    <protectedRange sqref="B12:B376" name="Range1_4_2"/>
    <protectedRange sqref="K378:O378 B377 C372:M372 C373:O376 C14:O14" name="Range1_2"/>
    <protectedRange sqref="C15:H309 C315:H371 C310:O314" name="Range1"/>
    <protectedRange sqref="I15:J309 I316:I371 I315:J315 J315:J371" name="Range1_4"/>
  </protectedRanges>
  <mergeCells count="702">
    <mergeCell ref="L12:L14"/>
    <mergeCell ref="M12:M14"/>
    <mergeCell ref="N12:N14"/>
    <mergeCell ref="O12:O14"/>
    <mergeCell ref="A1:P1"/>
    <mergeCell ref="A2:P2"/>
    <mergeCell ref="A3:P3"/>
    <mergeCell ref="A4:P4"/>
    <mergeCell ref="C12:C14"/>
    <mergeCell ref="D12:D14"/>
    <mergeCell ref="E12:E14"/>
    <mergeCell ref="F12:F14"/>
    <mergeCell ref="G12:G14"/>
    <mergeCell ref="H12:H14"/>
    <mergeCell ref="I12:I14"/>
    <mergeCell ref="J12:J14"/>
    <mergeCell ref="K12:K14"/>
    <mergeCell ref="A5:P5"/>
    <mergeCell ref="E10:E11"/>
    <mergeCell ref="A6:P6"/>
    <mergeCell ref="A7:A9"/>
    <mergeCell ref="B7:B8"/>
    <mergeCell ref="C7:J7"/>
    <mergeCell ref="K7:O7"/>
    <mergeCell ref="C378:H378"/>
    <mergeCell ref="C359:C364"/>
    <mergeCell ref="D359:D364"/>
    <mergeCell ref="E359:E364"/>
    <mergeCell ref="F359:F364"/>
    <mergeCell ref="G359:G364"/>
    <mergeCell ref="H359:H364"/>
    <mergeCell ref="I359:I364"/>
    <mergeCell ref="J359:J364"/>
    <mergeCell ref="C366:C371"/>
    <mergeCell ref="D366:D371"/>
    <mergeCell ref="E366:E371"/>
    <mergeCell ref="C373:C377"/>
    <mergeCell ref="D373:D377"/>
    <mergeCell ref="E373:E377"/>
    <mergeCell ref="F373:F377"/>
    <mergeCell ref="G373:G377"/>
    <mergeCell ref="E8:E9"/>
    <mergeCell ref="H16:H21"/>
    <mergeCell ref="I16:I21"/>
    <mergeCell ref="J16:J21"/>
    <mergeCell ref="C23:C28"/>
    <mergeCell ref="D23:D28"/>
    <mergeCell ref="E23:E28"/>
    <mergeCell ref="F23:F28"/>
    <mergeCell ref="G23:G28"/>
    <mergeCell ref="H23:H28"/>
    <mergeCell ref="I23:I28"/>
    <mergeCell ref="J23:J28"/>
    <mergeCell ref="C16:C21"/>
    <mergeCell ref="D16:D21"/>
    <mergeCell ref="E16:E21"/>
    <mergeCell ref="F16:F21"/>
    <mergeCell ref="G16:G21"/>
    <mergeCell ref="H30:H35"/>
    <mergeCell ref="I30:I35"/>
    <mergeCell ref="J30:J35"/>
    <mergeCell ref="C37:C42"/>
    <mergeCell ref="D37:D42"/>
    <mergeCell ref="E37:E42"/>
    <mergeCell ref="F37:F42"/>
    <mergeCell ref="G37:G42"/>
    <mergeCell ref="H37:H42"/>
    <mergeCell ref="I37:I42"/>
    <mergeCell ref="J37:J42"/>
    <mergeCell ref="C30:C35"/>
    <mergeCell ref="D30:D35"/>
    <mergeCell ref="E30:E35"/>
    <mergeCell ref="F30:F35"/>
    <mergeCell ref="G30:G35"/>
    <mergeCell ref="H44:H49"/>
    <mergeCell ref="I44:I49"/>
    <mergeCell ref="J44:J49"/>
    <mergeCell ref="C51:C56"/>
    <mergeCell ref="D51:D56"/>
    <mergeCell ref="E51:E56"/>
    <mergeCell ref="F51:F56"/>
    <mergeCell ref="G51:G56"/>
    <mergeCell ref="H51:H56"/>
    <mergeCell ref="I51:I56"/>
    <mergeCell ref="J51:J56"/>
    <mergeCell ref="C44:C49"/>
    <mergeCell ref="D44:D49"/>
    <mergeCell ref="E44:E49"/>
    <mergeCell ref="F44:F49"/>
    <mergeCell ref="G44:G49"/>
    <mergeCell ref="H58:H63"/>
    <mergeCell ref="I58:I63"/>
    <mergeCell ref="J58:J63"/>
    <mergeCell ref="C65:C70"/>
    <mergeCell ref="D65:D70"/>
    <mergeCell ref="E65:E70"/>
    <mergeCell ref="F65:F70"/>
    <mergeCell ref="G65:G70"/>
    <mergeCell ref="H65:H70"/>
    <mergeCell ref="I65:I70"/>
    <mergeCell ref="J65:J70"/>
    <mergeCell ref="C58:C63"/>
    <mergeCell ref="D58:D63"/>
    <mergeCell ref="E58:E63"/>
    <mergeCell ref="F58:F63"/>
    <mergeCell ref="G58:G63"/>
    <mergeCell ref="H72:H77"/>
    <mergeCell ref="I72:I77"/>
    <mergeCell ref="J72:J77"/>
    <mergeCell ref="C79:C84"/>
    <mergeCell ref="D79:D84"/>
    <mergeCell ref="E79:E84"/>
    <mergeCell ref="F79:F84"/>
    <mergeCell ref="G79:G84"/>
    <mergeCell ref="H79:H84"/>
    <mergeCell ref="I79:I84"/>
    <mergeCell ref="J79:J84"/>
    <mergeCell ref="C72:C77"/>
    <mergeCell ref="D72:D77"/>
    <mergeCell ref="E72:E77"/>
    <mergeCell ref="F72:F77"/>
    <mergeCell ref="G72:G77"/>
    <mergeCell ref="H86:H91"/>
    <mergeCell ref="I86:I91"/>
    <mergeCell ref="J86:J91"/>
    <mergeCell ref="C93:C98"/>
    <mergeCell ref="D93:D98"/>
    <mergeCell ref="E93:E98"/>
    <mergeCell ref="F93:F98"/>
    <mergeCell ref="G93:G98"/>
    <mergeCell ref="H93:H98"/>
    <mergeCell ref="I93:I98"/>
    <mergeCell ref="J93:J98"/>
    <mergeCell ref="C86:C91"/>
    <mergeCell ref="D86:D91"/>
    <mergeCell ref="E86:E91"/>
    <mergeCell ref="F86:F91"/>
    <mergeCell ref="G86:G91"/>
    <mergeCell ref="H100:H105"/>
    <mergeCell ref="I100:I105"/>
    <mergeCell ref="J100:J105"/>
    <mergeCell ref="C107:C112"/>
    <mergeCell ref="D107:D112"/>
    <mergeCell ref="E107:E112"/>
    <mergeCell ref="F107:F112"/>
    <mergeCell ref="G107:G112"/>
    <mergeCell ref="H107:H112"/>
    <mergeCell ref="I107:I112"/>
    <mergeCell ref="J107:J112"/>
    <mergeCell ref="C100:C105"/>
    <mergeCell ref="D100:D105"/>
    <mergeCell ref="E100:E105"/>
    <mergeCell ref="F100:F105"/>
    <mergeCell ref="G100:G105"/>
    <mergeCell ref="H114:H119"/>
    <mergeCell ref="I114:I119"/>
    <mergeCell ref="J114:J119"/>
    <mergeCell ref="C121:C126"/>
    <mergeCell ref="D121:D126"/>
    <mergeCell ref="E121:E126"/>
    <mergeCell ref="F121:F126"/>
    <mergeCell ref="G121:G126"/>
    <mergeCell ref="H121:H126"/>
    <mergeCell ref="I121:I126"/>
    <mergeCell ref="J121:J126"/>
    <mergeCell ref="C114:C119"/>
    <mergeCell ref="D114:D119"/>
    <mergeCell ref="E114:E119"/>
    <mergeCell ref="F114:F119"/>
    <mergeCell ref="G114:G119"/>
    <mergeCell ref="H128:H133"/>
    <mergeCell ref="I128:I133"/>
    <mergeCell ref="J128:J133"/>
    <mergeCell ref="C135:C140"/>
    <mergeCell ref="D135:D140"/>
    <mergeCell ref="E135:E140"/>
    <mergeCell ref="F135:F140"/>
    <mergeCell ref="G135:G140"/>
    <mergeCell ref="H135:H140"/>
    <mergeCell ref="I135:I140"/>
    <mergeCell ref="J135:J140"/>
    <mergeCell ref="C128:C133"/>
    <mergeCell ref="D128:D133"/>
    <mergeCell ref="E128:E133"/>
    <mergeCell ref="F128:F133"/>
    <mergeCell ref="G128:G133"/>
    <mergeCell ref="H142:H147"/>
    <mergeCell ref="I142:I147"/>
    <mergeCell ref="J142:J147"/>
    <mergeCell ref="C149:C154"/>
    <mergeCell ref="D149:D154"/>
    <mergeCell ref="E149:E154"/>
    <mergeCell ref="F149:F154"/>
    <mergeCell ref="G149:G154"/>
    <mergeCell ref="H149:H154"/>
    <mergeCell ref="I149:I154"/>
    <mergeCell ref="J149:J154"/>
    <mergeCell ref="C142:C147"/>
    <mergeCell ref="D142:D147"/>
    <mergeCell ref="E142:E147"/>
    <mergeCell ref="F142:F147"/>
    <mergeCell ref="G142:G147"/>
    <mergeCell ref="H156:H161"/>
    <mergeCell ref="I156:I161"/>
    <mergeCell ref="J156:J161"/>
    <mergeCell ref="C163:C168"/>
    <mergeCell ref="D163:D168"/>
    <mergeCell ref="E163:E168"/>
    <mergeCell ref="F163:F168"/>
    <mergeCell ref="G163:G168"/>
    <mergeCell ref="H163:H168"/>
    <mergeCell ref="I163:I168"/>
    <mergeCell ref="J163:J168"/>
    <mergeCell ref="C156:C161"/>
    <mergeCell ref="D156:D161"/>
    <mergeCell ref="E156:E161"/>
    <mergeCell ref="F156:F161"/>
    <mergeCell ref="G156:G161"/>
    <mergeCell ref="H170:H175"/>
    <mergeCell ref="I170:I175"/>
    <mergeCell ref="J170:J175"/>
    <mergeCell ref="C177:C182"/>
    <mergeCell ref="D177:D182"/>
    <mergeCell ref="E177:E182"/>
    <mergeCell ref="F177:F182"/>
    <mergeCell ref="G177:G182"/>
    <mergeCell ref="H177:H182"/>
    <mergeCell ref="I177:I182"/>
    <mergeCell ref="J177:J182"/>
    <mergeCell ref="C170:C175"/>
    <mergeCell ref="D170:D175"/>
    <mergeCell ref="E170:E175"/>
    <mergeCell ref="F170:F175"/>
    <mergeCell ref="G170:G175"/>
    <mergeCell ref="H184:H189"/>
    <mergeCell ref="I184:I189"/>
    <mergeCell ref="J184:J189"/>
    <mergeCell ref="C191:C196"/>
    <mergeCell ref="D191:D196"/>
    <mergeCell ref="E191:E196"/>
    <mergeCell ref="F191:F196"/>
    <mergeCell ref="G191:G196"/>
    <mergeCell ref="H191:H196"/>
    <mergeCell ref="I191:I196"/>
    <mergeCell ref="J191:J196"/>
    <mergeCell ref="C184:C189"/>
    <mergeCell ref="D184:D189"/>
    <mergeCell ref="E184:E189"/>
    <mergeCell ref="F184:F189"/>
    <mergeCell ref="G184:G189"/>
    <mergeCell ref="H198:H203"/>
    <mergeCell ref="I198:I203"/>
    <mergeCell ref="J198:J203"/>
    <mergeCell ref="C205:C210"/>
    <mergeCell ref="D205:D210"/>
    <mergeCell ref="E205:E210"/>
    <mergeCell ref="F205:F210"/>
    <mergeCell ref="G205:G210"/>
    <mergeCell ref="H205:H210"/>
    <mergeCell ref="I205:I210"/>
    <mergeCell ref="J205:J210"/>
    <mergeCell ref="C198:C203"/>
    <mergeCell ref="D198:D203"/>
    <mergeCell ref="E198:E203"/>
    <mergeCell ref="F198:F203"/>
    <mergeCell ref="G198:G203"/>
    <mergeCell ref="H212:H217"/>
    <mergeCell ref="I212:I217"/>
    <mergeCell ref="J212:J217"/>
    <mergeCell ref="C219:C224"/>
    <mergeCell ref="D219:D224"/>
    <mergeCell ref="E219:E224"/>
    <mergeCell ref="F219:F224"/>
    <mergeCell ref="G219:G224"/>
    <mergeCell ref="H219:H224"/>
    <mergeCell ref="I219:I224"/>
    <mergeCell ref="J219:J224"/>
    <mergeCell ref="C212:C217"/>
    <mergeCell ref="D212:D217"/>
    <mergeCell ref="E212:E217"/>
    <mergeCell ref="F212:F217"/>
    <mergeCell ref="G212:G217"/>
    <mergeCell ref="H226:H231"/>
    <mergeCell ref="I226:I231"/>
    <mergeCell ref="J226:J231"/>
    <mergeCell ref="C233:C238"/>
    <mergeCell ref="D233:D238"/>
    <mergeCell ref="E233:E238"/>
    <mergeCell ref="F233:F238"/>
    <mergeCell ref="G233:G238"/>
    <mergeCell ref="H233:H238"/>
    <mergeCell ref="I233:I238"/>
    <mergeCell ref="J233:J238"/>
    <mergeCell ref="C226:C231"/>
    <mergeCell ref="D226:D231"/>
    <mergeCell ref="E226:E231"/>
    <mergeCell ref="F226:F231"/>
    <mergeCell ref="G226:G231"/>
    <mergeCell ref="H240:H245"/>
    <mergeCell ref="I240:I245"/>
    <mergeCell ref="J240:J245"/>
    <mergeCell ref="C247:C252"/>
    <mergeCell ref="D247:D252"/>
    <mergeCell ref="E247:E252"/>
    <mergeCell ref="F247:F252"/>
    <mergeCell ref="G247:G252"/>
    <mergeCell ref="H247:H252"/>
    <mergeCell ref="I247:I252"/>
    <mergeCell ref="J247:J252"/>
    <mergeCell ref="C240:C245"/>
    <mergeCell ref="D240:D245"/>
    <mergeCell ref="E240:E245"/>
    <mergeCell ref="F240:F245"/>
    <mergeCell ref="G240:G245"/>
    <mergeCell ref="H254:H259"/>
    <mergeCell ref="I254:I259"/>
    <mergeCell ref="J254:J259"/>
    <mergeCell ref="C261:C266"/>
    <mergeCell ref="D261:D266"/>
    <mergeCell ref="E261:E266"/>
    <mergeCell ref="F261:F266"/>
    <mergeCell ref="G261:G266"/>
    <mergeCell ref="H261:H266"/>
    <mergeCell ref="I261:I266"/>
    <mergeCell ref="J261:J266"/>
    <mergeCell ref="C254:C259"/>
    <mergeCell ref="D254:D259"/>
    <mergeCell ref="E254:E259"/>
    <mergeCell ref="F254:F259"/>
    <mergeCell ref="G254:G259"/>
    <mergeCell ref="H268:H273"/>
    <mergeCell ref="I268:I273"/>
    <mergeCell ref="J268:J273"/>
    <mergeCell ref="C275:C280"/>
    <mergeCell ref="D275:D280"/>
    <mergeCell ref="E275:E280"/>
    <mergeCell ref="F275:F280"/>
    <mergeCell ref="G275:G280"/>
    <mergeCell ref="H275:H280"/>
    <mergeCell ref="I275:I280"/>
    <mergeCell ref="J275:J280"/>
    <mergeCell ref="C268:C273"/>
    <mergeCell ref="D268:D273"/>
    <mergeCell ref="E268:E273"/>
    <mergeCell ref="F268:F273"/>
    <mergeCell ref="G268:G273"/>
    <mergeCell ref="C296:C301"/>
    <mergeCell ref="D296:D301"/>
    <mergeCell ref="E296:E301"/>
    <mergeCell ref="F296:F301"/>
    <mergeCell ref="G296:G301"/>
    <mergeCell ref="J282:J287"/>
    <mergeCell ref="C289:C294"/>
    <mergeCell ref="D289:D294"/>
    <mergeCell ref="E289:E294"/>
    <mergeCell ref="F289:F294"/>
    <mergeCell ref="G289:G294"/>
    <mergeCell ref="H289:H294"/>
    <mergeCell ref="I289:I294"/>
    <mergeCell ref="J289:J294"/>
    <mergeCell ref="C282:C287"/>
    <mergeCell ref="D282:D287"/>
    <mergeCell ref="E282:E287"/>
    <mergeCell ref="F282:F287"/>
    <mergeCell ref="G282:G287"/>
    <mergeCell ref="H296:H301"/>
    <mergeCell ref="I296:I301"/>
    <mergeCell ref="J296:J301"/>
    <mergeCell ref="H282:H287"/>
    <mergeCell ref="I282:I287"/>
    <mergeCell ref="H324:H329"/>
    <mergeCell ref="I324:I329"/>
    <mergeCell ref="J324:J329"/>
    <mergeCell ref="C317:C322"/>
    <mergeCell ref="D317:D322"/>
    <mergeCell ref="E317:E322"/>
    <mergeCell ref="F317:F322"/>
    <mergeCell ref="G317:G322"/>
    <mergeCell ref="C303:C308"/>
    <mergeCell ref="D303:D308"/>
    <mergeCell ref="E303:E308"/>
    <mergeCell ref="F303:F308"/>
    <mergeCell ref="G303:G308"/>
    <mergeCell ref="H303:H308"/>
    <mergeCell ref="I303:I308"/>
    <mergeCell ref="J303:J308"/>
    <mergeCell ref="H317:H322"/>
    <mergeCell ref="I317:I322"/>
    <mergeCell ref="J317:J322"/>
    <mergeCell ref="C310:C314"/>
    <mergeCell ref="D310:D314"/>
    <mergeCell ref="E310:E314"/>
    <mergeCell ref="F310:F314"/>
    <mergeCell ref="G310:G314"/>
    <mergeCell ref="C331:C336"/>
    <mergeCell ref="D331:D336"/>
    <mergeCell ref="E331:E336"/>
    <mergeCell ref="F331:F336"/>
    <mergeCell ref="G331:G336"/>
    <mergeCell ref="C324:C329"/>
    <mergeCell ref="D324:D329"/>
    <mergeCell ref="E324:E329"/>
    <mergeCell ref="F324:F329"/>
    <mergeCell ref="G324:G329"/>
    <mergeCell ref="C338:C343"/>
    <mergeCell ref="D338:D343"/>
    <mergeCell ref="E338:E343"/>
    <mergeCell ref="F366:F371"/>
    <mergeCell ref="G366:G371"/>
    <mergeCell ref="H366:H371"/>
    <mergeCell ref="I366:I371"/>
    <mergeCell ref="J366:J371"/>
    <mergeCell ref="H345:H350"/>
    <mergeCell ref="I345:I350"/>
    <mergeCell ref="J345:J350"/>
    <mergeCell ref="C352:C357"/>
    <mergeCell ref="D352:D357"/>
    <mergeCell ref="E352:E357"/>
    <mergeCell ref="F352:F357"/>
    <mergeCell ref="G352:G357"/>
    <mergeCell ref="H352:H357"/>
    <mergeCell ref="I352:I357"/>
    <mergeCell ref="J352:J357"/>
    <mergeCell ref="C345:C350"/>
    <mergeCell ref="D345:D350"/>
    <mergeCell ref="E345:E350"/>
    <mergeCell ref="F345:F350"/>
    <mergeCell ref="G345:G350"/>
    <mergeCell ref="H331:H336"/>
    <mergeCell ref="I331:I336"/>
    <mergeCell ref="J331:J336"/>
    <mergeCell ref="F338:F343"/>
    <mergeCell ref="G338:G343"/>
    <mergeCell ref="H338:H343"/>
    <mergeCell ref="I338:I343"/>
    <mergeCell ref="J338:J343"/>
    <mergeCell ref="K23:K28"/>
    <mergeCell ref="K37:K42"/>
    <mergeCell ref="K51:K56"/>
    <mergeCell ref="K65:K70"/>
    <mergeCell ref="K79:K84"/>
    <mergeCell ref="K93:K98"/>
    <mergeCell ref="K107:K112"/>
    <mergeCell ref="K121:K126"/>
    <mergeCell ref="K135:K140"/>
    <mergeCell ref="K149:K154"/>
    <mergeCell ref="K163:K168"/>
    <mergeCell ref="K177:K182"/>
    <mergeCell ref="K191:K196"/>
    <mergeCell ref="K205:K210"/>
    <mergeCell ref="K219:K224"/>
    <mergeCell ref="K233:K238"/>
    <mergeCell ref="L23:L28"/>
    <mergeCell ref="M23:M28"/>
    <mergeCell ref="N23:N28"/>
    <mergeCell ref="O23:O28"/>
    <mergeCell ref="K16:K21"/>
    <mergeCell ref="L16:L21"/>
    <mergeCell ref="M16:M21"/>
    <mergeCell ref="N16:N21"/>
    <mergeCell ref="O16:O21"/>
    <mergeCell ref="L37:L42"/>
    <mergeCell ref="M37:M42"/>
    <mergeCell ref="N37:N42"/>
    <mergeCell ref="O37:O42"/>
    <mergeCell ref="K30:K35"/>
    <mergeCell ref="L30:L35"/>
    <mergeCell ref="M30:M35"/>
    <mergeCell ref="N30:N35"/>
    <mergeCell ref="O30:O35"/>
    <mergeCell ref="L51:L56"/>
    <mergeCell ref="M51:M56"/>
    <mergeCell ref="N51:N56"/>
    <mergeCell ref="O51:O56"/>
    <mergeCell ref="K44:K49"/>
    <mergeCell ref="L44:L49"/>
    <mergeCell ref="M44:M49"/>
    <mergeCell ref="N44:N49"/>
    <mergeCell ref="O44:O49"/>
    <mergeCell ref="L65:L70"/>
    <mergeCell ref="M65:M70"/>
    <mergeCell ref="N65:N70"/>
    <mergeCell ref="O65:O70"/>
    <mergeCell ref="K58:K63"/>
    <mergeCell ref="L58:L63"/>
    <mergeCell ref="M58:M63"/>
    <mergeCell ref="N58:N63"/>
    <mergeCell ref="O58:O63"/>
    <mergeCell ref="L79:L84"/>
    <mergeCell ref="M79:M84"/>
    <mergeCell ref="N79:N84"/>
    <mergeCell ref="O79:O84"/>
    <mergeCell ref="K72:K77"/>
    <mergeCell ref="L72:L77"/>
    <mergeCell ref="M72:M77"/>
    <mergeCell ref="N72:N77"/>
    <mergeCell ref="O72:O77"/>
    <mergeCell ref="L93:L98"/>
    <mergeCell ref="M93:M98"/>
    <mergeCell ref="N93:N98"/>
    <mergeCell ref="O93:O98"/>
    <mergeCell ref="K86:K91"/>
    <mergeCell ref="L86:L91"/>
    <mergeCell ref="M86:M91"/>
    <mergeCell ref="N86:N91"/>
    <mergeCell ref="O86:O91"/>
    <mergeCell ref="L107:L112"/>
    <mergeCell ref="M107:M112"/>
    <mergeCell ref="N107:N112"/>
    <mergeCell ref="O107:O112"/>
    <mergeCell ref="K100:K105"/>
    <mergeCell ref="L100:L105"/>
    <mergeCell ref="M100:M105"/>
    <mergeCell ref="N100:N105"/>
    <mergeCell ref="O100:O105"/>
    <mergeCell ref="L121:L126"/>
    <mergeCell ref="M121:M126"/>
    <mergeCell ref="N121:N126"/>
    <mergeCell ref="O121:O126"/>
    <mergeCell ref="K114:K119"/>
    <mergeCell ref="L114:L119"/>
    <mergeCell ref="M114:M119"/>
    <mergeCell ref="N114:N119"/>
    <mergeCell ref="O114:O119"/>
    <mergeCell ref="L135:L140"/>
    <mergeCell ref="M135:M140"/>
    <mergeCell ref="N135:N140"/>
    <mergeCell ref="O135:O140"/>
    <mergeCell ref="K128:K133"/>
    <mergeCell ref="L128:L133"/>
    <mergeCell ref="M128:M133"/>
    <mergeCell ref="N128:N133"/>
    <mergeCell ref="O128:O133"/>
    <mergeCell ref="L149:L154"/>
    <mergeCell ref="M149:M154"/>
    <mergeCell ref="N149:N154"/>
    <mergeCell ref="O149:O154"/>
    <mergeCell ref="K142:K147"/>
    <mergeCell ref="L142:L147"/>
    <mergeCell ref="M142:M147"/>
    <mergeCell ref="N142:N147"/>
    <mergeCell ref="O142:O147"/>
    <mergeCell ref="L163:L168"/>
    <mergeCell ref="M163:M168"/>
    <mergeCell ref="N163:N168"/>
    <mergeCell ref="O163:O168"/>
    <mergeCell ref="K156:K161"/>
    <mergeCell ref="L156:L161"/>
    <mergeCell ref="M156:M161"/>
    <mergeCell ref="N156:N161"/>
    <mergeCell ref="O156:O161"/>
    <mergeCell ref="L177:L182"/>
    <mergeCell ref="M177:M182"/>
    <mergeCell ref="N177:N182"/>
    <mergeCell ref="O177:O182"/>
    <mergeCell ref="K170:K175"/>
    <mergeCell ref="L170:L175"/>
    <mergeCell ref="M170:M175"/>
    <mergeCell ref="N170:N175"/>
    <mergeCell ref="O170:O175"/>
    <mergeCell ref="L191:L196"/>
    <mergeCell ref="M191:M196"/>
    <mergeCell ref="N191:N196"/>
    <mergeCell ref="O191:O196"/>
    <mergeCell ref="K184:K189"/>
    <mergeCell ref="L184:L189"/>
    <mergeCell ref="M184:M189"/>
    <mergeCell ref="N184:N189"/>
    <mergeCell ref="O184:O189"/>
    <mergeCell ref="L205:L210"/>
    <mergeCell ref="M205:M210"/>
    <mergeCell ref="N205:N210"/>
    <mergeCell ref="O205:O210"/>
    <mergeCell ref="K198:K203"/>
    <mergeCell ref="L198:L203"/>
    <mergeCell ref="M198:M203"/>
    <mergeCell ref="N198:N203"/>
    <mergeCell ref="O198:O203"/>
    <mergeCell ref="L219:L224"/>
    <mergeCell ref="M219:M224"/>
    <mergeCell ref="N219:N224"/>
    <mergeCell ref="O219:O224"/>
    <mergeCell ref="K212:K217"/>
    <mergeCell ref="L212:L217"/>
    <mergeCell ref="M212:M217"/>
    <mergeCell ref="N212:N217"/>
    <mergeCell ref="O212:O217"/>
    <mergeCell ref="L233:L238"/>
    <mergeCell ref="M233:M238"/>
    <mergeCell ref="N233:N238"/>
    <mergeCell ref="O233:O238"/>
    <mergeCell ref="K226:K231"/>
    <mergeCell ref="L226:L231"/>
    <mergeCell ref="M226:M231"/>
    <mergeCell ref="N226:N231"/>
    <mergeCell ref="O226:O231"/>
    <mergeCell ref="K247:K252"/>
    <mergeCell ref="L247:L252"/>
    <mergeCell ref="M247:M252"/>
    <mergeCell ref="N247:N252"/>
    <mergeCell ref="O247:O252"/>
    <mergeCell ref="K240:K245"/>
    <mergeCell ref="L240:L245"/>
    <mergeCell ref="M240:M245"/>
    <mergeCell ref="N240:N245"/>
    <mergeCell ref="O240:O245"/>
    <mergeCell ref="K261:K266"/>
    <mergeCell ref="L261:L266"/>
    <mergeCell ref="M261:M266"/>
    <mergeCell ref="N261:N266"/>
    <mergeCell ref="O261:O266"/>
    <mergeCell ref="K254:K259"/>
    <mergeCell ref="L254:L259"/>
    <mergeCell ref="M254:M259"/>
    <mergeCell ref="N254:N259"/>
    <mergeCell ref="O254:O259"/>
    <mergeCell ref="K275:K280"/>
    <mergeCell ref="L275:L280"/>
    <mergeCell ref="M275:M280"/>
    <mergeCell ref="N275:N280"/>
    <mergeCell ref="O275:O280"/>
    <mergeCell ref="K268:K273"/>
    <mergeCell ref="L268:L273"/>
    <mergeCell ref="M268:M273"/>
    <mergeCell ref="N268:N273"/>
    <mergeCell ref="O268:O273"/>
    <mergeCell ref="K289:K294"/>
    <mergeCell ref="L289:L294"/>
    <mergeCell ref="M289:M294"/>
    <mergeCell ref="N289:N294"/>
    <mergeCell ref="O289:O294"/>
    <mergeCell ref="K282:K287"/>
    <mergeCell ref="L282:L287"/>
    <mergeCell ref="M282:M287"/>
    <mergeCell ref="N282:N287"/>
    <mergeCell ref="O282:O287"/>
    <mergeCell ref="K303:K308"/>
    <mergeCell ref="L303:L308"/>
    <mergeCell ref="M303:M308"/>
    <mergeCell ref="N303:N308"/>
    <mergeCell ref="O303:O308"/>
    <mergeCell ref="M310:M314"/>
    <mergeCell ref="N310:N314"/>
    <mergeCell ref="O310:O314"/>
    <mergeCell ref="K296:K301"/>
    <mergeCell ref="L296:L301"/>
    <mergeCell ref="M296:M301"/>
    <mergeCell ref="N296:N301"/>
    <mergeCell ref="O296:O301"/>
    <mergeCell ref="K324:K329"/>
    <mergeCell ref="L324:L329"/>
    <mergeCell ref="M324:M329"/>
    <mergeCell ref="N324:N329"/>
    <mergeCell ref="O324:O329"/>
    <mergeCell ref="K317:K322"/>
    <mergeCell ref="L317:L322"/>
    <mergeCell ref="M317:M322"/>
    <mergeCell ref="N317:N322"/>
    <mergeCell ref="O317:O322"/>
    <mergeCell ref="K338:K343"/>
    <mergeCell ref="L338:L343"/>
    <mergeCell ref="M338:M343"/>
    <mergeCell ref="N338:N343"/>
    <mergeCell ref="O338:O343"/>
    <mergeCell ref="K331:K336"/>
    <mergeCell ref="L331:L336"/>
    <mergeCell ref="M331:M336"/>
    <mergeCell ref="N331:N336"/>
    <mergeCell ref="O331:O336"/>
    <mergeCell ref="L352:L357"/>
    <mergeCell ref="M352:M357"/>
    <mergeCell ref="N352:N357"/>
    <mergeCell ref="O352:O357"/>
    <mergeCell ref="K345:K350"/>
    <mergeCell ref="L345:L350"/>
    <mergeCell ref="M345:M350"/>
    <mergeCell ref="N345:N350"/>
    <mergeCell ref="O345:O350"/>
    <mergeCell ref="L373:L377"/>
    <mergeCell ref="M373:M377"/>
    <mergeCell ref="N373:N377"/>
    <mergeCell ref="O373:O377"/>
    <mergeCell ref="H310:H314"/>
    <mergeCell ref="I310:I314"/>
    <mergeCell ref="J310:J314"/>
    <mergeCell ref="K310:K314"/>
    <mergeCell ref="L310:L314"/>
    <mergeCell ref="H373:H377"/>
    <mergeCell ref="I373:I377"/>
    <mergeCell ref="J373:J377"/>
    <mergeCell ref="K373:K377"/>
    <mergeCell ref="K366:K371"/>
    <mergeCell ref="L366:L371"/>
    <mergeCell ref="M366:M371"/>
    <mergeCell ref="N366:N371"/>
    <mergeCell ref="O366:O371"/>
    <mergeCell ref="K359:K364"/>
    <mergeCell ref="L359:L364"/>
    <mergeCell ref="M359:M364"/>
    <mergeCell ref="N359:N364"/>
    <mergeCell ref="O359:O364"/>
    <mergeCell ref="K352:K357"/>
  </mergeCells>
  <hyperlinks>
    <hyperlink ref="A3" r:id="rId1" xr:uid="{00000000-0004-0000-0200-000000000000}"/>
  </hyperlinks>
  <pageMargins left="0.7" right="0.7" top="0.75" bottom="0.75" header="0.3" footer="0.3"/>
  <pageSetup paperSize="9" orientation="portrait" r:id="rId2"/>
  <ignoredErrors>
    <ignoredError sqref="P381 C382 C379:J381"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E382"/>
  <sheetViews>
    <sheetView workbookViewId="0">
      <pane ySplit="11" topLeftCell="A12" activePane="bottomLeft" state="frozen"/>
      <selection pane="bottomLeft" sqref="A1:P4"/>
    </sheetView>
  </sheetViews>
  <sheetFormatPr defaultRowHeight="15"/>
  <cols>
    <col min="1" max="1" width="29" customWidth="1"/>
    <col min="2" max="2" width="14.140625" customWidth="1"/>
    <col min="3" max="3" width="10" customWidth="1"/>
    <col min="4" max="4" width="10.5703125" customWidth="1"/>
    <col min="6" max="6" width="11.140625" customWidth="1"/>
    <col min="11" max="11" width="10.5703125" customWidth="1"/>
    <col min="12" max="12" width="10.85546875" customWidth="1"/>
    <col min="13" max="13" width="10.7109375" customWidth="1"/>
    <col min="14" max="14" width="11.5703125" customWidth="1"/>
    <col min="15" max="15" width="10.7109375" customWidth="1"/>
  </cols>
  <sheetData>
    <row r="1" spans="1:31" ht="21">
      <c r="A1" s="313" t="s">
        <v>48</v>
      </c>
      <c r="B1" s="313"/>
      <c r="C1" s="313"/>
      <c r="D1" s="313"/>
      <c r="E1" s="313"/>
      <c r="F1" s="313"/>
      <c r="G1" s="313"/>
      <c r="H1" s="313"/>
      <c r="I1" s="313"/>
      <c r="J1" s="313"/>
      <c r="K1" s="313"/>
      <c r="L1" s="313"/>
      <c r="M1" s="313"/>
      <c r="N1" s="313"/>
      <c r="O1" s="313"/>
      <c r="P1" s="313"/>
      <c r="Q1" s="1"/>
      <c r="R1" s="1"/>
    </row>
    <row r="2" spans="1:31" ht="18.75">
      <c r="A2" s="314" t="s">
        <v>47</v>
      </c>
      <c r="B2" s="314"/>
      <c r="C2" s="314"/>
      <c r="D2" s="314"/>
      <c r="E2" s="314"/>
      <c r="F2" s="314"/>
      <c r="G2" s="314"/>
      <c r="H2" s="314"/>
      <c r="I2" s="314"/>
      <c r="J2" s="314"/>
      <c r="K2" s="314"/>
      <c r="L2" s="314"/>
      <c r="M2" s="314"/>
      <c r="N2" s="314"/>
      <c r="O2" s="314"/>
      <c r="P2" s="314"/>
      <c r="Q2" s="103"/>
      <c r="R2" s="103"/>
    </row>
    <row r="3" spans="1:31" ht="18.75">
      <c r="A3" s="315" t="s">
        <v>49</v>
      </c>
      <c r="B3" s="315"/>
      <c r="C3" s="315"/>
      <c r="D3" s="315"/>
      <c r="E3" s="315"/>
      <c r="F3" s="315"/>
      <c r="G3" s="315"/>
      <c r="H3" s="315"/>
      <c r="I3" s="315"/>
      <c r="J3" s="315"/>
      <c r="K3" s="315"/>
      <c r="L3" s="315"/>
      <c r="M3" s="315"/>
      <c r="N3" s="315"/>
      <c r="O3" s="315"/>
      <c r="P3" s="315"/>
      <c r="Q3" s="104"/>
      <c r="R3" s="104"/>
    </row>
    <row r="4" spans="1:31">
      <c r="A4" s="316"/>
      <c r="B4" s="316"/>
      <c r="C4" s="316"/>
      <c r="D4" s="316"/>
      <c r="E4" s="316"/>
      <c r="F4" s="316"/>
      <c r="G4" s="316"/>
      <c r="H4" s="316"/>
      <c r="I4" s="316"/>
      <c r="J4" s="316"/>
      <c r="K4" s="316"/>
      <c r="L4" s="316"/>
      <c r="M4" s="316"/>
      <c r="N4" s="316"/>
      <c r="O4" s="316"/>
      <c r="P4" s="316"/>
      <c r="Q4" s="105"/>
      <c r="R4" s="105"/>
    </row>
    <row r="5" spans="1:31" ht="18">
      <c r="A5" s="333" t="s">
        <v>35</v>
      </c>
      <c r="B5" s="334"/>
      <c r="C5" s="334"/>
      <c r="D5" s="334"/>
      <c r="E5" s="334"/>
      <c r="F5" s="334"/>
      <c r="G5" s="334"/>
      <c r="H5" s="334"/>
      <c r="I5" s="334"/>
      <c r="J5" s="334"/>
      <c r="K5" s="334"/>
      <c r="L5" s="334"/>
      <c r="M5" s="334"/>
      <c r="N5" s="334"/>
      <c r="O5" s="334"/>
      <c r="P5" s="334"/>
    </row>
    <row r="6" spans="1:31" ht="22.5" customHeight="1">
      <c r="A6" s="320" t="s">
        <v>32</v>
      </c>
      <c r="B6" s="320"/>
      <c r="C6" s="320"/>
      <c r="D6" s="320"/>
      <c r="E6" s="320"/>
      <c r="F6" s="320"/>
      <c r="G6" s="320"/>
      <c r="H6" s="320"/>
      <c r="I6" s="320"/>
      <c r="J6" s="320"/>
      <c r="K6" s="320"/>
      <c r="L6" s="320"/>
      <c r="M6" s="320"/>
      <c r="N6" s="320"/>
      <c r="O6" s="320"/>
      <c r="P6" s="320"/>
      <c r="Q6" s="80"/>
      <c r="R6" s="80"/>
    </row>
    <row r="7" spans="1:31" ht="37.5" customHeight="1">
      <c r="A7" s="321" t="s">
        <v>2</v>
      </c>
      <c r="B7" s="324" t="s">
        <v>41</v>
      </c>
      <c r="C7" s="326" t="s">
        <v>33</v>
      </c>
      <c r="D7" s="326"/>
      <c r="E7" s="326"/>
      <c r="F7" s="326"/>
      <c r="G7" s="326"/>
      <c r="H7" s="326"/>
      <c r="I7" s="326"/>
      <c r="J7" s="327"/>
      <c r="K7" s="328" t="s">
        <v>3</v>
      </c>
      <c r="L7" s="329"/>
      <c r="M7" s="329"/>
      <c r="N7" s="329"/>
      <c r="O7" s="330"/>
      <c r="P7" s="46"/>
    </row>
    <row r="8" spans="1:31" ht="51">
      <c r="A8" s="322"/>
      <c r="B8" s="325"/>
      <c r="C8" s="6" t="s">
        <v>4</v>
      </c>
      <c r="D8" s="7" t="s">
        <v>40</v>
      </c>
      <c r="E8" s="331" t="s">
        <v>0</v>
      </c>
      <c r="F8" s="6" t="s">
        <v>5</v>
      </c>
      <c r="G8" s="8" t="s">
        <v>6</v>
      </c>
      <c r="H8" s="8" t="s">
        <v>7</v>
      </c>
      <c r="I8" s="8" t="s">
        <v>8</v>
      </c>
      <c r="J8" s="7" t="s">
        <v>9</v>
      </c>
      <c r="K8" s="9" t="s">
        <v>10</v>
      </c>
      <c r="L8" s="9" t="s">
        <v>11</v>
      </c>
      <c r="M8" s="9" t="s">
        <v>12</v>
      </c>
      <c r="N8" s="9" t="s">
        <v>13</v>
      </c>
      <c r="O8" s="9" t="s">
        <v>14</v>
      </c>
      <c r="P8" s="9" t="s">
        <v>26</v>
      </c>
    </row>
    <row r="9" spans="1:31">
      <c r="A9" s="323"/>
      <c r="B9" s="10" t="s">
        <v>24</v>
      </c>
      <c r="C9" s="11" t="s">
        <v>15</v>
      </c>
      <c r="D9" s="8" t="s">
        <v>15</v>
      </c>
      <c r="E9" s="332"/>
      <c r="F9" s="11" t="s">
        <v>16</v>
      </c>
      <c r="G9" s="12" t="s">
        <v>15</v>
      </c>
      <c r="H9" s="12" t="s">
        <v>15</v>
      </c>
      <c r="I9" s="11" t="s">
        <v>15</v>
      </c>
      <c r="J9" s="11" t="s">
        <v>15</v>
      </c>
      <c r="K9" s="11" t="s">
        <v>17</v>
      </c>
      <c r="L9" s="11" t="s">
        <v>17</v>
      </c>
      <c r="M9" s="11" t="s">
        <v>17</v>
      </c>
      <c r="N9" s="11" t="s">
        <v>17</v>
      </c>
      <c r="O9" s="11" t="s">
        <v>17</v>
      </c>
      <c r="P9" s="11" t="s">
        <v>27</v>
      </c>
    </row>
    <row r="10" spans="1:31">
      <c r="A10" s="13" t="s">
        <v>18</v>
      </c>
      <c r="B10" s="18">
        <v>6500</v>
      </c>
      <c r="C10" s="15">
        <v>5</v>
      </c>
      <c r="D10" s="16">
        <v>6</v>
      </c>
      <c r="E10" s="311" t="s">
        <v>39</v>
      </c>
      <c r="F10" s="17">
        <v>600</v>
      </c>
      <c r="G10" s="17">
        <v>30</v>
      </c>
      <c r="H10" s="17">
        <v>20</v>
      </c>
      <c r="I10" s="17">
        <v>20</v>
      </c>
      <c r="J10" s="18">
        <v>1</v>
      </c>
      <c r="K10" s="79">
        <v>7227</v>
      </c>
      <c r="L10" s="79">
        <v>9636</v>
      </c>
      <c r="M10" s="79">
        <v>4818</v>
      </c>
      <c r="N10" s="79">
        <v>483</v>
      </c>
      <c r="O10" s="79">
        <v>7227</v>
      </c>
      <c r="P10" s="20"/>
    </row>
    <row r="11" spans="1:31">
      <c r="A11" s="13" t="s">
        <v>19</v>
      </c>
      <c r="B11" s="14" t="s">
        <v>1</v>
      </c>
      <c r="C11" s="18">
        <v>2</v>
      </c>
      <c r="D11" s="18">
        <v>2</v>
      </c>
      <c r="E11" s="312"/>
      <c r="F11" s="66">
        <v>200</v>
      </c>
      <c r="G11" s="66">
        <v>15</v>
      </c>
      <c r="H11" s="66">
        <v>10</v>
      </c>
      <c r="I11" s="66">
        <v>10</v>
      </c>
      <c r="J11" s="18">
        <v>0.3</v>
      </c>
      <c r="K11" s="78" t="s">
        <v>1</v>
      </c>
      <c r="L11" s="78" t="s">
        <v>1</v>
      </c>
      <c r="M11" s="78" t="s">
        <v>1</v>
      </c>
      <c r="N11" s="78" t="s">
        <v>1</v>
      </c>
      <c r="O11" s="78" t="s">
        <v>1</v>
      </c>
      <c r="P11" s="78" t="s">
        <v>1</v>
      </c>
    </row>
    <row r="12" spans="1:31">
      <c r="A12" s="57">
        <v>41791</v>
      </c>
      <c r="B12" s="25">
        <v>1128</v>
      </c>
      <c r="C12" s="302"/>
      <c r="D12" s="302"/>
      <c r="E12" s="302"/>
      <c r="F12" s="302"/>
      <c r="G12" s="302"/>
      <c r="H12" s="302"/>
      <c r="I12" s="302"/>
      <c r="J12" s="302"/>
      <c r="K12" s="302"/>
      <c r="L12" s="302"/>
      <c r="M12" s="302"/>
      <c r="N12" s="302"/>
      <c r="O12" s="302"/>
      <c r="P12" s="47">
        <v>0</v>
      </c>
      <c r="R12" s="70"/>
      <c r="S12" s="70"/>
      <c r="T12" s="70"/>
      <c r="U12" s="70"/>
      <c r="V12" s="70"/>
      <c r="W12" s="70"/>
      <c r="X12" s="70"/>
      <c r="Y12" s="70"/>
      <c r="Z12" s="70"/>
      <c r="AA12" s="70"/>
      <c r="AB12" s="70"/>
      <c r="AC12" s="70"/>
      <c r="AD12" s="70"/>
      <c r="AE12" s="70"/>
    </row>
    <row r="13" spans="1:31">
      <c r="A13" s="57">
        <v>41792</v>
      </c>
      <c r="B13" s="25">
        <v>1225</v>
      </c>
      <c r="C13" s="304"/>
      <c r="D13" s="304"/>
      <c r="E13" s="304"/>
      <c r="F13" s="304"/>
      <c r="G13" s="304"/>
      <c r="H13" s="304"/>
      <c r="I13" s="304"/>
      <c r="J13" s="304"/>
      <c r="K13" s="304"/>
      <c r="L13" s="304"/>
      <c r="M13" s="304"/>
      <c r="N13" s="304"/>
      <c r="O13" s="304"/>
      <c r="P13" s="47">
        <v>1</v>
      </c>
    </row>
    <row r="14" spans="1:31">
      <c r="A14" s="57">
        <v>41793</v>
      </c>
      <c r="B14" s="25">
        <v>1132</v>
      </c>
      <c r="C14" s="21">
        <v>0.18</v>
      </c>
      <c r="D14" s="25">
        <v>2</v>
      </c>
      <c r="E14" s="24">
        <v>7.2</v>
      </c>
      <c r="F14" s="25">
        <v>6</v>
      </c>
      <c r="G14" s="25">
        <v>5</v>
      </c>
      <c r="H14" s="25">
        <v>2</v>
      </c>
      <c r="I14" s="24">
        <v>5.7</v>
      </c>
      <c r="J14" s="21">
        <v>0.17</v>
      </c>
      <c r="K14" s="21">
        <v>2.3460000000000001</v>
      </c>
      <c r="L14" s="21">
        <v>6.6861000000000006</v>
      </c>
      <c r="M14" s="21">
        <v>2.3460000000000001</v>
      </c>
      <c r="N14" s="21">
        <v>0.19941000000000003</v>
      </c>
      <c r="O14" s="21">
        <v>5.8650000000000002</v>
      </c>
      <c r="P14" s="47">
        <v>0</v>
      </c>
    </row>
    <row r="15" spans="1:31">
      <c r="A15" s="57">
        <v>41794</v>
      </c>
      <c r="B15" s="25">
        <v>1200</v>
      </c>
      <c r="C15" s="302"/>
      <c r="D15" s="336"/>
      <c r="E15" s="305"/>
      <c r="F15" s="336"/>
      <c r="G15" s="336"/>
      <c r="H15" s="336"/>
      <c r="I15" s="305"/>
      <c r="J15" s="302"/>
      <c r="K15" s="302"/>
      <c r="L15" s="302"/>
      <c r="M15" s="302"/>
      <c r="N15" s="302"/>
      <c r="O15" s="302"/>
      <c r="P15" s="47">
        <v>0</v>
      </c>
    </row>
    <row r="16" spans="1:31">
      <c r="A16" s="57">
        <v>41795</v>
      </c>
      <c r="B16" s="25">
        <v>1106</v>
      </c>
      <c r="C16" s="303"/>
      <c r="D16" s="337"/>
      <c r="E16" s="306"/>
      <c r="F16" s="337"/>
      <c r="G16" s="337"/>
      <c r="H16" s="337"/>
      <c r="I16" s="306"/>
      <c r="J16" s="303"/>
      <c r="K16" s="303"/>
      <c r="L16" s="303"/>
      <c r="M16" s="303"/>
      <c r="N16" s="303"/>
      <c r="O16" s="303"/>
      <c r="P16" s="47">
        <v>0</v>
      </c>
    </row>
    <row r="17" spans="1:16">
      <c r="A17" s="57">
        <v>41796</v>
      </c>
      <c r="B17" s="25">
        <v>896</v>
      </c>
      <c r="C17" s="303"/>
      <c r="D17" s="337"/>
      <c r="E17" s="306"/>
      <c r="F17" s="337"/>
      <c r="G17" s="337"/>
      <c r="H17" s="337"/>
      <c r="I17" s="306"/>
      <c r="J17" s="303"/>
      <c r="K17" s="303"/>
      <c r="L17" s="303"/>
      <c r="M17" s="303"/>
      <c r="N17" s="303"/>
      <c r="O17" s="303"/>
      <c r="P17" s="47">
        <v>15</v>
      </c>
    </row>
    <row r="18" spans="1:16">
      <c r="A18" s="57">
        <v>41797</v>
      </c>
      <c r="B18" s="25">
        <v>1212</v>
      </c>
      <c r="C18" s="303"/>
      <c r="D18" s="337"/>
      <c r="E18" s="306"/>
      <c r="F18" s="337"/>
      <c r="G18" s="337"/>
      <c r="H18" s="337"/>
      <c r="I18" s="306"/>
      <c r="J18" s="303"/>
      <c r="K18" s="303"/>
      <c r="L18" s="303"/>
      <c r="M18" s="303"/>
      <c r="N18" s="303"/>
      <c r="O18" s="303"/>
      <c r="P18" s="47">
        <v>2.5</v>
      </c>
    </row>
    <row r="19" spans="1:16">
      <c r="A19" s="57">
        <v>41798</v>
      </c>
      <c r="B19" s="25">
        <v>1089</v>
      </c>
      <c r="C19" s="303"/>
      <c r="D19" s="337"/>
      <c r="E19" s="306"/>
      <c r="F19" s="337"/>
      <c r="G19" s="337"/>
      <c r="H19" s="337"/>
      <c r="I19" s="306"/>
      <c r="J19" s="303"/>
      <c r="K19" s="303"/>
      <c r="L19" s="303"/>
      <c r="M19" s="303"/>
      <c r="N19" s="303"/>
      <c r="O19" s="303"/>
      <c r="P19" s="47">
        <v>0</v>
      </c>
    </row>
    <row r="20" spans="1:16">
      <c r="A20" s="57">
        <v>41799</v>
      </c>
      <c r="B20" s="25">
        <v>1518</v>
      </c>
      <c r="C20" s="303"/>
      <c r="D20" s="337"/>
      <c r="E20" s="306"/>
      <c r="F20" s="337"/>
      <c r="G20" s="337"/>
      <c r="H20" s="337"/>
      <c r="I20" s="306"/>
      <c r="J20" s="303"/>
      <c r="K20" s="304"/>
      <c r="L20" s="304"/>
      <c r="M20" s="304"/>
      <c r="N20" s="304"/>
      <c r="O20" s="304"/>
      <c r="P20" s="47">
        <v>0</v>
      </c>
    </row>
    <row r="21" spans="1:16">
      <c r="A21" s="57">
        <v>41800</v>
      </c>
      <c r="B21" s="25">
        <v>1200</v>
      </c>
      <c r="C21" s="76"/>
      <c r="D21" s="68"/>
      <c r="E21" s="77"/>
      <c r="F21" s="68"/>
      <c r="G21" s="68"/>
      <c r="H21" s="68"/>
      <c r="I21" s="77"/>
      <c r="J21" s="76"/>
      <c r="K21" s="76" t="str">
        <f>IF(D21&gt;0,D21*'[3]Operations INPUT'!#REF!/1000,"")</f>
        <v/>
      </c>
      <c r="L21" s="76" t="str">
        <f>IF(I21&gt;0,I21*'[3]Operations INPUT'!#REF!/1000,"")</f>
        <v/>
      </c>
      <c r="M21" s="76"/>
      <c r="N21" s="76" t="str">
        <f>IF(J21&gt;0,J21*'[3]Operations INPUT'!#REF!/1000,"")</f>
        <v/>
      </c>
      <c r="O21" s="76" t="str">
        <f>IF(C21&gt;0,C21*'[3]Operations INPUT'!A15/1000,"")</f>
        <v/>
      </c>
      <c r="P21" s="48">
        <v>0</v>
      </c>
    </row>
    <row r="22" spans="1:16">
      <c r="A22" s="57">
        <v>41801</v>
      </c>
      <c r="B22" s="25">
        <v>1145</v>
      </c>
      <c r="C22" s="303"/>
      <c r="D22" s="337"/>
      <c r="E22" s="306"/>
      <c r="F22" s="337"/>
      <c r="G22" s="337"/>
      <c r="H22" s="337"/>
      <c r="I22" s="306"/>
      <c r="J22" s="303"/>
      <c r="K22" s="308"/>
      <c r="L22" s="302"/>
      <c r="M22" s="302"/>
      <c r="N22" s="302"/>
      <c r="O22" s="302"/>
      <c r="P22" s="48">
        <v>0</v>
      </c>
    </row>
    <row r="23" spans="1:16">
      <c r="A23" s="57">
        <v>41802</v>
      </c>
      <c r="B23" s="25">
        <v>1194</v>
      </c>
      <c r="C23" s="303"/>
      <c r="D23" s="337"/>
      <c r="E23" s="306"/>
      <c r="F23" s="337"/>
      <c r="G23" s="337"/>
      <c r="H23" s="337"/>
      <c r="I23" s="306"/>
      <c r="J23" s="303"/>
      <c r="K23" s="309"/>
      <c r="L23" s="303"/>
      <c r="M23" s="303"/>
      <c r="N23" s="303"/>
      <c r="O23" s="303"/>
      <c r="P23" s="48">
        <v>3</v>
      </c>
    </row>
    <row r="24" spans="1:16">
      <c r="A24" s="57">
        <v>41803</v>
      </c>
      <c r="B24" s="25">
        <v>958</v>
      </c>
      <c r="C24" s="303"/>
      <c r="D24" s="337"/>
      <c r="E24" s="306"/>
      <c r="F24" s="337"/>
      <c r="G24" s="337"/>
      <c r="H24" s="337"/>
      <c r="I24" s="306"/>
      <c r="J24" s="303"/>
      <c r="K24" s="309"/>
      <c r="L24" s="303"/>
      <c r="M24" s="303"/>
      <c r="N24" s="303"/>
      <c r="O24" s="303"/>
      <c r="P24" s="47">
        <v>1</v>
      </c>
    </row>
    <row r="25" spans="1:16">
      <c r="A25" s="57">
        <v>41804</v>
      </c>
      <c r="B25" s="25">
        <v>1518</v>
      </c>
      <c r="C25" s="303"/>
      <c r="D25" s="337"/>
      <c r="E25" s="306"/>
      <c r="F25" s="337"/>
      <c r="G25" s="337"/>
      <c r="H25" s="337"/>
      <c r="I25" s="306"/>
      <c r="J25" s="303"/>
      <c r="K25" s="309"/>
      <c r="L25" s="303"/>
      <c r="M25" s="303"/>
      <c r="N25" s="303"/>
      <c r="O25" s="303"/>
      <c r="P25" s="47">
        <v>0</v>
      </c>
    </row>
    <row r="26" spans="1:16">
      <c r="A26" s="57">
        <v>41805</v>
      </c>
      <c r="B26" s="25">
        <v>932</v>
      </c>
      <c r="C26" s="303"/>
      <c r="D26" s="337"/>
      <c r="E26" s="306"/>
      <c r="F26" s="337"/>
      <c r="G26" s="337"/>
      <c r="H26" s="337"/>
      <c r="I26" s="306"/>
      <c r="J26" s="303"/>
      <c r="K26" s="309"/>
      <c r="L26" s="303"/>
      <c r="M26" s="303"/>
      <c r="N26" s="303"/>
      <c r="O26" s="303"/>
      <c r="P26" s="47">
        <v>0</v>
      </c>
    </row>
    <row r="27" spans="1:16">
      <c r="A27" s="57">
        <v>41806</v>
      </c>
      <c r="B27" s="25">
        <v>1445</v>
      </c>
      <c r="C27" s="304"/>
      <c r="D27" s="338"/>
      <c r="E27" s="307"/>
      <c r="F27" s="338"/>
      <c r="G27" s="338"/>
      <c r="H27" s="338"/>
      <c r="I27" s="307"/>
      <c r="J27" s="304"/>
      <c r="K27" s="310"/>
      <c r="L27" s="304"/>
      <c r="M27" s="304"/>
      <c r="N27" s="304"/>
      <c r="O27" s="304"/>
      <c r="P27" s="47">
        <v>0</v>
      </c>
    </row>
    <row r="28" spans="1:16">
      <c r="A28" s="57">
        <v>41807</v>
      </c>
      <c r="B28" s="25">
        <v>1070</v>
      </c>
      <c r="C28" s="21">
        <v>0.41</v>
      </c>
      <c r="D28" s="25">
        <v>2</v>
      </c>
      <c r="E28" s="24">
        <v>6.9</v>
      </c>
      <c r="F28" s="25">
        <v>9</v>
      </c>
      <c r="G28" s="25">
        <v>2</v>
      </c>
      <c r="H28" s="25">
        <v>2</v>
      </c>
      <c r="I28" s="24">
        <v>5.8</v>
      </c>
      <c r="J28" s="21">
        <v>0.2</v>
      </c>
      <c r="K28" s="21">
        <v>2.5979999999999999</v>
      </c>
      <c r="L28" s="21">
        <v>7.5342000000000002</v>
      </c>
      <c r="M28" s="21">
        <v>2.5979999999999999</v>
      </c>
      <c r="N28" s="21">
        <v>0.25980000000000003</v>
      </c>
      <c r="O28" s="21">
        <v>2.5979999999999999</v>
      </c>
      <c r="P28" s="48">
        <v>0</v>
      </c>
    </row>
    <row r="29" spans="1:16">
      <c r="A29" s="57">
        <v>41808</v>
      </c>
      <c r="B29" s="25">
        <v>1454</v>
      </c>
      <c r="C29" s="302"/>
      <c r="D29" s="336"/>
      <c r="E29" s="305"/>
      <c r="F29" s="336"/>
      <c r="G29" s="336"/>
      <c r="H29" s="336"/>
      <c r="I29" s="305"/>
      <c r="J29" s="302"/>
      <c r="K29" s="302"/>
      <c r="L29" s="302"/>
      <c r="M29" s="302"/>
      <c r="N29" s="302"/>
      <c r="O29" s="302"/>
      <c r="P29" s="48">
        <v>0</v>
      </c>
    </row>
    <row r="30" spans="1:16">
      <c r="A30" s="57">
        <v>41809</v>
      </c>
      <c r="B30" s="25">
        <v>1194</v>
      </c>
      <c r="C30" s="303"/>
      <c r="D30" s="337"/>
      <c r="E30" s="306"/>
      <c r="F30" s="337"/>
      <c r="G30" s="337"/>
      <c r="H30" s="337"/>
      <c r="I30" s="306"/>
      <c r="J30" s="303"/>
      <c r="K30" s="303"/>
      <c r="L30" s="303"/>
      <c r="M30" s="303"/>
      <c r="N30" s="303"/>
      <c r="O30" s="303"/>
      <c r="P30" s="48">
        <v>3.5</v>
      </c>
    </row>
    <row r="31" spans="1:16">
      <c r="A31" s="57">
        <v>41810</v>
      </c>
      <c r="B31" s="25">
        <v>1085</v>
      </c>
      <c r="C31" s="303"/>
      <c r="D31" s="337"/>
      <c r="E31" s="306"/>
      <c r="F31" s="337"/>
      <c r="G31" s="337"/>
      <c r="H31" s="337"/>
      <c r="I31" s="306"/>
      <c r="J31" s="303"/>
      <c r="K31" s="303"/>
      <c r="L31" s="303"/>
      <c r="M31" s="303"/>
      <c r="N31" s="303"/>
      <c r="O31" s="303"/>
      <c r="P31" s="47">
        <v>0</v>
      </c>
    </row>
    <row r="32" spans="1:16">
      <c r="A32" s="57">
        <v>41811</v>
      </c>
      <c r="B32" s="25">
        <v>1055</v>
      </c>
      <c r="C32" s="303"/>
      <c r="D32" s="337"/>
      <c r="E32" s="306"/>
      <c r="F32" s="337"/>
      <c r="G32" s="337"/>
      <c r="H32" s="337"/>
      <c r="I32" s="306"/>
      <c r="J32" s="303"/>
      <c r="K32" s="303"/>
      <c r="L32" s="303"/>
      <c r="M32" s="303"/>
      <c r="N32" s="303"/>
      <c r="O32" s="303"/>
      <c r="P32" s="47">
        <v>0</v>
      </c>
    </row>
    <row r="33" spans="1:16">
      <c r="A33" s="57">
        <v>41812</v>
      </c>
      <c r="B33" s="25">
        <v>1308</v>
      </c>
      <c r="C33" s="303"/>
      <c r="D33" s="337"/>
      <c r="E33" s="306"/>
      <c r="F33" s="337"/>
      <c r="G33" s="337"/>
      <c r="H33" s="337"/>
      <c r="I33" s="306"/>
      <c r="J33" s="303"/>
      <c r="K33" s="303"/>
      <c r="L33" s="303"/>
      <c r="M33" s="303"/>
      <c r="N33" s="303"/>
      <c r="O33" s="303"/>
      <c r="P33" s="47">
        <v>0</v>
      </c>
    </row>
    <row r="34" spans="1:16">
      <c r="A34" s="57">
        <v>41813</v>
      </c>
      <c r="B34" s="25">
        <v>1603</v>
      </c>
      <c r="C34" s="303"/>
      <c r="D34" s="337"/>
      <c r="E34" s="306"/>
      <c r="F34" s="337"/>
      <c r="G34" s="337"/>
      <c r="H34" s="337"/>
      <c r="I34" s="306"/>
      <c r="J34" s="303"/>
      <c r="K34" s="304"/>
      <c r="L34" s="304"/>
      <c r="M34" s="304"/>
      <c r="N34" s="304"/>
      <c r="O34" s="304"/>
      <c r="P34" s="47">
        <v>0</v>
      </c>
    </row>
    <row r="35" spans="1:16">
      <c r="A35" s="57">
        <v>41814</v>
      </c>
      <c r="B35" s="25">
        <v>928</v>
      </c>
      <c r="C35" s="76"/>
      <c r="D35" s="68"/>
      <c r="E35" s="77"/>
      <c r="F35" s="68"/>
      <c r="G35" s="68"/>
      <c r="H35" s="68"/>
      <c r="I35" s="77"/>
      <c r="J35" s="76"/>
      <c r="K35" s="76" t="str">
        <f>IF(D35&gt;0,D35*'[3]Operations INPUT'!#REF!/1000,"")</f>
        <v/>
      </c>
      <c r="L35" s="76" t="str">
        <f>IF(I35&gt;0,I35*'[3]Operations INPUT'!#REF!/1000,"")</f>
        <v/>
      </c>
      <c r="M35" s="76"/>
      <c r="N35" s="76" t="str">
        <f>IF(J35&gt;0,J35*'[3]Operations INPUT'!#REF!/1000,"")</f>
        <v/>
      </c>
      <c r="O35" s="76" t="str">
        <f>IF(C35&gt;0,C35*'[3]Operations INPUT'!A29/1000,"")</f>
        <v/>
      </c>
      <c r="P35" s="47">
        <v>0</v>
      </c>
    </row>
    <row r="36" spans="1:16">
      <c r="A36" s="57">
        <v>41815</v>
      </c>
      <c r="B36" s="25">
        <v>1180</v>
      </c>
      <c r="C36" s="303"/>
      <c r="D36" s="337"/>
      <c r="E36" s="306"/>
      <c r="F36" s="337"/>
      <c r="G36" s="337"/>
      <c r="H36" s="337"/>
      <c r="I36" s="306"/>
      <c r="J36" s="303"/>
      <c r="K36" s="302"/>
      <c r="L36" s="302"/>
      <c r="M36" s="302"/>
      <c r="N36" s="302"/>
      <c r="O36" s="302"/>
      <c r="P36" s="47">
        <v>0</v>
      </c>
    </row>
    <row r="37" spans="1:16">
      <c r="A37" s="57">
        <v>41816</v>
      </c>
      <c r="B37" s="25">
        <v>1402</v>
      </c>
      <c r="C37" s="303"/>
      <c r="D37" s="337"/>
      <c r="E37" s="306"/>
      <c r="F37" s="337"/>
      <c r="G37" s="337"/>
      <c r="H37" s="337"/>
      <c r="I37" s="306"/>
      <c r="J37" s="303"/>
      <c r="K37" s="303"/>
      <c r="L37" s="303"/>
      <c r="M37" s="303"/>
      <c r="N37" s="303"/>
      <c r="O37" s="303"/>
      <c r="P37" s="47">
        <v>27.5</v>
      </c>
    </row>
    <row r="38" spans="1:16">
      <c r="A38" s="57">
        <v>41817</v>
      </c>
      <c r="B38" s="25">
        <v>1133</v>
      </c>
      <c r="C38" s="303"/>
      <c r="D38" s="337"/>
      <c r="E38" s="306"/>
      <c r="F38" s="337"/>
      <c r="G38" s="337"/>
      <c r="H38" s="337"/>
      <c r="I38" s="306"/>
      <c r="J38" s="303"/>
      <c r="K38" s="303"/>
      <c r="L38" s="303"/>
      <c r="M38" s="303"/>
      <c r="N38" s="303"/>
      <c r="O38" s="303"/>
      <c r="P38" s="47">
        <v>4.5</v>
      </c>
    </row>
    <row r="39" spans="1:16">
      <c r="A39" s="57">
        <v>41818</v>
      </c>
      <c r="B39" s="25">
        <v>1055</v>
      </c>
      <c r="C39" s="303"/>
      <c r="D39" s="337"/>
      <c r="E39" s="306"/>
      <c r="F39" s="337"/>
      <c r="G39" s="337"/>
      <c r="H39" s="337"/>
      <c r="I39" s="306"/>
      <c r="J39" s="303"/>
      <c r="K39" s="303"/>
      <c r="L39" s="303"/>
      <c r="M39" s="303"/>
      <c r="N39" s="303"/>
      <c r="O39" s="303"/>
      <c r="P39" s="47">
        <v>4</v>
      </c>
    </row>
    <row r="40" spans="1:16">
      <c r="A40" s="57">
        <v>41819</v>
      </c>
      <c r="B40" s="25">
        <v>1423</v>
      </c>
      <c r="C40" s="303"/>
      <c r="D40" s="337"/>
      <c r="E40" s="306"/>
      <c r="F40" s="337"/>
      <c r="G40" s="337"/>
      <c r="H40" s="337"/>
      <c r="I40" s="306"/>
      <c r="J40" s="303"/>
      <c r="K40" s="303"/>
      <c r="L40" s="303"/>
      <c r="M40" s="303"/>
      <c r="N40" s="303"/>
      <c r="O40" s="303"/>
      <c r="P40" s="47">
        <v>1</v>
      </c>
    </row>
    <row r="41" spans="1:16">
      <c r="A41" s="57">
        <v>41820</v>
      </c>
      <c r="B41" s="25">
        <v>1091</v>
      </c>
      <c r="C41" s="303"/>
      <c r="D41" s="337"/>
      <c r="E41" s="306"/>
      <c r="F41" s="337"/>
      <c r="G41" s="337"/>
      <c r="H41" s="337"/>
      <c r="I41" s="306"/>
      <c r="J41" s="303"/>
      <c r="K41" s="304"/>
      <c r="L41" s="304"/>
      <c r="M41" s="304"/>
      <c r="N41" s="304"/>
      <c r="O41" s="304"/>
      <c r="P41" s="47">
        <v>0</v>
      </c>
    </row>
    <row r="42" spans="1:16">
      <c r="A42" s="57">
        <v>41821</v>
      </c>
      <c r="B42" s="25">
        <v>1507</v>
      </c>
      <c r="C42" s="21">
        <v>0.48</v>
      </c>
      <c r="D42" s="25">
        <v>2</v>
      </c>
      <c r="E42" s="24">
        <v>7.2</v>
      </c>
      <c r="F42" s="25">
        <v>2</v>
      </c>
      <c r="G42" s="25">
        <v>4</v>
      </c>
      <c r="H42" s="25">
        <v>2</v>
      </c>
      <c r="I42" s="24">
        <v>5.2</v>
      </c>
      <c r="J42" s="21">
        <v>0.13</v>
      </c>
      <c r="K42" s="21">
        <v>2.738</v>
      </c>
      <c r="L42" s="21">
        <v>7.1188000000000002</v>
      </c>
      <c r="M42" s="21">
        <v>2.738</v>
      </c>
      <c r="N42" s="21">
        <v>0.17796999999999999</v>
      </c>
      <c r="O42" s="21">
        <v>5.476</v>
      </c>
      <c r="P42" s="47">
        <v>0</v>
      </c>
    </row>
    <row r="43" spans="1:16">
      <c r="A43" s="57">
        <v>41822</v>
      </c>
      <c r="B43" s="25">
        <v>949</v>
      </c>
      <c r="C43" s="302"/>
      <c r="D43" s="336"/>
      <c r="E43" s="305"/>
      <c r="F43" s="336"/>
      <c r="G43" s="336"/>
      <c r="H43" s="336"/>
      <c r="I43" s="305"/>
      <c r="J43" s="302"/>
      <c r="K43" s="302"/>
      <c r="L43" s="302"/>
      <c r="M43" s="302"/>
      <c r="N43" s="302"/>
      <c r="O43" s="302"/>
      <c r="P43" s="47">
        <v>2</v>
      </c>
    </row>
    <row r="44" spans="1:16">
      <c r="A44" s="57">
        <v>41823</v>
      </c>
      <c r="B44" s="25">
        <v>1120</v>
      </c>
      <c r="C44" s="303"/>
      <c r="D44" s="337"/>
      <c r="E44" s="306"/>
      <c r="F44" s="337"/>
      <c r="G44" s="337"/>
      <c r="H44" s="337"/>
      <c r="I44" s="306"/>
      <c r="J44" s="303"/>
      <c r="K44" s="303"/>
      <c r="L44" s="303"/>
      <c r="M44" s="303"/>
      <c r="N44" s="303"/>
      <c r="O44" s="303"/>
      <c r="P44" s="47">
        <v>0</v>
      </c>
    </row>
    <row r="45" spans="1:16">
      <c r="A45" s="57">
        <v>41824</v>
      </c>
      <c r="B45" s="25">
        <v>1454</v>
      </c>
      <c r="C45" s="303"/>
      <c r="D45" s="337"/>
      <c r="E45" s="306"/>
      <c r="F45" s="337"/>
      <c r="G45" s="337"/>
      <c r="H45" s="337"/>
      <c r="I45" s="306"/>
      <c r="J45" s="303"/>
      <c r="K45" s="303"/>
      <c r="L45" s="303"/>
      <c r="M45" s="303"/>
      <c r="N45" s="303"/>
      <c r="O45" s="303"/>
      <c r="P45" s="48">
        <v>0</v>
      </c>
    </row>
    <row r="46" spans="1:16">
      <c r="A46" s="57">
        <v>41825</v>
      </c>
      <c r="B46" s="25">
        <v>1171</v>
      </c>
      <c r="C46" s="303"/>
      <c r="D46" s="337"/>
      <c r="E46" s="306"/>
      <c r="F46" s="337"/>
      <c r="G46" s="337"/>
      <c r="H46" s="337"/>
      <c r="I46" s="306"/>
      <c r="J46" s="303"/>
      <c r="K46" s="303"/>
      <c r="L46" s="303"/>
      <c r="M46" s="303"/>
      <c r="N46" s="303"/>
      <c r="O46" s="303"/>
      <c r="P46" s="47">
        <v>28</v>
      </c>
    </row>
    <row r="47" spans="1:16">
      <c r="A47" s="57">
        <v>41826</v>
      </c>
      <c r="B47" s="25">
        <v>1224</v>
      </c>
      <c r="C47" s="303"/>
      <c r="D47" s="337"/>
      <c r="E47" s="306"/>
      <c r="F47" s="337"/>
      <c r="G47" s="337"/>
      <c r="H47" s="337"/>
      <c r="I47" s="306"/>
      <c r="J47" s="303"/>
      <c r="K47" s="303"/>
      <c r="L47" s="303"/>
      <c r="M47" s="303"/>
      <c r="N47" s="303"/>
      <c r="O47" s="303"/>
      <c r="P47" s="47">
        <v>3</v>
      </c>
    </row>
    <row r="48" spans="1:16">
      <c r="A48" s="57">
        <v>41827</v>
      </c>
      <c r="B48" s="25">
        <v>1206</v>
      </c>
      <c r="C48" s="304"/>
      <c r="D48" s="338"/>
      <c r="E48" s="307"/>
      <c r="F48" s="338"/>
      <c r="G48" s="338"/>
      <c r="H48" s="338"/>
      <c r="I48" s="307"/>
      <c r="J48" s="304"/>
      <c r="K48" s="304"/>
      <c r="L48" s="304"/>
      <c r="M48" s="304"/>
      <c r="N48" s="304"/>
      <c r="O48" s="304"/>
      <c r="P48" s="47">
        <v>0</v>
      </c>
    </row>
    <row r="49" spans="1:16">
      <c r="A49" s="57">
        <v>41828</v>
      </c>
      <c r="B49" s="25">
        <v>1170</v>
      </c>
      <c r="C49" s="76"/>
      <c r="D49" s="68"/>
      <c r="E49" s="77"/>
      <c r="F49" s="68"/>
      <c r="G49" s="68"/>
      <c r="H49" s="68"/>
      <c r="I49" s="77"/>
      <c r="J49" s="76"/>
      <c r="K49" s="76" t="str">
        <f>IF(D49&gt;0,D49*'[3]Operations INPUT'!#REF!/1000,"")</f>
        <v/>
      </c>
      <c r="L49" s="76" t="str">
        <f>IF(I49&gt;0,I49*'[3]Operations INPUT'!#REF!/1000,"")</f>
        <v/>
      </c>
      <c r="M49" s="76"/>
      <c r="N49" s="76" t="str">
        <f>IF(J49&gt;0,J49*'[3]Operations INPUT'!#REF!/1000,"")</f>
        <v/>
      </c>
      <c r="O49" s="76" t="str">
        <f>IF(C49&gt;0,C49*'[3]Operations INPUT'!A43/1000,"")</f>
        <v/>
      </c>
      <c r="P49" s="47">
        <v>1</v>
      </c>
    </row>
    <row r="50" spans="1:16">
      <c r="A50" s="57">
        <v>41829</v>
      </c>
      <c r="B50" s="25">
        <v>1172</v>
      </c>
      <c r="C50" s="303"/>
      <c r="D50" s="337"/>
      <c r="E50" s="306"/>
      <c r="F50" s="337"/>
      <c r="G50" s="337"/>
      <c r="H50" s="337"/>
      <c r="I50" s="306"/>
      <c r="J50" s="303"/>
      <c r="K50" s="302"/>
      <c r="L50" s="302"/>
      <c r="M50" s="302"/>
      <c r="N50" s="302"/>
      <c r="O50" s="302"/>
      <c r="P50" s="47">
        <v>9</v>
      </c>
    </row>
    <row r="51" spans="1:16">
      <c r="A51" s="57">
        <v>41830</v>
      </c>
      <c r="B51" s="25">
        <v>1110</v>
      </c>
      <c r="C51" s="303"/>
      <c r="D51" s="337"/>
      <c r="E51" s="306"/>
      <c r="F51" s="337"/>
      <c r="G51" s="337"/>
      <c r="H51" s="337"/>
      <c r="I51" s="306"/>
      <c r="J51" s="303"/>
      <c r="K51" s="303"/>
      <c r="L51" s="303"/>
      <c r="M51" s="303"/>
      <c r="N51" s="303"/>
      <c r="O51" s="303"/>
      <c r="P51" s="48">
        <v>1</v>
      </c>
    </row>
    <row r="52" spans="1:16">
      <c r="A52" s="57">
        <v>41831</v>
      </c>
      <c r="B52" s="25">
        <v>1202</v>
      </c>
      <c r="C52" s="303"/>
      <c r="D52" s="337"/>
      <c r="E52" s="306"/>
      <c r="F52" s="337"/>
      <c r="G52" s="337"/>
      <c r="H52" s="337"/>
      <c r="I52" s="306"/>
      <c r="J52" s="303"/>
      <c r="K52" s="303"/>
      <c r="L52" s="303"/>
      <c r="M52" s="303"/>
      <c r="N52" s="303"/>
      <c r="O52" s="303"/>
      <c r="P52" s="48">
        <v>0</v>
      </c>
    </row>
    <row r="53" spans="1:16">
      <c r="A53" s="57">
        <v>41832</v>
      </c>
      <c r="B53" s="25">
        <v>1080</v>
      </c>
      <c r="C53" s="303"/>
      <c r="D53" s="337"/>
      <c r="E53" s="306"/>
      <c r="F53" s="337"/>
      <c r="G53" s="337"/>
      <c r="H53" s="337"/>
      <c r="I53" s="306"/>
      <c r="J53" s="303"/>
      <c r="K53" s="303"/>
      <c r="L53" s="303"/>
      <c r="M53" s="303"/>
      <c r="N53" s="303"/>
      <c r="O53" s="303"/>
      <c r="P53" s="48">
        <v>14</v>
      </c>
    </row>
    <row r="54" spans="1:16">
      <c r="A54" s="57">
        <v>41833</v>
      </c>
      <c r="B54" s="25">
        <v>1339</v>
      </c>
      <c r="C54" s="303"/>
      <c r="D54" s="337"/>
      <c r="E54" s="306"/>
      <c r="F54" s="337"/>
      <c r="G54" s="337"/>
      <c r="H54" s="337"/>
      <c r="I54" s="306"/>
      <c r="J54" s="303"/>
      <c r="K54" s="303"/>
      <c r="L54" s="303"/>
      <c r="M54" s="303"/>
      <c r="N54" s="303"/>
      <c r="O54" s="303"/>
      <c r="P54" s="48">
        <v>1</v>
      </c>
    </row>
    <row r="55" spans="1:16">
      <c r="A55" s="57">
        <v>41834</v>
      </c>
      <c r="B55" s="25">
        <v>1040</v>
      </c>
      <c r="C55" s="303"/>
      <c r="D55" s="337"/>
      <c r="E55" s="306"/>
      <c r="F55" s="337"/>
      <c r="G55" s="337"/>
      <c r="H55" s="337"/>
      <c r="I55" s="306"/>
      <c r="J55" s="303"/>
      <c r="K55" s="304"/>
      <c r="L55" s="304"/>
      <c r="M55" s="304"/>
      <c r="N55" s="304"/>
      <c r="O55" s="304"/>
      <c r="P55" s="48">
        <v>3</v>
      </c>
    </row>
    <row r="56" spans="1:16">
      <c r="A56" s="57">
        <v>41835</v>
      </c>
      <c r="B56" s="25">
        <v>846</v>
      </c>
      <c r="C56" s="21">
        <v>0.89</v>
      </c>
      <c r="D56" s="25">
        <v>2</v>
      </c>
      <c r="E56" s="24">
        <v>7.1</v>
      </c>
      <c r="F56" s="25">
        <v>1</v>
      </c>
      <c r="G56" s="25">
        <v>2</v>
      </c>
      <c r="H56" s="25">
        <v>2</v>
      </c>
      <c r="I56" s="24">
        <v>6</v>
      </c>
      <c r="J56" s="21">
        <v>0.13</v>
      </c>
      <c r="K56" s="21">
        <v>2.246</v>
      </c>
      <c r="L56" s="21">
        <v>6.7380000000000004</v>
      </c>
      <c r="M56" s="21">
        <v>2.246</v>
      </c>
      <c r="N56" s="21">
        <v>0.14599000000000001</v>
      </c>
      <c r="O56" s="21">
        <v>2.246</v>
      </c>
      <c r="P56" s="47">
        <v>1</v>
      </c>
    </row>
    <row r="57" spans="1:16">
      <c r="A57" s="57">
        <v>41836</v>
      </c>
      <c r="B57" s="25">
        <v>990</v>
      </c>
      <c r="C57" s="302"/>
      <c r="D57" s="336"/>
      <c r="E57" s="305"/>
      <c r="F57" s="336"/>
      <c r="G57" s="336"/>
      <c r="H57" s="336"/>
      <c r="I57" s="305"/>
      <c r="J57" s="302"/>
      <c r="K57" s="302"/>
      <c r="L57" s="302"/>
      <c r="M57" s="302"/>
      <c r="N57" s="302"/>
      <c r="O57" s="302"/>
      <c r="P57" s="47">
        <v>0</v>
      </c>
    </row>
    <row r="58" spans="1:16">
      <c r="A58" s="57">
        <v>41837</v>
      </c>
      <c r="B58" s="25">
        <v>924</v>
      </c>
      <c r="C58" s="303"/>
      <c r="D58" s="337"/>
      <c r="E58" s="306"/>
      <c r="F58" s="337"/>
      <c r="G58" s="337"/>
      <c r="H58" s="337"/>
      <c r="I58" s="306"/>
      <c r="J58" s="303"/>
      <c r="K58" s="303"/>
      <c r="L58" s="303"/>
      <c r="M58" s="303"/>
      <c r="N58" s="303"/>
      <c r="O58" s="303"/>
      <c r="P58" s="47">
        <v>5</v>
      </c>
    </row>
    <row r="59" spans="1:16">
      <c r="A59" s="57">
        <v>41838</v>
      </c>
      <c r="B59" s="25">
        <v>1086</v>
      </c>
      <c r="C59" s="303"/>
      <c r="D59" s="337"/>
      <c r="E59" s="306"/>
      <c r="F59" s="337"/>
      <c r="G59" s="337"/>
      <c r="H59" s="337"/>
      <c r="I59" s="306"/>
      <c r="J59" s="303"/>
      <c r="K59" s="303"/>
      <c r="L59" s="303"/>
      <c r="M59" s="303"/>
      <c r="N59" s="303"/>
      <c r="O59" s="303"/>
      <c r="P59" s="47">
        <v>3</v>
      </c>
    </row>
    <row r="60" spans="1:16">
      <c r="A60" s="57">
        <v>41839</v>
      </c>
      <c r="B60" s="25">
        <v>1088</v>
      </c>
      <c r="C60" s="303"/>
      <c r="D60" s="337"/>
      <c r="E60" s="306"/>
      <c r="F60" s="337"/>
      <c r="G60" s="337"/>
      <c r="H60" s="337"/>
      <c r="I60" s="306"/>
      <c r="J60" s="303"/>
      <c r="K60" s="303"/>
      <c r="L60" s="303"/>
      <c r="M60" s="303"/>
      <c r="N60" s="303"/>
      <c r="O60" s="303"/>
      <c r="P60" s="48">
        <v>10</v>
      </c>
    </row>
    <row r="61" spans="1:16">
      <c r="A61" s="57">
        <v>41840</v>
      </c>
      <c r="B61" s="25">
        <v>1361</v>
      </c>
      <c r="C61" s="303"/>
      <c r="D61" s="337"/>
      <c r="E61" s="306"/>
      <c r="F61" s="337"/>
      <c r="G61" s="337"/>
      <c r="H61" s="337"/>
      <c r="I61" s="306"/>
      <c r="J61" s="303"/>
      <c r="K61" s="303"/>
      <c r="L61" s="303"/>
      <c r="M61" s="303"/>
      <c r="N61" s="303"/>
      <c r="O61" s="303"/>
      <c r="P61" s="47">
        <v>0</v>
      </c>
    </row>
    <row r="62" spans="1:16">
      <c r="A62" s="57">
        <v>41841</v>
      </c>
      <c r="B62" s="25">
        <v>1055</v>
      </c>
      <c r="C62" s="304"/>
      <c r="D62" s="338"/>
      <c r="E62" s="307"/>
      <c r="F62" s="338"/>
      <c r="G62" s="338"/>
      <c r="H62" s="338"/>
      <c r="I62" s="307"/>
      <c r="J62" s="304"/>
      <c r="K62" s="304"/>
      <c r="L62" s="304"/>
      <c r="M62" s="304"/>
      <c r="N62" s="304"/>
      <c r="O62" s="304"/>
      <c r="P62" s="48">
        <v>0</v>
      </c>
    </row>
    <row r="63" spans="1:16">
      <c r="A63" s="57">
        <v>41842</v>
      </c>
      <c r="B63" s="25">
        <v>972</v>
      </c>
      <c r="C63" s="76"/>
      <c r="D63" s="68"/>
      <c r="E63" s="77"/>
      <c r="F63" s="68"/>
      <c r="G63" s="68"/>
      <c r="H63" s="68"/>
      <c r="I63" s="77"/>
      <c r="J63" s="76"/>
      <c r="K63" s="76" t="str">
        <f>IF(D63&gt;0,D63*'[3]Operations INPUT'!#REF!/1000,"")</f>
        <v/>
      </c>
      <c r="L63" s="76" t="str">
        <f>IF(I63&gt;0,I63*'[3]Operations INPUT'!#REF!/1000,"")</f>
        <v/>
      </c>
      <c r="M63" s="76"/>
      <c r="N63" s="76" t="str">
        <f>IF(J63&gt;0,J63*'[3]Operations INPUT'!#REF!/1000,"")</f>
        <v/>
      </c>
      <c r="O63" s="76" t="str">
        <f>IF(C63&gt;0,C63*'[3]Operations INPUT'!A57/1000,"")</f>
        <v/>
      </c>
      <c r="P63" s="48">
        <v>0</v>
      </c>
    </row>
    <row r="64" spans="1:16">
      <c r="A64" s="57">
        <v>41843</v>
      </c>
      <c r="B64" s="25">
        <v>974</v>
      </c>
      <c r="C64" s="303"/>
      <c r="D64" s="337"/>
      <c r="E64" s="306"/>
      <c r="F64" s="337"/>
      <c r="G64" s="337"/>
      <c r="H64" s="337"/>
      <c r="I64" s="306"/>
      <c r="J64" s="303"/>
      <c r="K64" s="302"/>
      <c r="L64" s="302"/>
      <c r="M64" s="302"/>
      <c r="N64" s="302"/>
      <c r="O64" s="302"/>
      <c r="P64" s="47">
        <v>0</v>
      </c>
    </row>
    <row r="65" spans="1:16">
      <c r="A65" s="57">
        <v>41844</v>
      </c>
      <c r="B65" s="25">
        <v>1489</v>
      </c>
      <c r="C65" s="303"/>
      <c r="D65" s="337"/>
      <c r="E65" s="306"/>
      <c r="F65" s="337"/>
      <c r="G65" s="337"/>
      <c r="H65" s="337"/>
      <c r="I65" s="306"/>
      <c r="J65" s="303"/>
      <c r="K65" s="303"/>
      <c r="L65" s="303"/>
      <c r="M65" s="303"/>
      <c r="N65" s="303"/>
      <c r="O65" s="303"/>
      <c r="P65" s="47">
        <v>0</v>
      </c>
    </row>
    <row r="66" spans="1:16">
      <c r="A66" s="57">
        <v>41845</v>
      </c>
      <c r="B66" s="25">
        <v>1205</v>
      </c>
      <c r="C66" s="303"/>
      <c r="D66" s="337"/>
      <c r="E66" s="306"/>
      <c r="F66" s="337"/>
      <c r="G66" s="337"/>
      <c r="H66" s="337"/>
      <c r="I66" s="306"/>
      <c r="J66" s="303"/>
      <c r="K66" s="303"/>
      <c r="L66" s="303"/>
      <c r="M66" s="303"/>
      <c r="N66" s="303"/>
      <c r="O66" s="303"/>
      <c r="P66" s="47">
        <v>0</v>
      </c>
    </row>
    <row r="67" spans="1:16">
      <c r="A67" s="57">
        <v>41846</v>
      </c>
      <c r="B67" s="25">
        <v>1157</v>
      </c>
      <c r="C67" s="303"/>
      <c r="D67" s="337"/>
      <c r="E67" s="306"/>
      <c r="F67" s="337"/>
      <c r="G67" s="337"/>
      <c r="H67" s="337"/>
      <c r="I67" s="306"/>
      <c r="J67" s="303"/>
      <c r="K67" s="303"/>
      <c r="L67" s="303"/>
      <c r="M67" s="303"/>
      <c r="N67" s="303"/>
      <c r="O67" s="303"/>
      <c r="P67" s="48">
        <v>0</v>
      </c>
    </row>
    <row r="68" spans="1:16">
      <c r="A68" s="57">
        <v>41847</v>
      </c>
      <c r="B68" s="25">
        <v>1083</v>
      </c>
      <c r="C68" s="303"/>
      <c r="D68" s="337"/>
      <c r="E68" s="306"/>
      <c r="F68" s="337"/>
      <c r="G68" s="337"/>
      <c r="H68" s="337"/>
      <c r="I68" s="306"/>
      <c r="J68" s="303"/>
      <c r="K68" s="303"/>
      <c r="L68" s="303"/>
      <c r="M68" s="303"/>
      <c r="N68" s="303"/>
      <c r="O68" s="303"/>
      <c r="P68" s="48">
        <v>28</v>
      </c>
    </row>
    <row r="69" spans="1:16">
      <c r="A69" s="57">
        <v>41848</v>
      </c>
      <c r="B69" s="25">
        <v>836</v>
      </c>
      <c r="C69" s="303"/>
      <c r="D69" s="337"/>
      <c r="E69" s="306"/>
      <c r="F69" s="337"/>
      <c r="G69" s="337"/>
      <c r="H69" s="337"/>
      <c r="I69" s="306"/>
      <c r="J69" s="303"/>
      <c r="K69" s="304"/>
      <c r="L69" s="304"/>
      <c r="M69" s="304"/>
      <c r="N69" s="304"/>
      <c r="O69" s="304"/>
      <c r="P69" s="47">
        <v>59</v>
      </c>
    </row>
    <row r="70" spans="1:16">
      <c r="A70" s="57">
        <v>41849</v>
      </c>
      <c r="B70" s="25">
        <v>1450</v>
      </c>
      <c r="C70" s="21">
        <v>0.5</v>
      </c>
      <c r="D70" s="25">
        <v>2</v>
      </c>
      <c r="E70" s="24">
        <v>7.1</v>
      </c>
      <c r="F70" s="25">
        <v>1</v>
      </c>
      <c r="G70" s="25">
        <v>4</v>
      </c>
      <c r="H70" s="25">
        <v>2</v>
      </c>
      <c r="I70" s="24">
        <v>4.8</v>
      </c>
      <c r="J70" s="21">
        <v>0.09</v>
      </c>
      <c r="K70" s="21">
        <v>2.63</v>
      </c>
      <c r="L70" s="21">
        <v>6.3120000000000003</v>
      </c>
      <c r="M70" s="21">
        <v>2.63</v>
      </c>
      <c r="N70" s="21">
        <v>0.11835</v>
      </c>
      <c r="O70" s="21">
        <v>5.26</v>
      </c>
      <c r="P70" s="48">
        <v>16</v>
      </c>
    </row>
    <row r="71" spans="1:16">
      <c r="A71" s="57">
        <v>41850</v>
      </c>
      <c r="B71" s="25">
        <v>1147</v>
      </c>
      <c r="C71" s="302"/>
      <c r="D71" s="336"/>
      <c r="E71" s="305"/>
      <c r="F71" s="336"/>
      <c r="G71" s="336"/>
      <c r="H71" s="336"/>
      <c r="I71" s="305"/>
      <c r="J71" s="302"/>
      <c r="K71" s="302"/>
      <c r="L71" s="302"/>
      <c r="M71" s="302"/>
      <c r="N71" s="302"/>
      <c r="O71" s="302"/>
      <c r="P71" s="47">
        <v>0</v>
      </c>
    </row>
    <row r="72" spans="1:16">
      <c r="A72" s="57">
        <v>41851</v>
      </c>
      <c r="B72" s="25">
        <v>886</v>
      </c>
      <c r="C72" s="303"/>
      <c r="D72" s="337"/>
      <c r="E72" s="306"/>
      <c r="F72" s="337"/>
      <c r="G72" s="337"/>
      <c r="H72" s="337"/>
      <c r="I72" s="306"/>
      <c r="J72" s="303"/>
      <c r="K72" s="303"/>
      <c r="L72" s="303"/>
      <c r="M72" s="303"/>
      <c r="N72" s="303"/>
      <c r="O72" s="303"/>
      <c r="P72" s="47">
        <v>0</v>
      </c>
    </row>
    <row r="73" spans="1:16">
      <c r="A73" s="57">
        <v>41852</v>
      </c>
      <c r="B73" s="25">
        <v>1067</v>
      </c>
      <c r="C73" s="303"/>
      <c r="D73" s="337"/>
      <c r="E73" s="306"/>
      <c r="F73" s="337"/>
      <c r="G73" s="337"/>
      <c r="H73" s="337"/>
      <c r="I73" s="306"/>
      <c r="J73" s="303"/>
      <c r="K73" s="303"/>
      <c r="L73" s="303"/>
      <c r="M73" s="303"/>
      <c r="N73" s="303"/>
      <c r="O73" s="303"/>
      <c r="P73" s="47">
        <v>0</v>
      </c>
    </row>
    <row r="74" spans="1:16">
      <c r="A74" s="57">
        <v>41853</v>
      </c>
      <c r="B74" s="25">
        <v>1188</v>
      </c>
      <c r="C74" s="303"/>
      <c r="D74" s="337"/>
      <c r="E74" s="306"/>
      <c r="F74" s="337"/>
      <c r="G74" s="337"/>
      <c r="H74" s="337"/>
      <c r="I74" s="306"/>
      <c r="J74" s="303"/>
      <c r="K74" s="303"/>
      <c r="L74" s="303"/>
      <c r="M74" s="303"/>
      <c r="N74" s="303"/>
      <c r="O74" s="303"/>
      <c r="P74" s="47">
        <v>0</v>
      </c>
    </row>
    <row r="75" spans="1:16">
      <c r="A75" s="57">
        <v>41854</v>
      </c>
      <c r="B75" s="25">
        <v>1343</v>
      </c>
      <c r="C75" s="303"/>
      <c r="D75" s="337"/>
      <c r="E75" s="306"/>
      <c r="F75" s="337"/>
      <c r="G75" s="337"/>
      <c r="H75" s="337"/>
      <c r="I75" s="306"/>
      <c r="J75" s="303"/>
      <c r="K75" s="303"/>
      <c r="L75" s="303"/>
      <c r="M75" s="303"/>
      <c r="N75" s="303"/>
      <c r="O75" s="303"/>
      <c r="P75" s="47">
        <v>1</v>
      </c>
    </row>
    <row r="76" spans="1:16">
      <c r="A76" s="57">
        <v>41855</v>
      </c>
      <c r="B76" s="25">
        <v>898</v>
      </c>
      <c r="C76" s="304"/>
      <c r="D76" s="338"/>
      <c r="E76" s="307"/>
      <c r="F76" s="338"/>
      <c r="G76" s="338"/>
      <c r="H76" s="338"/>
      <c r="I76" s="307"/>
      <c r="J76" s="304"/>
      <c r="K76" s="304"/>
      <c r="L76" s="304"/>
      <c r="M76" s="304"/>
      <c r="N76" s="304"/>
      <c r="O76" s="304"/>
      <c r="P76" s="47">
        <v>1</v>
      </c>
    </row>
    <row r="77" spans="1:16">
      <c r="A77" s="57">
        <v>41856</v>
      </c>
      <c r="B77" s="25">
        <v>1195</v>
      </c>
      <c r="C77" s="76"/>
      <c r="D77" s="68"/>
      <c r="E77" s="77"/>
      <c r="F77" s="68"/>
      <c r="G77" s="68"/>
      <c r="H77" s="68"/>
      <c r="I77" s="77"/>
      <c r="J77" s="76"/>
      <c r="K77" s="76" t="str">
        <f>IF(D77&gt;0,D77*'[3]Operations INPUT'!#REF!/1000,"")</f>
        <v/>
      </c>
      <c r="L77" s="76" t="str">
        <f>IF(I77&gt;0,I77*'[3]Operations INPUT'!#REF!/1000,"")</f>
        <v/>
      </c>
      <c r="M77" s="76"/>
      <c r="N77" s="76" t="str">
        <f>IF(J77&gt;0,J77*'[3]Operations INPUT'!#REF!/1000,"")</f>
        <v/>
      </c>
      <c r="O77" s="76" t="str">
        <f>IF(C77&gt;0,C77*'[3]Operations INPUT'!A71/1000,"")</f>
        <v/>
      </c>
      <c r="P77" s="47">
        <v>0</v>
      </c>
    </row>
    <row r="78" spans="1:16">
      <c r="A78" s="57">
        <v>41857</v>
      </c>
      <c r="B78" s="25">
        <v>1218</v>
      </c>
      <c r="C78" s="303"/>
      <c r="D78" s="337"/>
      <c r="E78" s="306"/>
      <c r="F78" s="337"/>
      <c r="G78" s="337"/>
      <c r="H78" s="337"/>
      <c r="I78" s="306"/>
      <c r="J78" s="303"/>
      <c r="K78" s="302"/>
      <c r="L78" s="302"/>
      <c r="M78" s="302"/>
      <c r="N78" s="302"/>
      <c r="O78" s="302"/>
      <c r="P78" s="47">
        <v>1</v>
      </c>
    </row>
    <row r="79" spans="1:16">
      <c r="A79" s="57">
        <v>41858</v>
      </c>
      <c r="B79" s="25">
        <v>1226</v>
      </c>
      <c r="C79" s="303"/>
      <c r="D79" s="337"/>
      <c r="E79" s="306"/>
      <c r="F79" s="337"/>
      <c r="G79" s="337"/>
      <c r="H79" s="337"/>
      <c r="I79" s="306"/>
      <c r="J79" s="303"/>
      <c r="K79" s="303"/>
      <c r="L79" s="303"/>
      <c r="M79" s="303"/>
      <c r="N79" s="303"/>
      <c r="O79" s="303"/>
      <c r="P79" s="47">
        <v>0</v>
      </c>
    </row>
    <row r="80" spans="1:16">
      <c r="A80" s="57">
        <v>41859</v>
      </c>
      <c r="B80" s="25">
        <v>1276</v>
      </c>
      <c r="C80" s="303"/>
      <c r="D80" s="337"/>
      <c r="E80" s="306"/>
      <c r="F80" s="337"/>
      <c r="G80" s="337"/>
      <c r="H80" s="337"/>
      <c r="I80" s="306"/>
      <c r="J80" s="303"/>
      <c r="K80" s="303"/>
      <c r="L80" s="303"/>
      <c r="M80" s="303"/>
      <c r="N80" s="303"/>
      <c r="O80" s="303"/>
      <c r="P80" s="47">
        <v>0</v>
      </c>
    </row>
    <row r="81" spans="1:16">
      <c r="A81" s="57">
        <v>41860</v>
      </c>
      <c r="B81" s="25">
        <v>1101</v>
      </c>
      <c r="C81" s="303"/>
      <c r="D81" s="337"/>
      <c r="E81" s="306"/>
      <c r="F81" s="337"/>
      <c r="G81" s="337"/>
      <c r="H81" s="337"/>
      <c r="I81" s="306"/>
      <c r="J81" s="303"/>
      <c r="K81" s="303"/>
      <c r="L81" s="303"/>
      <c r="M81" s="303"/>
      <c r="N81" s="303"/>
      <c r="O81" s="303"/>
      <c r="P81" s="47">
        <v>0</v>
      </c>
    </row>
    <row r="82" spans="1:16">
      <c r="A82" s="57">
        <v>41861</v>
      </c>
      <c r="B82" s="25">
        <v>1015</v>
      </c>
      <c r="C82" s="303"/>
      <c r="D82" s="337"/>
      <c r="E82" s="306"/>
      <c r="F82" s="337"/>
      <c r="G82" s="337"/>
      <c r="H82" s="337"/>
      <c r="I82" s="306"/>
      <c r="J82" s="303"/>
      <c r="K82" s="303"/>
      <c r="L82" s="303"/>
      <c r="M82" s="303"/>
      <c r="N82" s="303"/>
      <c r="O82" s="303"/>
      <c r="P82" s="47">
        <v>0</v>
      </c>
    </row>
    <row r="83" spans="1:16">
      <c r="A83" s="57">
        <v>41862</v>
      </c>
      <c r="B83" s="25">
        <v>1284</v>
      </c>
      <c r="C83" s="303"/>
      <c r="D83" s="337"/>
      <c r="E83" s="306"/>
      <c r="F83" s="337"/>
      <c r="G83" s="337"/>
      <c r="H83" s="337"/>
      <c r="I83" s="306"/>
      <c r="J83" s="303"/>
      <c r="K83" s="304"/>
      <c r="L83" s="304"/>
      <c r="M83" s="304"/>
      <c r="N83" s="304"/>
      <c r="O83" s="304"/>
      <c r="P83" s="47">
        <v>0</v>
      </c>
    </row>
    <row r="84" spans="1:16">
      <c r="A84" s="57">
        <v>41863</v>
      </c>
      <c r="B84" s="25">
        <v>1176</v>
      </c>
      <c r="C84" s="21">
        <v>0.52</v>
      </c>
      <c r="D84" s="25">
        <v>2</v>
      </c>
      <c r="E84" s="24">
        <v>8.1</v>
      </c>
      <c r="F84" s="25">
        <v>11</v>
      </c>
      <c r="G84" s="25">
        <v>2</v>
      </c>
      <c r="H84" s="25">
        <v>2</v>
      </c>
      <c r="I84" s="24">
        <v>4.5999999999999996</v>
      </c>
      <c r="J84" s="21">
        <v>0.11</v>
      </c>
      <c r="K84" s="21">
        <v>2.552</v>
      </c>
      <c r="L84" s="21">
        <v>5.8695999999999993</v>
      </c>
      <c r="M84" s="21">
        <v>2.552</v>
      </c>
      <c r="N84" s="21">
        <v>0.14036000000000001</v>
      </c>
      <c r="O84" s="21">
        <v>2.552</v>
      </c>
      <c r="P84" s="47">
        <v>1</v>
      </c>
    </row>
    <row r="85" spans="1:16">
      <c r="A85" s="57">
        <v>41864</v>
      </c>
      <c r="B85" s="25">
        <v>1235</v>
      </c>
      <c r="C85" s="302"/>
      <c r="D85" s="336"/>
      <c r="E85" s="305"/>
      <c r="F85" s="336"/>
      <c r="G85" s="336"/>
      <c r="H85" s="336"/>
      <c r="I85" s="305"/>
      <c r="J85" s="302"/>
      <c r="K85" s="302"/>
      <c r="L85" s="302"/>
      <c r="M85" s="302"/>
      <c r="N85" s="302"/>
      <c r="O85" s="302"/>
      <c r="P85" s="47">
        <v>0</v>
      </c>
    </row>
    <row r="86" spans="1:16">
      <c r="A86" s="57">
        <v>41865</v>
      </c>
      <c r="B86" s="25">
        <v>1196</v>
      </c>
      <c r="C86" s="303"/>
      <c r="D86" s="337"/>
      <c r="E86" s="306"/>
      <c r="F86" s="337"/>
      <c r="G86" s="337"/>
      <c r="H86" s="337"/>
      <c r="I86" s="306"/>
      <c r="J86" s="303"/>
      <c r="K86" s="303"/>
      <c r="L86" s="303"/>
      <c r="M86" s="303"/>
      <c r="N86" s="303"/>
      <c r="O86" s="303"/>
      <c r="P86" s="47">
        <v>0</v>
      </c>
    </row>
    <row r="87" spans="1:16">
      <c r="A87" s="57">
        <v>41866</v>
      </c>
      <c r="B87" s="25">
        <v>1013</v>
      </c>
      <c r="C87" s="303"/>
      <c r="D87" s="337"/>
      <c r="E87" s="306"/>
      <c r="F87" s="337"/>
      <c r="G87" s="337"/>
      <c r="H87" s="337"/>
      <c r="I87" s="306"/>
      <c r="J87" s="303"/>
      <c r="K87" s="303"/>
      <c r="L87" s="303"/>
      <c r="M87" s="303"/>
      <c r="N87" s="303"/>
      <c r="O87" s="303"/>
      <c r="P87" s="47">
        <v>0</v>
      </c>
    </row>
    <row r="88" spans="1:16">
      <c r="A88" s="57">
        <v>41867</v>
      </c>
      <c r="B88" s="25">
        <v>1196</v>
      </c>
      <c r="C88" s="303"/>
      <c r="D88" s="337"/>
      <c r="E88" s="306"/>
      <c r="F88" s="337"/>
      <c r="G88" s="337"/>
      <c r="H88" s="337"/>
      <c r="I88" s="306"/>
      <c r="J88" s="303"/>
      <c r="K88" s="303"/>
      <c r="L88" s="303"/>
      <c r="M88" s="303"/>
      <c r="N88" s="303"/>
      <c r="O88" s="303"/>
      <c r="P88" s="47">
        <v>0</v>
      </c>
    </row>
    <row r="89" spans="1:16">
      <c r="A89" s="57">
        <v>41868</v>
      </c>
      <c r="B89" s="25">
        <v>1445</v>
      </c>
      <c r="C89" s="303"/>
      <c r="D89" s="337"/>
      <c r="E89" s="306"/>
      <c r="F89" s="337"/>
      <c r="G89" s="337"/>
      <c r="H89" s="337"/>
      <c r="I89" s="306"/>
      <c r="J89" s="303"/>
      <c r="K89" s="303"/>
      <c r="L89" s="303"/>
      <c r="M89" s="303"/>
      <c r="N89" s="303"/>
      <c r="O89" s="303"/>
      <c r="P89" s="47">
        <v>0</v>
      </c>
    </row>
    <row r="90" spans="1:16">
      <c r="A90" s="57">
        <v>41869</v>
      </c>
      <c r="B90" s="25">
        <v>1755</v>
      </c>
      <c r="C90" s="304"/>
      <c r="D90" s="338"/>
      <c r="E90" s="307"/>
      <c r="F90" s="338"/>
      <c r="G90" s="338"/>
      <c r="H90" s="338"/>
      <c r="I90" s="307"/>
      <c r="J90" s="304"/>
      <c r="K90" s="304"/>
      <c r="L90" s="304"/>
      <c r="M90" s="304"/>
      <c r="N90" s="304"/>
      <c r="O90" s="304"/>
      <c r="P90" s="47">
        <v>0</v>
      </c>
    </row>
    <row r="91" spans="1:16">
      <c r="A91" s="57">
        <v>41870</v>
      </c>
      <c r="B91" s="25">
        <v>1205</v>
      </c>
      <c r="C91" s="76"/>
      <c r="D91" s="68"/>
      <c r="E91" s="77"/>
      <c r="F91" s="68"/>
      <c r="G91" s="68"/>
      <c r="H91" s="68"/>
      <c r="I91" s="77"/>
      <c r="J91" s="76"/>
      <c r="K91" s="76" t="str">
        <f>IF(D91&gt;0,D91*'[3]Operations INPUT'!#REF!/1000,"")</f>
        <v/>
      </c>
      <c r="L91" s="76" t="str">
        <f>IF(I91&gt;0,I91*'[3]Operations INPUT'!#REF!/1000,"")</f>
        <v/>
      </c>
      <c r="M91" s="76"/>
      <c r="N91" s="76" t="str">
        <f>IF(J91&gt;0,J91*'[3]Operations INPUT'!#REF!/1000,"")</f>
        <v/>
      </c>
      <c r="O91" s="76" t="str">
        <f>IF(C91&gt;0,C91*'[3]Operations INPUT'!A85/1000,"")</f>
        <v/>
      </c>
      <c r="P91" s="47">
        <v>0</v>
      </c>
    </row>
    <row r="92" spans="1:16">
      <c r="A92" s="57">
        <v>41871</v>
      </c>
      <c r="B92" s="25">
        <v>1653</v>
      </c>
      <c r="C92" s="303"/>
      <c r="D92" s="337"/>
      <c r="E92" s="306"/>
      <c r="F92" s="337"/>
      <c r="G92" s="337"/>
      <c r="H92" s="337"/>
      <c r="I92" s="306"/>
      <c r="J92" s="303"/>
      <c r="K92" s="302"/>
      <c r="L92" s="302"/>
      <c r="M92" s="302"/>
      <c r="N92" s="302"/>
      <c r="O92" s="302"/>
      <c r="P92" s="47">
        <v>7</v>
      </c>
    </row>
    <row r="93" spans="1:16">
      <c r="A93" s="57">
        <v>41872</v>
      </c>
      <c r="B93" s="25">
        <v>1143</v>
      </c>
      <c r="C93" s="303"/>
      <c r="D93" s="337"/>
      <c r="E93" s="306"/>
      <c r="F93" s="337"/>
      <c r="G93" s="337"/>
      <c r="H93" s="337"/>
      <c r="I93" s="306"/>
      <c r="J93" s="303"/>
      <c r="K93" s="303"/>
      <c r="L93" s="303"/>
      <c r="M93" s="303"/>
      <c r="N93" s="303"/>
      <c r="O93" s="303"/>
      <c r="P93" s="47">
        <v>0</v>
      </c>
    </row>
    <row r="94" spans="1:16">
      <c r="A94" s="57">
        <v>41873</v>
      </c>
      <c r="B94" s="25">
        <v>1532</v>
      </c>
      <c r="C94" s="303"/>
      <c r="D94" s="337"/>
      <c r="E94" s="306"/>
      <c r="F94" s="337"/>
      <c r="G94" s="337"/>
      <c r="H94" s="337"/>
      <c r="I94" s="306"/>
      <c r="J94" s="303"/>
      <c r="K94" s="303"/>
      <c r="L94" s="303"/>
      <c r="M94" s="303"/>
      <c r="N94" s="303"/>
      <c r="O94" s="303"/>
      <c r="P94" s="47">
        <v>0</v>
      </c>
    </row>
    <row r="95" spans="1:16">
      <c r="A95" s="57">
        <v>41874</v>
      </c>
      <c r="B95" s="25">
        <v>1688</v>
      </c>
      <c r="C95" s="303"/>
      <c r="D95" s="337"/>
      <c r="E95" s="306"/>
      <c r="F95" s="337"/>
      <c r="G95" s="337"/>
      <c r="H95" s="337"/>
      <c r="I95" s="306"/>
      <c r="J95" s="303"/>
      <c r="K95" s="303"/>
      <c r="L95" s="303"/>
      <c r="M95" s="303"/>
      <c r="N95" s="303"/>
      <c r="O95" s="303"/>
      <c r="P95" s="47">
        <v>15.5</v>
      </c>
    </row>
    <row r="96" spans="1:16">
      <c r="A96" s="57">
        <v>41875</v>
      </c>
      <c r="B96" s="25">
        <v>3292</v>
      </c>
      <c r="C96" s="303"/>
      <c r="D96" s="337"/>
      <c r="E96" s="306"/>
      <c r="F96" s="337"/>
      <c r="G96" s="337"/>
      <c r="H96" s="337"/>
      <c r="I96" s="306"/>
      <c r="J96" s="303"/>
      <c r="K96" s="303"/>
      <c r="L96" s="303"/>
      <c r="M96" s="303"/>
      <c r="N96" s="303"/>
      <c r="O96" s="303"/>
      <c r="P96" s="47">
        <v>11</v>
      </c>
    </row>
    <row r="97" spans="1:16">
      <c r="A97" s="57">
        <v>41876</v>
      </c>
      <c r="B97" s="25">
        <v>2046</v>
      </c>
      <c r="C97" s="303"/>
      <c r="D97" s="337"/>
      <c r="E97" s="306"/>
      <c r="F97" s="337"/>
      <c r="G97" s="337"/>
      <c r="H97" s="337"/>
      <c r="I97" s="306"/>
      <c r="J97" s="303"/>
      <c r="K97" s="304"/>
      <c r="L97" s="304"/>
      <c r="M97" s="304"/>
      <c r="N97" s="304"/>
      <c r="O97" s="304"/>
      <c r="P97" s="48">
        <v>25</v>
      </c>
    </row>
    <row r="98" spans="1:16">
      <c r="A98" s="57">
        <v>41877</v>
      </c>
      <c r="B98" s="25">
        <v>1944</v>
      </c>
      <c r="C98" s="21">
        <v>0.23</v>
      </c>
      <c r="D98" s="25">
        <v>2</v>
      </c>
      <c r="E98" s="24">
        <v>7.2</v>
      </c>
      <c r="F98" s="25">
        <v>3</v>
      </c>
      <c r="G98" s="25">
        <v>4</v>
      </c>
      <c r="H98" s="25">
        <v>2</v>
      </c>
      <c r="I98" s="24">
        <v>2.2999999999999998</v>
      </c>
      <c r="J98" s="21">
        <v>0.13</v>
      </c>
      <c r="K98" s="21">
        <v>3.722</v>
      </c>
      <c r="L98" s="21">
        <v>4.2802999999999995</v>
      </c>
      <c r="M98" s="21">
        <v>3.722</v>
      </c>
      <c r="N98" s="21">
        <v>0.24193000000000001</v>
      </c>
      <c r="O98" s="21">
        <v>7.444</v>
      </c>
      <c r="P98" s="48">
        <v>57</v>
      </c>
    </row>
    <row r="99" spans="1:16">
      <c r="A99" s="57">
        <v>41878</v>
      </c>
      <c r="B99" s="25">
        <v>1940</v>
      </c>
      <c r="C99" s="302"/>
      <c r="D99" s="336"/>
      <c r="E99" s="305"/>
      <c r="F99" s="336"/>
      <c r="G99" s="336"/>
      <c r="H99" s="336"/>
      <c r="I99" s="305"/>
      <c r="J99" s="302"/>
      <c r="K99" s="302"/>
      <c r="L99" s="302"/>
      <c r="M99" s="302"/>
      <c r="N99" s="302"/>
      <c r="O99" s="302"/>
      <c r="P99" s="48">
        <v>1</v>
      </c>
    </row>
    <row r="100" spans="1:16">
      <c r="A100" s="57">
        <v>41879</v>
      </c>
      <c r="B100" s="25">
        <v>3574</v>
      </c>
      <c r="C100" s="303"/>
      <c r="D100" s="337"/>
      <c r="E100" s="306"/>
      <c r="F100" s="337"/>
      <c r="G100" s="337"/>
      <c r="H100" s="337"/>
      <c r="I100" s="306"/>
      <c r="J100" s="303"/>
      <c r="K100" s="303"/>
      <c r="L100" s="303"/>
      <c r="M100" s="303"/>
      <c r="N100" s="303"/>
      <c r="O100" s="303"/>
      <c r="P100" s="48">
        <v>32</v>
      </c>
    </row>
    <row r="101" spans="1:16">
      <c r="A101" s="57">
        <v>41880</v>
      </c>
      <c r="B101" s="25">
        <v>3856</v>
      </c>
      <c r="C101" s="303"/>
      <c r="D101" s="337"/>
      <c r="E101" s="306"/>
      <c r="F101" s="337"/>
      <c r="G101" s="337"/>
      <c r="H101" s="337"/>
      <c r="I101" s="306"/>
      <c r="J101" s="303"/>
      <c r="K101" s="303"/>
      <c r="L101" s="303"/>
      <c r="M101" s="303"/>
      <c r="N101" s="303"/>
      <c r="O101" s="303"/>
      <c r="P101" s="48">
        <v>5</v>
      </c>
    </row>
    <row r="102" spans="1:16">
      <c r="A102" s="57">
        <v>41881</v>
      </c>
      <c r="B102" s="25">
        <v>2767</v>
      </c>
      <c r="C102" s="303"/>
      <c r="D102" s="337"/>
      <c r="E102" s="306"/>
      <c r="F102" s="337"/>
      <c r="G102" s="337"/>
      <c r="H102" s="337"/>
      <c r="I102" s="306"/>
      <c r="J102" s="303"/>
      <c r="K102" s="303"/>
      <c r="L102" s="303"/>
      <c r="M102" s="303"/>
      <c r="N102" s="303"/>
      <c r="O102" s="303"/>
      <c r="P102" s="47">
        <v>0</v>
      </c>
    </row>
    <row r="103" spans="1:16">
      <c r="A103" s="57">
        <v>41882</v>
      </c>
      <c r="B103" s="25">
        <v>2118</v>
      </c>
      <c r="C103" s="303"/>
      <c r="D103" s="337"/>
      <c r="E103" s="306"/>
      <c r="F103" s="337"/>
      <c r="G103" s="337"/>
      <c r="H103" s="337"/>
      <c r="I103" s="306"/>
      <c r="J103" s="303"/>
      <c r="K103" s="303"/>
      <c r="L103" s="303"/>
      <c r="M103" s="303"/>
      <c r="N103" s="303"/>
      <c r="O103" s="303"/>
      <c r="P103" s="47">
        <v>0</v>
      </c>
    </row>
    <row r="104" spans="1:16">
      <c r="A104" s="57">
        <v>41883</v>
      </c>
      <c r="B104" s="25">
        <v>1985</v>
      </c>
      <c r="C104" s="304"/>
      <c r="D104" s="338"/>
      <c r="E104" s="307"/>
      <c r="F104" s="338"/>
      <c r="G104" s="338"/>
      <c r="H104" s="338"/>
      <c r="I104" s="307"/>
      <c r="J104" s="304"/>
      <c r="K104" s="304"/>
      <c r="L104" s="304"/>
      <c r="M104" s="304"/>
      <c r="N104" s="304"/>
      <c r="O104" s="304"/>
      <c r="P104" s="47">
        <v>1.5</v>
      </c>
    </row>
    <row r="105" spans="1:16">
      <c r="A105" s="57">
        <v>41884</v>
      </c>
      <c r="B105" s="25">
        <v>1865</v>
      </c>
      <c r="C105" s="76"/>
      <c r="D105" s="68"/>
      <c r="E105" s="77"/>
      <c r="F105" s="68"/>
      <c r="G105" s="68"/>
      <c r="H105" s="68"/>
      <c r="I105" s="77"/>
      <c r="J105" s="76"/>
      <c r="K105" s="76" t="str">
        <f>IF(D105&gt;0,D105*'[3]Operations INPUT'!#REF!/1000,"")</f>
        <v/>
      </c>
      <c r="L105" s="76" t="str">
        <f>IF(I105&gt;0,I105*'[3]Operations INPUT'!#REF!/1000,"")</f>
        <v/>
      </c>
      <c r="M105" s="76"/>
      <c r="N105" s="76" t="str">
        <f>IF(J105&gt;0,J105*'[3]Operations INPUT'!#REF!/1000,"")</f>
        <v/>
      </c>
      <c r="O105" s="76" t="str">
        <f>IF(C105&gt;0,C105*'[3]Operations INPUT'!A99/1000,"")</f>
        <v/>
      </c>
      <c r="P105" s="47">
        <v>0</v>
      </c>
    </row>
    <row r="106" spans="1:16">
      <c r="A106" s="57">
        <v>41885</v>
      </c>
      <c r="B106" s="25">
        <v>2146</v>
      </c>
      <c r="C106" s="303"/>
      <c r="D106" s="337"/>
      <c r="E106" s="306"/>
      <c r="F106" s="337"/>
      <c r="G106" s="337"/>
      <c r="H106" s="337"/>
      <c r="I106" s="306"/>
      <c r="J106" s="303"/>
      <c r="K106" s="302"/>
      <c r="L106" s="302"/>
      <c r="M106" s="302"/>
      <c r="N106" s="302"/>
      <c r="O106" s="302"/>
      <c r="P106" s="47">
        <v>9</v>
      </c>
    </row>
    <row r="107" spans="1:16">
      <c r="A107" s="57">
        <v>41886</v>
      </c>
      <c r="B107" s="25">
        <v>1592</v>
      </c>
      <c r="C107" s="303"/>
      <c r="D107" s="337"/>
      <c r="E107" s="306"/>
      <c r="F107" s="337"/>
      <c r="G107" s="337"/>
      <c r="H107" s="337"/>
      <c r="I107" s="306"/>
      <c r="J107" s="303"/>
      <c r="K107" s="303"/>
      <c r="L107" s="303"/>
      <c r="M107" s="303"/>
      <c r="N107" s="303"/>
      <c r="O107" s="303"/>
      <c r="P107" s="47">
        <v>9</v>
      </c>
    </row>
    <row r="108" spans="1:16">
      <c r="A108" s="57">
        <v>41887</v>
      </c>
      <c r="B108" s="25">
        <v>1650</v>
      </c>
      <c r="C108" s="303"/>
      <c r="D108" s="337"/>
      <c r="E108" s="306"/>
      <c r="F108" s="337"/>
      <c r="G108" s="337"/>
      <c r="H108" s="337"/>
      <c r="I108" s="306"/>
      <c r="J108" s="303"/>
      <c r="K108" s="303"/>
      <c r="L108" s="303"/>
      <c r="M108" s="303"/>
      <c r="N108" s="303"/>
      <c r="O108" s="303"/>
      <c r="P108" s="47">
        <v>0</v>
      </c>
    </row>
    <row r="109" spans="1:16">
      <c r="A109" s="57">
        <v>41888</v>
      </c>
      <c r="B109" s="25">
        <v>1884</v>
      </c>
      <c r="C109" s="303"/>
      <c r="D109" s="337"/>
      <c r="E109" s="306"/>
      <c r="F109" s="337"/>
      <c r="G109" s="337"/>
      <c r="H109" s="337"/>
      <c r="I109" s="306"/>
      <c r="J109" s="303"/>
      <c r="K109" s="303"/>
      <c r="L109" s="303"/>
      <c r="M109" s="303"/>
      <c r="N109" s="303"/>
      <c r="O109" s="303"/>
      <c r="P109" s="48">
        <v>1</v>
      </c>
    </row>
    <row r="110" spans="1:16">
      <c r="A110" s="57">
        <v>41889</v>
      </c>
      <c r="B110" s="25">
        <v>1427</v>
      </c>
      <c r="C110" s="303"/>
      <c r="D110" s="337"/>
      <c r="E110" s="306"/>
      <c r="F110" s="337"/>
      <c r="G110" s="337"/>
      <c r="H110" s="337"/>
      <c r="I110" s="306"/>
      <c r="J110" s="303"/>
      <c r="K110" s="303"/>
      <c r="L110" s="303"/>
      <c r="M110" s="303"/>
      <c r="N110" s="303"/>
      <c r="O110" s="303"/>
      <c r="P110" s="47">
        <v>0</v>
      </c>
    </row>
    <row r="111" spans="1:16">
      <c r="A111" s="57">
        <v>41890</v>
      </c>
      <c r="B111" s="25">
        <v>1781</v>
      </c>
      <c r="C111" s="303"/>
      <c r="D111" s="337"/>
      <c r="E111" s="306"/>
      <c r="F111" s="337"/>
      <c r="G111" s="337"/>
      <c r="H111" s="337"/>
      <c r="I111" s="306"/>
      <c r="J111" s="303"/>
      <c r="K111" s="304"/>
      <c r="L111" s="304"/>
      <c r="M111" s="304"/>
      <c r="N111" s="304"/>
      <c r="O111" s="304"/>
      <c r="P111" s="47">
        <v>0</v>
      </c>
    </row>
    <row r="112" spans="1:16">
      <c r="A112" s="57">
        <v>41891</v>
      </c>
      <c r="B112" s="25">
        <v>1417</v>
      </c>
      <c r="C112" s="21">
        <v>0.3</v>
      </c>
      <c r="D112" s="25">
        <v>2</v>
      </c>
      <c r="E112" s="24">
        <v>7.2</v>
      </c>
      <c r="F112" s="25">
        <v>2</v>
      </c>
      <c r="G112" s="25">
        <v>6</v>
      </c>
      <c r="H112" s="25">
        <v>2</v>
      </c>
      <c r="I112" s="24">
        <v>4</v>
      </c>
      <c r="J112" s="21">
        <v>0.14000000000000001</v>
      </c>
      <c r="K112" s="21">
        <v>3.2320000000000002</v>
      </c>
      <c r="L112" s="21">
        <v>6.4640000000000004</v>
      </c>
      <c r="M112" s="21">
        <v>3.2320000000000002</v>
      </c>
      <c r="N112" s="21">
        <v>0.22624</v>
      </c>
      <c r="O112" s="21">
        <v>9.6959999999999997</v>
      </c>
      <c r="P112" s="47">
        <v>0</v>
      </c>
    </row>
    <row r="113" spans="1:16">
      <c r="A113" s="57">
        <v>41892</v>
      </c>
      <c r="B113" s="25">
        <v>1702</v>
      </c>
      <c r="C113" s="302"/>
      <c r="D113" s="336"/>
      <c r="E113" s="305"/>
      <c r="F113" s="336"/>
      <c r="G113" s="336"/>
      <c r="H113" s="336"/>
      <c r="I113" s="305"/>
      <c r="J113" s="302"/>
      <c r="K113" s="302"/>
      <c r="L113" s="302"/>
      <c r="M113" s="302"/>
      <c r="N113" s="302"/>
      <c r="O113" s="302"/>
      <c r="P113" s="48">
        <v>8</v>
      </c>
    </row>
    <row r="114" spans="1:16">
      <c r="A114" s="57">
        <v>41893</v>
      </c>
      <c r="B114" s="25">
        <v>1372</v>
      </c>
      <c r="C114" s="303"/>
      <c r="D114" s="337"/>
      <c r="E114" s="306"/>
      <c r="F114" s="337"/>
      <c r="G114" s="337"/>
      <c r="H114" s="337"/>
      <c r="I114" s="306"/>
      <c r="J114" s="303"/>
      <c r="K114" s="303"/>
      <c r="L114" s="303"/>
      <c r="M114" s="303"/>
      <c r="N114" s="303"/>
      <c r="O114" s="303"/>
      <c r="P114" s="47">
        <v>3</v>
      </c>
    </row>
    <row r="115" spans="1:16">
      <c r="A115" s="57">
        <v>41894</v>
      </c>
      <c r="B115" s="25">
        <v>1703</v>
      </c>
      <c r="C115" s="303"/>
      <c r="D115" s="337"/>
      <c r="E115" s="306"/>
      <c r="F115" s="337"/>
      <c r="G115" s="337"/>
      <c r="H115" s="337"/>
      <c r="I115" s="306"/>
      <c r="J115" s="303"/>
      <c r="K115" s="303"/>
      <c r="L115" s="303"/>
      <c r="M115" s="303"/>
      <c r="N115" s="303"/>
      <c r="O115" s="303"/>
      <c r="P115" s="47">
        <v>1</v>
      </c>
    </row>
    <row r="116" spans="1:16">
      <c r="A116" s="57">
        <v>41895</v>
      </c>
      <c r="B116" s="25">
        <v>1563</v>
      </c>
      <c r="C116" s="303"/>
      <c r="D116" s="337"/>
      <c r="E116" s="306"/>
      <c r="F116" s="337"/>
      <c r="G116" s="337"/>
      <c r="H116" s="337"/>
      <c r="I116" s="306"/>
      <c r="J116" s="303"/>
      <c r="K116" s="303"/>
      <c r="L116" s="303"/>
      <c r="M116" s="303"/>
      <c r="N116" s="303"/>
      <c r="O116" s="303"/>
      <c r="P116" s="48">
        <v>5</v>
      </c>
    </row>
    <row r="117" spans="1:16">
      <c r="A117" s="57">
        <v>41896</v>
      </c>
      <c r="B117" s="25">
        <v>1475</v>
      </c>
      <c r="C117" s="303"/>
      <c r="D117" s="337"/>
      <c r="E117" s="306"/>
      <c r="F117" s="337"/>
      <c r="G117" s="337"/>
      <c r="H117" s="337"/>
      <c r="I117" s="306"/>
      <c r="J117" s="303"/>
      <c r="K117" s="303"/>
      <c r="L117" s="303"/>
      <c r="M117" s="303"/>
      <c r="N117" s="303"/>
      <c r="O117" s="303"/>
      <c r="P117" s="47">
        <v>1.5</v>
      </c>
    </row>
    <row r="118" spans="1:16">
      <c r="A118" s="57">
        <v>41897</v>
      </c>
      <c r="B118" s="25">
        <v>1596</v>
      </c>
      <c r="C118" s="304"/>
      <c r="D118" s="338"/>
      <c r="E118" s="307"/>
      <c r="F118" s="338"/>
      <c r="G118" s="338"/>
      <c r="H118" s="338"/>
      <c r="I118" s="307"/>
      <c r="J118" s="304"/>
      <c r="K118" s="304"/>
      <c r="L118" s="304"/>
      <c r="M118" s="304"/>
      <c r="N118" s="304"/>
      <c r="O118" s="304"/>
      <c r="P118" s="48">
        <v>1</v>
      </c>
    </row>
    <row r="119" spans="1:16">
      <c r="A119" s="57">
        <v>41898</v>
      </c>
      <c r="B119" s="25">
        <v>1365</v>
      </c>
      <c r="C119" s="76"/>
      <c r="D119" s="68"/>
      <c r="E119" s="77"/>
      <c r="F119" s="68"/>
      <c r="G119" s="68"/>
      <c r="H119" s="68"/>
      <c r="I119" s="77"/>
      <c r="J119" s="76"/>
      <c r="K119" s="76" t="str">
        <f>IF(D119&gt;0,D119*'[3]Operations INPUT'!#REF!/1000,"")</f>
        <v/>
      </c>
      <c r="L119" s="76" t="str">
        <f>IF(I119&gt;0,I119*'[3]Operations INPUT'!#REF!/1000,"")</f>
        <v/>
      </c>
      <c r="M119" s="76"/>
      <c r="N119" s="76" t="str">
        <f>IF(J119&gt;0,J119*'[3]Operations INPUT'!#REF!/1000,"")</f>
        <v/>
      </c>
      <c r="O119" s="76" t="str">
        <f>IF(C119&gt;0,C119*'[3]Operations INPUT'!A113/1000,"")</f>
        <v/>
      </c>
      <c r="P119" s="48">
        <v>0</v>
      </c>
    </row>
    <row r="120" spans="1:16">
      <c r="A120" s="57">
        <v>41899</v>
      </c>
      <c r="B120" s="25">
        <v>1561</v>
      </c>
      <c r="C120" s="303"/>
      <c r="D120" s="337"/>
      <c r="E120" s="306"/>
      <c r="F120" s="337"/>
      <c r="G120" s="337"/>
      <c r="H120" s="337"/>
      <c r="I120" s="306"/>
      <c r="J120" s="303"/>
      <c r="K120" s="302"/>
      <c r="L120" s="302"/>
      <c r="M120" s="302"/>
      <c r="N120" s="302"/>
      <c r="O120" s="302"/>
      <c r="P120" s="48">
        <v>0</v>
      </c>
    </row>
    <row r="121" spans="1:16">
      <c r="A121" s="57">
        <v>41900</v>
      </c>
      <c r="B121" s="25">
        <v>1228</v>
      </c>
      <c r="C121" s="303"/>
      <c r="D121" s="337"/>
      <c r="E121" s="306"/>
      <c r="F121" s="337"/>
      <c r="G121" s="337"/>
      <c r="H121" s="337"/>
      <c r="I121" s="306"/>
      <c r="J121" s="303"/>
      <c r="K121" s="303"/>
      <c r="L121" s="303"/>
      <c r="M121" s="303"/>
      <c r="N121" s="303"/>
      <c r="O121" s="303"/>
      <c r="P121" s="48">
        <v>4</v>
      </c>
    </row>
    <row r="122" spans="1:16">
      <c r="A122" s="57">
        <v>41901</v>
      </c>
      <c r="B122" s="25">
        <v>1201</v>
      </c>
      <c r="C122" s="303"/>
      <c r="D122" s="337"/>
      <c r="E122" s="306"/>
      <c r="F122" s="337"/>
      <c r="G122" s="337"/>
      <c r="H122" s="337"/>
      <c r="I122" s="306"/>
      <c r="J122" s="303"/>
      <c r="K122" s="303"/>
      <c r="L122" s="303"/>
      <c r="M122" s="303"/>
      <c r="N122" s="303"/>
      <c r="O122" s="303"/>
      <c r="P122" s="48">
        <v>5</v>
      </c>
    </row>
    <row r="123" spans="1:16">
      <c r="A123" s="57">
        <v>41902</v>
      </c>
      <c r="B123" s="25">
        <v>1366</v>
      </c>
      <c r="C123" s="303"/>
      <c r="D123" s="337"/>
      <c r="E123" s="306"/>
      <c r="F123" s="337"/>
      <c r="G123" s="337"/>
      <c r="H123" s="337"/>
      <c r="I123" s="306"/>
      <c r="J123" s="303"/>
      <c r="K123" s="303"/>
      <c r="L123" s="303"/>
      <c r="M123" s="303"/>
      <c r="N123" s="303"/>
      <c r="O123" s="303"/>
      <c r="P123" s="48">
        <v>41</v>
      </c>
    </row>
    <row r="124" spans="1:16">
      <c r="A124" s="57">
        <v>41903</v>
      </c>
      <c r="B124" s="25">
        <v>1587</v>
      </c>
      <c r="C124" s="303"/>
      <c r="D124" s="337"/>
      <c r="E124" s="306"/>
      <c r="F124" s="337"/>
      <c r="G124" s="337"/>
      <c r="H124" s="337"/>
      <c r="I124" s="306"/>
      <c r="J124" s="303"/>
      <c r="K124" s="303"/>
      <c r="L124" s="303"/>
      <c r="M124" s="303"/>
      <c r="N124" s="303"/>
      <c r="O124" s="303"/>
      <c r="P124" s="48">
        <v>90</v>
      </c>
    </row>
    <row r="125" spans="1:16">
      <c r="A125" s="57">
        <v>41904</v>
      </c>
      <c r="B125" s="25">
        <v>1412</v>
      </c>
      <c r="C125" s="303"/>
      <c r="D125" s="337"/>
      <c r="E125" s="306"/>
      <c r="F125" s="337"/>
      <c r="G125" s="337"/>
      <c r="H125" s="337"/>
      <c r="I125" s="306"/>
      <c r="J125" s="303"/>
      <c r="K125" s="304"/>
      <c r="L125" s="304"/>
      <c r="M125" s="304"/>
      <c r="N125" s="304"/>
      <c r="O125" s="304"/>
      <c r="P125" s="48">
        <v>31</v>
      </c>
    </row>
    <row r="126" spans="1:16">
      <c r="A126" s="57">
        <v>41905</v>
      </c>
      <c r="B126" s="25">
        <v>1447</v>
      </c>
      <c r="C126" s="21">
        <v>0.39</v>
      </c>
      <c r="D126" s="25">
        <v>2</v>
      </c>
      <c r="E126" s="24">
        <v>6.9</v>
      </c>
      <c r="F126" s="25">
        <v>5</v>
      </c>
      <c r="G126" s="25">
        <v>6</v>
      </c>
      <c r="H126" s="25">
        <v>2</v>
      </c>
      <c r="I126" s="24">
        <v>5.3</v>
      </c>
      <c r="J126" s="21">
        <v>0.26</v>
      </c>
      <c r="K126" s="21">
        <v>2.8119999999999998</v>
      </c>
      <c r="L126" s="21">
        <v>7.4518000000000004</v>
      </c>
      <c r="M126" s="21">
        <v>2.8119999999999998</v>
      </c>
      <c r="N126" s="21">
        <v>0.36556</v>
      </c>
      <c r="O126" s="21">
        <v>8.4359999999999999</v>
      </c>
      <c r="P126" s="48">
        <v>23</v>
      </c>
    </row>
    <row r="127" spans="1:16">
      <c r="A127" s="57">
        <v>41906</v>
      </c>
      <c r="B127" s="25">
        <v>1451</v>
      </c>
      <c r="C127" s="302"/>
      <c r="D127" s="336"/>
      <c r="E127" s="305"/>
      <c r="F127" s="336"/>
      <c r="G127" s="336"/>
      <c r="H127" s="336"/>
      <c r="I127" s="305"/>
      <c r="J127" s="302"/>
      <c r="K127" s="302"/>
      <c r="L127" s="302"/>
      <c r="M127" s="302"/>
      <c r="N127" s="302"/>
      <c r="O127" s="302"/>
      <c r="P127" s="47">
        <v>4</v>
      </c>
    </row>
    <row r="128" spans="1:16">
      <c r="A128" s="57">
        <v>41907</v>
      </c>
      <c r="B128" s="25">
        <v>1290</v>
      </c>
      <c r="C128" s="303"/>
      <c r="D128" s="337"/>
      <c r="E128" s="306"/>
      <c r="F128" s="337"/>
      <c r="G128" s="337"/>
      <c r="H128" s="337"/>
      <c r="I128" s="306"/>
      <c r="J128" s="303"/>
      <c r="K128" s="303"/>
      <c r="L128" s="303"/>
      <c r="M128" s="303"/>
      <c r="N128" s="303"/>
      <c r="O128" s="303"/>
      <c r="P128" s="48">
        <v>2</v>
      </c>
    </row>
    <row r="129" spans="1:16">
      <c r="A129" s="57">
        <v>41908</v>
      </c>
      <c r="B129" s="25">
        <v>1649</v>
      </c>
      <c r="C129" s="303"/>
      <c r="D129" s="337"/>
      <c r="E129" s="306"/>
      <c r="F129" s="337"/>
      <c r="G129" s="337"/>
      <c r="H129" s="337"/>
      <c r="I129" s="306"/>
      <c r="J129" s="303"/>
      <c r="K129" s="303"/>
      <c r="L129" s="303"/>
      <c r="M129" s="303"/>
      <c r="N129" s="303"/>
      <c r="O129" s="303"/>
      <c r="P129" s="47">
        <v>0</v>
      </c>
    </row>
    <row r="130" spans="1:16">
      <c r="A130" s="57">
        <v>41909</v>
      </c>
      <c r="B130" s="25">
        <v>1294</v>
      </c>
      <c r="C130" s="303"/>
      <c r="D130" s="337"/>
      <c r="E130" s="306"/>
      <c r="F130" s="337"/>
      <c r="G130" s="337"/>
      <c r="H130" s="337"/>
      <c r="I130" s="306"/>
      <c r="J130" s="303"/>
      <c r="K130" s="303"/>
      <c r="L130" s="303"/>
      <c r="M130" s="303"/>
      <c r="N130" s="303"/>
      <c r="O130" s="303"/>
      <c r="P130" s="48">
        <v>2</v>
      </c>
    </row>
    <row r="131" spans="1:16">
      <c r="A131" s="57">
        <v>41910</v>
      </c>
      <c r="B131" s="25">
        <v>1651</v>
      </c>
      <c r="C131" s="303"/>
      <c r="D131" s="337"/>
      <c r="E131" s="306"/>
      <c r="F131" s="337"/>
      <c r="G131" s="337"/>
      <c r="H131" s="337"/>
      <c r="I131" s="306"/>
      <c r="J131" s="303"/>
      <c r="K131" s="303"/>
      <c r="L131" s="303"/>
      <c r="M131" s="303"/>
      <c r="N131" s="303"/>
      <c r="O131" s="303"/>
      <c r="P131" s="47">
        <v>0</v>
      </c>
    </row>
    <row r="132" spans="1:16">
      <c r="A132" s="57">
        <v>41911</v>
      </c>
      <c r="B132" s="25">
        <v>1192</v>
      </c>
      <c r="C132" s="304"/>
      <c r="D132" s="338"/>
      <c r="E132" s="307"/>
      <c r="F132" s="338"/>
      <c r="G132" s="338"/>
      <c r="H132" s="338"/>
      <c r="I132" s="307"/>
      <c r="J132" s="304"/>
      <c r="K132" s="304"/>
      <c r="L132" s="304"/>
      <c r="M132" s="304"/>
      <c r="N132" s="304"/>
      <c r="O132" s="304"/>
      <c r="P132" s="47">
        <v>0</v>
      </c>
    </row>
    <row r="133" spans="1:16">
      <c r="A133" s="57">
        <v>41912</v>
      </c>
      <c r="B133" s="25">
        <v>1592</v>
      </c>
      <c r="C133" s="76"/>
      <c r="D133" s="68"/>
      <c r="E133" s="77"/>
      <c r="F133" s="68"/>
      <c r="G133" s="68"/>
      <c r="H133" s="68"/>
      <c r="I133" s="77"/>
      <c r="J133" s="76"/>
      <c r="K133" s="76" t="str">
        <f>IF(D133&gt;0,D133*'[3]Operations INPUT'!#REF!/1000,"")</f>
        <v/>
      </c>
      <c r="L133" s="76" t="str">
        <f>IF(I133&gt;0,I133*'[3]Operations INPUT'!#REF!/1000,"")</f>
        <v/>
      </c>
      <c r="M133" s="76"/>
      <c r="N133" s="76" t="str">
        <f>IF(J133&gt;0,J133*'[3]Operations INPUT'!#REF!/1000,"")</f>
        <v/>
      </c>
      <c r="O133" s="76" t="str">
        <f>IF(C133&gt;0,C133*'[3]Operations INPUT'!A127/1000,"")</f>
        <v/>
      </c>
      <c r="P133" s="48">
        <v>13</v>
      </c>
    </row>
    <row r="134" spans="1:16">
      <c r="A134" s="57">
        <v>41913</v>
      </c>
      <c r="B134" s="25">
        <v>1192</v>
      </c>
      <c r="C134" s="303"/>
      <c r="D134" s="337"/>
      <c r="E134" s="306"/>
      <c r="F134" s="337"/>
      <c r="G134" s="337"/>
      <c r="H134" s="337"/>
      <c r="I134" s="306"/>
      <c r="J134" s="303"/>
      <c r="K134" s="302"/>
      <c r="L134" s="302"/>
      <c r="M134" s="302"/>
      <c r="N134" s="302"/>
      <c r="O134" s="302"/>
      <c r="P134" s="48">
        <v>3</v>
      </c>
    </row>
    <row r="135" spans="1:16">
      <c r="A135" s="57">
        <v>41914</v>
      </c>
      <c r="B135" s="25">
        <v>1878</v>
      </c>
      <c r="C135" s="303"/>
      <c r="D135" s="337"/>
      <c r="E135" s="306"/>
      <c r="F135" s="337"/>
      <c r="G135" s="337"/>
      <c r="H135" s="337"/>
      <c r="I135" s="306"/>
      <c r="J135" s="303"/>
      <c r="K135" s="303"/>
      <c r="L135" s="303"/>
      <c r="M135" s="303"/>
      <c r="N135" s="303"/>
      <c r="O135" s="303"/>
      <c r="P135" s="47">
        <v>0</v>
      </c>
    </row>
    <row r="136" spans="1:16">
      <c r="A136" s="57">
        <v>41915</v>
      </c>
      <c r="B136" s="25">
        <v>1569</v>
      </c>
      <c r="C136" s="303"/>
      <c r="D136" s="337"/>
      <c r="E136" s="306"/>
      <c r="F136" s="337"/>
      <c r="G136" s="337"/>
      <c r="H136" s="337"/>
      <c r="I136" s="306"/>
      <c r="J136" s="303"/>
      <c r="K136" s="303"/>
      <c r="L136" s="303"/>
      <c r="M136" s="303"/>
      <c r="N136" s="303"/>
      <c r="O136" s="303"/>
      <c r="P136" s="47">
        <v>0</v>
      </c>
    </row>
    <row r="137" spans="1:16">
      <c r="A137" s="57">
        <v>41916</v>
      </c>
      <c r="B137" s="25">
        <v>1390</v>
      </c>
      <c r="C137" s="303"/>
      <c r="D137" s="337"/>
      <c r="E137" s="306"/>
      <c r="F137" s="337"/>
      <c r="G137" s="337"/>
      <c r="H137" s="337"/>
      <c r="I137" s="306"/>
      <c r="J137" s="303"/>
      <c r="K137" s="303"/>
      <c r="L137" s="303"/>
      <c r="M137" s="303"/>
      <c r="N137" s="303"/>
      <c r="O137" s="303"/>
      <c r="P137" s="47">
        <v>0</v>
      </c>
    </row>
    <row r="138" spans="1:16">
      <c r="A138" s="57">
        <v>41917</v>
      </c>
      <c r="B138" s="25">
        <v>1554</v>
      </c>
      <c r="C138" s="303"/>
      <c r="D138" s="337"/>
      <c r="E138" s="306"/>
      <c r="F138" s="337"/>
      <c r="G138" s="337"/>
      <c r="H138" s="337"/>
      <c r="I138" s="306"/>
      <c r="J138" s="303"/>
      <c r="K138" s="303"/>
      <c r="L138" s="303"/>
      <c r="M138" s="303"/>
      <c r="N138" s="303"/>
      <c r="O138" s="303"/>
      <c r="P138" s="47">
        <v>0</v>
      </c>
    </row>
    <row r="139" spans="1:16">
      <c r="A139" s="57">
        <v>41918</v>
      </c>
      <c r="B139" s="25">
        <v>1113</v>
      </c>
      <c r="C139" s="303"/>
      <c r="D139" s="337"/>
      <c r="E139" s="306"/>
      <c r="F139" s="337"/>
      <c r="G139" s="337"/>
      <c r="H139" s="337"/>
      <c r="I139" s="306"/>
      <c r="J139" s="303"/>
      <c r="K139" s="304"/>
      <c r="L139" s="304"/>
      <c r="M139" s="304"/>
      <c r="N139" s="304"/>
      <c r="O139" s="304"/>
      <c r="P139" s="47">
        <v>0</v>
      </c>
    </row>
    <row r="140" spans="1:16">
      <c r="A140" s="57">
        <v>41919</v>
      </c>
      <c r="B140" s="25">
        <v>1653</v>
      </c>
      <c r="C140" s="21">
        <v>0.63</v>
      </c>
      <c r="D140" s="25">
        <v>2</v>
      </c>
      <c r="E140" s="24">
        <v>7.3</v>
      </c>
      <c r="F140" s="25">
        <v>7</v>
      </c>
      <c r="G140" s="25">
        <v>1</v>
      </c>
      <c r="H140" s="25">
        <v>2</v>
      </c>
      <c r="I140" s="24">
        <v>8.9</v>
      </c>
      <c r="J140" s="21">
        <v>0.11</v>
      </c>
      <c r="K140" s="21">
        <v>2.702</v>
      </c>
      <c r="L140" s="21">
        <v>12.023899999999999</v>
      </c>
      <c r="M140" s="21">
        <v>2.702</v>
      </c>
      <c r="N140" s="21">
        <v>0.14861000000000002</v>
      </c>
      <c r="O140" s="21">
        <v>1.351</v>
      </c>
      <c r="P140" s="47">
        <v>0</v>
      </c>
    </row>
    <row r="141" spans="1:16">
      <c r="A141" s="57">
        <v>41920</v>
      </c>
      <c r="B141" s="25">
        <v>1056</v>
      </c>
      <c r="C141" s="302"/>
      <c r="D141" s="336"/>
      <c r="E141" s="305"/>
      <c r="F141" s="336"/>
      <c r="G141" s="336"/>
      <c r="H141" s="336"/>
      <c r="I141" s="305"/>
      <c r="J141" s="302"/>
      <c r="K141" s="302"/>
      <c r="L141" s="302"/>
      <c r="M141" s="302"/>
      <c r="N141" s="302"/>
      <c r="O141" s="302"/>
      <c r="P141" s="47">
        <v>0</v>
      </c>
    </row>
    <row r="142" spans="1:16">
      <c r="A142" s="57">
        <v>41921</v>
      </c>
      <c r="B142" s="25">
        <v>1447</v>
      </c>
      <c r="C142" s="303"/>
      <c r="D142" s="337"/>
      <c r="E142" s="306"/>
      <c r="F142" s="337"/>
      <c r="G142" s="337"/>
      <c r="H142" s="337"/>
      <c r="I142" s="306"/>
      <c r="J142" s="303"/>
      <c r="K142" s="303"/>
      <c r="L142" s="303"/>
      <c r="M142" s="303"/>
      <c r="N142" s="303"/>
      <c r="O142" s="303"/>
      <c r="P142" s="47">
        <v>0</v>
      </c>
    </row>
    <row r="143" spans="1:16">
      <c r="A143" s="57">
        <v>41922</v>
      </c>
      <c r="B143" s="25">
        <v>1189</v>
      </c>
      <c r="C143" s="303"/>
      <c r="D143" s="337"/>
      <c r="E143" s="306"/>
      <c r="F143" s="337"/>
      <c r="G143" s="337"/>
      <c r="H143" s="337"/>
      <c r="I143" s="306"/>
      <c r="J143" s="303"/>
      <c r="K143" s="303"/>
      <c r="L143" s="303"/>
      <c r="M143" s="303"/>
      <c r="N143" s="303"/>
      <c r="O143" s="303"/>
      <c r="P143" s="47">
        <v>0</v>
      </c>
    </row>
    <row r="144" spans="1:16">
      <c r="A144" s="57">
        <v>41923</v>
      </c>
      <c r="B144" s="25">
        <v>1171</v>
      </c>
      <c r="C144" s="303"/>
      <c r="D144" s="337"/>
      <c r="E144" s="306"/>
      <c r="F144" s="337"/>
      <c r="G144" s="337"/>
      <c r="H144" s="337"/>
      <c r="I144" s="306"/>
      <c r="J144" s="303"/>
      <c r="K144" s="303"/>
      <c r="L144" s="303"/>
      <c r="M144" s="303"/>
      <c r="N144" s="303"/>
      <c r="O144" s="303"/>
      <c r="P144" s="47">
        <v>0</v>
      </c>
    </row>
    <row r="145" spans="1:16">
      <c r="A145" s="57">
        <v>41924</v>
      </c>
      <c r="B145" s="25">
        <v>994</v>
      </c>
      <c r="C145" s="303"/>
      <c r="D145" s="337"/>
      <c r="E145" s="306"/>
      <c r="F145" s="337"/>
      <c r="G145" s="337"/>
      <c r="H145" s="337"/>
      <c r="I145" s="306"/>
      <c r="J145" s="303"/>
      <c r="K145" s="303"/>
      <c r="L145" s="303"/>
      <c r="M145" s="303"/>
      <c r="N145" s="303"/>
      <c r="O145" s="303"/>
      <c r="P145" s="47">
        <v>2</v>
      </c>
    </row>
    <row r="146" spans="1:16">
      <c r="A146" s="57">
        <v>41925</v>
      </c>
      <c r="B146" s="25">
        <v>1629</v>
      </c>
      <c r="C146" s="304"/>
      <c r="D146" s="338"/>
      <c r="E146" s="307"/>
      <c r="F146" s="338"/>
      <c r="G146" s="338"/>
      <c r="H146" s="338"/>
      <c r="I146" s="307"/>
      <c r="J146" s="304"/>
      <c r="K146" s="304"/>
      <c r="L146" s="304"/>
      <c r="M146" s="304"/>
      <c r="N146" s="304"/>
      <c r="O146" s="304"/>
      <c r="P146" s="47">
        <v>0</v>
      </c>
    </row>
    <row r="147" spans="1:16">
      <c r="A147" s="57">
        <v>41926</v>
      </c>
      <c r="B147" s="25">
        <v>1116</v>
      </c>
      <c r="C147" s="76"/>
      <c r="D147" s="68"/>
      <c r="E147" s="77"/>
      <c r="F147" s="68"/>
      <c r="G147" s="68"/>
      <c r="H147" s="68"/>
      <c r="I147" s="77"/>
      <c r="J147" s="76"/>
      <c r="K147" s="76" t="str">
        <f>IF(D147&gt;0,D147*'[3]Operations INPUT'!#REF!/1000,"")</f>
        <v/>
      </c>
      <c r="L147" s="76" t="str">
        <f>IF(I147&gt;0,I147*'[3]Operations INPUT'!#REF!/1000,"")</f>
        <v/>
      </c>
      <c r="M147" s="76"/>
      <c r="N147" s="76" t="str">
        <f>IF(J147&gt;0,J147*'[3]Operations INPUT'!#REF!/1000,"")</f>
        <v/>
      </c>
      <c r="O147" s="76" t="str">
        <f>IF(C147&gt;0,C147*'[3]Operations INPUT'!A141/1000,"")</f>
        <v/>
      </c>
      <c r="P147" s="47">
        <v>2.5</v>
      </c>
    </row>
    <row r="148" spans="1:16">
      <c r="A148" s="57">
        <v>41927</v>
      </c>
      <c r="B148" s="25">
        <v>1416</v>
      </c>
      <c r="C148" s="303"/>
      <c r="D148" s="337"/>
      <c r="E148" s="306"/>
      <c r="F148" s="337"/>
      <c r="G148" s="337"/>
      <c r="H148" s="337"/>
      <c r="I148" s="306"/>
      <c r="J148" s="303"/>
      <c r="K148" s="302"/>
      <c r="L148" s="302"/>
      <c r="M148" s="302"/>
      <c r="N148" s="302"/>
      <c r="O148" s="302"/>
      <c r="P148" s="47">
        <v>0</v>
      </c>
    </row>
    <row r="149" spans="1:16">
      <c r="A149" s="57">
        <v>41928</v>
      </c>
      <c r="B149" s="25">
        <v>1014</v>
      </c>
      <c r="C149" s="303"/>
      <c r="D149" s="337"/>
      <c r="E149" s="306"/>
      <c r="F149" s="337"/>
      <c r="G149" s="337"/>
      <c r="H149" s="337"/>
      <c r="I149" s="306"/>
      <c r="J149" s="303"/>
      <c r="K149" s="303"/>
      <c r="L149" s="303"/>
      <c r="M149" s="303"/>
      <c r="N149" s="303"/>
      <c r="O149" s="303"/>
      <c r="P149" s="47">
        <v>1</v>
      </c>
    </row>
    <row r="150" spans="1:16">
      <c r="A150" s="57">
        <v>41929</v>
      </c>
      <c r="B150" s="25">
        <v>1388</v>
      </c>
      <c r="C150" s="303"/>
      <c r="D150" s="337"/>
      <c r="E150" s="306"/>
      <c r="F150" s="337"/>
      <c r="G150" s="337"/>
      <c r="H150" s="337"/>
      <c r="I150" s="306"/>
      <c r="J150" s="303"/>
      <c r="K150" s="303"/>
      <c r="L150" s="303"/>
      <c r="M150" s="303"/>
      <c r="N150" s="303"/>
      <c r="O150" s="303"/>
      <c r="P150" s="48">
        <v>11</v>
      </c>
    </row>
    <row r="151" spans="1:16">
      <c r="A151" s="57">
        <v>41930</v>
      </c>
      <c r="B151" s="25">
        <v>1040</v>
      </c>
      <c r="C151" s="303"/>
      <c r="D151" s="337"/>
      <c r="E151" s="306"/>
      <c r="F151" s="337"/>
      <c r="G151" s="337"/>
      <c r="H151" s="337"/>
      <c r="I151" s="306"/>
      <c r="J151" s="303"/>
      <c r="K151" s="303"/>
      <c r="L151" s="303"/>
      <c r="M151" s="303"/>
      <c r="N151" s="303"/>
      <c r="O151" s="303"/>
      <c r="P151" s="47">
        <v>0</v>
      </c>
    </row>
    <row r="152" spans="1:16">
      <c r="A152" s="57">
        <v>41931</v>
      </c>
      <c r="B152" s="25">
        <v>1286</v>
      </c>
      <c r="C152" s="303"/>
      <c r="D152" s="337"/>
      <c r="E152" s="306"/>
      <c r="F152" s="337"/>
      <c r="G152" s="337"/>
      <c r="H152" s="337"/>
      <c r="I152" s="306"/>
      <c r="J152" s="303"/>
      <c r="K152" s="303"/>
      <c r="L152" s="303"/>
      <c r="M152" s="303"/>
      <c r="N152" s="303"/>
      <c r="O152" s="303"/>
      <c r="P152" s="47">
        <v>0</v>
      </c>
    </row>
    <row r="153" spans="1:16">
      <c r="A153" s="57">
        <v>41932</v>
      </c>
      <c r="B153" s="25">
        <v>1198</v>
      </c>
      <c r="C153" s="303"/>
      <c r="D153" s="337"/>
      <c r="E153" s="306"/>
      <c r="F153" s="337"/>
      <c r="G153" s="337"/>
      <c r="H153" s="337"/>
      <c r="I153" s="306"/>
      <c r="J153" s="303"/>
      <c r="K153" s="304"/>
      <c r="L153" s="304"/>
      <c r="M153" s="304"/>
      <c r="N153" s="304"/>
      <c r="O153" s="304"/>
      <c r="P153" s="47">
        <v>14</v>
      </c>
    </row>
    <row r="154" spans="1:16">
      <c r="A154" s="57">
        <v>41933</v>
      </c>
      <c r="B154" s="25">
        <v>1410</v>
      </c>
      <c r="C154" s="21">
        <v>0.39</v>
      </c>
      <c r="D154" s="25">
        <v>2</v>
      </c>
      <c r="E154" s="24">
        <v>7.2</v>
      </c>
      <c r="F154" s="25">
        <v>5</v>
      </c>
      <c r="G154" s="25">
        <v>2</v>
      </c>
      <c r="H154" s="25">
        <v>2</v>
      </c>
      <c r="I154" s="24">
        <v>6.5</v>
      </c>
      <c r="J154" s="21">
        <v>0.08</v>
      </c>
      <c r="K154" s="21">
        <v>2.2719999999999998</v>
      </c>
      <c r="L154" s="21">
        <v>7.3840000000000003</v>
      </c>
      <c r="M154" s="21">
        <v>2.2719999999999998</v>
      </c>
      <c r="N154" s="21">
        <v>9.0879999999999989E-2</v>
      </c>
      <c r="O154" s="21">
        <v>2.2719999999999998</v>
      </c>
      <c r="P154" s="47">
        <v>15</v>
      </c>
    </row>
    <row r="155" spans="1:16">
      <c r="A155" s="57">
        <v>41934</v>
      </c>
      <c r="B155" s="25">
        <v>977</v>
      </c>
      <c r="C155" s="302"/>
      <c r="D155" s="336"/>
      <c r="E155" s="305"/>
      <c r="F155" s="336"/>
      <c r="G155" s="336"/>
      <c r="H155" s="336"/>
      <c r="I155" s="305"/>
      <c r="J155" s="302"/>
      <c r="K155" s="302"/>
      <c r="L155" s="302"/>
      <c r="M155" s="302"/>
      <c r="N155" s="302"/>
      <c r="O155" s="302"/>
      <c r="P155" s="47">
        <v>1</v>
      </c>
    </row>
    <row r="156" spans="1:16">
      <c r="A156" s="57">
        <v>41935</v>
      </c>
      <c r="B156" s="25">
        <v>1387</v>
      </c>
      <c r="C156" s="303"/>
      <c r="D156" s="337"/>
      <c r="E156" s="306"/>
      <c r="F156" s="337"/>
      <c r="G156" s="337"/>
      <c r="H156" s="337"/>
      <c r="I156" s="306"/>
      <c r="J156" s="303"/>
      <c r="K156" s="303"/>
      <c r="L156" s="303"/>
      <c r="M156" s="303"/>
      <c r="N156" s="303"/>
      <c r="O156" s="303"/>
      <c r="P156" s="47">
        <v>0</v>
      </c>
    </row>
    <row r="157" spans="1:16">
      <c r="A157" s="57">
        <v>41936</v>
      </c>
      <c r="B157" s="25">
        <v>1027</v>
      </c>
      <c r="C157" s="303"/>
      <c r="D157" s="337"/>
      <c r="E157" s="306"/>
      <c r="F157" s="337"/>
      <c r="G157" s="337"/>
      <c r="H157" s="337"/>
      <c r="I157" s="306"/>
      <c r="J157" s="303"/>
      <c r="K157" s="303"/>
      <c r="L157" s="303"/>
      <c r="M157" s="303"/>
      <c r="N157" s="303"/>
      <c r="O157" s="303"/>
      <c r="P157" s="47">
        <v>0</v>
      </c>
    </row>
    <row r="158" spans="1:16">
      <c r="A158" s="57">
        <v>41937</v>
      </c>
      <c r="B158" s="25">
        <v>1388</v>
      </c>
      <c r="C158" s="303"/>
      <c r="D158" s="337"/>
      <c r="E158" s="306"/>
      <c r="F158" s="337"/>
      <c r="G158" s="337"/>
      <c r="H158" s="337"/>
      <c r="I158" s="306"/>
      <c r="J158" s="303"/>
      <c r="K158" s="303"/>
      <c r="L158" s="303"/>
      <c r="M158" s="303"/>
      <c r="N158" s="303"/>
      <c r="O158" s="303"/>
      <c r="P158" s="47">
        <v>20</v>
      </c>
    </row>
    <row r="159" spans="1:16">
      <c r="A159" s="57">
        <v>41938</v>
      </c>
      <c r="B159" s="25">
        <v>1049</v>
      </c>
      <c r="C159" s="303"/>
      <c r="D159" s="337"/>
      <c r="E159" s="306"/>
      <c r="F159" s="337"/>
      <c r="G159" s="337"/>
      <c r="H159" s="337"/>
      <c r="I159" s="306"/>
      <c r="J159" s="303"/>
      <c r="K159" s="303"/>
      <c r="L159" s="303"/>
      <c r="M159" s="303"/>
      <c r="N159" s="303"/>
      <c r="O159" s="303"/>
      <c r="P159" s="47">
        <v>0</v>
      </c>
    </row>
    <row r="160" spans="1:16">
      <c r="A160" s="57">
        <v>41939</v>
      </c>
      <c r="B160" s="25">
        <v>1416</v>
      </c>
      <c r="C160" s="304"/>
      <c r="D160" s="338"/>
      <c r="E160" s="307"/>
      <c r="F160" s="338"/>
      <c r="G160" s="338"/>
      <c r="H160" s="338"/>
      <c r="I160" s="307"/>
      <c r="J160" s="304"/>
      <c r="K160" s="304"/>
      <c r="L160" s="304"/>
      <c r="M160" s="304"/>
      <c r="N160" s="304"/>
      <c r="O160" s="304"/>
      <c r="P160" s="47">
        <v>0</v>
      </c>
    </row>
    <row r="161" spans="1:16">
      <c r="A161" s="57">
        <v>41940</v>
      </c>
      <c r="B161" s="25">
        <v>1021</v>
      </c>
      <c r="C161" s="76"/>
      <c r="D161" s="68"/>
      <c r="E161" s="77"/>
      <c r="F161" s="68"/>
      <c r="G161" s="68"/>
      <c r="H161" s="68"/>
      <c r="I161" s="77"/>
      <c r="J161" s="76"/>
      <c r="K161" s="76" t="str">
        <f>IF(D161&gt;0,D161*'[3]Operations INPUT'!#REF!/1000,"")</f>
        <v/>
      </c>
      <c r="L161" s="76" t="str">
        <f>IF(I161&gt;0,I161*'[3]Operations INPUT'!#REF!/1000,"")</f>
        <v/>
      </c>
      <c r="M161" s="76"/>
      <c r="N161" s="76" t="str">
        <f>IF(J161&gt;0,J161*'[3]Operations INPUT'!#REF!/1000,"")</f>
        <v/>
      </c>
      <c r="O161" s="76" t="str">
        <f>IF(C161&gt;0,C161*'[3]Operations INPUT'!A155/1000,"")</f>
        <v/>
      </c>
      <c r="P161" s="47">
        <v>0</v>
      </c>
    </row>
    <row r="162" spans="1:16">
      <c r="A162" s="57">
        <v>41941</v>
      </c>
      <c r="B162" s="25">
        <v>1289</v>
      </c>
      <c r="C162" s="303"/>
      <c r="D162" s="337"/>
      <c r="E162" s="306"/>
      <c r="F162" s="337"/>
      <c r="G162" s="337"/>
      <c r="H162" s="337"/>
      <c r="I162" s="306"/>
      <c r="J162" s="303"/>
      <c r="K162" s="302"/>
      <c r="L162" s="302"/>
      <c r="M162" s="302"/>
      <c r="N162" s="302"/>
      <c r="O162" s="302"/>
      <c r="P162" s="47">
        <v>0</v>
      </c>
    </row>
    <row r="163" spans="1:16">
      <c r="A163" s="57">
        <v>41942</v>
      </c>
      <c r="B163" s="25">
        <v>940</v>
      </c>
      <c r="C163" s="303"/>
      <c r="D163" s="337"/>
      <c r="E163" s="306"/>
      <c r="F163" s="337"/>
      <c r="G163" s="337"/>
      <c r="H163" s="337"/>
      <c r="I163" s="306"/>
      <c r="J163" s="303"/>
      <c r="K163" s="303"/>
      <c r="L163" s="303"/>
      <c r="M163" s="303"/>
      <c r="N163" s="303"/>
      <c r="O163" s="303"/>
      <c r="P163" s="48">
        <v>2</v>
      </c>
    </row>
    <row r="164" spans="1:16">
      <c r="A164" s="57">
        <v>41943</v>
      </c>
      <c r="B164" s="25">
        <v>1304</v>
      </c>
      <c r="C164" s="303"/>
      <c r="D164" s="337"/>
      <c r="E164" s="306"/>
      <c r="F164" s="337"/>
      <c r="G164" s="337"/>
      <c r="H164" s="337"/>
      <c r="I164" s="306"/>
      <c r="J164" s="303"/>
      <c r="K164" s="303"/>
      <c r="L164" s="303"/>
      <c r="M164" s="303"/>
      <c r="N164" s="303"/>
      <c r="O164" s="303"/>
      <c r="P164" s="47">
        <v>6</v>
      </c>
    </row>
    <row r="165" spans="1:16">
      <c r="A165" s="57">
        <v>41944</v>
      </c>
      <c r="B165" s="25">
        <v>1000</v>
      </c>
      <c r="C165" s="303"/>
      <c r="D165" s="337"/>
      <c r="E165" s="306"/>
      <c r="F165" s="337"/>
      <c r="G165" s="337"/>
      <c r="H165" s="337"/>
      <c r="I165" s="306"/>
      <c r="J165" s="303"/>
      <c r="K165" s="303"/>
      <c r="L165" s="303"/>
      <c r="M165" s="303"/>
      <c r="N165" s="303"/>
      <c r="O165" s="303"/>
      <c r="P165" s="47">
        <v>2</v>
      </c>
    </row>
    <row r="166" spans="1:16">
      <c r="A166" s="57">
        <v>41945</v>
      </c>
      <c r="B166" s="25">
        <v>1134</v>
      </c>
      <c r="C166" s="303"/>
      <c r="D166" s="337"/>
      <c r="E166" s="306"/>
      <c r="F166" s="337"/>
      <c r="G166" s="337"/>
      <c r="H166" s="337"/>
      <c r="I166" s="306"/>
      <c r="J166" s="303"/>
      <c r="K166" s="303"/>
      <c r="L166" s="303"/>
      <c r="M166" s="303"/>
      <c r="N166" s="303"/>
      <c r="O166" s="303"/>
      <c r="P166" s="48">
        <v>12</v>
      </c>
    </row>
    <row r="167" spans="1:16">
      <c r="A167" s="57">
        <v>41946</v>
      </c>
      <c r="B167" s="25">
        <v>1137</v>
      </c>
      <c r="C167" s="303"/>
      <c r="D167" s="337"/>
      <c r="E167" s="306"/>
      <c r="F167" s="337"/>
      <c r="G167" s="337"/>
      <c r="H167" s="337"/>
      <c r="I167" s="306"/>
      <c r="J167" s="303"/>
      <c r="K167" s="304"/>
      <c r="L167" s="304"/>
      <c r="M167" s="304"/>
      <c r="N167" s="304"/>
      <c r="O167" s="304"/>
      <c r="P167" s="48">
        <v>32</v>
      </c>
    </row>
    <row r="168" spans="1:16">
      <c r="A168" s="57">
        <v>41947</v>
      </c>
      <c r="B168" s="25">
        <v>1302</v>
      </c>
      <c r="C168" s="21">
        <v>0.33</v>
      </c>
      <c r="D168" s="25">
        <v>2</v>
      </c>
      <c r="E168" s="24">
        <v>7.5</v>
      </c>
      <c r="F168" s="25">
        <v>24</v>
      </c>
      <c r="G168" s="25">
        <v>5</v>
      </c>
      <c r="H168" s="25">
        <v>2</v>
      </c>
      <c r="I168" s="24">
        <v>5.5</v>
      </c>
      <c r="J168" s="21">
        <v>0.15</v>
      </c>
      <c r="K168" s="21">
        <v>2.198</v>
      </c>
      <c r="L168" s="21">
        <v>6.0445000000000002</v>
      </c>
      <c r="M168" s="21">
        <v>2.198</v>
      </c>
      <c r="N168" s="21">
        <v>0.16485</v>
      </c>
      <c r="O168" s="21">
        <v>5.4950000000000001</v>
      </c>
      <c r="P168" s="47">
        <v>0</v>
      </c>
    </row>
    <row r="169" spans="1:16">
      <c r="A169" s="57">
        <v>41948</v>
      </c>
      <c r="B169" s="25">
        <v>928</v>
      </c>
      <c r="C169" s="302"/>
      <c r="D169" s="336"/>
      <c r="E169" s="305"/>
      <c r="F169" s="336"/>
      <c r="G169" s="336"/>
      <c r="H169" s="336"/>
      <c r="I169" s="305"/>
      <c r="J169" s="302"/>
      <c r="K169" s="302"/>
      <c r="L169" s="302"/>
      <c r="M169" s="302"/>
      <c r="N169" s="302"/>
      <c r="O169" s="302"/>
      <c r="P169" s="48">
        <v>3</v>
      </c>
    </row>
    <row r="170" spans="1:16">
      <c r="A170" s="57">
        <v>41949</v>
      </c>
      <c r="B170" s="25">
        <v>1392</v>
      </c>
      <c r="C170" s="303"/>
      <c r="D170" s="337"/>
      <c r="E170" s="306"/>
      <c r="F170" s="337"/>
      <c r="G170" s="337"/>
      <c r="H170" s="337"/>
      <c r="I170" s="306"/>
      <c r="J170" s="303"/>
      <c r="K170" s="303"/>
      <c r="L170" s="303"/>
      <c r="M170" s="303"/>
      <c r="N170" s="303"/>
      <c r="O170" s="303"/>
      <c r="P170" s="47">
        <v>0</v>
      </c>
    </row>
    <row r="171" spans="1:16">
      <c r="A171" s="57">
        <v>41950</v>
      </c>
      <c r="B171" s="25">
        <v>1101</v>
      </c>
      <c r="C171" s="303"/>
      <c r="D171" s="337"/>
      <c r="E171" s="306"/>
      <c r="F171" s="337"/>
      <c r="G171" s="337"/>
      <c r="H171" s="337"/>
      <c r="I171" s="306"/>
      <c r="J171" s="303"/>
      <c r="K171" s="303"/>
      <c r="L171" s="303"/>
      <c r="M171" s="303"/>
      <c r="N171" s="303"/>
      <c r="O171" s="303"/>
      <c r="P171" s="47">
        <v>0</v>
      </c>
    </row>
    <row r="172" spans="1:16">
      <c r="A172" s="57">
        <v>41951</v>
      </c>
      <c r="B172" s="25">
        <v>1183</v>
      </c>
      <c r="C172" s="303"/>
      <c r="D172" s="337"/>
      <c r="E172" s="306"/>
      <c r="F172" s="337"/>
      <c r="G172" s="337"/>
      <c r="H172" s="337"/>
      <c r="I172" s="306"/>
      <c r="J172" s="303"/>
      <c r="K172" s="303"/>
      <c r="L172" s="303"/>
      <c r="M172" s="303"/>
      <c r="N172" s="303"/>
      <c r="O172" s="303"/>
      <c r="P172" s="47">
        <v>0</v>
      </c>
    </row>
    <row r="173" spans="1:16">
      <c r="A173" s="57">
        <v>41952</v>
      </c>
      <c r="B173" s="25">
        <v>1228</v>
      </c>
      <c r="C173" s="303"/>
      <c r="D173" s="337"/>
      <c r="E173" s="306"/>
      <c r="F173" s="337"/>
      <c r="G173" s="337"/>
      <c r="H173" s="337"/>
      <c r="I173" s="306"/>
      <c r="J173" s="303"/>
      <c r="K173" s="303"/>
      <c r="L173" s="303"/>
      <c r="M173" s="303"/>
      <c r="N173" s="303"/>
      <c r="O173" s="303"/>
      <c r="P173" s="47">
        <v>0</v>
      </c>
    </row>
    <row r="174" spans="1:16">
      <c r="A174" s="57">
        <v>41953</v>
      </c>
      <c r="B174" s="25">
        <v>1416</v>
      </c>
      <c r="C174" s="304"/>
      <c r="D174" s="338"/>
      <c r="E174" s="307"/>
      <c r="F174" s="338"/>
      <c r="G174" s="338"/>
      <c r="H174" s="338"/>
      <c r="I174" s="307"/>
      <c r="J174" s="304"/>
      <c r="K174" s="304"/>
      <c r="L174" s="304"/>
      <c r="M174" s="304"/>
      <c r="N174" s="304"/>
      <c r="O174" s="304"/>
      <c r="P174" s="47">
        <v>0</v>
      </c>
    </row>
    <row r="175" spans="1:16">
      <c r="A175" s="57">
        <v>41954</v>
      </c>
      <c r="B175" s="25">
        <v>994</v>
      </c>
      <c r="C175" s="76"/>
      <c r="D175" s="68"/>
      <c r="E175" s="77"/>
      <c r="F175" s="68"/>
      <c r="G175" s="68"/>
      <c r="H175" s="68"/>
      <c r="I175" s="77"/>
      <c r="J175" s="76"/>
      <c r="K175" s="76" t="str">
        <f>IF(D175&gt;0,D175*'[3]Operations INPUT'!#REF!/1000,"")</f>
        <v/>
      </c>
      <c r="L175" s="76" t="str">
        <f>IF(I175&gt;0,I175*'[3]Operations INPUT'!#REF!/1000,"")</f>
        <v/>
      </c>
      <c r="M175" s="76"/>
      <c r="N175" s="76" t="str">
        <f>IF(J175&gt;0,J175*'[3]Operations INPUT'!#REF!/1000,"")</f>
        <v/>
      </c>
      <c r="O175" s="76" t="str">
        <f>IF(C175&gt;0,C175*'[3]Operations INPUT'!A169/1000,"")</f>
        <v/>
      </c>
      <c r="P175" s="47">
        <v>0</v>
      </c>
    </row>
    <row r="176" spans="1:16">
      <c r="A176" s="57">
        <v>41955</v>
      </c>
      <c r="B176" s="25">
        <v>1294</v>
      </c>
      <c r="C176" s="303"/>
      <c r="D176" s="337"/>
      <c r="E176" s="306"/>
      <c r="F176" s="337"/>
      <c r="G176" s="337"/>
      <c r="H176" s="337"/>
      <c r="I176" s="306"/>
      <c r="J176" s="303"/>
      <c r="K176" s="302"/>
      <c r="L176" s="302"/>
      <c r="M176" s="302"/>
      <c r="N176" s="302"/>
      <c r="O176" s="302"/>
      <c r="P176" s="47">
        <v>0</v>
      </c>
    </row>
    <row r="177" spans="1:16">
      <c r="A177" s="57">
        <v>41956</v>
      </c>
      <c r="B177" s="25">
        <v>927</v>
      </c>
      <c r="C177" s="303"/>
      <c r="D177" s="337"/>
      <c r="E177" s="306"/>
      <c r="F177" s="337"/>
      <c r="G177" s="337"/>
      <c r="H177" s="337"/>
      <c r="I177" s="306"/>
      <c r="J177" s="303"/>
      <c r="K177" s="303"/>
      <c r="L177" s="303"/>
      <c r="M177" s="303"/>
      <c r="N177" s="303"/>
      <c r="O177" s="303"/>
      <c r="P177" s="47">
        <v>0</v>
      </c>
    </row>
    <row r="178" spans="1:16">
      <c r="A178" s="57">
        <v>41957</v>
      </c>
      <c r="B178" s="25">
        <v>1293</v>
      </c>
      <c r="C178" s="303"/>
      <c r="D178" s="337"/>
      <c r="E178" s="306"/>
      <c r="F178" s="337"/>
      <c r="G178" s="337"/>
      <c r="H178" s="337"/>
      <c r="I178" s="306"/>
      <c r="J178" s="303"/>
      <c r="K178" s="303"/>
      <c r="L178" s="303"/>
      <c r="M178" s="303"/>
      <c r="N178" s="303"/>
      <c r="O178" s="303"/>
      <c r="P178" s="47">
        <v>0</v>
      </c>
    </row>
    <row r="179" spans="1:16">
      <c r="A179" s="57">
        <v>41958</v>
      </c>
      <c r="B179" s="25">
        <v>1037</v>
      </c>
      <c r="C179" s="303"/>
      <c r="D179" s="337"/>
      <c r="E179" s="306"/>
      <c r="F179" s="337"/>
      <c r="G179" s="337"/>
      <c r="H179" s="337"/>
      <c r="I179" s="306"/>
      <c r="J179" s="303"/>
      <c r="K179" s="303"/>
      <c r="L179" s="303"/>
      <c r="M179" s="303"/>
      <c r="N179" s="303"/>
      <c r="O179" s="303"/>
      <c r="P179" s="47">
        <v>0</v>
      </c>
    </row>
    <row r="180" spans="1:16">
      <c r="A180" s="57">
        <v>41959</v>
      </c>
      <c r="B180" s="25">
        <v>1439</v>
      </c>
      <c r="C180" s="303"/>
      <c r="D180" s="337"/>
      <c r="E180" s="306"/>
      <c r="F180" s="337"/>
      <c r="G180" s="337"/>
      <c r="H180" s="337"/>
      <c r="I180" s="306"/>
      <c r="J180" s="303"/>
      <c r="K180" s="303"/>
      <c r="L180" s="303"/>
      <c r="M180" s="303"/>
      <c r="N180" s="303"/>
      <c r="O180" s="303"/>
      <c r="P180" s="47">
        <v>0</v>
      </c>
    </row>
    <row r="181" spans="1:16">
      <c r="A181" s="57">
        <v>41960</v>
      </c>
      <c r="B181" s="25">
        <v>1021</v>
      </c>
      <c r="C181" s="303"/>
      <c r="D181" s="337"/>
      <c r="E181" s="306"/>
      <c r="F181" s="337"/>
      <c r="G181" s="337"/>
      <c r="H181" s="337"/>
      <c r="I181" s="306"/>
      <c r="J181" s="303"/>
      <c r="K181" s="304"/>
      <c r="L181" s="304"/>
      <c r="M181" s="304"/>
      <c r="N181" s="304"/>
      <c r="O181" s="304"/>
      <c r="P181" s="47">
        <v>0</v>
      </c>
    </row>
    <row r="182" spans="1:16">
      <c r="A182" s="57">
        <v>41961</v>
      </c>
      <c r="B182" s="25">
        <v>1344</v>
      </c>
      <c r="C182" s="21">
        <v>0.45</v>
      </c>
      <c r="D182" s="25">
        <v>2</v>
      </c>
      <c r="E182" s="24">
        <v>7.5</v>
      </c>
      <c r="F182" s="25">
        <v>1</v>
      </c>
      <c r="G182" s="25">
        <v>4</v>
      </c>
      <c r="H182" s="25">
        <v>2</v>
      </c>
      <c r="I182" s="24">
        <v>5.7</v>
      </c>
      <c r="J182" s="21">
        <v>0.14000000000000001</v>
      </c>
      <c r="K182" s="21">
        <v>2.238</v>
      </c>
      <c r="L182" s="21">
        <v>6.3783000000000003</v>
      </c>
      <c r="M182" s="21">
        <v>2.238</v>
      </c>
      <c r="N182" s="21">
        <v>0.15666000000000002</v>
      </c>
      <c r="O182" s="21">
        <v>4.476</v>
      </c>
      <c r="P182" s="47">
        <v>6</v>
      </c>
    </row>
    <row r="183" spans="1:16">
      <c r="A183" s="57">
        <v>41962</v>
      </c>
      <c r="B183" s="25">
        <v>1109</v>
      </c>
      <c r="C183" s="302"/>
      <c r="D183" s="336"/>
      <c r="E183" s="305"/>
      <c r="F183" s="336"/>
      <c r="G183" s="336"/>
      <c r="H183" s="336"/>
      <c r="I183" s="305"/>
      <c r="J183" s="302"/>
      <c r="K183" s="302"/>
      <c r="L183" s="302"/>
      <c r="M183" s="302"/>
      <c r="N183" s="302"/>
      <c r="O183" s="302"/>
      <c r="P183" s="47">
        <v>2</v>
      </c>
    </row>
    <row r="184" spans="1:16">
      <c r="A184" s="57">
        <v>41963</v>
      </c>
      <c r="B184" s="25">
        <v>1109</v>
      </c>
      <c r="C184" s="303"/>
      <c r="D184" s="337"/>
      <c r="E184" s="306"/>
      <c r="F184" s="337"/>
      <c r="G184" s="337"/>
      <c r="H184" s="337"/>
      <c r="I184" s="306"/>
      <c r="J184" s="303"/>
      <c r="K184" s="303"/>
      <c r="L184" s="303"/>
      <c r="M184" s="303"/>
      <c r="N184" s="303"/>
      <c r="O184" s="303"/>
      <c r="P184" s="47">
        <v>0</v>
      </c>
    </row>
    <row r="185" spans="1:16">
      <c r="A185" s="57">
        <v>41964</v>
      </c>
      <c r="B185" s="25">
        <v>2161</v>
      </c>
      <c r="C185" s="303"/>
      <c r="D185" s="337"/>
      <c r="E185" s="306"/>
      <c r="F185" s="337"/>
      <c r="G185" s="337"/>
      <c r="H185" s="337"/>
      <c r="I185" s="306"/>
      <c r="J185" s="303"/>
      <c r="K185" s="303"/>
      <c r="L185" s="303"/>
      <c r="M185" s="303"/>
      <c r="N185" s="303"/>
      <c r="O185" s="303"/>
      <c r="P185" s="47">
        <v>0</v>
      </c>
    </row>
    <row r="186" spans="1:16">
      <c r="A186" s="57">
        <v>41965</v>
      </c>
      <c r="B186" s="25">
        <v>1529</v>
      </c>
      <c r="C186" s="303"/>
      <c r="D186" s="337"/>
      <c r="E186" s="306"/>
      <c r="F186" s="337"/>
      <c r="G186" s="337"/>
      <c r="H186" s="337"/>
      <c r="I186" s="306"/>
      <c r="J186" s="303"/>
      <c r="K186" s="303"/>
      <c r="L186" s="303"/>
      <c r="M186" s="303"/>
      <c r="N186" s="303"/>
      <c r="O186" s="303"/>
      <c r="P186" s="47">
        <v>0</v>
      </c>
    </row>
    <row r="187" spans="1:16">
      <c r="A187" s="57">
        <v>41966</v>
      </c>
      <c r="B187" s="25">
        <v>1185</v>
      </c>
      <c r="C187" s="303"/>
      <c r="D187" s="337"/>
      <c r="E187" s="306"/>
      <c r="F187" s="337"/>
      <c r="G187" s="337"/>
      <c r="H187" s="337"/>
      <c r="I187" s="306"/>
      <c r="J187" s="303"/>
      <c r="K187" s="303"/>
      <c r="L187" s="303"/>
      <c r="M187" s="303"/>
      <c r="N187" s="303"/>
      <c r="O187" s="303"/>
      <c r="P187" s="47">
        <v>0</v>
      </c>
    </row>
    <row r="188" spans="1:16">
      <c r="A188" s="57">
        <v>41967</v>
      </c>
      <c r="B188" s="25">
        <v>1175</v>
      </c>
      <c r="C188" s="304"/>
      <c r="D188" s="338"/>
      <c r="E188" s="307"/>
      <c r="F188" s="338"/>
      <c r="G188" s="338"/>
      <c r="H188" s="338"/>
      <c r="I188" s="307"/>
      <c r="J188" s="304"/>
      <c r="K188" s="304"/>
      <c r="L188" s="304"/>
      <c r="M188" s="304"/>
      <c r="N188" s="304"/>
      <c r="O188" s="304"/>
      <c r="P188" s="47">
        <v>0</v>
      </c>
    </row>
    <row r="189" spans="1:16">
      <c r="A189" s="57">
        <v>41968</v>
      </c>
      <c r="B189" s="25">
        <v>1019</v>
      </c>
      <c r="C189" s="76"/>
      <c r="D189" s="68"/>
      <c r="E189" s="77"/>
      <c r="F189" s="68"/>
      <c r="G189" s="68"/>
      <c r="H189" s="68"/>
      <c r="I189" s="77"/>
      <c r="J189" s="76"/>
      <c r="K189" s="76" t="str">
        <f>IF(D189&gt;0,D189*'[3]Operations INPUT'!#REF!/1000,"")</f>
        <v/>
      </c>
      <c r="L189" s="76" t="str">
        <f>IF(I189&gt;0,I189*'[3]Operations INPUT'!#REF!/1000,"")</f>
        <v/>
      </c>
      <c r="M189" s="76"/>
      <c r="N189" s="76" t="str">
        <f>IF(J189&gt;0,J189*'[3]Operations INPUT'!#REF!/1000,"")</f>
        <v/>
      </c>
      <c r="O189" s="76" t="str">
        <f>IF(C189&gt;0,C189*'[3]Operations INPUT'!A183/1000,"")</f>
        <v/>
      </c>
      <c r="P189" s="47">
        <v>0</v>
      </c>
    </row>
    <row r="190" spans="1:16">
      <c r="A190" s="57">
        <v>41969</v>
      </c>
      <c r="B190" s="25">
        <v>1121</v>
      </c>
      <c r="C190" s="303"/>
      <c r="D190" s="337"/>
      <c r="E190" s="306"/>
      <c r="F190" s="337"/>
      <c r="G190" s="337"/>
      <c r="H190" s="337"/>
      <c r="I190" s="306"/>
      <c r="J190" s="303"/>
      <c r="K190" s="302"/>
      <c r="L190" s="302"/>
      <c r="M190" s="302"/>
      <c r="N190" s="302"/>
      <c r="O190" s="302"/>
      <c r="P190" s="47">
        <v>0</v>
      </c>
    </row>
    <row r="191" spans="1:16">
      <c r="A191" s="57">
        <v>41970</v>
      </c>
      <c r="B191" s="25">
        <v>970</v>
      </c>
      <c r="C191" s="303"/>
      <c r="D191" s="337"/>
      <c r="E191" s="306"/>
      <c r="F191" s="337"/>
      <c r="G191" s="337"/>
      <c r="H191" s="337"/>
      <c r="I191" s="306"/>
      <c r="J191" s="303"/>
      <c r="K191" s="303"/>
      <c r="L191" s="303"/>
      <c r="M191" s="303"/>
      <c r="N191" s="303"/>
      <c r="O191" s="303"/>
      <c r="P191" s="47">
        <v>0</v>
      </c>
    </row>
    <row r="192" spans="1:16">
      <c r="A192" s="57">
        <v>41971</v>
      </c>
      <c r="B192" s="25">
        <v>1200</v>
      </c>
      <c r="C192" s="303"/>
      <c r="D192" s="337"/>
      <c r="E192" s="306"/>
      <c r="F192" s="337"/>
      <c r="G192" s="337"/>
      <c r="H192" s="337"/>
      <c r="I192" s="306"/>
      <c r="J192" s="303"/>
      <c r="K192" s="303"/>
      <c r="L192" s="303"/>
      <c r="M192" s="303"/>
      <c r="N192" s="303"/>
      <c r="O192" s="303"/>
      <c r="P192" s="47">
        <v>6</v>
      </c>
    </row>
    <row r="193" spans="1:16">
      <c r="A193" s="57">
        <v>41972</v>
      </c>
      <c r="B193" s="25">
        <v>1247</v>
      </c>
      <c r="C193" s="303"/>
      <c r="D193" s="337"/>
      <c r="E193" s="306"/>
      <c r="F193" s="337"/>
      <c r="G193" s="337"/>
      <c r="H193" s="337"/>
      <c r="I193" s="306"/>
      <c r="J193" s="303"/>
      <c r="K193" s="303"/>
      <c r="L193" s="303"/>
      <c r="M193" s="303"/>
      <c r="N193" s="303"/>
      <c r="O193" s="303"/>
      <c r="P193" s="47">
        <v>31</v>
      </c>
    </row>
    <row r="194" spans="1:16">
      <c r="A194" s="57">
        <v>41973</v>
      </c>
      <c r="B194" s="25">
        <v>1043</v>
      </c>
      <c r="C194" s="303"/>
      <c r="D194" s="337"/>
      <c r="E194" s="306"/>
      <c r="F194" s="337"/>
      <c r="G194" s="337"/>
      <c r="H194" s="337"/>
      <c r="I194" s="306"/>
      <c r="J194" s="303"/>
      <c r="K194" s="303"/>
      <c r="L194" s="303"/>
      <c r="M194" s="303"/>
      <c r="N194" s="303"/>
      <c r="O194" s="303"/>
      <c r="P194" s="47">
        <v>155</v>
      </c>
    </row>
    <row r="195" spans="1:16">
      <c r="A195" s="57">
        <v>41974</v>
      </c>
      <c r="B195" s="25">
        <v>1437</v>
      </c>
      <c r="C195" s="303"/>
      <c r="D195" s="337"/>
      <c r="E195" s="306"/>
      <c r="F195" s="337"/>
      <c r="G195" s="337"/>
      <c r="H195" s="337"/>
      <c r="I195" s="306"/>
      <c r="J195" s="303"/>
      <c r="K195" s="304"/>
      <c r="L195" s="304"/>
      <c r="M195" s="304"/>
      <c r="N195" s="304"/>
      <c r="O195" s="304"/>
      <c r="P195" s="47">
        <v>11</v>
      </c>
    </row>
    <row r="196" spans="1:16">
      <c r="A196" s="57">
        <v>41975</v>
      </c>
      <c r="B196" s="25">
        <v>1116</v>
      </c>
      <c r="C196" s="21">
        <v>0.21</v>
      </c>
      <c r="D196" s="25">
        <v>2</v>
      </c>
      <c r="E196" s="24">
        <v>7.9</v>
      </c>
      <c r="F196" s="25">
        <v>1</v>
      </c>
      <c r="G196" s="25">
        <v>3</v>
      </c>
      <c r="H196" s="25">
        <v>2</v>
      </c>
      <c r="I196" s="24">
        <v>4.5</v>
      </c>
      <c r="J196" s="21">
        <v>0.13</v>
      </c>
      <c r="K196" s="21">
        <v>2.234</v>
      </c>
      <c r="L196" s="21">
        <v>5.0265000000000004</v>
      </c>
      <c r="M196" s="21">
        <v>2.234</v>
      </c>
      <c r="N196" s="21">
        <v>0.14521000000000001</v>
      </c>
      <c r="O196" s="21">
        <v>3.351</v>
      </c>
      <c r="P196" s="47">
        <v>2</v>
      </c>
    </row>
    <row r="197" spans="1:16">
      <c r="A197" s="57">
        <v>41976</v>
      </c>
      <c r="B197" s="25">
        <v>1117</v>
      </c>
      <c r="C197" s="302"/>
      <c r="D197" s="336"/>
      <c r="E197" s="305"/>
      <c r="F197" s="336"/>
      <c r="G197" s="336"/>
      <c r="H197" s="336"/>
      <c r="I197" s="305"/>
      <c r="J197" s="302"/>
      <c r="K197" s="302"/>
      <c r="L197" s="302"/>
      <c r="M197" s="302"/>
      <c r="N197" s="302"/>
      <c r="O197" s="302"/>
      <c r="P197" s="47">
        <v>0</v>
      </c>
    </row>
    <row r="198" spans="1:16">
      <c r="A198" s="57">
        <v>41977</v>
      </c>
      <c r="B198" s="25">
        <v>854</v>
      </c>
      <c r="C198" s="303"/>
      <c r="D198" s="337"/>
      <c r="E198" s="306"/>
      <c r="F198" s="337"/>
      <c r="G198" s="337"/>
      <c r="H198" s="337"/>
      <c r="I198" s="306"/>
      <c r="J198" s="303"/>
      <c r="K198" s="303"/>
      <c r="L198" s="303"/>
      <c r="M198" s="303"/>
      <c r="N198" s="303"/>
      <c r="O198" s="303"/>
      <c r="P198" s="47">
        <v>0</v>
      </c>
    </row>
    <row r="199" spans="1:16">
      <c r="A199" s="57">
        <v>41978</v>
      </c>
      <c r="B199" s="25">
        <v>854</v>
      </c>
      <c r="C199" s="303"/>
      <c r="D199" s="337"/>
      <c r="E199" s="306"/>
      <c r="F199" s="337"/>
      <c r="G199" s="337"/>
      <c r="H199" s="337"/>
      <c r="I199" s="306"/>
      <c r="J199" s="303"/>
      <c r="K199" s="303"/>
      <c r="L199" s="303"/>
      <c r="M199" s="303"/>
      <c r="N199" s="303"/>
      <c r="O199" s="303"/>
      <c r="P199" s="47">
        <v>0</v>
      </c>
    </row>
    <row r="200" spans="1:16">
      <c r="A200" s="57">
        <v>41979</v>
      </c>
      <c r="B200" s="25">
        <v>2497</v>
      </c>
      <c r="C200" s="303"/>
      <c r="D200" s="337"/>
      <c r="E200" s="306"/>
      <c r="F200" s="337"/>
      <c r="G200" s="337"/>
      <c r="H200" s="337"/>
      <c r="I200" s="306"/>
      <c r="J200" s="303"/>
      <c r="K200" s="303"/>
      <c r="L200" s="303"/>
      <c r="M200" s="303"/>
      <c r="N200" s="303"/>
      <c r="O200" s="303"/>
      <c r="P200" s="47">
        <v>0</v>
      </c>
    </row>
    <row r="201" spans="1:16">
      <c r="A201" s="57">
        <v>41980</v>
      </c>
      <c r="B201" s="25">
        <v>1044</v>
      </c>
      <c r="C201" s="303"/>
      <c r="D201" s="337"/>
      <c r="E201" s="306"/>
      <c r="F201" s="337"/>
      <c r="G201" s="337"/>
      <c r="H201" s="337"/>
      <c r="I201" s="306"/>
      <c r="J201" s="303"/>
      <c r="K201" s="303"/>
      <c r="L201" s="303"/>
      <c r="M201" s="303"/>
      <c r="N201" s="303"/>
      <c r="O201" s="303"/>
      <c r="P201" s="47">
        <v>0</v>
      </c>
    </row>
    <row r="202" spans="1:16">
      <c r="A202" s="57">
        <v>41981</v>
      </c>
      <c r="B202" s="25">
        <v>1494</v>
      </c>
      <c r="C202" s="304"/>
      <c r="D202" s="338"/>
      <c r="E202" s="307"/>
      <c r="F202" s="338"/>
      <c r="G202" s="338"/>
      <c r="H202" s="338"/>
      <c r="I202" s="307"/>
      <c r="J202" s="304"/>
      <c r="K202" s="304"/>
      <c r="L202" s="304"/>
      <c r="M202" s="304"/>
      <c r="N202" s="304"/>
      <c r="O202" s="304"/>
      <c r="P202" s="47">
        <v>0</v>
      </c>
    </row>
    <row r="203" spans="1:16">
      <c r="A203" s="57">
        <v>41982</v>
      </c>
      <c r="B203" s="25">
        <v>1306</v>
      </c>
      <c r="C203" s="76"/>
      <c r="D203" s="68"/>
      <c r="E203" s="77"/>
      <c r="F203" s="68"/>
      <c r="G203" s="68"/>
      <c r="H203" s="68"/>
      <c r="I203" s="77"/>
      <c r="J203" s="76"/>
      <c r="K203" s="76" t="str">
        <f>IF(D203&gt;0,D203*'[3]Operations INPUT'!#REF!/1000,"")</f>
        <v/>
      </c>
      <c r="L203" s="76" t="str">
        <f>IF(I203&gt;0,I203*'[3]Operations INPUT'!#REF!/1000,"")</f>
        <v/>
      </c>
      <c r="M203" s="76"/>
      <c r="N203" s="76" t="str">
        <f>IF(J203&gt;0,J203*'[3]Operations INPUT'!#REF!/1000,"")</f>
        <v/>
      </c>
      <c r="O203" s="76" t="str">
        <f>IF(C203&gt;0,C203*'[3]Operations INPUT'!A197/1000,"")</f>
        <v/>
      </c>
      <c r="P203" s="47">
        <v>0</v>
      </c>
    </row>
    <row r="204" spans="1:16">
      <c r="A204" s="57">
        <v>41983</v>
      </c>
      <c r="B204" s="25">
        <v>1140</v>
      </c>
      <c r="C204" s="303"/>
      <c r="D204" s="337"/>
      <c r="E204" s="306"/>
      <c r="F204" s="337"/>
      <c r="G204" s="337"/>
      <c r="H204" s="337"/>
      <c r="I204" s="306"/>
      <c r="J204" s="303"/>
      <c r="K204" s="302"/>
      <c r="L204" s="302"/>
      <c r="M204" s="302"/>
      <c r="N204" s="302"/>
      <c r="O204" s="302"/>
      <c r="P204" s="47">
        <v>0</v>
      </c>
    </row>
    <row r="205" spans="1:16">
      <c r="A205" s="57">
        <v>41984</v>
      </c>
      <c r="B205" s="25">
        <v>1217</v>
      </c>
      <c r="C205" s="303"/>
      <c r="D205" s="337"/>
      <c r="E205" s="306"/>
      <c r="F205" s="337"/>
      <c r="G205" s="337"/>
      <c r="H205" s="337"/>
      <c r="I205" s="306"/>
      <c r="J205" s="303"/>
      <c r="K205" s="303"/>
      <c r="L205" s="303"/>
      <c r="M205" s="303"/>
      <c r="N205" s="303"/>
      <c r="O205" s="303"/>
      <c r="P205" s="47">
        <v>0</v>
      </c>
    </row>
    <row r="206" spans="1:16">
      <c r="A206" s="57">
        <v>41985</v>
      </c>
      <c r="B206" s="25">
        <v>1271</v>
      </c>
      <c r="C206" s="303"/>
      <c r="D206" s="337"/>
      <c r="E206" s="306"/>
      <c r="F206" s="337"/>
      <c r="G206" s="337"/>
      <c r="H206" s="337"/>
      <c r="I206" s="306"/>
      <c r="J206" s="303"/>
      <c r="K206" s="303"/>
      <c r="L206" s="303"/>
      <c r="M206" s="303"/>
      <c r="N206" s="303"/>
      <c r="O206" s="303"/>
      <c r="P206" s="47">
        <v>0</v>
      </c>
    </row>
    <row r="207" spans="1:16">
      <c r="A207" s="57">
        <v>41986</v>
      </c>
      <c r="B207" s="25">
        <v>1466</v>
      </c>
      <c r="C207" s="303"/>
      <c r="D207" s="337"/>
      <c r="E207" s="306"/>
      <c r="F207" s="337"/>
      <c r="G207" s="337"/>
      <c r="H207" s="337"/>
      <c r="I207" s="306"/>
      <c r="J207" s="303"/>
      <c r="K207" s="303"/>
      <c r="L207" s="303"/>
      <c r="M207" s="303"/>
      <c r="N207" s="303"/>
      <c r="O207" s="303"/>
      <c r="P207" s="47">
        <v>0</v>
      </c>
    </row>
    <row r="208" spans="1:16">
      <c r="A208" s="57">
        <v>41987</v>
      </c>
      <c r="B208" s="25">
        <v>980</v>
      </c>
      <c r="C208" s="303"/>
      <c r="D208" s="337"/>
      <c r="E208" s="306"/>
      <c r="F208" s="337"/>
      <c r="G208" s="337"/>
      <c r="H208" s="337"/>
      <c r="I208" s="306"/>
      <c r="J208" s="303"/>
      <c r="K208" s="303"/>
      <c r="L208" s="303"/>
      <c r="M208" s="303"/>
      <c r="N208" s="303"/>
      <c r="O208" s="303"/>
      <c r="P208" s="47">
        <v>0</v>
      </c>
    </row>
    <row r="209" spans="1:16">
      <c r="A209" s="57">
        <v>41988</v>
      </c>
      <c r="B209" s="25">
        <v>1298</v>
      </c>
      <c r="C209" s="303"/>
      <c r="D209" s="337"/>
      <c r="E209" s="306"/>
      <c r="F209" s="337"/>
      <c r="G209" s="337"/>
      <c r="H209" s="337"/>
      <c r="I209" s="306"/>
      <c r="J209" s="303"/>
      <c r="K209" s="304"/>
      <c r="L209" s="304"/>
      <c r="M209" s="304"/>
      <c r="N209" s="304"/>
      <c r="O209" s="304"/>
      <c r="P209" s="47">
        <v>7</v>
      </c>
    </row>
    <row r="210" spans="1:16">
      <c r="A210" s="57">
        <v>41989</v>
      </c>
      <c r="B210" s="25">
        <v>1701</v>
      </c>
      <c r="C210" s="21">
        <v>0.38</v>
      </c>
      <c r="D210" s="25">
        <v>2</v>
      </c>
      <c r="E210" s="24">
        <v>8.3000000000000007</v>
      </c>
      <c r="F210" s="25">
        <v>1</v>
      </c>
      <c r="G210" s="25">
        <v>2</v>
      </c>
      <c r="H210" s="25">
        <v>2</v>
      </c>
      <c r="I210" s="24">
        <v>5.2</v>
      </c>
      <c r="J210" s="21">
        <v>0.09</v>
      </c>
      <c r="K210" s="21">
        <v>2.762</v>
      </c>
      <c r="L210" s="21">
        <v>7.1811999999999996</v>
      </c>
      <c r="M210" s="21">
        <v>2.762</v>
      </c>
      <c r="N210" s="21">
        <v>0.12429</v>
      </c>
      <c r="O210" s="21">
        <v>2.762</v>
      </c>
      <c r="P210" s="47">
        <v>3</v>
      </c>
    </row>
    <row r="211" spans="1:16">
      <c r="A211" s="57">
        <v>41990</v>
      </c>
      <c r="B211" s="25">
        <v>1297</v>
      </c>
      <c r="C211" s="302"/>
      <c r="D211" s="336"/>
      <c r="E211" s="305"/>
      <c r="F211" s="336"/>
      <c r="G211" s="336"/>
      <c r="H211" s="336"/>
      <c r="I211" s="305"/>
      <c r="J211" s="302"/>
      <c r="K211" s="302"/>
      <c r="L211" s="302"/>
      <c r="M211" s="302"/>
      <c r="N211" s="302"/>
      <c r="O211" s="302"/>
      <c r="P211" s="47">
        <v>0</v>
      </c>
    </row>
    <row r="212" spans="1:16">
      <c r="A212" s="57">
        <v>41991</v>
      </c>
      <c r="B212" s="25">
        <v>1673</v>
      </c>
      <c r="C212" s="303"/>
      <c r="D212" s="337"/>
      <c r="E212" s="306"/>
      <c r="F212" s="337"/>
      <c r="G212" s="337"/>
      <c r="H212" s="337"/>
      <c r="I212" s="306"/>
      <c r="J212" s="303"/>
      <c r="K212" s="303"/>
      <c r="L212" s="303"/>
      <c r="M212" s="303"/>
      <c r="N212" s="303"/>
      <c r="O212" s="303"/>
      <c r="P212" s="47">
        <v>0</v>
      </c>
    </row>
    <row r="213" spans="1:16">
      <c r="A213" s="57">
        <v>41992</v>
      </c>
      <c r="B213" s="25">
        <v>1244</v>
      </c>
      <c r="C213" s="303"/>
      <c r="D213" s="337"/>
      <c r="E213" s="306"/>
      <c r="F213" s="337"/>
      <c r="G213" s="337"/>
      <c r="H213" s="337"/>
      <c r="I213" s="306"/>
      <c r="J213" s="303"/>
      <c r="K213" s="303"/>
      <c r="L213" s="303"/>
      <c r="M213" s="303"/>
      <c r="N213" s="303"/>
      <c r="O213" s="303"/>
      <c r="P213" s="47">
        <v>0</v>
      </c>
    </row>
    <row r="214" spans="1:16">
      <c r="A214" s="57">
        <v>41993</v>
      </c>
      <c r="B214" s="25">
        <v>1294</v>
      </c>
      <c r="C214" s="303"/>
      <c r="D214" s="337"/>
      <c r="E214" s="306"/>
      <c r="F214" s="337"/>
      <c r="G214" s="337"/>
      <c r="H214" s="337"/>
      <c r="I214" s="306"/>
      <c r="J214" s="303"/>
      <c r="K214" s="303"/>
      <c r="L214" s="303"/>
      <c r="M214" s="303"/>
      <c r="N214" s="303"/>
      <c r="O214" s="303"/>
      <c r="P214" s="47">
        <v>10</v>
      </c>
    </row>
    <row r="215" spans="1:16">
      <c r="A215" s="57">
        <v>41994</v>
      </c>
      <c r="B215" s="25">
        <v>1142</v>
      </c>
      <c r="C215" s="303"/>
      <c r="D215" s="337"/>
      <c r="E215" s="306"/>
      <c r="F215" s="337"/>
      <c r="G215" s="337"/>
      <c r="H215" s="337"/>
      <c r="I215" s="306"/>
      <c r="J215" s="303"/>
      <c r="K215" s="303"/>
      <c r="L215" s="303"/>
      <c r="M215" s="303"/>
      <c r="N215" s="303"/>
      <c r="O215" s="303"/>
      <c r="P215" s="47">
        <v>0</v>
      </c>
    </row>
    <row r="216" spans="1:16">
      <c r="A216" s="57">
        <v>41995</v>
      </c>
      <c r="B216" s="25">
        <v>1346</v>
      </c>
      <c r="C216" s="304"/>
      <c r="D216" s="338"/>
      <c r="E216" s="307"/>
      <c r="F216" s="338"/>
      <c r="G216" s="338"/>
      <c r="H216" s="338"/>
      <c r="I216" s="307"/>
      <c r="J216" s="304"/>
      <c r="K216" s="304"/>
      <c r="L216" s="304"/>
      <c r="M216" s="304"/>
      <c r="N216" s="304"/>
      <c r="O216" s="304"/>
      <c r="P216" s="47">
        <v>0</v>
      </c>
    </row>
    <row r="217" spans="1:16">
      <c r="A217" s="57">
        <v>41996</v>
      </c>
      <c r="B217" s="25">
        <v>1683</v>
      </c>
      <c r="C217" s="76"/>
      <c r="D217" s="68"/>
      <c r="E217" s="77"/>
      <c r="F217" s="68"/>
      <c r="G217" s="68"/>
      <c r="H217" s="68"/>
      <c r="I217" s="77"/>
      <c r="J217" s="76"/>
      <c r="K217" s="76" t="str">
        <f>IF(D217&gt;0,D217*'[3]Operations INPUT'!#REF!/1000,"")</f>
        <v/>
      </c>
      <c r="L217" s="76" t="str">
        <f>IF(I217&gt;0,I217*'[3]Operations INPUT'!#REF!/1000,"")</f>
        <v/>
      </c>
      <c r="M217" s="76"/>
      <c r="N217" s="76" t="str">
        <f>IF(J217&gt;0,J217*'[3]Operations INPUT'!#REF!/1000,"")</f>
        <v/>
      </c>
      <c r="O217" s="76" t="str">
        <f>IF(C217&gt;0,C217*'[3]Operations INPUT'!A211/1000,"")</f>
        <v/>
      </c>
      <c r="P217" s="47">
        <v>0</v>
      </c>
    </row>
    <row r="218" spans="1:16">
      <c r="A218" s="57">
        <v>41997</v>
      </c>
      <c r="B218" s="25">
        <v>1031</v>
      </c>
      <c r="C218" s="303"/>
      <c r="D218" s="337"/>
      <c r="E218" s="306"/>
      <c r="F218" s="337"/>
      <c r="G218" s="337"/>
      <c r="H218" s="337"/>
      <c r="I218" s="306"/>
      <c r="J218" s="303"/>
      <c r="K218" s="302"/>
      <c r="L218" s="302"/>
      <c r="M218" s="302"/>
      <c r="N218" s="302"/>
      <c r="O218" s="302"/>
      <c r="P218" s="47">
        <v>0</v>
      </c>
    </row>
    <row r="219" spans="1:16">
      <c r="A219" s="57">
        <v>41998</v>
      </c>
      <c r="B219" s="25">
        <v>1301</v>
      </c>
      <c r="C219" s="303"/>
      <c r="D219" s="337"/>
      <c r="E219" s="306"/>
      <c r="F219" s="337"/>
      <c r="G219" s="337"/>
      <c r="H219" s="337"/>
      <c r="I219" s="306"/>
      <c r="J219" s="303"/>
      <c r="K219" s="303"/>
      <c r="L219" s="303"/>
      <c r="M219" s="303"/>
      <c r="N219" s="303"/>
      <c r="O219" s="303"/>
      <c r="P219" s="47">
        <v>0</v>
      </c>
    </row>
    <row r="220" spans="1:16">
      <c r="A220" s="57">
        <v>41999</v>
      </c>
      <c r="B220" s="25">
        <v>1408</v>
      </c>
      <c r="C220" s="303"/>
      <c r="D220" s="337"/>
      <c r="E220" s="306"/>
      <c r="F220" s="337"/>
      <c r="G220" s="337"/>
      <c r="H220" s="337"/>
      <c r="I220" s="306"/>
      <c r="J220" s="303"/>
      <c r="K220" s="303"/>
      <c r="L220" s="303"/>
      <c r="M220" s="303"/>
      <c r="N220" s="303"/>
      <c r="O220" s="303"/>
      <c r="P220" s="47">
        <v>0</v>
      </c>
    </row>
    <row r="221" spans="1:16">
      <c r="A221" s="57">
        <v>42000</v>
      </c>
      <c r="B221" s="25">
        <v>1294</v>
      </c>
      <c r="C221" s="303"/>
      <c r="D221" s="337"/>
      <c r="E221" s="306"/>
      <c r="F221" s="337"/>
      <c r="G221" s="337"/>
      <c r="H221" s="337"/>
      <c r="I221" s="306"/>
      <c r="J221" s="303"/>
      <c r="K221" s="303"/>
      <c r="L221" s="303"/>
      <c r="M221" s="303"/>
      <c r="N221" s="303"/>
      <c r="O221" s="303"/>
      <c r="P221" s="47">
        <v>0</v>
      </c>
    </row>
    <row r="222" spans="1:16">
      <c r="A222" s="57">
        <v>42001</v>
      </c>
      <c r="B222" s="25">
        <v>1896</v>
      </c>
      <c r="C222" s="303"/>
      <c r="D222" s="337"/>
      <c r="E222" s="306"/>
      <c r="F222" s="337"/>
      <c r="G222" s="337"/>
      <c r="H222" s="337"/>
      <c r="I222" s="306"/>
      <c r="J222" s="303"/>
      <c r="K222" s="303"/>
      <c r="L222" s="303"/>
      <c r="M222" s="303"/>
      <c r="N222" s="303"/>
      <c r="O222" s="303"/>
      <c r="P222" s="47">
        <v>0</v>
      </c>
    </row>
    <row r="223" spans="1:16">
      <c r="A223" s="57">
        <v>42002</v>
      </c>
      <c r="B223" s="25">
        <v>2467</v>
      </c>
      <c r="C223" s="303"/>
      <c r="D223" s="337"/>
      <c r="E223" s="306"/>
      <c r="F223" s="337"/>
      <c r="G223" s="337"/>
      <c r="H223" s="337"/>
      <c r="I223" s="306"/>
      <c r="J223" s="303"/>
      <c r="K223" s="304"/>
      <c r="L223" s="304"/>
      <c r="M223" s="304"/>
      <c r="N223" s="304"/>
      <c r="O223" s="304"/>
      <c r="P223" s="47">
        <v>0</v>
      </c>
    </row>
    <row r="224" spans="1:16">
      <c r="A224" s="57">
        <v>42003</v>
      </c>
      <c r="B224" s="25">
        <v>2319</v>
      </c>
      <c r="C224" s="21">
        <v>1.2</v>
      </c>
      <c r="D224" s="25">
        <v>2</v>
      </c>
      <c r="E224" s="24">
        <v>7</v>
      </c>
      <c r="F224" s="25">
        <v>1</v>
      </c>
      <c r="G224" s="25">
        <v>3</v>
      </c>
      <c r="H224" s="25">
        <v>2</v>
      </c>
      <c r="I224" s="24">
        <v>8.1999999999999993</v>
      </c>
      <c r="J224" s="21">
        <v>0.09</v>
      </c>
      <c r="K224" s="21">
        <v>4.452</v>
      </c>
      <c r="L224" s="21">
        <v>18.253199999999996</v>
      </c>
      <c r="M224" s="21">
        <v>4.452</v>
      </c>
      <c r="N224" s="21">
        <v>0.20033999999999999</v>
      </c>
      <c r="O224" s="21">
        <v>6.6779999999999999</v>
      </c>
      <c r="P224" s="47">
        <v>0</v>
      </c>
    </row>
    <row r="225" spans="1:16">
      <c r="A225" s="57">
        <v>42004</v>
      </c>
      <c r="B225" s="25">
        <v>1668</v>
      </c>
      <c r="C225" s="302"/>
      <c r="D225" s="336"/>
      <c r="E225" s="305"/>
      <c r="F225" s="336"/>
      <c r="G225" s="336"/>
      <c r="H225" s="336"/>
      <c r="I225" s="305"/>
      <c r="J225" s="302"/>
      <c r="K225" s="302"/>
      <c r="L225" s="302"/>
      <c r="M225" s="302"/>
      <c r="N225" s="302"/>
      <c r="O225" s="302"/>
      <c r="P225" s="47">
        <v>0</v>
      </c>
    </row>
    <row r="226" spans="1:16">
      <c r="A226" s="57">
        <v>42005</v>
      </c>
      <c r="B226" s="25">
        <v>2469</v>
      </c>
      <c r="C226" s="303"/>
      <c r="D226" s="337"/>
      <c r="E226" s="306"/>
      <c r="F226" s="337"/>
      <c r="G226" s="337"/>
      <c r="H226" s="337"/>
      <c r="I226" s="306"/>
      <c r="J226" s="303"/>
      <c r="K226" s="303"/>
      <c r="L226" s="303"/>
      <c r="M226" s="303"/>
      <c r="N226" s="303"/>
      <c r="O226" s="303"/>
      <c r="P226" s="47">
        <v>0</v>
      </c>
    </row>
    <row r="227" spans="1:16">
      <c r="A227" s="57">
        <v>42006</v>
      </c>
      <c r="B227" s="25">
        <v>1764</v>
      </c>
      <c r="C227" s="303"/>
      <c r="D227" s="337"/>
      <c r="E227" s="306"/>
      <c r="F227" s="337"/>
      <c r="G227" s="337"/>
      <c r="H227" s="337"/>
      <c r="I227" s="306"/>
      <c r="J227" s="303"/>
      <c r="K227" s="303"/>
      <c r="L227" s="303"/>
      <c r="M227" s="303"/>
      <c r="N227" s="303"/>
      <c r="O227" s="303"/>
      <c r="P227" s="47">
        <v>0</v>
      </c>
    </row>
    <row r="228" spans="1:16">
      <c r="A228" s="57">
        <v>42007</v>
      </c>
      <c r="B228" s="25">
        <v>2273</v>
      </c>
      <c r="C228" s="303"/>
      <c r="D228" s="337"/>
      <c r="E228" s="306"/>
      <c r="F228" s="337"/>
      <c r="G228" s="337"/>
      <c r="H228" s="337"/>
      <c r="I228" s="306"/>
      <c r="J228" s="303"/>
      <c r="K228" s="303"/>
      <c r="L228" s="303"/>
      <c r="M228" s="303"/>
      <c r="N228" s="303"/>
      <c r="O228" s="303"/>
      <c r="P228" s="47">
        <v>0</v>
      </c>
    </row>
    <row r="229" spans="1:16">
      <c r="A229" s="57">
        <v>42008</v>
      </c>
      <c r="B229" s="25">
        <v>1666</v>
      </c>
      <c r="C229" s="303"/>
      <c r="D229" s="337"/>
      <c r="E229" s="306"/>
      <c r="F229" s="337"/>
      <c r="G229" s="337"/>
      <c r="H229" s="337"/>
      <c r="I229" s="306"/>
      <c r="J229" s="303"/>
      <c r="K229" s="303"/>
      <c r="L229" s="303"/>
      <c r="M229" s="303"/>
      <c r="N229" s="303"/>
      <c r="O229" s="303"/>
      <c r="P229" s="47">
        <v>0</v>
      </c>
    </row>
    <row r="230" spans="1:16">
      <c r="A230" s="57">
        <v>42009</v>
      </c>
      <c r="B230" s="25">
        <v>1800</v>
      </c>
      <c r="C230" s="304"/>
      <c r="D230" s="338"/>
      <c r="E230" s="307"/>
      <c r="F230" s="338"/>
      <c r="G230" s="338"/>
      <c r="H230" s="338"/>
      <c r="I230" s="307"/>
      <c r="J230" s="304"/>
      <c r="K230" s="304"/>
      <c r="L230" s="304"/>
      <c r="M230" s="304"/>
      <c r="N230" s="304"/>
      <c r="O230" s="304"/>
      <c r="P230" s="47">
        <v>1.5</v>
      </c>
    </row>
    <row r="231" spans="1:16">
      <c r="A231" s="57">
        <v>42010</v>
      </c>
      <c r="B231" s="25">
        <v>2044</v>
      </c>
      <c r="C231" s="76"/>
      <c r="D231" s="68"/>
      <c r="E231" s="77"/>
      <c r="F231" s="68"/>
      <c r="G231" s="68"/>
      <c r="H231" s="68"/>
      <c r="I231" s="77"/>
      <c r="J231" s="76"/>
      <c r="K231" s="76" t="str">
        <f>IF(D231&gt;0,D231*'[3]Operations INPUT'!#REF!/1000,"")</f>
        <v/>
      </c>
      <c r="L231" s="76" t="str">
        <f>IF(I231&gt;0,I231*'[3]Operations INPUT'!#REF!/1000,"")</f>
        <v/>
      </c>
      <c r="M231" s="76"/>
      <c r="N231" s="76" t="str">
        <f>IF(J231&gt;0,J231*'[3]Operations INPUT'!#REF!/1000,"")</f>
        <v/>
      </c>
      <c r="O231" s="76" t="str">
        <f>IF(C231&gt;0,C231*'[3]Operations INPUT'!A225/1000,"")</f>
        <v/>
      </c>
      <c r="P231" s="47">
        <v>0</v>
      </c>
    </row>
    <row r="232" spans="1:16">
      <c r="A232" s="57">
        <v>42011</v>
      </c>
      <c r="B232" s="25">
        <v>1488</v>
      </c>
      <c r="C232" s="303"/>
      <c r="D232" s="337"/>
      <c r="E232" s="306"/>
      <c r="F232" s="337"/>
      <c r="G232" s="337"/>
      <c r="H232" s="337"/>
      <c r="I232" s="306"/>
      <c r="J232" s="303"/>
      <c r="K232" s="302"/>
      <c r="L232" s="302"/>
      <c r="M232" s="302"/>
      <c r="N232" s="302"/>
      <c r="O232" s="302"/>
      <c r="P232" s="47">
        <v>0</v>
      </c>
    </row>
    <row r="233" spans="1:16">
      <c r="A233" s="57">
        <v>42012</v>
      </c>
      <c r="B233" s="25">
        <v>1988</v>
      </c>
      <c r="C233" s="303"/>
      <c r="D233" s="337"/>
      <c r="E233" s="306"/>
      <c r="F233" s="337"/>
      <c r="G233" s="337"/>
      <c r="H233" s="337"/>
      <c r="I233" s="306"/>
      <c r="J233" s="303"/>
      <c r="K233" s="303"/>
      <c r="L233" s="303"/>
      <c r="M233" s="303"/>
      <c r="N233" s="303"/>
      <c r="O233" s="303"/>
      <c r="P233" s="47">
        <v>0</v>
      </c>
    </row>
    <row r="234" spans="1:16">
      <c r="A234" s="57">
        <v>42013</v>
      </c>
      <c r="B234" s="25">
        <v>1350</v>
      </c>
      <c r="C234" s="303"/>
      <c r="D234" s="337"/>
      <c r="E234" s="306"/>
      <c r="F234" s="337"/>
      <c r="G234" s="337"/>
      <c r="H234" s="337"/>
      <c r="I234" s="306"/>
      <c r="J234" s="303"/>
      <c r="K234" s="303"/>
      <c r="L234" s="303"/>
      <c r="M234" s="303"/>
      <c r="N234" s="303"/>
      <c r="O234" s="303"/>
      <c r="P234" s="48">
        <v>1</v>
      </c>
    </row>
    <row r="235" spans="1:16">
      <c r="A235" s="57">
        <v>42014</v>
      </c>
      <c r="B235" s="25">
        <v>1913</v>
      </c>
      <c r="C235" s="303"/>
      <c r="D235" s="337"/>
      <c r="E235" s="306"/>
      <c r="F235" s="337"/>
      <c r="G235" s="337"/>
      <c r="H235" s="337"/>
      <c r="I235" s="306"/>
      <c r="J235" s="303"/>
      <c r="K235" s="303"/>
      <c r="L235" s="303"/>
      <c r="M235" s="303"/>
      <c r="N235" s="303"/>
      <c r="O235" s="303"/>
      <c r="P235" s="48">
        <v>1</v>
      </c>
    </row>
    <row r="236" spans="1:16">
      <c r="A236" s="57">
        <v>42015</v>
      </c>
      <c r="B236" s="25">
        <v>1476</v>
      </c>
      <c r="C236" s="303"/>
      <c r="D236" s="337"/>
      <c r="E236" s="306"/>
      <c r="F236" s="337"/>
      <c r="G236" s="337"/>
      <c r="H236" s="337"/>
      <c r="I236" s="306"/>
      <c r="J236" s="303"/>
      <c r="K236" s="303"/>
      <c r="L236" s="303"/>
      <c r="M236" s="303"/>
      <c r="N236" s="303"/>
      <c r="O236" s="303"/>
      <c r="P236" s="48">
        <v>7</v>
      </c>
    </row>
    <row r="237" spans="1:16">
      <c r="A237" s="57">
        <v>42016</v>
      </c>
      <c r="B237" s="25">
        <v>1617</v>
      </c>
      <c r="C237" s="303"/>
      <c r="D237" s="337"/>
      <c r="E237" s="306"/>
      <c r="F237" s="337"/>
      <c r="G237" s="337"/>
      <c r="H237" s="337"/>
      <c r="I237" s="306"/>
      <c r="J237" s="303"/>
      <c r="K237" s="304"/>
      <c r="L237" s="304"/>
      <c r="M237" s="304"/>
      <c r="N237" s="304"/>
      <c r="O237" s="304"/>
      <c r="P237" s="47">
        <v>2</v>
      </c>
    </row>
    <row r="238" spans="1:16">
      <c r="A238" s="57">
        <v>42017</v>
      </c>
      <c r="B238" s="25">
        <v>1815</v>
      </c>
      <c r="C238" s="21">
        <v>0.54</v>
      </c>
      <c r="D238" s="25">
        <v>2</v>
      </c>
      <c r="E238" s="24">
        <v>7</v>
      </c>
      <c r="F238" s="25">
        <v>1</v>
      </c>
      <c r="G238" s="25">
        <v>1</v>
      </c>
      <c r="H238" s="25">
        <v>2</v>
      </c>
      <c r="I238" s="24">
        <v>7.5</v>
      </c>
      <c r="J238" s="21">
        <v>0.09</v>
      </c>
      <c r="K238" s="21">
        <v>3.3719999999999999</v>
      </c>
      <c r="L238" s="21">
        <v>12.645</v>
      </c>
      <c r="M238" s="21">
        <v>3.3719999999999999</v>
      </c>
      <c r="N238" s="21">
        <v>0.15173999999999999</v>
      </c>
      <c r="O238" s="21">
        <v>1.6859999999999999</v>
      </c>
      <c r="P238" s="47">
        <v>2</v>
      </c>
    </row>
    <row r="239" spans="1:16">
      <c r="A239" s="57">
        <v>42018</v>
      </c>
      <c r="B239" s="25">
        <v>1390</v>
      </c>
      <c r="C239" s="302"/>
      <c r="D239" s="336"/>
      <c r="E239" s="305"/>
      <c r="F239" s="336"/>
      <c r="G239" s="336"/>
      <c r="H239" s="336"/>
      <c r="I239" s="305"/>
      <c r="J239" s="302"/>
      <c r="K239" s="302"/>
      <c r="L239" s="302"/>
      <c r="M239" s="302"/>
      <c r="N239" s="302"/>
      <c r="O239" s="302"/>
      <c r="P239" s="47">
        <v>1</v>
      </c>
    </row>
    <row r="240" spans="1:16">
      <c r="A240" s="57">
        <v>42019</v>
      </c>
      <c r="B240" s="25">
        <v>1810</v>
      </c>
      <c r="C240" s="303"/>
      <c r="D240" s="337"/>
      <c r="E240" s="306"/>
      <c r="F240" s="337"/>
      <c r="G240" s="337"/>
      <c r="H240" s="337"/>
      <c r="I240" s="306"/>
      <c r="J240" s="303"/>
      <c r="K240" s="303"/>
      <c r="L240" s="303"/>
      <c r="M240" s="303"/>
      <c r="N240" s="303"/>
      <c r="O240" s="303"/>
      <c r="P240" s="47">
        <v>3</v>
      </c>
    </row>
    <row r="241" spans="1:16">
      <c r="A241" s="57">
        <v>42020</v>
      </c>
      <c r="B241" s="25">
        <v>1352</v>
      </c>
      <c r="C241" s="303"/>
      <c r="D241" s="337"/>
      <c r="E241" s="306"/>
      <c r="F241" s="337"/>
      <c r="G241" s="337"/>
      <c r="H241" s="337"/>
      <c r="I241" s="306"/>
      <c r="J241" s="303"/>
      <c r="K241" s="303"/>
      <c r="L241" s="303"/>
      <c r="M241" s="303"/>
      <c r="N241" s="303"/>
      <c r="O241" s="303"/>
      <c r="P241" s="47">
        <v>0</v>
      </c>
    </row>
    <row r="242" spans="1:16">
      <c r="A242" s="57">
        <v>42021</v>
      </c>
      <c r="B242" s="25">
        <v>1708</v>
      </c>
      <c r="C242" s="303"/>
      <c r="D242" s="337"/>
      <c r="E242" s="306"/>
      <c r="F242" s="337"/>
      <c r="G242" s="337"/>
      <c r="H242" s="337"/>
      <c r="I242" s="306"/>
      <c r="J242" s="303"/>
      <c r="K242" s="303"/>
      <c r="L242" s="303"/>
      <c r="M242" s="303"/>
      <c r="N242" s="303"/>
      <c r="O242" s="303"/>
      <c r="P242" s="47">
        <v>0</v>
      </c>
    </row>
    <row r="243" spans="1:16">
      <c r="A243" s="57">
        <v>42022</v>
      </c>
      <c r="B243" s="25">
        <v>1279</v>
      </c>
      <c r="C243" s="303"/>
      <c r="D243" s="337"/>
      <c r="E243" s="306"/>
      <c r="F243" s="337"/>
      <c r="G243" s="337"/>
      <c r="H243" s="337"/>
      <c r="I243" s="306"/>
      <c r="J243" s="303"/>
      <c r="K243" s="303"/>
      <c r="L243" s="303"/>
      <c r="M243" s="303"/>
      <c r="N243" s="303"/>
      <c r="O243" s="303"/>
      <c r="P243" s="47">
        <v>0</v>
      </c>
    </row>
    <row r="244" spans="1:16">
      <c r="A244" s="57">
        <v>42023</v>
      </c>
      <c r="B244" s="25">
        <v>1678</v>
      </c>
      <c r="C244" s="304"/>
      <c r="D244" s="338"/>
      <c r="E244" s="307"/>
      <c r="F244" s="338"/>
      <c r="G244" s="338"/>
      <c r="H244" s="338"/>
      <c r="I244" s="307"/>
      <c r="J244" s="304"/>
      <c r="K244" s="304"/>
      <c r="L244" s="304"/>
      <c r="M244" s="304"/>
      <c r="N244" s="304"/>
      <c r="O244" s="304"/>
      <c r="P244" s="47">
        <v>0</v>
      </c>
    </row>
    <row r="245" spans="1:16">
      <c r="A245" s="57">
        <v>42024</v>
      </c>
      <c r="B245" s="25">
        <v>1230</v>
      </c>
      <c r="C245" s="76"/>
      <c r="D245" s="68"/>
      <c r="E245" s="77"/>
      <c r="F245" s="68"/>
      <c r="G245" s="68"/>
      <c r="H245" s="68"/>
      <c r="I245" s="77"/>
      <c r="J245" s="76"/>
      <c r="K245" s="76" t="str">
        <f>IF(D245&gt;0,D245*'[3]Operations INPUT'!#REF!/1000,"")</f>
        <v/>
      </c>
      <c r="L245" s="76" t="str">
        <f>IF(I245&gt;0,I245*'[3]Operations INPUT'!#REF!/1000,"")</f>
        <v/>
      </c>
      <c r="M245" s="76"/>
      <c r="N245" s="76" t="str">
        <f>IF(J245&gt;0,J245*'[3]Operations INPUT'!#REF!/1000,"")</f>
        <v/>
      </c>
      <c r="O245" s="76" t="str">
        <f>IF(C245&gt;0,C245*'[3]Operations INPUT'!A239/1000,"")</f>
        <v/>
      </c>
      <c r="P245" s="47">
        <v>3</v>
      </c>
    </row>
    <row r="246" spans="1:16">
      <c r="A246" s="57">
        <v>42025</v>
      </c>
      <c r="B246" s="25">
        <v>2598</v>
      </c>
      <c r="C246" s="303"/>
      <c r="D246" s="337"/>
      <c r="E246" s="306"/>
      <c r="F246" s="337"/>
      <c r="G246" s="337"/>
      <c r="H246" s="337"/>
      <c r="I246" s="306"/>
      <c r="J246" s="303"/>
      <c r="K246" s="302"/>
      <c r="L246" s="302"/>
      <c r="M246" s="302"/>
      <c r="N246" s="302"/>
      <c r="O246" s="302"/>
      <c r="P246" s="47">
        <v>0</v>
      </c>
    </row>
    <row r="247" spans="1:16">
      <c r="A247" s="57">
        <v>42026</v>
      </c>
      <c r="B247" s="25">
        <v>1692</v>
      </c>
      <c r="C247" s="303"/>
      <c r="D247" s="337"/>
      <c r="E247" s="306"/>
      <c r="F247" s="337"/>
      <c r="G247" s="337"/>
      <c r="H247" s="337"/>
      <c r="I247" s="306"/>
      <c r="J247" s="303"/>
      <c r="K247" s="303"/>
      <c r="L247" s="303"/>
      <c r="M247" s="303"/>
      <c r="N247" s="303"/>
      <c r="O247" s="303"/>
      <c r="P247" s="47">
        <v>0</v>
      </c>
    </row>
    <row r="248" spans="1:16">
      <c r="A248" s="57">
        <v>42027</v>
      </c>
      <c r="B248" s="25">
        <v>2932</v>
      </c>
      <c r="C248" s="303"/>
      <c r="D248" s="337"/>
      <c r="E248" s="306"/>
      <c r="F248" s="337"/>
      <c r="G248" s="337"/>
      <c r="H248" s="337"/>
      <c r="I248" s="306"/>
      <c r="J248" s="303"/>
      <c r="K248" s="303"/>
      <c r="L248" s="303"/>
      <c r="M248" s="303"/>
      <c r="N248" s="303"/>
      <c r="O248" s="303"/>
      <c r="P248" s="47">
        <v>0</v>
      </c>
    </row>
    <row r="249" spans="1:16">
      <c r="A249" s="57">
        <v>42028</v>
      </c>
      <c r="B249" s="25">
        <v>3236</v>
      </c>
      <c r="C249" s="303"/>
      <c r="D249" s="337"/>
      <c r="E249" s="306"/>
      <c r="F249" s="337"/>
      <c r="G249" s="337"/>
      <c r="H249" s="337"/>
      <c r="I249" s="306"/>
      <c r="J249" s="303"/>
      <c r="K249" s="303"/>
      <c r="L249" s="303"/>
      <c r="M249" s="303"/>
      <c r="N249" s="303"/>
      <c r="O249" s="303"/>
      <c r="P249" s="47">
        <v>1</v>
      </c>
    </row>
    <row r="250" spans="1:16">
      <c r="A250" s="57">
        <v>42029</v>
      </c>
      <c r="B250" s="25">
        <v>2204</v>
      </c>
      <c r="C250" s="303"/>
      <c r="D250" s="337"/>
      <c r="E250" s="306"/>
      <c r="F250" s="337"/>
      <c r="G250" s="337"/>
      <c r="H250" s="337"/>
      <c r="I250" s="306"/>
      <c r="J250" s="303"/>
      <c r="K250" s="303"/>
      <c r="L250" s="303"/>
      <c r="M250" s="303"/>
      <c r="N250" s="303"/>
      <c r="O250" s="303"/>
      <c r="P250" s="47">
        <v>1</v>
      </c>
    </row>
    <row r="251" spans="1:16">
      <c r="A251" s="57">
        <v>42030</v>
      </c>
      <c r="B251" s="25">
        <v>2162</v>
      </c>
      <c r="C251" s="303"/>
      <c r="D251" s="337"/>
      <c r="E251" s="306"/>
      <c r="F251" s="337"/>
      <c r="G251" s="337"/>
      <c r="H251" s="337"/>
      <c r="I251" s="306"/>
      <c r="J251" s="303"/>
      <c r="K251" s="304"/>
      <c r="L251" s="304"/>
      <c r="M251" s="304"/>
      <c r="N251" s="304"/>
      <c r="O251" s="304"/>
      <c r="P251" s="47">
        <v>1</v>
      </c>
    </row>
    <row r="252" spans="1:16">
      <c r="A252" s="57">
        <v>42031</v>
      </c>
      <c r="B252" s="25">
        <v>1599</v>
      </c>
      <c r="C252" s="21">
        <v>0.52</v>
      </c>
      <c r="D252" s="25">
        <v>2</v>
      </c>
      <c r="E252" s="24">
        <v>7</v>
      </c>
      <c r="F252" s="25">
        <v>136</v>
      </c>
      <c r="G252" s="25">
        <v>2</v>
      </c>
      <c r="H252" s="25">
        <v>2</v>
      </c>
      <c r="I252" s="24">
        <v>4.4000000000000004</v>
      </c>
      <c r="J252" s="21">
        <v>0.06</v>
      </c>
      <c r="K252" s="21">
        <v>3.996</v>
      </c>
      <c r="L252" s="21">
        <v>8.7911999999999999</v>
      </c>
      <c r="M252" s="21">
        <v>3.996</v>
      </c>
      <c r="N252" s="21">
        <v>0.11988</v>
      </c>
      <c r="O252" s="21">
        <v>3.996</v>
      </c>
      <c r="P252" s="47">
        <v>0</v>
      </c>
    </row>
    <row r="253" spans="1:16">
      <c r="A253" s="57">
        <v>42032</v>
      </c>
      <c r="B253" s="25">
        <v>1767</v>
      </c>
      <c r="C253" s="302"/>
      <c r="D253" s="336"/>
      <c r="E253" s="305"/>
      <c r="F253" s="336"/>
      <c r="G253" s="336"/>
      <c r="H253" s="336"/>
      <c r="I253" s="305"/>
      <c r="J253" s="302"/>
      <c r="K253" s="302"/>
      <c r="L253" s="302"/>
      <c r="M253" s="302"/>
      <c r="N253" s="302"/>
      <c r="O253" s="302"/>
      <c r="P253" s="47">
        <v>0</v>
      </c>
    </row>
    <row r="254" spans="1:16">
      <c r="A254" s="57">
        <v>42033</v>
      </c>
      <c r="B254" s="25">
        <v>2376</v>
      </c>
      <c r="C254" s="303"/>
      <c r="D254" s="337"/>
      <c r="E254" s="306"/>
      <c r="F254" s="337"/>
      <c r="G254" s="337"/>
      <c r="H254" s="337"/>
      <c r="I254" s="306"/>
      <c r="J254" s="303"/>
      <c r="K254" s="303"/>
      <c r="L254" s="303"/>
      <c r="M254" s="303"/>
      <c r="N254" s="303"/>
      <c r="O254" s="303"/>
      <c r="P254" s="47">
        <v>0</v>
      </c>
    </row>
    <row r="255" spans="1:16">
      <c r="A255" s="57">
        <v>42034</v>
      </c>
      <c r="B255" s="25">
        <v>2023</v>
      </c>
      <c r="C255" s="303"/>
      <c r="D255" s="337"/>
      <c r="E255" s="306"/>
      <c r="F255" s="337"/>
      <c r="G255" s="337"/>
      <c r="H255" s="337"/>
      <c r="I255" s="306"/>
      <c r="J255" s="303"/>
      <c r="K255" s="303"/>
      <c r="L255" s="303"/>
      <c r="M255" s="303"/>
      <c r="N255" s="303"/>
      <c r="O255" s="303"/>
      <c r="P255" s="47">
        <v>4</v>
      </c>
    </row>
    <row r="256" spans="1:16">
      <c r="A256" s="57">
        <v>42035</v>
      </c>
      <c r="B256" s="25">
        <v>1477</v>
      </c>
      <c r="C256" s="303"/>
      <c r="D256" s="337"/>
      <c r="E256" s="306"/>
      <c r="F256" s="337"/>
      <c r="G256" s="337"/>
      <c r="H256" s="337"/>
      <c r="I256" s="306"/>
      <c r="J256" s="303"/>
      <c r="K256" s="303"/>
      <c r="L256" s="303"/>
      <c r="M256" s="303"/>
      <c r="N256" s="303"/>
      <c r="O256" s="303"/>
      <c r="P256" s="47">
        <v>0</v>
      </c>
    </row>
    <row r="257" spans="1:16">
      <c r="A257" s="57">
        <v>42036</v>
      </c>
      <c r="B257" s="25">
        <v>1844</v>
      </c>
      <c r="C257" s="303"/>
      <c r="D257" s="337"/>
      <c r="E257" s="306"/>
      <c r="F257" s="337"/>
      <c r="G257" s="337"/>
      <c r="H257" s="337"/>
      <c r="I257" s="306"/>
      <c r="J257" s="303"/>
      <c r="K257" s="303"/>
      <c r="L257" s="303"/>
      <c r="M257" s="303"/>
      <c r="N257" s="303"/>
      <c r="O257" s="303"/>
      <c r="P257" s="47">
        <v>0</v>
      </c>
    </row>
    <row r="258" spans="1:16">
      <c r="A258" s="57">
        <v>42037</v>
      </c>
      <c r="B258" s="25">
        <v>1649</v>
      </c>
      <c r="C258" s="304"/>
      <c r="D258" s="338"/>
      <c r="E258" s="307"/>
      <c r="F258" s="338"/>
      <c r="G258" s="338"/>
      <c r="H258" s="338"/>
      <c r="I258" s="307"/>
      <c r="J258" s="304"/>
      <c r="K258" s="304"/>
      <c r="L258" s="304"/>
      <c r="M258" s="304"/>
      <c r="N258" s="304"/>
      <c r="O258" s="304"/>
      <c r="P258" s="47">
        <v>0</v>
      </c>
    </row>
    <row r="259" spans="1:16">
      <c r="A259" s="57">
        <v>42038</v>
      </c>
      <c r="B259" s="25">
        <v>1481</v>
      </c>
      <c r="C259" s="76"/>
      <c r="D259" s="68"/>
      <c r="E259" s="77"/>
      <c r="F259" s="68"/>
      <c r="G259" s="68"/>
      <c r="H259" s="68"/>
      <c r="I259" s="77"/>
      <c r="J259" s="76"/>
      <c r="K259" s="76" t="str">
        <f>IF(D259&gt;0,D259*'[3]Operations INPUT'!#REF!/1000,"")</f>
        <v/>
      </c>
      <c r="L259" s="76" t="str">
        <f>IF(I259&gt;0,I259*'[3]Operations INPUT'!#REF!/1000,"")</f>
        <v/>
      </c>
      <c r="M259" s="76"/>
      <c r="N259" s="76" t="str">
        <f>IF(J259&gt;0,J259*'[3]Operations INPUT'!#REF!/1000,"")</f>
        <v/>
      </c>
      <c r="O259" s="76" t="str">
        <f>IF(C259&gt;0,C259*'[3]Operations INPUT'!A253/1000,"")</f>
        <v/>
      </c>
      <c r="P259" s="47">
        <v>0</v>
      </c>
    </row>
    <row r="260" spans="1:16">
      <c r="A260" s="57">
        <v>42039</v>
      </c>
      <c r="B260" s="25">
        <v>2186</v>
      </c>
      <c r="C260" s="302"/>
      <c r="D260" s="336"/>
      <c r="E260" s="305"/>
      <c r="F260" s="336"/>
      <c r="G260" s="336"/>
      <c r="H260" s="336"/>
      <c r="I260" s="305"/>
      <c r="J260" s="302"/>
      <c r="K260" s="302"/>
      <c r="L260" s="302"/>
      <c r="M260" s="302"/>
      <c r="N260" s="302"/>
      <c r="O260" s="302"/>
      <c r="P260" s="47">
        <v>0</v>
      </c>
    </row>
    <row r="261" spans="1:16">
      <c r="A261" s="57">
        <v>42040</v>
      </c>
      <c r="B261" s="25">
        <v>1683</v>
      </c>
      <c r="C261" s="303"/>
      <c r="D261" s="337"/>
      <c r="E261" s="306"/>
      <c r="F261" s="337"/>
      <c r="G261" s="337"/>
      <c r="H261" s="337"/>
      <c r="I261" s="306"/>
      <c r="J261" s="303"/>
      <c r="K261" s="303"/>
      <c r="L261" s="303"/>
      <c r="M261" s="303"/>
      <c r="N261" s="303"/>
      <c r="O261" s="303"/>
      <c r="P261" s="47">
        <v>0</v>
      </c>
    </row>
    <row r="262" spans="1:16">
      <c r="A262" s="57">
        <v>42041</v>
      </c>
      <c r="B262" s="25">
        <v>1107</v>
      </c>
      <c r="C262" s="303"/>
      <c r="D262" s="337"/>
      <c r="E262" s="306"/>
      <c r="F262" s="337"/>
      <c r="G262" s="337"/>
      <c r="H262" s="337"/>
      <c r="I262" s="306"/>
      <c r="J262" s="303"/>
      <c r="K262" s="303"/>
      <c r="L262" s="303"/>
      <c r="M262" s="303"/>
      <c r="N262" s="303"/>
      <c r="O262" s="303"/>
      <c r="P262" s="47">
        <v>1</v>
      </c>
    </row>
    <row r="263" spans="1:16">
      <c r="A263" s="57">
        <v>42042</v>
      </c>
      <c r="B263" s="25">
        <v>1707</v>
      </c>
      <c r="C263" s="303"/>
      <c r="D263" s="337"/>
      <c r="E263" s="306"/>
      <c r="F263" s="337"/>
      <c r="G263" s="337"/>
      <c r="H263" s="337"/>
      <c r="I263" s="306"/>
      <c r="J263" s="303"/>
      <c r="K263" s="303"/>
      <c r="L263" s="303"/>
      <c r="M263" s="303"/>
      <c r="N263" s="303"/>
      <c r="O263" s="303"/>
      <c r="P263" s="47">
        <v>5</v>
      </c>
    </row>
    <row r="264" spans="1:16">
      <c r="A264" s="57">
        <v>42043</v>
      </c>
      <c r="B264" s="25">
        <v>1565</v>
      </c>
      <c r="C264" s="303"/>
      <c r="D264" s="337"/>
      <c r="E264" s="306"/>
      <c r="F264" s="337"/>
      <c r="G264" s="337"/>
      <c r="H264" s="337"/>
      <c r="I264" s="306"/>
      <c r="J264" s="303"/>
      <c r="K264" s="303"/>
      <c r="L264" s="303"/>
      <c r="M264" s="303"/>
      <c r="N264" s="303"/>
      <c r="O264" s="303"/>
      <c r="P264" s="47">
        <v>0</v>
      </c>
    </row>
    <row r="265" spans="1:16">
      <c r="A265" s="57">
        <v>42044</v>
      </c>
      <c r="B265" s="25">
        <v>1560</v>
      </c>
      <c r="C265" s="304"/>
      <c r="D265" s="338"/>
      <c r="E265" s="307"/>
      <c r="F265" s="338"/>
      <c r="G265" s="338"/>
      <c r="H265" s="338"/>
      <c r="I265" s="307"/>
      <c r="J265" s="304"/>
      <c r="K265" s="304"/>
      <c r="L265" s="304"/>
      <c r="M265" s="304"/>
      <c r="N265" s="304"/>
      <c r="O265" s="304"/>
      <c r="P265" s="47">
        <v>1</v>
      </c>
    </row>
    <row r="266" spans="1:16">
      <c r="A266" s="57">
        <v>42045</v>
      </c>
      <c r="B266" s="25">
        <v>1346</v>
      </c>
      <c r="C266" s="21">
        <v>0.28999999999999998</v>
      </c>
      <c r="D266" s="25">
        <v>2</v>
      </c>
      <c r="E266" s="24">
        <v>7</v>
      </c>
      <c r="F266" s="25">
        <v>2</v>
      </c>
      <c r="G266" s="25">
        <v>3</v>
      </c>
      <c r="H266" s="25">
        <v>2</v>
      </c>
      <c r="I266" s="24">
        <v>3.4</v>
      </c>
      <c r="J266" s="21">
        <v>0.13</v>
      </c>
      <c r="K266" s="21">
        <v>3.0619999999999998</v>
      </c>
      <c r="L266" s="21">
        <v>5.2054</v>
      </c>
      <c r="M266" s="21">
        <v>3.0619999999999998</v>
      </c>
      <c r="N266" s="21">
        <v>0.19903000000000001</v>
      </c>
      <c r="O266" s="21">
        <v>4.593</v>
      </c>
      <c r="P266" s="47">
        <v>0</v>
      </c>
    </row>
    <row r="267" spans="1:16">
      <c r="A267" s="57">
        <v>42046</v>
      </c>
      <c r="B267" s="25">
        <v>1644</v>
      </c>
      <c r="C267" s="302"/>
      <c r="D267" s="336"/>
      <c r="E267" s="305"/>
      <c r="F267" s="336"/>
      <c r="G267" s="336"/>
      <c r="H267" s="336"/>
      <c r="I267" s="305"/>
      <c r="J267" s="302"/>
      <c r="K267" s="302"/>
      <c r="L267" s="302"/>
      <c r="M267" s="302"/>
      <c r="N267" s="302"/>
      <c r="O267" s="302"/>
      <c r="P267" s="47">
        <v>0</v>
      </c>
    </row>
    <row r="268" spans="1:16">
      <c r="A268" s="57">
        <v>42047</v>
      </c>
      <c r="B268" s="25">
        <v>1214</v>
      </c>
      <c r="C268" s="303"/>
      <c r="D268" s="337"/>
      <c r="E268" s="306"/>
      <c r="F268" s="337"/>
      <c r="G268" s="337"/>
      <c r="H268" s="337"/>
      <c r="I268" s="306"/>
      <c r="J268" s="303"/>
      <c r="K268" s="303"/>
      <c r="L268" s="303"/>
      <c r="M268" s="303"/>
      <c r="N268" s="303"/>
      <c r="O268" s="303"/>
      <c r="P268" s="47">
        <v>0</v>
      </c>
    </row>
    <row r="269" spans="1:16">
      <c r="A269" s="57">
        <v>42048</v>
      </c>
      <c r="B269" s="25">
        <v>1688</v>
      </c>
      <c r="C269" s="303"/>
      <c r="D269" s="337"/>
      <c r="E269" s="306"/>
      <c r="F269" s="337"/>
      <c r="G269" s="337"/>
      <c r="H269" s="337"/>
      <c r="I269" s="306"/>
      <c r="J269" s="303"/>
      <c r="K269" s="303"/>
      <c r="L269" s="303"/>
      <c r="M269" s="303"/>
      <c r="N269" s="303"/>
      <c r="O269" s="303"/>
      <c r="P269" s="47">
        <v>0</v>
      </c>
    </row>
    <row r="270" spans="1:16">
      <c r="A270" s="57">
        <v>42049</v>
      </c>
      <c r="B270" s="25">
        <v>1317</v>
      </c>
      <c r="C270" s="303"/>
      <c r="D270" s="337"/>
      <c r="E270" s="306"/>
      <c r="F270" s="337"/>
      <c r="G270" s="337"/>
      <c r="H270" s="337"/>
      <c r="I270" s="306"/>
      <c r="J270" s="303"/>
      <c r="K270" s="303"/>
      <c r="L270" s="303"/>
      <c r="M270" s="303"/>
      <c r="N270" s="303"/>
      <c r="O270" s="303"/>
      <c r="P270" s="47">
        <v>0</v>
      </c>
    </row>
    <row r="271" spans="1:16">
      <c r="A271" s="57">
        <v>42050</v>
      </c>
      <c r="B271" s="25">
        <v>1546</v>
      </c>
      <c r="C271" s="303"/>
      <c r="D271" s="337"/>
      <c r="E271" s="306"/>
      <c r="F271" s="337"/>
      <c r="G271" s="337"/>
      <c r="H271" s="337"/>
      <c r="I271" s="306"/>
      <c r="J271" s="303"/>
      <c r="K271" s="303"/>
      <c r="L271" s="303"/>
      <c r="M271" s="303"/>
      <c r="N271" s="303"/>
      <c r="O271" s="303"/>
      <c r="P271" s="47">
        <v>0</v>
      </c>
    </row>
    <row r="272" spans="1:16">
      <c r="A272" s="57">
        <v>42051</v>
      </c>
      <c r="B272" s="25">
        <v>1775</v>
      </c>
      <c r="C272" s="304"/>
      <c r="D272" s="338"/>
      <c r="E272" s="307"/>
      <c r="F272" s="338"/>
      <c r="G272" s="338"/>
      <c r="H272" s="338"/>
      <c r="I272" s="307"/>
      <c r="J272" s="304"/>
      <c r="K272" s="304"/>
      <c r="L272" s="304"/>
      <c r="M272" s="304"/>
      <c r="N272" s="304"/>
      <c r="O272" s="304"/>
      <c r="P272" s="47">
        <v>0</v>
      </c>
    </row>
    <row r="273" spans="1:16">
      <c r="A273" s="57">
        <v>42052</v>
      </c>
      <c r="B273" s="25">
        <v>1412</v>
      </c>
      <c r="C273" s="76"/>
      <c r="D273" s="68"/>
      <c r="E273" s="77"/>
      <c r="F273" s="68"/>
      <c r="G273" s="68"/>
      <c r="H273" s="68"/>
      <c r="I273" s="77"/>
      <c r="J273" s="76"/>
      <c r="K273" s="76" t="str">
        <f>IF(D273&gt;0,D273*'[3]Operations INPUT'!#REF!/1000,"")</f>
        <v/>
      </c>
      <c r="L273" s="76" t="str">
        <f>IF(I273&gt;0,I273*'[3]Operations INPUT'!#REF!/1000,"")</f>
        <v/>
      </c>
      <c r="M273" s="76"/>
      <c r="N273" s="76" t="str">
        <f>IF(J273&gt;0,J273*'[3]Operations INPUT'!#REF!/1000,"")</f>
        <v/>
      </c>
      <c r="O273" s="76" t="str">
        <f>IF(C273&gt;0,C273*'[3]Operations INPUT'!A267/1000,"")</f>
        <v/>
      </c>
      <c r="P273" s="47">
        <v>0</v>
      </c>
    </row>
    <row r="274" spans="1:16">
      <c r="A274" s="57">
        <v>42053</v>
      </c>
      <c r="B274" s="25">
        <v>1331</v>
      </c>
      <c r="C274" s="302"/>
      <c r="D274" s="336"/>
      <c r="E274" s="305"/>
      <c r="F274" s="336"/>
      <c r="G274" s="336"/>
      <c r="H274" s="336"/>
      <c r="I274" s="305"/>
      <c r="J274" s="302"/>
      <c r="K274" s="302"/>
      <c r="L274" s="302"/>
      <c r="M274" s="302"/>
      <c r="N274" s="302"/>
      <c r="O274" s="302"/>
      <c r="P274" s="47">
        <v>1</v>
      </c>
    </row>
    <row r="275" spans="1:16">
      <c r="A275" s="57">
        <v>42054</v>
      </c>
      <c r="B275" s="25">
        <v>1161</v>
      </c>
      <c r="C275" s="303"/>
      <c r="D275" s="337"/>
      <c r="E275" s="306"/>
      <c r="F275" s="337"/>
      <c r="G275" s="337"/>
      <c r="H275" s="337"/>
      <c r="I275" s="306"/>
      <c r="J275" s="303"/>
      <c r="K275" s="303"/>
      <c r="L275" s="303"/>
      <c r="M275" s="303"/>
      <c r="N275" s="303"/>
      <c r="O275" s="303"/>
      <c r="P275" s="47">
        <v>1</v>
      </c>
    </row>
    <row r="276" spans="1:16">
      <c r="A276" s="57">
        <v>42055</v>
      </c>
      <c r="B276" s="25">
        <v>1288</v>
      </c>
      <c r="C276" s="303"/>
      <c r="D276" s="337"/>
      <c r="E276" s="306"/>
      <c r="F276" s="337"/>
      <c r="G276" s="337"/>
      <c r="H276" s="337"/>
      <c r="I276" s="306"/>
      <c r="J276" s="303"/>
      <c r="K276" s="303"/>
      <c r="L276" s="303"/>
      <c r="M276" s="303"/>
      <c r="N276" s="303"/>
      <c r="O276" s="303"/>
      <c r="P276" s="47">
        <v>0</v>
      </c>
    </row>
    <row r="277" spans="1:16">
      <c r="A277" s="57">
        <v>42056</v>
      </c>
      <c r="B277" s="25">
        <v>3457</v>
      </c>
      <c r="C277" s="303"/>
      <c r="D277" s="337"/>
      <c r="E277" s="306"/>
      <c r="F277" s="337"/>
      <c r="G277" s="337"/>
      <c r="H277" s="337"/>
      <c r="I277" s="306"/>
      <c r="J277" s="303"/>
      <c r="K277" s="303"/>
      <c r="L277" s="303"/>
      <c r="M277" s="303"/>
      <c r="N277" s="303"/>
      <c r="O277" s="303"/>
      <c r="P277" s="47">
        <v>0</v>
      </c>
    </row>
    <row r="278" spans="1:16">
      <c r="A278" s="57">
        <v>42057</v>
      </c>
      <c r="B278" s="25">
        <v>3370</v>
      </c>
      <c r="C278" s="303"/>
      <c r="D278" s="337"/>
      <c r="E278" s="306"/>
      <c r="F278" s="337"/>
      <c r="G278" s="337"/>
      <c r="H278" s="337"/>
      <c r="I278" s="306"/>
      <c r="J278" s="303"/>
      <c r="K278" s="303"/>
      <c r="L278" s="303"/>
      <c r="M278" s="303"/>
      <c r="N278" s="303"/>
      <c r="O278" s="303"/>
      <c r="P278" s="47">
        <v>9.5</v>
      </c>
    </row>
    <row r="279" spans="1:16">
      <c r="A279" s="57">
        <v>42058</v>
      </c>
      <c r="B279" s="25">
        <v>3595</v>
      </c>
      <c r="C279" s="304"/>
      <c r="D279" s="338"/>
      <c r="E279" s="307"/>
      <c r="F279" s="338"/>
      <c r="G279" s="338"/>
      <c r="H279" s="338"/>
      <c r="I279" s="307"/>
      <c r="J279" s="304"/>
      <c r="K279" s="304"/>
      <c r="L279" s="304"/>
      <c r="M279" s="304"/>
      <c r="N279" s="304"/>
      <c r="O279" s="304"/>
      <c r="P279" s="47">
        <v>0</v>
      </c>
    </row>
    <row r="280" spans="1:16">
      <c r="A280" s="57">
        <v>42059</v>
      </c>
      <c r="B280" s="25">
        <v>2798</v>
      </c>
      <c r="C280" s="21">
        <v>0.32</v>
      </c>
      <c r="D280" s="25">
        <v>2</v>
      </c>
      <c r="E280" s="24">
        <v>8.1</v>
      </c>
      <c r="F280" s="25">
        <v>1</v>
      </c>
      <c r="G280" s="25">
        <v>2</v>
      </c>
      <c r="H280" s="25">
        <v>2</v>
      </c>
      <c r="I280" s="24">
        <v>2.5</v>
      </c>
      <c r="J280" s="21">
        <v>0.12</v>
      </c>
      <c r="K280" s="21">
        <v>5.43</v>
      </c>
      <c r="L280" s="21">
        <v>6.7874999999999996</v>
      </c>
      <c r="M280" s="21">
        <v>5.43</v>
      </c>
      <c r="N280" s="21">
        <v>0.32580000000000003</v>
      </c>
      <c r="O280" s="21">
        <v>5.43</v>
      </c>
      <c r="P280" s="47">
        <v>0</v>
      </c>
    </row>
    <row r="281" spans="1:16">
      <c r="A281" s="57">
        <v>42060</v>
      </c>
      <c r="B281" s="25">
        <v>1926</v>
      </c>
      <c r="C281" s="302"/>
      <c r="D281" s="336"/>
      <c r="E281" s="305"/>
      <c r="F281" s="336"/>
      <c r="G281" s="336"/>
      <c r="H281" s="336"/>
      <c r="I281" s="305"/>
      <c r="J281" s="302"/>
      <c r="K281" s="302"/>
      <c r="L281" s="302"/>
      <c r="M281" s="302"/>
      <c r="N281" s="302"/>
      <c r="O281" s="302"/>
      <c r="P281" s="47">
        <v>0</v>
      </c>
    </row>
    <row r="282" spans="1:16">
      <c r="A282" s="57">
        <v>42061</v>
      </c>
      <c r="B282" s="25">
        <v>1913</v>
      </c>
      <c r="C282" s="303"/>
      <c r="D282" s="337"/>
      <c r="E282" s="306"/>
      <c r="F282" s="337"/>
      <c r="G282" s="337"/>
      <c r="H282" s="337"/>
      <c r="I282" s="306"/>
      <c r="J282" s="303"/>
      <c r="K282" s="303"/>
      <c r="L282" s="303"/>
      <c r="M282" s="303"/>
      <c r="N282" s="303"/>
      <c r="O282" s="303"/>
      <c r="P282" s="47">
        <v>0</v>
      </c>
    </row>
    <row r="283" spans="1:16">
      <c r="A283" s="57">
        <v>42062</v>
      </c>
      <c r="B283" s="25">
        <v>2218</v>
      </c>
      <c r="C283" s="303"/>
      <c r="D283" s="337"/>
      <c r="E283" s="306"/>
      <c r="F283" s="337"/>
      <c r="G283" s="337"/>
      <c r="H283" s="337"/>
      <c r="I283" s="306"/>
      <c r="J283" s="303"/>
      <c r="K283" s="303"/>
      <c r="L283" s="303"/>
      <c r="M283" s="303"/>
      <c r="N283" s="303"/>
      <c r="O283" s="303"/>
      <c r="P283" s="47">
        <v>0</v>
      </c>
    </row>
    <row r="284" spans="1:16">
      <c r="A284" s="57">
        <v>42063</v>
      </c>
      <c r="B284" s="25">
        <v>1716</v>
      </c>
      <c r="C284" s="303"/>
      <c r="D284" s="337"/>
      <c r="E284" s="306"/>
      <c r="F284" s="337"/>
      <c r="G284" s="337"/>
      <c r="H284" s="337"/>
      <c r="I284" s="306"/>
      <c r="J284" s="303"/>
      <c r="K284" s="303"/>
      <c r="L284" s="303"/>
      <c r="M284" s="303"/>
      <c r="N284" s="303"/>
      <c r="O284" s="303"/>
      <c r="P284" s="47">
        <v>0</v>
      </c>
    </row>
    <row r="285" spans="1:16">
      <c r="A285" s="57">
        <v>42064</v>
      </c>
      <c r="B285" s="25">
        <v>1982</v>
      </c>
      <c r="C285" s="303"/>
      <c r="D285" s="337"/>
      <c r="E285" s="306"/>
      <c r="F285" s="337"/>
      <c r="G285" s="337"/>
      <c r="H285" s="337"/>
      <c r="I285" s="306"/>
      <c r="J285" s="303"/>
      <c r="K285" s="303"/>
      <c r="L285" s="303"/>
      <c r="M285" s="303"/>
      <c r="N285" s="303"/>
      <c r="O285" s="303"/>
      <c r="P285" s="47">
        <v>0</v>
      </c>
    </row>
    <row r="286" spans="1:16">
      <c r="A286" s="57">
        <v>42065</v>
      </c>
      <c r="B286" s="25">
        <v>1152</v>
      </c>
      <c r="C286" s="304"/>
      <c r="D286" s="338"/>
      <c r="E286" s="307"/>
      <c r="F286" s="338"/>
      <c r="G286" s="338"/>
      <c r="H286" s="338"/>
      <c r="I286" s="307"/>
      <c r="J286" s="304"/>
      <c r="K286" s="304"/>
      <c r="L286" s="304"/>
      <c r="M286" s="304"/>
      <c r="N286" s="304"/>
      <c r="O286" s="304"/>
      <c r="P286" s="47">
        <v>0</v>
      </c>
    </row>
    <row r="287" spans="1:16">
      <c r="A287" s="57">
        <v>42066</v>
      </c>
      <c r="B287" s="25">
        <v>1637</v>
      </c>
      <c r="C287" s="76"/>
      <c r="D287" s="68"/>
      <c r="E287" s="77"/>
      <c r="F287" s="68"/>
      <c r="G287" s="68"/>
      <c r="H287" s="68"/>
      <c r="I287" s="77"/>
      <c r="J287" s="76"/>
      <c r="K287" s="76" t="str">
        <f>IF(D287&gt;0,D287*'[3]Operations INPUT'!#REF!/1000,"")</f>
        <v/>
      </c>
      <c r="L287" s="76" t="str">
        <f>IF(I287&gt;0,I287*'[3]Operations INPUT'!#REF!/1000,"")</f>
        <v/>
      </c>
      <c r="M287" s="76"/>
      <c r="N287" s="76" t="str">
        <f>IF(J287&gt;0,J287*'[3]Operations INPUT'!#REF!/1000,"")</f>
        <v/>
      </c>
      <c r="O287" s="76" t="str">
        <f>IF(C287&gt;0,C287*'[3]Operations INPUT'!A281/1000,"")</f>
        <v/>
      </c>
      <c r="P287" s="47">
        <v>0</v>
      </c>
    </row>
    <row r="288" spans="1:16">
      <c r="A288" s="57">
        <v>42067</v>
      </c>
      <c r="B288" s="25">
        <v>1540</v>
      </c>
      <c r="C288" s="302"/>
      <c r="D288" s="336"/>
      <c r="E288" s="305"/>
      <c r="F288" s="336"/>
      <c r="G288" s="336"/>
      <c r="H288" s="336"/>
      <c r="I288" s="305"/>
      <c r="J288" s="302"/>
      <c r="K288" s="302"/>
      <c r="L288" s="302"/>
      <c r="M288" s="302"/>
      <c r="N288" s="302"/>
      <c r="O288" s="302"/>
      <c r="P288" s="47">
        <v>0</v>
      </c>
    </row>
    <row r="289" spans="1:16">
      <c r="A289" s="57">
        <v>42068</v>
      </c>
      <c r="B289" s="25">
        <v>1754</v>
      </c>
      <c r="C289" s="303"/>
      <c r="D289" s="337"/>
      <c r="E289" s="306"/>
      <c r="F289" s="337"/>
      <c r="G289" s="337"/>
      <c r="H289" s="337"/>
      <c r="I289" s="306"/>
      <c r="J289" s="303"/>
      <c r="K289" s="303"/>
      <c r="L289" s="303"/>
      <c r="M289" s="303"/>
      <c r="N289" s="303"/>
      <c r="O289" s="303"/>
      <c r="P289" s="47">
        <v>0</v>
      </c>
    </row>
    <row r="290" spans="1:16">
      <c r="A290" s="57">
        <v>42069</v>
      </c>
      <c r="B290" s="25">
        <v>1739</v>
      </c>
      <c r="C290" s="303"/>
      <c r="D290" s="337"/>
      <c r="E290" s="306"/>
      <c r="F290" s="337"/>
      <c r="G290" s="337"/>
      <c r="H290" s="337"/>
      <c r="I290" s="306"/>
      <c r="J290" s="303"/>
      <c r="K290" s="303"/>
      <c r="L290" s="303"/>
      <c r="M290" s="303"/>
      <c r="N290" s="303"/>
      <c r="O290" s="303"/>
      <c r="P290" s="47">
        <v>0</v>
      </c>
    </row>
    <row r="291" spans="1:16">
      <c r="A291" s="57">
        <v>42070</v>
      </c>
      <c r="B291" s="25">
        <v>1089</v>
      </c>
      <c r="C291" s="303"/>
      <c r="D291" s="337"/>
      <c r="E291" s="306"/>
      <c r="F291" s="337"/>
      <c r="G291" s="337"/>
      <c r="H291" s="337"/>
      <c r="I291" s="306"/>
      <c r="J291" s="303"/>
      <c r="K291" s="303"/>
      <c r="L291" s="303"/>
      <c r="M291" s="303"/>
      <c r="N291" s="303"/>
      <c r="O291" s="303"/>
      <c r="P291" s="47">
        <v>0</v>
      </c>
    </row>
    <row r="292" spans="1:16">
      <c r="A292" s="57">
        <v>42071</v>
      </c>
      <c r="B292" s="25">
        <v>1482</v>
      </c>
      <c r="C292" s="303"/>
      <c r="D292" s="337"/>
      <c r="E292" s="306"/>
      <c r="F292" s="337"/>
      <c r="G292" s="337"/>
      <c r="H292" s="337"/>
      <c r="I292" s="306"/>
      <c r="J292" s="303"/>
      <c r="K292" s="303"/>
      <c r="L292" s="303"/>
      <c r="M292" s="303"/>
      <c r="N292" s="303"/>
      <c r="O292" s="303"/>
      <c r="P292" s="47">
        <v>0</v>
      </c>
    </row>
    <row r="293" spans="1:16">
      <c r="A293" s="57">
        <v>42072</v>
      </c>
      <c r="B293" s="25">
        <v>1520</v>
      </c>
      <c r="C293" s="304"/>
      <c r="D293" s="338"/>
      <c r="E293" s="307"/>
      <c r="F293" s="338"/>
      <c r="G293" s="338"/>
      <c r="H293" s="338"/>
      <c r="I293" s="307"/>
      <c r="J293" s="304"/>
      <c r="K293" s="304"/>
      <c r="L293" s="304"/>
      <c r="M293" s="304"/>
      <c r="N293" s="304"/>
      <c r="O293" s="304"/>
      <c r="P293" s="47">
        <v>0</v>
      </c>
    </row>
    <row r="294" spans="1:16">
      <c r="A294" s="57">
        <v>42073</v>
      </c>
      <c r="B294" s="25">
        <v>1499</v>
      </c>
      <c r="C294" s="21">
        <v>0.28000000000000003</v>
      </c>
      <c r="D294" s="25">
        <v>2</v>
      </c>
      <c r="E294" s="24">
        <v>6.9</v>
      </c>
      <c r="F294" s="25">
        <v>2</v>
      </c>
      <c r="G294" s="25">
        <v>4</v>
      </c>
      <c r="H294" s="25">
        <v>2</v>
      </c>
      <c r="I294" s="24">
        <v>4.2</v>
      </c>
      <c r="J294" s="21">
        <v>0.14000000000000001</v>
      </c>
      <c r="K294" s="21">
        <v>2.9620000000000002</v>
      </c>
      <c r="L294" s="21">
        <v>6.2202000000000002</v>
      </c>
      <c r="M294" s="21">
        <v>2.9620000000000002</v>
      </c>
      <c r="N294" s="21">
        <v>0.20734000000000002</v>
      </c>
      <c r="O294" s="21">
        <v>5.9240000000000004</v>
      </c>
      <c r="P294" s="47">
        <v>0</v>
      </c>
    </row>
    <row r="295" spans="1:16">
      <c r="A295" s="57">
        <v>42074</v>
      </c>
      <c r="B295" s="25">
        <v>1481</v>
      </c>
      <c r="C295" s="302"/>
      <c r="D295" s="336"/>
      <c r="E295" s="305"/>
      <c r="F295" s="336"/>
      <c r="G295" s="336"/>
      <c r="H295" s="336"/>
      <c r="I295" s="305"/>
      <c r="J295" s="302"/>
      <c r="K295" s="302"/>
      <c r="L295" s="302"/>
      <c r="M295" s="302"/>
      <c r="N295" s="302"/>
      <c r="O295" s="302"/>
      <c r="P295" s="47">
        <v>0</v>
      </c>
    </row>
    <row r="296" spans="1:16">
      <c r="A296" s="57">
        <v>42075</v>
      </c>
      <c r="B296" s="25">
        <v>1410</v>
      </c>
      <c r="C296" s="303"/>
      <c r="D296" s="337"/>
      <c r="E296" s="306"/>
      <c r="F296" s="337"/>
      <c r="G296" s="337"/>
      <c r="H296" s="337"/>
      <c r="I296" s="306"/>
      <c r="J296" s="303"/>
      <c r="K296" s="303"/>
      <c r="L296" s="303"/>
      <c r="M296" s="303"/>
      <c r="N296" s="303"/>
      <c r="O296" s="303"/>
      <c r="P296" s="47">
        <v>0</v>
      </c>
    </row>
    <row r="297" spans="1:16">
      <c r="A297" s="57">
        <v>42076</v>
      </c>
      <c r="B297" s="25">
        <v>1627</v>
      </c>
      <c r="C297" s="303"/>
      <c r="D297" s="337"/>
      <c r="E297" s="306"/>
      <c r="F297" s="337"/>
      <c r="G297" s="337"/>
      <c r="H297" s="337"/>
      <c r="I297" s="306"/>
      <c r="J297" s="303"/>
      <c r="K297" s="303"/>
      <c r="L297" s="303"/>
      <c r="M297" s="303"/>
      <c r="N297" s="303"/>
      <c r="O297" s="303"/>
      <c r="P297" s="47">
        <v>0</v>
      </c>
    </row>
    <row r="298" spans="1:16">
      <c r="A298" s="57">
        <v>42077</v>
      </c>
      <c r="B298" s="25">
        <v>1250</v>
      </c>
      <c r="C298" s="303"/>
      <c r="D298" s="337"/>
      <c r="E298" s="306"/>
      <c r="F298" s="337"/>
      <c r="G298" s="337"/>
      <c r="H298" s="337"/>
      <c r="I298" s="306"/>
      <c r="J298" s="303"/>
      <c r="K298" s="303"/>
      <c r="L298" s="303"/>
      <c r="M298" s="303"/>
      <c r="N298" s="303"/>
      <c r="O298" s="303"/>
      <c r="P298" s="47">
        <v>0</v>
      </c>
    </row>
    <row r="299" spans="1:16">
      <c r="A299" s="57">
        <v>42078</v>
      </c>
      <c r="B299" s="25">
        <v>1821</v>
      </c>
      <c r="C299" s="303"/>
      <c r="D299" s="337"/>
      <c r="E299" s="306"/>
      <c r="F299" s="337"/>
      <c r="G299" s="337"/>
      <c r="H299" s="337"/>
      <c r="I299" s="306"/>
      <c r="J299" s="303"/>
      <c r="K299" s="303"/>
      <c r="L299" s="303"/>
      <c r="M299" s="303"/>
      <c r="N299" s="303"/>
      <c r="O299" s="303"/>
      <c r="P299" s="47">
        <v>0</v>
      </c>
    </row>
    <row r="300" spans="1:16">
      <c r="A300" s="57">
        <v>42079</v>
      </c>
      <c r="B300" s="25">
        <v>1091</v>
      </c>
      <c r="C300" s="304"/>
      <c r="D300" s="338"/>
      <c r="E300" s="307"/>
      <c r="F300" s="338"/>
      <c r="G300" s="338"/>
      <c r="H300" s="338"/>
      <c r="I300" s="307"/>
      <c r="J300" s="304"/>
      <c r="K300" s="304"/>
      <c r="L300" s="304"/>
      <c r="M300" s="304"/>
      <c r="N300" s="304"/>
      <c r="O300" s="304"/>
      <c r="P300" s="47">
        <v>0.5</v>
      </c>
    </row>
    <row r="301" spans="1:16">
      <c r="A301" s="57">
        <v>42080</v>
      </c>
      <c r="B301" s="25">
        <v>1757</v>
      </c>
      <c r="C301" s="76"/>
      <c r="D301" s="68"/>
      <c r="E301" s="77"/>
      <c r="F301" s="68"/>
      <c r="G301" s="68"/>
      <c r="H301" s="68"/>
      <c r="I301" s="77"/>
      <c r="J301" s="76"/>
      <c r="K301" s="76" t="str">
        <f>IF(D301&gt;0,D301*'[3]Operations INPUT'!#REF!/1000,"")</f>
        <v/>
      </c>
      <c r="L301" s="76" t="str">
        <f>IF(I301&gt;0,I301*'[3]Operations INPUT'!#REF!/1000,"")</f>
        <v/>
      </c>
      <c r="M301" s="76"/>
      <c r="N301" s="76" t="str">
        <f>IF(J301&gt;0,J301*'[3]Operations INPUT'!#REF!/1000,"")</f>
        <v/>
      </c>
      <c r="O301" s="76" t="str">
        <f>IF(C301&gt;0,C301*'[3]Operations INPUT'!A295/1000,"")</f>
        <v/>
      </c>
      <c r="P301" s="47">
        <v>1</v>
      </c>
    </row>
    <row r="302" spans="1:16">
      <c r="A302" s="57">
        <v>42081</v>
      </c>
      <c r="B302" s="25">
        <v>1084</v>
      </c>
      <c r="C302" s="302"/>
      <c r="D302" s="336"/>
      <c r="E302" s="305"/>
      <c r="F302" s="336"/>
      <c r="G302" s="336"/>
      <c r="H302" s="336"/>
      <c r="I302" s="305"/>
      <c r="J302" s="302"/>
      <c r="K302" s="302"/>
      <c r="L302" s="302"/>
      <c r="M302" s="302"/>
      <c r="N302" s="302"/>
      <c r="O302" s="302"/>
      <c r="P302" s="47">
        <v>0</v>
      </c>
    </row>
    <row r="303" spans="1:16">
      <c r="A303" s="57">
        <v>42082</v>
      </c>
      <c r="B303" s="25">
        <v>1345</v>
      </c>
      <c r="C303" s="303"/>
      <c r="D303" s="337"/>
      <c r="E303" s="306"/>
      <c r="F303" s="337"/>
      <c r="G303" s="337"/>
      <c r="H303" s="337"/>
      <c r="I303" s="306"/>
      <c r="J303" s="303"/>
      <c r="K303" s="303"/>
      <c r="L303" s="303"/>
      <c r="M303" s="303"/>
      <c r="N303" s="303"/>
      <c r="O303" s="303"/>
      <c r="P303" s="47">
        <v>0</v>
      </c>
    </row>
    <row r="304" spans="1:16">
      <c r="A304" s="57">
        <v>42083</v>
      </c>
      <c r="B304" s="25">
        <v>1202</v>
      </c>
      <c r="C304" s="303"/>
      <c r="D304" s="337"/>
      <c r="E304" s="306"/>
      <c r="F304" s="337"/>
      <c r="G304" s="337"/>
      <c r="H304" s="337"/>
      <c r="I304" s="306"/>
      <c r="J304" s="303"/>
      <c r="K304" s="303"/>
      <c r="L304" s="303"/>
      <c r="M304" s="303"/>
      <c r="N304" s="303"/>
      <c r="O304" s="303"/>
      <c r="P304" s="47">
        <v>1</v>
      </c>
    </row>
    <row r="305" spans="1:16">
      <c r="A305" s="57">
        <v>42084</v>
      </c>
      <c r="B305" s="25">
        <v>1683</v>
      </c>
      <c r="C305" s="303"/>
      <c r="D305" s="337"/>
      <c r="E305" s="306"/>
      <c r="F305" s="337"/>
      <c r="G305" s="337"/>
      <c r="H305" s="337"/>
      <c r="I305" s="306"/>
      <c r="J305" s="303"/>
      <c r="K305" s="303"/>
      <c r="L305" s="303"/>
      <c r="M305" s="303"/>
      <c r="N305" s="303"/>
      <c r="O305" s="303"/>
      <c r="P305" s="47">
        <v>1</v>
      </c>
    </row>
    <row r="306" spans="1:16">
      <c r="A306" s="57">
        <v>42085</v>
      </c>
      <c r="B306" s="25">
        <v>1289</v>
      </c>
      <c r="C306" s="303"/>
      <c r="D306" s="337"/>
      <c r="E306" s="306"/>
      <c r="F306" s="337"/>
      <c r="G306" s="337"/>
      <c r="H306" s="337"/>
      <c r="I306" s="306"/>
      <c r="J306" s="303"/>
      <c r="K306" s="303"/>
      <c r="L306" s="303"/>
      <c r="M306" s="303"/>
      <c r="N306" s="303"/>
      <c r="O306" s="303"/>
      <c r="P306" s="47">
        <v>0</v>
      </c>
    </row>
    <row r="307" spans="1:16">
      <c r="A307" s="57">
        <v>42086</v>
      </c>
      <c r="B307" s="25">
        <v>1503</v>
      </c>
      <c r="C307" s="304"/>
      <c r="D307" s="338"/>
      <c r="E307" s="307"/>
      <c r="F307" s="338"/>
      <c r="G307" s="338"/>
      <c r="H307" s="338"/>
      <c r="I307" s="307"/>
      <c r="J307" s="304"/>
      <c r="K307" s="304"/>
      <c r="L307" s="304"/>
      <c r="M307" s="304"/>
      <c r="N307" s="304"/>
      <c r="O307" s="304"/>
      <c r="P307" s="47">
        <v>0</v>
      </c>
    </row>
    <row r="308" spans="1:16">
      <c r="A308" s="57">
        <v>42087</v>
      </c>
      <c r="B308" s="25">
        <v>1809</v>
      </c>
      <c r="C308" s="21">
        <v>0.51</v>
      </c>
      <c r="D308" s="25">
        <v>2</v>
      </c>
      <c r="E308" s="24">
        <v>7.6</v>
      </c>
      <c r="F308" s="25">
        <v>1</v>
      </c>
      <c r="G308" s="25">
        <v>6</v>
      </c>
      <c r="H308" s="25">
        <v>2</v>
      </c>
      <c r="I308" s="24">
        <v>5.6</v>
      </c>
      <c r="J308" s="21">
        <v>0.13</v>
      </c>
      <c r="K308" s="21">
        <v>3.4420000000000002</v>
      </c>
      <c r="L308" s="21">
        <v>9.6375999999999991</v>
      </c>
      <c r="M308" s="21">
        <v>3.4420000000000002</v>
      </c>
      <c r="N308" s="21">
        <v>0.22373000000000001</v>
      </c>
      <c r="O308" s="21">
        <v>10.326000000000001</v>
      </c>
      <c r="P308" s="47">
        <v>0</v>
      </c>
    </row>
    <row r="309" spans="1:16">
      <c r="A309" s="57">
        <v>42088</v>
      </c>
      <c r="B309" s="25">
        <v>1591</v>
      </c>
      <c r="C309" s="302"/>
      <c r="D309" s="336"/>
      <c r="E309" s="305"/>
      <c r="F309" s="336"/>
      <c r="G309" s="336"/>
      <c r="H309" s="336"/>
      <c r="I309" s="305"/>
      <c r="J309" s="302"/>
      <c r="K309" s="302"/>
      <c r="L309" s="302"/>
      <c r="M309" s="302"/>
      <c r="N309" s="302"/>
      <c r="O309" s="302"/>
      <c r="P309" s="47">
        <v>28</v>
      </c>
    </row>
    <row r="310" spans="1:16">
      <c r="A310" s="57">
        <v>42089</v>
      </c>
      <c r="B310" s="25">
        <v>1496</v>
      </c>
      <c r="C310" s="303"/>
      <c r="D310" s="337"/>
      <c r="E310" s="306"/>
      <c r="F310" s="337"/>
      <c r="G310" s="337"/>
      <c r="H310" s="337"/>
      <c r="I310" s="306"/>
      <c r="J310" s="303"/>
      <c r="K310" s="303"/>
      <c r="L310" s="303"/>
      <c r="M310" s="303"/>
      <c r="N310" s="303"/>
      <c r="O310" s="303"/>
      <c r="P310" s="47">
        <v>0</v>
      </c>
    </row>
    <row r="311" spans="1:16">
      <c r="A311" s="57">
        <v>42090</v>
      </c>
      <c r="B311" s="25">
        <v>1496</v>
      </c>
      <c r="C311" s="303"/>
      <c r="D311" s="337"/>
      <c r="E311" s="306"/>
      <c r="F311" s="337"/>
      <c r="G311" s="337"/>
      <c r="H311" s="337"/>
      <c r="I311" s="306"/>
      <c r="J311" s="303"/>
      <c r="K311" s="303"/>
      <c r="L311" s="303"/>
      <c r="M311" s="303"/>
      <c r="N311" s="303"/>
      <c r="O311" s="303"/>
      <c r="P311" s="47">
        <v>0</v>
      </c>
    </row>
    <row r="312" spans="1:16">
      <c r="A312" s="57">
        <v>42091</v>
      </c>
      <c r="B312" s="25">
        <v>3089</v>
      </c>
      <c r="C312" s="303"/>
      <c r="D312" s="337"/>
      <c r="E312" s="306"/>
      <c r="F312" s="337"/>
      <c r="G312" s="337"/>
      <c r="H312" s="337"/>
      <c r="I312" s="306"/>
      <c r="J312" s="303"/>
      <c r="K312" s="303"/>
      <c r="L312" s="303"/>
      <c r="M312" s="303"/>
      <c r="N312" s="303"/>
      <c r="O312" s="303"/>
      <c r="P312" s="47">
        <v>4</v>
      </c>
    </row>
    <row r="313" spans="1:16">
      <c r="A313" s="57">
        <v>42092</v>
      </c>
      <c r="B313" s="25">
        <v>1417</v>
      </c>
      <c r="C313" s="303"/>
      <c r="D313" s="337"/>
      <c r="E313" s="306"/>
      <c r="F313" s="337"/>
      <c r="G313" s="337"/>
      <c r="H313" s="337"/>
      <c r="I313" s="306"/>
      <c r="J313" s="303"/>
      <c r="K313" s="303"/>
      <c r="L313" s="303"/>
      <c r="M313" s="303"/>
      <c r="N313" s="303"/>
      <c r="O313" s="303"/>
      <c r="P313" s="47">
        <v>0</v>
      </c>
    </row>
    <row r="314" spans="1:16">
      <c r="A314" s="57">
        <v>42093</v>
      </c>
      <c r="B314" s="25">
        <v>1021</v>
      </c>
      <c r="C314" s="304"/>
      <c r="D314" s="338"/>
      <c r="E314" s="307"/>
      <c r="F314" s="338"/>
      <c r="G314" s="338"/>
      <c r="H314" s="338"/>
      <c r="I314" s="307"/>
      <c r="J314" s="304"/>
      <c r="K314" s="304"/>
      <c r="L314" s="304"/>
      <c r="M314" s="304"/>
      <c r="N314" s="304"/>
      <c r="O314" s="304"/>
      <c r="P314" s="47">
        <v>0</v>
      </c>
    </row>
    <row r="315" spans="1:16">
      <c r="A315" s="57">
        <v>42094</v>
      </c>
      <c r="B315" s="25">
        <v>1512</v>
      </c>
      <c r="C315" s="76"/>
      <c r="D315" s="68"/>
      <c r="E315" s="77"/>
      <c r="F315" s="68"/>
      <c r="G315" s="68"/>
      <c r="H315" s="68"/>
      <c r="I315" s="77"/>
      <c r="J315" s="76"/>
      <c r="K315" s="76" t="str">
        <f>IF(D315&gt;0,D315*'[3]Operations INPUT'!#REF!/1000,"")</f>
        <v/>
      </c>
      <c r="L315" s="76" t="str">
        <f>IF(I315&gt;0,I315*'[3]Operations INPUT'!#REF!/1000,"")</f>
        <v/>
      </c>
      <c r="M315" s="76"/>
      <c r="N315" s="76" t="str">
        <f>IF(J315&gt;0,J315*'[3]Operations INPUT'!#REF!/1000,"")</f>
        <v/>
      </c>
      <c r="O315" s="76" t="str">
        <f>IF(C315&gt;0,C315*'[3]Operations INPUT'!A309/1000,"")</f>
        <v/>
      </c>
      <c r="P315" s="47">
        <v>0</v>
      </c>
    </row>
    <row r="316" spans="1:16">
      <c r="A316" s="57">
        <v>42095</v>
      </c>
      <c r="B316" s="25">
        <v>1262</v>
      </c>
      <c r="C316" s="302"/>
      <c r="D316" s="336"/>
      <c r="E316" s="305"/>
      <c r="F316" s="336"/>
      <c r="G316" s="336"/>
      <c r="H316" s="336"/>
      <c r="I316" s="305"/>
      <c r="J316" s="302"/>
      <c r="K316" s="302"/>
      <c r="L316" s="302"/>
      <c r="M316" s="302"/>
      <c r="N316" s="302"/>
      <c r="O316" s="302"/>
      <c r="P316" s="47">
        <v>0</v>
      </c>
    </row>
    <row r="317" spans="1:16">
      <c r="A317" s="57">
        <v>42096</v>
      </c>
      <c r="B317" s="25">
        <v>1508</v>
      </c>
      <c r="C317" s="303"/>
      <c r="D317" s="337"/>
      <c r="E317" s="306"/>
      <c r="F317" s="337"/>
      <c r="G317" s="337"/>
      <c r="H317" s="337"/>
      <c r="I317" s="306"/>
      <c r="J317" s="303"/>
      <c r="K317" s="303"/>
      <c r="L317" s="303"/>
      <c r="M317" s="303"/>
      <c r="N317" s="303"/>
      <c r="O317" s="303"/>
      <c r="P317" s="47">
        <v>0</v>
      </c>
    </row>
    <row r="318" spans="1:16">
      <c r="A318" s="57">
        <v>42097</v>
      </c>
      <c r="B318" s="25">
        <v>1431</v>
      </c>
      <c r="C318" s="303"/>
      <c r="D318" s="337"/>
      <c r="E318" s="306"/>
      <c r="F318" s="337"/>
      <c r="G318" s="337"/>
      <c r="H318" s="337"/>
      <c r="I318" s="306"/>
      <c r="J318" s="303"/>
      <c r="K318" s="303"/>
      <c r="L318" s="303"/>
      <c r="M318" s="303"/>
      <c r="N318" s="303"/>
      <c r="O318" s="303"/>
      <c r="P318" s="47">
        <v>6</v>
      </c>
    </row>
    <row r="319" spans="1:16">
      <c r="A319" s="57">
        <v>42098</v>
      </c>
      <c r="B319" s="25">
        <v>1975</v>
      </c>
      <c r="C319" s="303"/>
      <c r="D319" s="337"/>
      <c r="E319" s="306"/>
      <c r="F319" s="337"/>
      <c r="G319" s="337"/>
      <c r="H319" s="337"/>
      <c r="I319" s="306"/>
      <c r="J319" s="303"/>
      <c r="K319" s="303"/>
      <c r="L319" s="303"/>
      <c r="M319" s="303"/>
      <c r="N319" s="303"/>
      <c r="O319" s="303"/>
      <c r="P319" s="47">
        <v>1</v>
      </c>
    </row>
    <row r="320" spans="1:16">
      <c r="A320" s="57">
        <v>42099</v>
      </c>
      <c r="B320" s="25">
        <v>2010</v>
      </c>
      <c r="C320" s="303"/>
      <c r="D320" s="337"/>
      <c r="E320" s="306"/>
      <c r="F320" s="337"/>
      <c r="G320" s="337"/>
      <c r="H320" s="337"/>
      <c r="I320" s="306"/>
      <c r="J320" s="303"/>
      <c r="K320" s="303"/>
      <c r="L320" s="303"/>
      <c r="M320" s="303"/>
      <c r="N320" s="303"/>
      <c r="O320" s="303"/>
      <c r="P320" s="47">
        <v>0</v>
      </c>
    </row>
    <row r="321" spans="1:16">
      <c r="A321" s="57">
        <v>42100</v>
      </c>
      <c r="B321" s="25">
        <v>2927</v>
      </c>
      <c r="C321" s="304"/>
      <c r="D321" s="338"/>
      <c r="E321" s="307"/>
      <c r="F321" s="338"/>
      <c r="G321" s="338"/>
      <c r="H321" s="338"/>
      <c r="I321" s="307"/>
      <c r="J321" s="304"/>
      <c r="K321" s="304"/>
      <c r="L321" s="304"/>
      <c r="M321" s="304"/>
      <c r="N321" s="304"/>
      <c r="O321" s="304"/>
      <c r="P321" s="47">
        <v>0</v>
      </c>
    </row>
    <row r="322" spans="1:16">
      <c r="A322" s="57">
        <v>42101</v>
      </c>
      <c r="B322" s="25">
        <v>2134</v>
      </c>
      <c r="C322" s="21">
        <v>2.4</v>
      </c>
      <c r="D322" s="25">
        <v>2</v>
      </c>
      <c r="E322" s="24">
        <v>6.9</v>
      </c>
      <c r="F322" s="25">
        <v>1</v>
      </c>
      <c r="G322" s="25">
        <v>3</v>
      </c>
      <c r="H322" s="25">
        <v>2</v>
      </c>
      <c r="I322" s="24">
        <v>6.8</v>
      </c>
      <c r="J322" s="21">
        <v>0.22</v>
      </c>
      <c r="K322" s="21">
        <v>4.508</v>
      </c>
      <c r="L322" s="21">
        <v>15.327199999999999</v>
      </c>
      <c r="M322" s="21">
        <v>4.508</v>
      </c>
      <c r="N322" s="21">
        <v>0.49587999999999999</v>
      </c>
      <c r="O322" s="21">
        <v>6.7619999999999996</v>
      </c>
      <c r="P322" s="47">
        <v>0</v>
      </c>
    </row>
    <row r="323" spans="1:16">
      <c r="A323" s="57">
        <v>42102</v>
      </c>
      <c r="B323" s="25">
        <v>1810</v>
      </c>
      <c r="C323" s="302"/>
      <c r="D323" s="336"/>
      <c r="E323" s="305"/>
      <c r="F323" s="336"/>
      <c r="G323" s="336"/>
      <c r="H323" s="336"/>
      <c r="I323" s="305"/>
      <c r="J323" s="302"/>
      <c r="K323" s="302"/>
      <c r="L323" s="302"/>
      <c r="M323" s="302"/>
      <c r="N323" s="302"/>
      <c r="O323" s="302"/>
      <c r="P323" s="47">
        <v>2</v>
      </c>
    </row>
    <row r="324" spans="1:16">
      <c r="A324" s="57">
        <v>42103</v>
      </c>
      <c r="B324" s="25">
        <v>1913</v>
      </c>
      <c r="C324" s="303"/>
      <c r="D324" s="337"/>
      <c r="E324" s="306"/>
      <c r="F324" s="337"/>
      <c r="G324" s="337"/>
      <c r="H324" s="337"/>
      <c r="I324" s="306"/>
      <c r="J324" s="303"/>
      <c r="K324" s="303"/>
      <c r="L324" s="303"/>
      <c r="M324" s="303"/>
      <c r="N324" s="303"/>
      <c r="O324" s="303"/>
      <c r="P324" s="47">
        <v>0</v>
      </c>
    </row>
    <row r="325" spans="1:16">
      <c r="A325" s="57">
        <v>42104</v>
      </c>
      <c r="B325" s="25">
        <v>1639</v>
      </c>
      <c r="C325" s="303"/>
      <c r="D325" s="337"/>
      <c r="E325" s="306"/>
      <c r="F325" s="337"/>
      <c r="G325" s="337"/>
      <c r="H325" s="337"/>
      <c r="I325" s="306"/>
      <c r="J325" s="303"/>
      <c r="K325" s="303"/>
      <c r="L325" s="303"/>
      <c r="M325" s="303"/>
      <c r="N325" s="303"/>
      <c r="O325" s="303"/>
      <c r="P325" s="47">
        <v>0</v>
      </c>
    </row>
    <row r="326" spans="1:16">
      <c r="A326" s="57">
        <v>42105</v>
      </c>
      <c r="B326" s="25">
        <v>1168</v>
      </c>
      <c r="C326" s="303"/>
      <c r="D326" s="337"/>
      <c r="E326" s="306"/>
      <c r="F326" s="337"/>
      <c r="G326" s="337"/>
      <c r="H326" s="337"/>
      <c r="I326" s="306"/>
      <c r="J326" s="303"/>
      <c r="K326" s="303"/>
      <c r="L326" s="303"/>
      <c r="M326" s="303"/>
      <c r="N326" s="303"/>
      <c r="O326" s="303"/>
      <c r="P326" s="47">
        <v>0</v>
      </c>
    </row>
    <row r="327" spans="1:16">
      <c r="A327" s="57">
        <v>42106</v>
      </c>
      <c r="B327" s="25">
        <v>1516</v>
      </c>
      <c r="C327" s="303"/>
      <c r="D327" s="337"/>
      <c r="E327" s="306"/>
      <c r="F327" s="337"/>
      <c r="G327" s="337"/>
      <c r="H327" s="337"/>
      <c r="I327" s="306"/>
      <c r="J327" s="303"/>
      <c r="K327" s="303"/>
      <c r="L327" s="303"/>
      <c r="M327" s="303"/>
      <c r="N327" s="303"/>
      <c r="O327" s="303"/>
      <c r="P327" s="47">
        <v>0</v>
      </c>
    </row>
    <row r="328" spans="1:16">
      <c r="A328" s="57">
        <v>42107</v>
      </c>
      <c r="B328" s="25">
        <v>1684</v>
      </c>
      <c r="C328" s="304"/>
      <c r="D328" s="338"/>
      <c r="E328" s="307"/>
      <c r="F328" s="338"/>
      <c r="G328" s="338"/>
      <c r="H328" s="338"/>
      <c r="I328" s="307"/>
      <c r="J328" s="304"/>
      <c r="K328" s="304"/>
      <c r="L328" s="304"/>
      <c r="M328" s="304"/>
      <c r="N328" s="304"/>
      <c r="O328" s="304"/>
      <c r="P328" s="47">
        <v>0</v>
      </c>
    </row>
    <row r="329" spans="1:16">
      <c r="A329" s="57">
        <v>42108</v>
      </c>
      <c r="B329" s="25">
        <v>1354</v>
      </c>
      <c r="C329" s="76"/>
      <c r="D329" s="68"/>
      <c r="E329" s="77"/>
      <c r="F329" s="68"/>
      <c r="G329" s="68"/>
      <c r="H329" s="68"/>
      <c r="I329" s="77"/>
      <c r="J329" s="76"/>
      <c r="K329" s="76" t="str">
        <f>IF(D329&gt;0,D329*'[3]Operations INPUT'!#REF!/1000,"")</f>
        <v/>
      </c>
      <c r="L329" s="76" t="str">
        <f>IF(I329&gt;0,I329*'[3]Operations INPUT'!#REF!/1000,"")</f>
        <v/>
      </c>
      <c r="M329" s="76"/>
      <c r="N329" s="76" t="str">
        <f>IF(J329&gt;0,J329*'[3]Operations INPUT'!#REF!/1000,"")</f>
        <v/>
      </c>
      <c r="O329" s="76" t="str">
        <f>IF(C329&gt;0,C329*'[3]Operations INPUT'!A323/1000,"")</f>
        <v/>
      </c>
      <c r="P329" s="47">
        <v>0</v>
      </c>
    </row>
    <row r="330" spans="1:16">
      <c r="A330" s="57">
        <v>42109</v>
      </c>
      <c r="B330" s="25">
        <v>1620</v>
      </c>
      <c r="C330" s="302"/>
      <c r="D330" s="336"/>
      <c r="E330" s="305"/>
      <c r="F330" s="336"/>
      <c r="G330" s="336"/>
      <c r="H330" s="336"/>
      <c r="I330" s="305"/>
      <c r="J330" s="302"/>
      <c r="K330" s="302"/>
      <c r="L330" s="302"/>
      <c r="M330" s="302"/>
      <c r="N330" s="302"/>
      <c r="O330" s="302"/>
      <c r="P330" s="47">
        <v>0</v>
      </c>
    </row>
    <row r="331" spans="1:16">
      <c r="A331" s="57">
        <v>42110</v>
      </c>
      <c r="B331" s="25">
        <v>1466</v>
      </c>
      <c r="C331" s="303"/>
      <c r="D331" s="337"/>
      <c r="E331" s="306"/>
      <c r="F331" s="337"/>
      <c r="G331" s="337"/>
      <c r="H331" s="337"/>
      <c r="I331" s="306"/>
      <c r="J331" s="303"/>
      <c r="K331" s="303"/>
      <c r="L331" s="303"/>
      <c r="M331" s="303"/>
      <c r="N331" s="303"/>
      <c r="O331" s="303"/>
      <c r="P331" s="47">
        <v>0</v>
      </c>
    </row>
    <row r="332" spans="1:16">
      <c r="A332" s="57">
        <v>42111</v>
      </c>
      <c r="B332" s="25">
        <v>1395</v>
      </c>
      <c r="C332" s="303"/>
      <c r="D332" s="337"/>
      <c r="E332" s="306"/>
      <c r="F332" s="337"/>
      <c r="G332" s="337"/>
      <c r="H332" s="337"/>
      <c r="I332" s="306"/>
      <c r="J332" s="303"/>
      <c r="K332" s="303"/>
      <c r="L332" s="303"/>
      <c r="M332" s="303"/>
      <c r="N332" s="303"/>
      <c r="O332" s="303"/>
      <c r="P332" s="47">
        <v>13</v>
      </c>
    </row>
    <row r="333" spans="1:16">
      <c r="A333" s="57">
        <v>42112</v>
      </c>
      <c r="B333" s="25">
        <v>1189</v>
      </c>
      <c r="C333" s="303"/>
      <c r="D333" s="337"/>
      <c r="E333" s="306"/>
      <c r="F333" s="337"/>
      <c r="G333" s="337"/>
      <c r="H333" s="337"/>
      <c r="I333" s="306"/>
      <c r="J333" s="303"/>
      <c r="K333" s="303"/>
      <c r="L333" s="303"/>
      <c r="M333" s="303"/>
      <c r="N333" s="303"/>
      <c r="O333" s="303"/>
      <c r="P333" s="47">
        <v>13</v>
      </c>
    </row>
    <row r="334" spans="1:16">
      <c r="A334" s="57">
        <v>42113</v>
      </c>
      <c r="B334" s="25">
        <v>1429</v>
      </c>
      <c r="C334" s="303"/>
      <c r="D334" s="337"/>
      <c r="E334" s="306"/>
      <c r="F334" s="337"/>
      <c r="G334" s="337"/>
      <c r="H334" s="337"/>
      <c r="I334" s="306"/>
      <c r="J334" s="303"/>
      <c r="K334" s="303"/>
      <c r="L334" s="303"/>
      <c r="M334" s="303"/>
      <c r="N334" s="303"/>
      <c r="O334" s="303"/>
      <c r="P334" s="47">
        <v>5</v>
      </c>
    </row>
    <row r="335" spans="1:16">
      <c r="A335" s="57">
        <v>42114</v>
      </c>
      <c r="B335" s="25">
        <v>1639</v>
      </c>
      <c r="C335" s="304"/>
      <c r="D335" s="338"/>
      <c r="E335" s="307"/>
      <c r="F335" s="338"/>
      <c r="G335" s="338"/>
      <c r="H335" s="338"/>
      <c r="I335" s="307"/>
      <c r="J335" s="304"/>
      <c r="K335" s="304"/>
      <c r="L335" s="304"/>
      <c r="M335" s="304"/>
      <c r="N335" s="304"/>
      <c r="O335" s="304"/>
      <c r="P335" s="47">
        <v>1</v>
      </c>
    </row>
    <row r="336" spans="1:16">
      <c r="A336" s="57">
        <v>42115</v>
      </c>
      <c r="B336" s="25">
        <v>1275</v>
      </c>
      <c r="C336" s="21">
        <v>0.24</v>
      </c>
      <c r="D336" s="25">
        <v>2</v>
      </c>
      <c r="E336" s="24">
        <v>7.7</v>
      </c>
      <c r="F336" s="25">
        <v>1</v>
      </c>
      <c r="G336" s="25">
        <v>3</v>
      </c>
      <c r="H336" s="25">
        <v>2</v>
      </c>
      <c r="I336" s="24">
        <v>4.8</v>
      </c>
      <c r="J336" s="21">
        <v>0.18</v>
      </c>
      <c r="K336" s="21">
        <v>2.61</v>
      </c>
      <c r="L336" s="21">
        <v>6.2640000000000002</v>
      </c>
      <c r="M336" s="21">
        <v>2.61</v>
      </c>
      <c r="N336" s="21">
        <v>0.23489999999999997</v>
      </c>
      <c r="O336" s="21">
        <v>3.915</v>
      </c>
      <c r="P336" s="47">
        <v>5</v>
      </c>
    </row>
    <row r="337" spans="1:16">
      <c r="A337" s="57">
        <v>42116</v>
      </c>
      <c r="B337" s="25">
        <v>985</v>
      </c>
      <c r="C337" s="302"/>
      <c r="D337" s="336"/>
      <c r="E337" s="305"/>
      <c r="F337" s="336"/>
      <c r="G337" s="336"/>
      <c r="H337" s="336"/>
      <c r="I337" s="305"/>
      <c r="J337" s="302"/>
      <c r="K337" s="302"/>
      <c r="L337" s="302"/>
      <c r="M337" s="302"/>
      <c r="N337" s="302"/>
      <c r="O337" s="302"/>
      <c r="P337" s="47">
        <v>0</v>
      </c>
    </row>
    <row r="338" spans="1:16">
      <c r="A338" s="57">
        <v>42117</v>
      </c>
      <c r="B338" s="25">
        <v>1495</v>
      </c>
      <c r="C338" s="303"/>
      <c r="D338" s="337"/>
      <c r="E338" s="306"/>
      <c r="F338" s="337"/>
      <c r="G338" s="337"/>
      <c r="H338" s="337"/>
      <c r="I338" s="306"/>
      <c r="J338" s="303"/>
      <c r="K338" s="303"/>
      <c r="L338" s="303"/>
      <c r="M338" s="303"/>
      <c r="N338" s="303"/>
      <c r="O338" s="303"/>
      <c r="P338" s="47">
        <v>0</v>
      </c>
    </row>
    <row r="339" spans="1:16">
      <c r="A339" s="57">
        <v>42118</v>
      </c>
      <c r="B339" s="25">
        <v>1259</v>
      </c>
      <c r="C339" s="303"/>
      <c r="D339" s="337"/>
      <c r="E339" s="306"/>
      <c r="F339" s="337"/>
      <c r="G339" s="337"/>
      <c r="H339" s="337"/>
      <c r="I339" s="306"/>
      <c r="J339" s="303"/>
      <c r="K339" s="303"/>
      <c r="L339" s="303"/>
      <c r="M339" s="303"/>
      <c r="N339" s="303"/>
      <c r="O339" s="303"/>
      <c r="P339" s="47">
        <v>1</v>
      </c>
    </row>
    <row r="340" spans="1:16">
      <c r="A340" s="57">
        <v>42119</v>
      </c>
      <c r="B340" s="25">
        <v>1269</v>
      </c>
      <c r="C340" s="303"/>
      <c r="D340" s="337"/>
      <c r="E340" s="306"/>
      <c r="F340" s="337"/>
      <c r="G340" s="337"/>
      <c r="H340" s="337"/>
      <c r="I340" s="306"/>
      <c r="J340" s="303"/>
      <c r="K340" s="303"/>
      <c r="L340" s="303"/>
      <c r="M340" s="303"/>
      <c r="N340" s="303"/>
      <c r="O340" s="303"/>
      <c r="P340" s="47">
        <v>0</v>
      </c>
    </row>
    <row r="341" spans="1:16">
      <c r="A341" s="57">
        <v>42120</v>
      </c>
      <c r="B341" s="25">
        <v>1483</v>
      </c>
      <c r="C341" s="303"/>
      <c r="D341" s="337"/>
      <c r="E341" s="306"/>
      <c r="F341" s="337"/>
      <c r="G341" s="337"/>
      <c r="H341" s="337"/>
      <c r="I341" s="306"/>
      <c r="J341" s="303"/>
      <c r="K341" s="303"/>
      <c r="L341" s="303"/>
      <c r="M341" s="303"/>
      <c r="N341" s="303"/>
      <c r="O341" s="303"/>
      <c r="P341" s="47">
        <v>0</v>
      </c>
    </row>
    <row r="342" spans="1:16">
      <c r="A342" s="57">
        <v>42121</v>
      </c>
      <c r="B342" s="25">
        <v>989</v>
      </c>
      <c r="C342" s="304"/>
      <c r="D342" s="338"/>
      <c r="E342" s="307"/>
      <c r="F342" s="338"/>
      <c r="G342" s="338"/>
      <c r="H342" s="338"/>
      <c r="I342" s="307"/>
      <c r="J342" s="304"/>
      <c r="K342" s="304"/>
      <c r="L342" s="304"/>
      <c r="M342" s="304"/>
      <c r="N342" s="304"/>
      <c r="O342" s="304"/>
      <c r="P342" s="47">
        <v>1</v>
      </c>
    </row>
    <row r="343" spans="1:16">
      <c r="A343" s="57">
        <v>42122</v>
      </c>
      <c r="B343" s="25">
        <v>1454</v>
      </c>
      <c r="C343" s="76"/>
      <c r="D343" s="68"/>
      <c r="E343" s="77"/>
      <c r="F343" s="68"/>
      <c r="G343" s="68"/>
      <c r="H343" s="68"/>
      <c r="I343" s="77"/>
      <c r="J343" s="76"/>
      <c r="K343" s="76" t="str">
        <f>IF(D343&gt;0,D343*'[3]Operations INPUT'!#REF!/1000,"")</f>
        <v/>
      </c>
      <c r="L343" s="76" t="str">
        <f>IF(I343&gt;0,I343*'[3]Operations INPUT'!#REF!/1000,"")</f>
        <v/>
      </c>
      <c r="M343" s="76"/>
      <c r="N343" s="76" t="str">
        <f>IF(J343&gt;0,J343*'[3]Operations INPUT'!#REF!/1000,"")</f>
        <v/>
      </c>
      <c r="O343" s="76" t="str">
        <f>IF(C343&gt;0,C343*'[3]Operations INPUT'!A337/1000,"")</f>
        <v/>
      </c>
      <c r="P343" s="47">
        <v>0</v>
      </c>
    </row>
    <row r="344" spans="1:16">
      <c r="A344" s="57">
        <v>42123</v>
      </c>
      <c r="B344" s="25">
        <v>1239</v>
      </c>
      <c r="C344" s="302"/>
      <c r="D344" s="336"/>
      <c r="E344" s="305"/>
      <c r="F344" s="336"/>
      <c r="G344" s="336"/>
      <c r="H344" s="336"/>
      <c r="I344" s="305"/>
      <c r="J344" s="302"/>
      <c r="K344" s="302"/>
      <c r="L344" s="302"/>
      <c r="M344" s="302"/>
      <c r="N344" s="302"/>
      <c r="O344" s="302"/>
      <c r="P344" s="47">
        <v>0</v>
      </c>
    </row>
    <row r="345" spans="1:16">
      <c r="A345" s="57">
        <v>42124</v>
      </c>
      <c r="B345" s="25">
        <v>1693</v>
      </c>
      <c r="C345" s="303"/>
      <c r="D345" s="337"/>
      <c r="E345" s="306"/>
      <c r="F345" s="337"/>
      <c r="G345" s="337"/>
      <c r="H345" s="337"/>
      <c r="I345" s="306"/>
      <c r="J345" s="303"/>
      <c r="K345" s="303"/>
      <c r="L345" s="303"/>
      <c r="M345" s="303"/>
      <c r="N345" s="303"/>
      <c r="O345" s="303"/>
      <c r="P345" s="47">
        <v>6</v>
      </c>
    </row>
    <row r="346" spans="1:16">
      <c r="A346" s="57">
        <v>42125</v>
      </c>
      <c r="B346" s="25">
        <v>3265</v>
      </c>
      <c r="C346" s="303"/>
      <c r="D346" s="337"/>
      <c r="E346" s="306"/>
      <c r="F346" s="337"/>
      <c r="G346" s="337"/>
      <c r="H346" s="337"/>
      <c r="I346" s="306"/>
      <c r="J346" s="303"/>
      <c r="K346" s="303"/>
      <c r="L346" s="303"/>
      <c r="M346" s="303"/>
      <c r="N346" s="303"/>
      <c r="O346" s="303"/>
      <c r="P346" s="47">
        <v>0</v>
      </c>
    </row>
    <row r="347" spans="1:16">
      <c r="A347" s="57">
        <v>42126</v>
      </c>
      <c r="B347" s="25">
        <v>3844</v>
      </c>
      <c r="C347" s="303"/>
      <c r="D347" s="337"/>
      <c r="E347" s="306"/>
      <c r="F347" s="337"/>
      <c r="G347" s="337"/>
      <c r="H347" s="337"/>
      <c r="I347" s="306"/>
      <c r="J347" s="303"/>
      <c r="K347" s="303"/>
      <c r="L347" s="303"/>
      <c r="M347" s="303"/>
      <c r="N347" s="303"/>
      <c r="O347" s="303"/>
      <c r="P347" s="47">
        <v>0</v>
      </c>
    </row>
    <row r="348" spans="1:16">
      <c r="A348" s="57">
        <v>42127</v>
      </c>
      <c r="B348" s="25">
        <v>3864</v>
      </c>
      <c r="C348" s="303"/>
      <c r="D348" s="337"/>
      <c r="E348" s="306"/>
      <c r="F348" s="337"/>
      <c r="G348" s="337"/>
      <c r="H348" s="337"/>
      <c r="I348" s="306"/>
      <c r="J348" s="303"/>
      <c r="K348" s="303"/>
      <c r="L348" s="303"/>
      <c r="M348" s="303"/>
      <c r="N348" s="303"/>
      <c r="O348" s="303"/>
      <c r="P348" s="47">
        <v>0</v>
      </c>
    </row>
    <row r="349" spans="1:16">
      <c r="A349" s="57">
        <v>42128</v>
      </c>
      <c r="B349" s="25">
        <v>3569</v>
      </c>
      <c r="C349" s="304"/>
      <c r="D349" s="338"/>
      <c r="E349" s="307"/>
      <c r="F349" s="338"/>
      <c r="G349" s="338"/>
      <c r="H349" s="338"/>
      <c r="I349" s="307"/>
      <c r="J349" s="304"/>
      <c r="K349" s="304"/>
      <c r="L349" s="304"/>
      <c r="M349" s="304"/>
      <c r="N349" s="304"/>
      <c r="O349" s="304"/>
      <c r="P349" s="47">
        <v>0</v>
      </c>
    </row>
    <row r="350" spans="1:16">
      <c r="A350" s="57">
        <v>42129</v>
      </c>
      <c r="B350" s="25">
        <v>2996</v>
      </c>
      <c r="C350" s="21">
        <v>0.56999999999999995</v>
      </c>
      <c r="D350" s="25">
        <v>2</v>
      </c>
      <c r="E350" s="24">
        <v>6.7</v>
      </c>
      <c r="F350" s="25">
        <v>11</v>
      </c>
      <c r="G350" s="99">
        <v>37</v>
      </c>
      <c r="H350" s="25">
        <v>15</v>
      </c>
      <c r="I350" s="24">
        <v>6.1</v>
      </c>
      <c r="J350" s="73">
        <v>1.3</v>
      </c>
      <c r="K350" s="21">
        <v>45.24</v>
      </c>
      <c r="L350" s="21">
        <v>18.397599999999997</v>
      </c>
      <c r="M350" s="21">
        <v>6.032</v>
      </c>
      <c r="N350" s="21">
        <v>3.9208000000000003</v>
      </c>
      <c r="O350" s="21">
        <v>111.592</v>
      </c>
      <c r="P350" s="47">
        <v>0</v>
      </c>
    </row>
    <row r="351" spans="1:16">
      <c r="A351" s="57">
        <v>42130</v>
      </c>
      <c r="B351" s="25">
        <v>2570</v>
      </c>
      <c r="C351" s="302"/>
      <c r="D351" s="336"/>
      <c r="E351" s="305"/>
      <c r="F351" s="336"/>
      <c r="G351" s="336"/>
      <c r="H351" s="336"/>
      <c r="I351" s="305"/>
      <c r="J351" s="302"/>
      <c r="K351" s="302"/>
      <c r="L351" s="302"/>
      <c r="M351" s="302"/>
      <c r="N351" s="302"/>
      <c r="O351" s="302"/>
      <c r="P351" s="47">
        <v>0</v>
      </c>
    </row>
    <row r="352" spans="1:16">
      <c r="A352" s="57">
        <v>42131</v>
      </c>
      <c r="B352" s="25">
        <v>2402</v>
      </c>
      <c r="C352" s="303"/>
      <c r="D352" s="337"/>
      <c r="E352" s="306"/>
      <c r="F352" s="337"/>
      <c r="G352" s="337"/>
      <c r="H352" s="337"/>
      <c r="I352" s="306"/>
      <c r="J352" s="303"/>
      <c r="K352" s="303"/>
      <c r="L352" s="303"/>
      <c r="M352" s="303"/>
      <c r="N352" s="303"/>
      <c r="O352" s="303"/>
      <c r="P352" s="47">
        <v>0</v>
      </c>
    </row>
    <row r="353" spans="1:16">
      <c r="A353" s="57">
        <v>42132</v>
      </c>
      <c r="B353" s="25">
        <v>1958</v>
      </c>
      <c r="C353" s="303"/>
      <c r="D353" s="337"/>
      <c r="E353" s="306"/>
      <c r="F353" s="337"/>
      <c r="G353" s="337"/>
      <c r="H353" s="337"/>
      <c r="I353" s="306"/>
      <c r="J353" s="303"/>
      <c r="K353" s="303"/>
      <c r="L353" s="303"/>
      <c r="M353" s="303"/>
      <c r="N353" s="303"/>
      <c r="O353" s="303"/>
      <c r="P353" s="47">
        <v>0</v>
      </c>
    </row>
    <row r="354" spans="1:16">
      <c r="A354" s="57">
        <v>42133</v>
      </c>
      <c r="B354" s="25">
        <v>2061</v>
      </c>
      <c r="C354" s="303"/>
      <c r="D354" s="337"/>
      <c r="E354" s="306"/>
      <c r="F354" s="337"/>
      <c r="G354" s="337"/>
      <c r="H354" s="337"/>
      <c r="I354" s="306"/>
      <c r="J354" s="303"/>
      <c r="K354" s="303"/>
      <c r="L354" s="303"/>
      <c r="M354" s="303"/>
      <c r="N354" s="303"/>
      <c r="O354" s="303"/>
      <c r="P354" s="47">
        <v>2</v>
      </c>
    </row>
    <row r="355" spans="1:16">
      <c r="A355" s="57">
        <v>42134</v>
      </c>
      <c r="B355" s="25">
        <v>2090</v>
      </c>
      <c r="C355" s="303"/>
      <c r="D355" s="337"/>
      <c r="E355" s="306"/>
      <c r="F355" s="337"/>
      <c r="G355" s="337"/>
      <c r="H355" s="337"/>
      <c r="I355" s="306"/>
      <c r="J355" s="303"/>
      <c r="K355" s="303"/>
      <c r="L355" s="303"/>
      <c r="M355" s="303"/>
      <c r="N355" s="303"/>
      <c r="O355" s="303"/>
      <c r="P355" s="47">
        <v>0</v>
      </c>
    </row>
    <row r="356" spans="1:16">
      <c r="A356" s="57">
        <v>42135</v>
      </c>
      <c r="B356" s="25">
        <v>1950</v>
      </c>
      <c r="C356" s="304"/>
      <c r="D356" s="338"/>
      <c r="E356" s="307"/>
      <c r="F356" s="338"/>
      <c r="G356" s="338"/>
      <c r="H356" s="338"/>
      <c r="I356" s="307"/>
      <c r="J356" s="304"/>
      <c r="K356" s="304"/>
      <c r="L356" s="304"/>
      <c r="M356" s="304"/>
      <c r="N356" s="304"/>
      <c r="O356" s="304"/>
      <c r="P356" s="47">
        <v>0</v>
      </c>
    </row>
    <row r="357" spans="1:16">
      <c r="A357" s="57">
        <v>42136</v>
      </c>
      <c r="B357" s="25">
        <v>2124</v>
      </c>
      <c r="C357" s="76"/>
      <c r="D357" s="68"/>
      <c r="E357" s="77"/>
      <c r="F357" s="68"/>
      <c r="G357" s="68"/>
      <c r="H357" s="68"/>
      <c r="I357" s="77"/>
      <c r="J357" s="76"/>
      <c r="K357" s="76" t="str">
        <f>IF(D357&gt;0,D357*'[3]Operations INPUT'!#REF!/1000,"")</f>
        <v/>
      </c>
      <c r="L357" s="76" t="str">
        <f>IF(I357&gt;0,I357*'[3]Operations INPUT'!#REF!/1000,"")</f>
        <v/>
      </c>
      <c r="M357" s="76"/>
      <c r="N357" s="76" t="str">
        <f>IF(J357&gt;0,J357*'[3]Operations INPUT'!#REF!/1000,"")</f>
        <v/>
      </c>
      <c r="O357" s="76" t="str">
        <f>IF(C357&gt;0,C357*'[3]Operations INPUT'!A351/1000,"")</f>
        <v/>
      </c>
      <c r="P357" s="47">
        <v>0</v>
      </c>
    </row>
    <row r="358" spans="1:16">
      <c r="A358" s="57">
        <v>42137</v>
      </c>
      <c r="B358" s="25">
        <v>1768</v>
      </c>
      <c r="C358" s="302"/>
      <c r="D358" s="336"/>
      <c r="E358" s="305"/>
      <c r="F358" s="336"/>
      <c r="G358" s="336"/>
      <c r="H358" s="336"/>
      <c r="I358" s="305"/>
      <c r="J358" s="302"/>
      <c r="K358" s="302"/>
      <c r="L358" s="302"/>
      <c r="M358" s="302"/>
      <c r="N358" s="302"/>
      <c r="O358" s="302"/>
      <c r="P358" s="47">
        <v>2</v>
      </c>
    </row>
    <row r="359" spans="1:16">
      <c r="A359" s="57">
        <v>42138</v>
      </c>
      <c r="B359" s="25">
        <v>1803</v>
      </c>
      <c r="C359" s="303"/>
      <c r="D359" s="337"/>
      <c r="E359" s="306"/>
      <c r="F359" s="337"/>
      <c r="G359" s="337"/>
      <c r="H359" s="337"/>
      <c r="I359" s="306"/>
      <c r="J359" s="303"/>
      <c r="K359" s="303"/>
      <c r="L359" s="303"/>
      <c r="M359" s="303"/>
      <c r="N359" s="303"/>
      <c r="O359" s="303"/>
      <c r="P359" s="47">
        <v>3</v>
      </c>
    </row>
    <row r="360" spans="1:16">
      <c r="A360" s="57">
        <v>42139</v>
      </c>
      <c r="B360" s="25">
        <v>1618</v>
      </c>
      <c r="C360" s="303"/>
      <c r="D360" s="337"/>
      <c r="E360" s="306"/>
      <c r="F360" s="337"/>
      <c r="G360" s="337"/>
      <c r="H360" s="337"/>
      <c r="I360" s="306"/>
      <c r="J360" s="303"/>
      <c r="K360" s="303"/>
      <c r="L360" s="303"/>
      <c r="M360" s="303"/>
      <c r="N360" s="303"/>
      <c r="O360" s="303"/>
      <c r="P360" s="47">
        <v>5</v>
      </c>
    </row>
    <row r="361" spans="1:16">
      <c r="A361" s="57">
        <v>42140</v>
      </c>
      <c r="B361" s="25">
        <v>1750</v>
      </c>
      <c r="C361" s="303"/>
      <c r="D361" s="337"/>
      <c r="E361" s="306"/>
      <c r="F361" s="337"/>
      <c r="G361" s="337"/>
      <c r="H361" s="337"/>
      <c r="I361" s="306"/>
      <c r="J361" s="303"/>
      <c r="K361" s="303"/>
      <c r="L361" s="303"/>
      <c r="M361" s="303"/>
      <c r="N361" s="303"/>
      <c r="O361" s="303"/>
      <c r="P361" s="47">
        <v>0</v>
      </c>
    </row>
    <row r="362" spans="1:16">
      <c r="A362" s="57">
        <v>42141</v>
      </c>
      <c r="B362" s="25">
        <v>1627</v>
      </c>
      <c r="C362" s="303"/>
      <c r="D362" s="337"/>
      <c r="E362" s="306"/>
      <c r="F362" s="337"/>
      <c r="G362" s="337"/>
      <c r="H362" s="337"/>
      <c r="I362" s="306"/>
      <c r="J362" s="303"/>
      <c r="K362" s="303"/>
      <c r="L362" s="303"/>
      <c r="M362" s="303"/>
      <c r="N362" s="303"/>
      <c r="O362" s="303"/>
      <c r="P362" s="47">
        <v>0</v>
      </c>
    </row>
    <row r="363" spans="1:16">
      <c r="A363" s="57">
        <v>42142</v>
      </c>
      <c r="B363" s="25">
        <v>2017</v>
      </c>
      <c r="C363" s="304"/>
      <c r="D363" s="338"/>
      <c r="E363" s="307"/>
      <c r="F363" s="338"/>
      <c r="G363" s="338"/>
      <c r="H363" s="338"/>
      <c r="I363" s="307"/>
      <c r="J363" s="304"/>
      <c r="K363" s="304"/>
      <c r="L363" s="304"/>
      <c r="M363" s="304"/>
      <c r="N363" s="304"/>
      <c r="O363" s="304"/>
      <c r="P363" s="47">
        <v>0</v>
      </c>
    </row>
    <row r="364" spans="1:16">
      <c r="A364" s="57">
        <v>42143</v>
      </c>
      <c r="B364" s="25">
        <v>1915</v>
      </c>
      <c r="C364" s="21">
        <v>0.51</v>
      </c>
      <c r="D364" s="25">
        <v>2</v>
      </c>
      <c r="E364" s="24">
        <v>6.8</v>
      </c>
      <c r="F364" s="25">
        <v>1</v>
      </c>
      <c r="G364" s="25">
        <v>4</v>
      </c>
      <c r="H364" s="25">
        <v>2</v>
      </c>
      <c r="I364" s="24">
        <v>4</v>
      </c>
      <c r="J364" s="21">
        <v>7.0000000000000007E-2</v>
      </c>
      <c r="K364" s="21">
        <v>3.532</v>
      </c>
      <c r="L364" s="21">
        <v>7.0640000000000001</v>
      </c>
      <c r="M364" s="21">
        <v>3.532</v>
      </c>
      <c r="N364" s="21">
        <v>0.12362000000000002</v>
      </c>
      <c r="O364" s="21">
        <v>7.0640000000000001</v>
      </c>
      <c r="P364" s="47">
        <v>0</v>
      </c>
    </row>
    <row r="365" spans="1:16">
      <c r="A365" s="57">
        <v>42144</v>
      </c>
      <c r="B365" s="25">
        <v>1630</v>
      </c>
      <c r="C365" s="302"/>
      <c r="D365" s="302"/>
      <c r="E365" s="302"/>
      <c r="F365" s="302"/>
      <c r="G365" s="302"/>
      <c r="H365" s="302"/>
      <c r="I365" s="302"/>
      <c r="J365" s="302"/>
      <c r="K365" s="302"/>
      <c r="L365" s="302"/>
      <c r="M365" s="302"/>
      <c r="N365" s="302"/>
      <c r="O365" s="302"/>
      <c r="P365" s="47">
        <v>0</v>
      </c>
    </row>
    <row r="366" spans="1:16">
      <c r="A366" s="57">
        <v>42145</v>
      </c>
      <c r="B366" s="25">
        <v>1544</v>
      </c>
      <c r="C366" s="303"/>
      <c r="D366" s="303"/>
      <c r="E366" s="303"/>
      <c r="F366" s="303"/>
      <c r="G366" s="303"/>
      <c r="H366" s="303"/>
      <c r="I366" s="303"/>
      <c r="J366" s="303"/>
      <c r="K366" s="303"/>
      <c r="L366" s="303"/>
      <c r="M366" s="303"/>
      <c r="N366" s="303"/>
      <c r="O366" s="303"/>
      <c r="P366" s="47">
        <v>0</v>
      </c>
    </row>
    <row r="367" spans="1:16">
      <c r="A367" s="57">
        <v>42146</v>
      </c>
      <c r="B367" s="25">
        <v>2105</v>
      </c>
      <c r="C367" s="303"/>
      <c r="D367" s="303"/>
      <c r="E367" s="303"/>
      <c r="F367" s="303"/>
      <c r="G367" s="303"/>
      <c r="H367" s="303"/>
      <c r="I367" s="303"/>
      <c r="J367" s="303"/>
      <c r="K367" s="303"/>
      <c r="L367" s="303"/>
      <c r="M367" s="303"/>
      <c r="N367" s="303"/>
      <c r="O367" s="303"/>
      <c r="P367" s="47">
        <v>0</v>
      </c>
    </row>
    <row r="368" spans="1:16">
      <c r="A368" s="57">
        <v>42147</v>
      </c>
      <c r="B368" s="25">
        <v>1458</v>
      </c>
      <c r="C368" s="303"/>
      <c r="D368" s="303"/>
      <c r="E368" s="303"/>
      <c r="F368" s="303"/>
      <c r="G368" s="303"/>
      <c r="H368" s="303"/>
      <c r="I368" s="303"/>
      <c r="J368" s="303"/>
      <c r="K368" s="303"/>
      <c r="L368" s="303"/>
      <c r="M368" s="303"/>
      <c r="N368" s="303"/>
      <c r="O368" s="303"/>
      <c r="P368" s="47">
        <v>19</v>
      </c>
    </row>
    <row r="369" spans="1:16">
      <c r="A369" s="57">
        <v>42148</v>
      </c>
      <c r="B369" s="25">
        <v>1962</v>
      </c>
      <c r="C369" s="303"/>
      <c r="D369" s="303"/>
      <c r="E369" s="303"/>
      <c r="F369" s="303"/>
      <c r="G369" s="303"/>
      <c r="H369" s="303"/>
      <c r="I369" s="303"/>
      <c r="J369" s="303"/>
      <c r="K369" s="303"/>
      <c r="L369" s="303"/>
      <c r="M369" s="303"/>
      <c r="N369" s="303"/>
      <c r="O369" s="303"/>
      <c r="P369" s="47">
        <v>0</v>
      </c>
    </row>
    <row r="370" spans="1:16">
      <c r="A370" s="57">
        <v>42149</v>
      </c>
      <c r="B370" s="25">
        <v>1315</v>
      </c>
      <c r="C370" s="304"/>
      <c r="D370" s="304"/>
      <c r="E370" s="304"/>
      <c r="F370" s="304"/>
      <c r="G370" s="304"/>
      <c r="H370" s="304"/>
      <c r="I370" s="304"/>
      <c r="J370" s="304"/>
      <c r="K370" s="304"/>
      <c r="L370" s="304"/>
      <c r="M370" s="304"/>
      <c r="N370" s="304"/>
      <c r="O370" s="304"/>
      <c r="P370" s="47">
        <v>0</v>
      </c>
    </row>
    <row r="371" spans="1:16">
      <c r="A371" s="57">
        <v>42150</v>
      </c>
      <c r="B371" s="25">
        <v>1627</v>
      </c>
      <c r="C371" s="28"/>
      <c r="D371" s="28"/>
      <c r="E371" s="29"/>
      <c r="F371" s="28"/>
      <c r="G371" s="28"/>
      <c r="H371" s="28"/>
      <c r="I371" s="28"/>
      <c r="J371" s="28"/>
      <c r="K371" s="30"/>
      <c r="L371" s="30"/>
      <c r="M371" s="30"/>
      <c r="N371" s="50"/>
      <c r="O371" s="50"/>
      <c r="P371" s="47">
        <v>0</v>
      </c>
    </row>
    <row r="372" spans="1:16">
      <c r="A372" s="57">
        <v>42151</v>
      </c>
      <c r="B372" s="25">
        <v>1617</v>
      </c>
      <c r="C372" s="302"/>
      <c r="D372" s="302"/>
      <c r="E372" s="302"/>
      <c r="F372" s="302"/>
      <c r="G372" s="302"/>
      <c r="H372" s="302"/>
      <c r="I372" s="302"/>
      <c r="J372" s="302"/>
      <c r="K372" s="302"/>
      <c r="L372" s="302"/>
      <c r="M372" s="302"/>
      <c r="N372" s="302"/>
      <c r="O372" s="302"/>
      <c r="P372" s="47">
        <v>45</v>
      </c>
    </row>
    <row r="373" spans="1:16">
      <c r="A373" s="57">
        <v>42152</v>
      </c>
      <c r="B373" s="25">
        <v>1775</v>
      </c>
      <c r="C373" s="303"/>
      <c r="D373" s="303"/>
      <c r="E373" s="303"/>
      <c r="F373" s="303"/>
      <c r="G373" s="303"/>
      <c r="H373" s="303"/>
      <c r="I373" s="303"/>
      <c r="J373" s="303"/>
      <c r="K373" s="303"/>
      <c r="L373" s="303"/>
      <c r="M373" s="303"/>
      <c r="N373" s="303"/>
      <c r="O373" s="303"/>
      <c r="P373" s="47">
        <v>10</v>
      </c>
    </row>
    <row r="374" spans="1:16">
      <c r="A374" s="57">
        <v>42153</v>
      </c>
      <c r="B374" s="25">
        <v>1502</v>
      </c>
      <c r="C374" s="303"/>
      <c r="D374" s="303"/>
      <c r="E374" s="303"/>
      <c r="F374" s="303"/>
      <c r="G374" s="303"/>
      <c r="H374" s="303"/>
      <c r="I374" s="303"/>
      <c r="J374" s="303"/>
      <c r="K374" s="303"/>
      <c r="L374" s="303"/>
      <c r="M374" s="303"/>
      <c r="N374" s="303"/>
      <c r="O374" s="303"/>
      <c r="P374" s="47">
        <v>14</v>
      </c>
    </row>
    <row r="375" spans="1:16">
      <c r="A375" s="57">
        <v>42154</v>
      </c>
      <c r="B375" s="25">
        <v>1375</v>
      </c>
      <c r="C375" s="303"/>
      <c r="D375" s="303"/>
      <c r="E375" s="303"/>
      <c r="F375" s="303"/>
      <c r="G375" s="303"/>
      <c r="H375" s="303"/>
      <c r="I375" s="303"/>
      <c r="J375" s="303"/>
      <c r="K375" s="303"/>
      <c r="L375" s="303"/>
      <c r="M375" s="303"/>
      <c r="N375" s="303"/>
      <c r="O375" s="303"/>
      <c r="P375" s="47">
        <v>0</v>
      </c>
    </row>
    <row r="376" spans="1:16">
      <c r="A376" s="57">
        <v>42155</v>
      </c>
      <c r="B376" s="25">
        <v>1679</v>
      </c>
      <c r="C376" s="303"/>
      <c r="D376" s="303"/>
      <c r="E376" s="303"/>
      <c r="F376" s="303"/>
      <c r="G376" s="303"/>
      <c r="H376" s="303"/>
      <c r="I376" s="303"/>
      <c r="J376" s="303"/>
      <c r="K376" s="303"/>
      <c r="L376" s="303"/>
      <c r="M376" s="303"/>
      <c r="N376" s="303"/>
      <c r="O376" s="303"/>
      <c r="P376" s="47">
        <v>0</v>
      </c>
    </row>
    <row r="377" spans="1:16">
      <c r="A377" s="58"/>
      <c r="B377" s="51"/>
      <c r="C377" s="304"/>
      <c r="D377" s="304"/>
      <c r="E377" s="304"/>
      <c r="F377" s="304"/>
      <c r="G377" s="304"/>
      <c r="H377" s="304"/>
      <c r="I377" s="304"/>
      <c r="J377" s="304"/>
      <c r="K377" s="304"/>
      <c r="L377" s="304"/>
      <c r="M377" s="304"/>
      <c r="N377" s="304"/>
      <c r="O377" s="304"/>
      <c r="P377" s="64"/>
    </row>
    <row r="378" spans="1:16" ht="15.75" thickBot="1">
      <c r="A378" s="59"/>
      <c r="B378" s="52"/>
      <c r="C378" s="335"/>
      <c r="D378" s="335"/>
      <c r="E378" s="335"/>
      <c r="F378" s="335"/>
      <c r="G378" s="335"/>
      <c r="H378" s="335"/>
      <c r="I378" s="32"/>
      <c r="J378" s="33"/>
      <c r="K378" s="53"/>
      <c r="L378" s="53"/>
      <c r="M378" s="53"/>
      <c r="N378" s="53"/>
      <c r="O378" s="53"/>
      <c r="P378" s="64"/>
    </row>
    <row r="379" spans="1:16">
      <c r="A379" s="60" t="s">
        <v>20</v>
      </c>
      <c r="B379" s="67">
        <f>MIN(B12:B376)</f>
        <v>836</v>
      </c>
      <c r="C379" s="71">
        <f t="shared" ref="C379:O379" si="0">MIN(C12:C376)</f>
        <v>0.18</v>
      </c>
      <c r="D379" s="71">
        <f t="shared" si="0"/>
        <v>2</v>
      </c>
      <c r="E379" s="71">
        <f t="shared" si="0"/>
        <v>6.7</v>
      </c>
      <c r="F379" s="71">
        <f t="shared" si="0"/>
        <v>1</v>
      </c>
      <c r="G379" s="71">
        <f t="shared" si="0"/>
        <v>1</v>
      </c>
      <c r="H379" s="71">
        <f t="shared" si="0"/>
        <v>2</v>
      </c>
      <c r="I379" s="71">
        <f t="shared" si="0"/>
        <v>2.2999999999999998</v>
      </c>
      <c r="J379" s="71">
        <f t="shared" si="0"/>
        <v>0.06</v>
      </c>
      <c r="K379" s="71">
        <f t="shared" si="0"/>
        <v>2.198</v>
      </c>
      <c r="L379" s="71">
        <f t="shared" si="0"/>
        <v>4.2802999999999995</v>
      </c>
      <c r="M379" s="71">
        <f t="shared" si="0"/>
        <v>2.198</v>
      </c>
      <c r="N379" s="71">
        <f t="shared" si="0"/>
        <v>9.0879999999999989E-2</v>
      </c>
      <c r="O379" s="71">
        <f t="shared" si="0"/>
        <v>1.351</v>
      </c>
      <c r="P379" s="71">
        <f t="shared" ref="P379" si="1">MIN(P12:P376)</f>
        <v>0</v>
      </c>
    </row>
    <row r="380" spans="1:16">
      <c r="A380" s="61" t="s">
        <v>21</v>
      </c>
      <c r="B380" s="68">
        <f>AVERAGE(B12:B376)</f>
        <v>1522.2630136986302</v>
      </c>
      <c r="C380" s="28">
        <f t="shared" ref="C380:O380" si="2">AVERAGE(C12:C376)</f>
        <v>0.52576923076923077</v>
      </c>
      <c r="D380" s="28">
        <f t="shared" si="2"/>
        <v>2</v>
      </c>
      <c r="E380" s="28">
        <f t="shared" si="2"/>
        <v>7.2807692307692315</v>
      </c>
      <c r="F380" s="28">
        <f t="shared" si="2"/>
        <v>9.115384615384615</v>
      </c>
      <c r="G380" s="28">
        <f t="shared" si="2"/>
        <v>4.615384615384615</v>
      </c>
      <c r="H380" s="28">
        <f t="shared" si="2"/>
        <v>2.5</v>
      </c>
      <c r="I380" s="28">
        <f t="shared" si="2"/>
        <v>5.2884615384615383</v>
      </c>
      <c r="J380" s="28">
        <f t="shared" si="2"/>
        <v>0.17653846153846156</v>
      </c>
      <c r="K380" s="28">
        <f t="shared" si="2"/>
        <v>4.6879999999999997</v>
      </c>
      <c r="L380" s="28">
        <f t="shared" si="2"/>
        <v>8.3494653846153835</v>
      </c>
      <c r="M380" s="28">
        <f t="shared" si="2"/>
        <v>3.1799999999999997</v>
      </c>
      <c r="N380" s="28">
        <f t="shared" si="2"/>
        <v>0.34266038461538462</v>
      </c>
      <c r="O380" s="28">
        <f t="shared" si="2"/>
        <v>9.1248461538461534</v>
      </c>
      <c r="P380" s="28">
        <f t="shared" ref="P380" si="3">AVERAGE(P12:P376)</f>
        <v>3.4397260273972603</v>
      </c>
    </row>
    <row r="381" spans="1:16" ht="15.75" thickBot="1">
      <c r="A381" s="62" t="s">
        <v>22</v>
      </c>
      <c r="B381" s="69">
        <f>MAX(B12:B376)</f>
        <v>3864</v>
      </c>
      <c r="C381" s="72">
        <f t="shared" ref="C381:O381" si="4">MAX(C12:C376)</f>
        <v>2.4</v>
      </c>
      <c r="D381" s="72">
        <f t="shared" si="4"/>
        <v>2</v>
      </c>
      <c r="E381" s="72">
        <f t="shared" si="4"/>
        <v>8.3000000000000007</v>
      </c>
      <c r="F381" s="72">
        <f t="shared" si="4"/>
        <v>136</v>
      </c>
      <c r="G381" s="72">
        <f t="shared" si="4"/>
        <v>37</v>
      </c>
      <c r="H381" s="72">
        <f t="shared" si="4"/>
        <v>15</v>
      </c>
      <c r="I381" s="72">
        <f t="shared" si="4"/>
        <v>8.9</v>
      </c>
      <c r="J381" s="56">
        <f t="shared" si="4"/>
        <v>1.3</v>
      </c>
      <c r="K381" s="72">
        <f t="shared" si="4"/>
        <v>45.24</v>
      </c>
      <c r="L381" s="72">
        <f t="shared" si="4"/>
        <v>18.397599999999997</v>
      </c>
      <c r="M381" s="72">
        <f t="shared" si="4"/>
        <v>6.032</v>
      </c>
      <c r="N381" s="72">
        <f t="shared" si="4"/>
        <v>3.9208000000000003</v>
      </c>
      <c r="O381" s="72">
        <f t="shared" si="4"/>
        <v>111.592</v>
      </c>
      <c r="P381" s="72">
        <f t="shared" ref="P381" si="5">MAX(P12:P376)</f>
        <v>155</v>
      </c>
    </row>
    <row r="382" spans="1:16">
      <c r="A382" s="63"/>
      <c r="B382" s="54" t="s">
        <v>28</v>
      </c>
      <c r="C382" s="55">
        <f>COUNTIF(C13:C377,"&gt;0")</f>
        <v>26</v>
      </c>
      <c r="D382" s="32"/>
      <c r="E382" s="32"/>
      <c r="F382" s="32"/>
      <c r="G382" s="32"/>
      <c r="H382" s="32"/>
      <c r="I382" s="32"/>
      <c r="J382" s="65" t="s">
        <v>25</v>
      </c>
      <c r="K382" s="45">
        <f>SUM(K$12:K$376)</f>
        <v>121.88799999999999</v>
      </c>
      <c r="L382" s="45">
        <f t="shared" ref="L382:P382" si="6">SUM(L$12:L$376)</f>
        <v>217.08609999999996</v>
      </c>
      <c r="M382" s="45">
        <f t="shared" si="6"/>
        <v>82.679999999999993</v>
      </c>
      <c r="N382" s="45">
        <f t="shared" si="6"/>
        <v>8.9091699999999996</v>
      </c>
      <c r="O382" s="45">
        <f t="shared" si="6"/>
        <v>237.24600000000001</v>
      </c>
      <c r="P382" s="45">
        <f t="shared" si="6"/>
        <v>1255.5</v>
      </c>
    </row>
  </sheetData>
  <protectedRanges>
    <protectedRange sqref="P12:P376" name="Range1_3"/>
    <protectedRange sqref="B12:B376" name="Range1_4"/>
    <protectedRange sqref="K378:O378 C371:M371 B377 C365:O370 C372:O376" name="Range1"/>
    <protectedRange sqref="C14:H364" name="Range1_1"/>
    <protectedRange sqref="I14:J364" name="Range1_6"/>
  </protectedRanges>
  <mergeCells count="702">
    <mergeCell ref="A1:P1"/>
    <mergeCell ref="A2:P2"/>
    <mergeCell ref="A3:P3"/>
    <mergeCell ref="A4:P4"/>
    <mergeCell ref="A5:P5"/>
    <mergeCell ref="E10:E11"/>
    <mergeCell ref="C378:H378"/>
    <mergeCell ref="C15:C20"/>
    <mergeCell ref="D15:D20"/>
    <mergeCell ref="E15:E20"/>
    <mergeCell ref="F15:F20"/>
    <mergeCell ref="G15:G20"/>
    <mergeCell ref="H15:H20"/>
    <mergeCell ref="I15:I20"/>
    <mergeCell ref="A6:P6"/>
    <mergeCell ref="A7:A9"/>
    <mergeCell ref="B7:B8"/>
    <mergeCell ref="C7:J7"/>
    <mergeCell ref="K7:O7"/>
    <mergeCell ref="E8:E9"/>
    <mergeCell ref="J15:J20"/>
    <mergeCell ref="C22:C27"/>
    <mergeCell ref="D22:D27"/>
    <mergeCell ref="E22:E27"/>
    <mergeCell ref="F22:F27"/>
    <mergeCell ref="G22:G27"/>
    <mergeCell ref="H22:H27"/>
    <mergeCell ref="I22:I27"/>
    <mergeCell ref="J22:J27"/>
    <mergeCell ref="H29:H34"/>
    <mergeCell ref="I29:I34"/>
    <mergeCell ref="J29:J34"/>
    <mergeCell ref="C36:C41"/>
    <mergeCell ref="D36:D41"/>
    <mergeCell ref="E36:E41"/>
    <mergeCell ref="F36:F41"/>
    <mergeCell ref="G36:G41"/>
    <mergeCell ref="H36:H41"/>
    <mergeCell ref="I36:I41"/>
    <mergeCell ref="J36:J41"/>
    <mergeCell ref="C29:C34"/>
    <mergeCell ref="D29:D34"/>
    <mergeCell ref="E29:E34"/>
    <mergeCell ref="F29:F34"/>
    <mergeCell ref="G29:G34"/>
    <mergeCell ref="H43:H48"/>
    <mergeCell ref="I43:I48"/>
    <mergeCell ref="J43:J48"/>
    <mergeCell ref="C50:C55"/>
    <mergeCell ref="D50:D55"/>
    <mergeCell ref="E50:E55"/>
    <mergeCell ref="F50:F55"/>
    <mergeCell ref="G50:G55"/>
    <mergeCell ref="H50:H55"/>
    <mergeCell ref="I50:I55"/>
    <mergeCell ref="J50:J55"/>
    <mergeCell ref="C43:C48"/>
    <mergeCell ref="D43:D48"/>
    <mergeCell ref="E43:E48"/>
    <mergeCell ref="F43:F48"/>
    <mergeCell ref="G43:G48"/>
    <mergeCell ref="H57:H62"/>
    <mergeCell ref="I57:I62"/>
    <mergeCell ref="J57:J62"/>
    <mergeCell ref="C64:C69"/>
    <mergeCell ref="D64:D69"/>
    <mergeCell ref="E64:E69"/>
    <mergeCell ref="F64:F69"/>
    <mergeCell ref="G64:G69"/>
    <mergeCell ref="H64:H69"/>
    <mergeCell ref="I64:I69"/>
    <mergeCell ref="J64:J69"/>
    <mergeCell ref="C57:C62"/>
    <mergeCell ref="D57:D62"/>
    <mergeCell ref="E57:E62"/>
    <mergeCell ref="F57:F62"/>
    <mergeCell ref="G57:G62"/>
    <mergeCell ref="H71:H76"/>
    <mergeCell ref="I71:I76"/>
    <mergeCell ref="J71:J76"/>
    <mergeCell ref="C78:C83"/>
    <mergeCell ref="D78:D83"/>
    <mergeCell ref="E78:E83"/>
    <mergeCell ref="F78:F83"/>
    <mergeCell ref="G78:G83"/>
    <mergeCell ref="H78:H83"/>
    <mergeCell ref="I78:I83"/>
    <mergeCell ref="J78:J83"/>
    <mergeCell ref="C71:C76"/>
    <mergeCell ref="D71:D76"/>
    <mergeCell ref="E71:E76"/>
    <mergeCell ref="F71:F76"/>
    <mergeCell ref="G71:G76"/>
    <mergeCell ref="H85:H90"/>
    <mergeCell ref="I85:I90"/>
    <mergeCell ref="J85:J90"/>
    <mergeCell ref="C92:C97"/>
    <mergeCell ref="D92:D97"/>
    <mergeCell ref="E92:E97"/>
    <mergeCell ref="F92:F97"/>
    <mergeCell ref="G92:G97"/>
    <mergeCell ref="H92:H97"/>
    <mergeCell ref="I92:I97"/>
    <mergeCell ref="J92:J97"/>
    <mergeCell ref="C85:C90"/>
    <mergeCell ref="D85:D90"/>
    <mergeCell ref="E85:E90"/>
    <mergeCell ref="F85:F90"/>
    <mergeCell ref="G85:G90"/>
    <mergeCell ref="H99:H104"/>
    <mergeCell ref="I99:I104"/>
    <mergeCell ref="J99:J104"/>
    <mergeCell ref="C106:C111"/>
    <mergeCell ref="D106:D111"/>
    <mergeCell ref="E106:E111"/>
    <mergeCell ref="F106:F111"/>
    <mergeCell ref="G106:G111"/>
    <mergeCell ref="H106:H111"/>
    <mergeCell ref="I106:I111"/>
    <mergeCell ref="J106:J111"/>
    <mergeCell ref="C99:C104"/>
    <mergeCell ref="D99:D104"/>
    <mergeCell ref="E99:E104"/>
    <mergeCell ref="F99:F104"/>
    <mergeCell ref="G99:G104"/>
    <mergeCell ref="H113:H118"/>
    <mergeCell ref="I113:I118"/>
    <mergeCell ref="J113:J118"/>
    <mergeCell ref="C120:C125"/>
    <mergeCell ref="D120:D125"/>
    <mergeCell ref="E120:E125"/>
    <mergeCell ref="F120:F125"/>
    <mergeCell ref="G120:G125"/>
    <mergeCell ref="H120:H125"/>
    <mergeCell ref="I120:I125"/>
    <mergeCell ref="J120:J125"/>
    <mergeCell ref="C113:C118"/>
    <mergeCell ref="D113:D118"/>
    <mergeCell ref="E113:E118"/>
    <mergeCell ref="F113:F118"/>
    <mergeCell ref="G113:G118"/>
    <mergeCell ref="H127:H132"/>
    <mergeCell ref="I127:I132"/>
    <mergeCell ref="J127:J132"/>
    <mergeCell ref="C134:C139"/>
    <mergeCell ref="D134:D139"/>
    <mergeCell ref="E134:E139"/>
    <mergeCell ref="F134:F139"/>
    <mergeCell ref="G134:G139"/>
    <mergeCell ref="H134:H139"/>
    <mergeCell ref="I134:I139"/>
    <mergeCell ref="J134:J139"/>
    <mergeCell ref="C127:C132"/>
    <mergeCell ref="D127:D132"/>
    <mergeCell ref="E127:E132"/>
    <mergeCell ref="F127:F132"/>
    <mergeCell ref="G127:G132"/>
    <mergeCell ref="H141:H146"/>
    <mergeCell ref="I141:I146"/>
    <mergeCell ref="J141:J146"/>
    <mergeCell ref="C148:C153"/>
    <mergeCell ref="D148:D153"/>
    <mergeCell ref="E148:E153"/>
    <mergeCell ref="F148:F153"/>
    <mergeCell ref="G148:G153"/>
    <mergeCell ref="H148:H153"/>
    <mergeCell ref="I148:I153"/>
    <mergeCell ref="J148:J153"/>
    <mergeCell ref="C141:C146"/>
    <mergeCell ref="D141:D146"/>
    <mergeCell ref="E141:E146"/>
    <mergeCell ref="F141:F146"/>
    <mergeCell ref="G141:G146"/>
    <mergeCell ref="H155:H160"/>
    <mergeCell ref="I155:I160"/>
    <mergeCell ref="J155:J160"/>
    <mergeCell ref="C162:C167"/>
    <mergeCell ref="D162:D167"/>
    <mergeCell ref="E162:E167"/>
    <mergeCell ref="F162:F167"/>
    <mergeCell ref="G162:G167"/>
    <mergeCell ref="H162:H167"/>
    <mergeCell ref="I162:I167"/>
    <mergeCell ref="J162:J167"/>
    <mergeCell ref="C155:C160"/>
    <mergeCell ref="D155:D160"/>
    <mergeCell ref="E155:E160"/>
    <mergeCell ref="F155:F160"/>
    <mergeCell ref="G155:G160"/>
    <mergeCell ref="H169:H174"/>
    <mergeCell ref="I169:I174"/>
    <mergeCell ref="J169:J174"/>
    <mergeCell ref="C176:C181"/>
    <mergeCell ref="D176:D181"/>
    <mergeCell ref="E176:E181"/>
    <mergeCell ref="F176:F181"/>
    <mergeCell ref="G176:G181"/>
    <mergeCell ref="H176:H181"/>
    <mergeCell ref="I176:I181"/>
    <mergeCell ref="J176:J181"/>
    <mergeCell ref="C169:C174"/>
    <mergeCell ref="D169:D174"/>
    <mergeCell ref="E169:E174"/>
    <mergeCell ref="F169:F174"/>
    <mergeCell ref="G169:G174"/>
    <mergeCell ref="H183:H188"/>
    <mergeCell ref="I183:I188"/>
    <mergeCell ref="J183:J188"/>
    <mergeCell ref="C190:C195"/>
    <mergeCell ref="D190:D195"/>
    <mergeCell ref="E190:E195"/>
    <mergeCell ref="F190:F195"/>
    <mergeCell ref="G190:G195"/>
    <mergeCell ref="H190:H195"/>
    <mergeCell ref="I190:I195"/>
    <mergeCell ref="J190:J195"/>
    <mergeCell ref="C183:C188"/>
    <mergeCell ref="D183:D188"/>
    <mergeCell ref="E183:E188"/>
    <mergeCell ref="F183:F188"/>
    <mergeCell ref="G183:G188"/>
    <mergeCell ref="H197:H202"/>
    <mergeCell ref="I197:I202"/>
    <mergeCell ref="J197:J202"/>
    <mergeCell ref="C204:C209"/>
    <mergeCell ref="D204:D209"/>
    <mergeCell ref="E204:E209"/>
    <mergeCell ref="F204:F209"/>
    <mergeCell ref="G204:G209"/>
    <mergeCell ref="H204:H209"/>
    <mergeCell ref="I204:I209"/>
    <mergeCell ref="J204:J209"/>
    <mergeCell ref="C197:C202"/>
    <mergeCell ref="D197:D202"/>
    <mergeCell ref="E197:E202"/>
    <mergeCell ref="F197:F202"/>
    <mergeCell ref="G197:G202"/>
    <mergeCell ref="H211:H216"/>
    <mergeCell ref="I211:I216"/>
    <mergeCell ref="J211:J216"/>
    <mergeCell ref="C218:C223"/>
    <mergeCell ref="D218:D223"/>
    <mergeCell ref="E218:E223"/>
    <mergeCell ref="F218:F223"/>
    <mergeCell ref="G218:G223"/>
    <mergeCell ref="H218:H223"/>
    <mergeCell ref="I218:I223"/>
    <mergeCell ref="J218:J223"/>
    <mergeCell ref="C211:C216"/>
    <mergeCell ref="D211:D216"/>
    <mergeCell ref="E211:E216"/>
    <mergeCell ref="F211:F216"/>
    <mergeCell ref="G211:G216"/>
    <mergeCell ref="H225:H230"/>
    <mergeCell ref="I225:I230"/>
    <mergeCell ref="J225:J230"/>
    <mergeCell ref="C232:C237"/>
    <mergeCell ref="D232:D237"/>
    <mergeCell ref="E232:E237"/>
    <mergeCell ref="F232:F237"/>
    <mergeCell ref="G232:G237"/>
    <mergeCell ref="H232:H237"/>
    <mergeCell ref="I232:I237"/>
    <mergeCell ref="J232:J237"/>
    <mergeCell ref="C225:C230"/>
    <mergeCell ref="D225:D230"/>
    <mergeCell ref="E225:E230"/>
    <mergeCell ref="F225:F230"/>
    <mergeCell ref="G225:G230"/>
    <mergeCell ref="H239:H244"/>
    <mergeCell ref="I239:I244"/>
    <mergeCell ref="J239:J244"/>
    <mergeCell ref="C246:C251"/>
    <mergeCell ref="D246:D251"/>
    <mergeCell ref="E246:E251"/>
    <mergeCell ref="F246:F251"/>
    <mergeCell ref="G246:G251"/>
    <mergeCell ref="H246:H251"/>
    <mergeCell ref="I246:I251"/>
    <mergeCell ref="J246:J251"/>
    <mergeCell ref="C239:C244"/>
    <mergeCell ref="D239:D244"/>
    <mergeCell ref="E239:E244"/>
    <mergeCell ref="F239:F244"/>
    <mergeCell ref="G239:G244"/>
    <mergeCell ref="H253:H258"/>
    <mergeCell ref="I253:I258"/>
    <mergeCell ref="J253:J258"/>
    <mergeCell ref="C260:C265"/>
    <mergeCell ref="D260:D265"/>
    <mergeCell ref="E260:E265"/>
    <mergeCell ref="F260:F265"/>
    <mergeCell ref="G260:G265"/>
    <mergeCell ref="H260:H265"/>
    <mergeCell ref="I260:I265"/>
    <mergeCell ref="J260:J265"/>
    <mergeCell ref="C253:C258"/>
    <mergeCell ref="D253:D258"/>
    <mergeCell ref="E253:E258"/>
    <mergeCell ref="F253:F258"/>
    <mergeCell ref="G253:G258"/>
    <mergeCell ref="H267:H272"/>
    <mergeCell ref="I267:I272"/>
    <mergeCell ref="J267:J272"/>
    <mergeCell ref="C274:C279"/>
    <mergeCell ref="D274:D279"/>
    <mergeCell ref="E274:E279"/>
    <mergeCell ref="F274:F279"/>
    <mergeCell ref="G274:G279"/>
    <mergeCell ref="H274:H279"/>
    <mergeCell ref="I274:I279"/>
    <mergeCell ref="J274:J279"/>
    <mergeCell ref="C267:C272"/>
    <mergeCell ref="D267:D272"/>
    <mergeCell ref="E267:E272"/>
    <mergeCell ref="F267:F272"/>
    <mergeCell ref="G267:G272"/>
    <mergeCell ref="C288:C293"/>
    <mergeCell ref="D288:D293"/>
    <mergeCell ref="E288:E293"/>
    <mergeCell ref="F288:F293"/>
    <mergeCell ref="G288:G293"/>
    <mergeCell ref="H288:H293"/>
    <mergeCell ref="I288:I293"/>
    <mergeCell ref="J288:J293"/>
    <mergeCell ref="C281:C286"/>
    <mergeCell ref="D281:D286"/>
    <mergeCell ref="E281:E286"/>
    <mergeCell ref="F281:F286"/>
    <mergeCell ref="G281:G286"/>
    <mergeCell ref="C302:C307"/>
    <mergeCell ref="D302:D307"/>
    <mergeCell ref="E302:E307"/>
    <mergeCell ref="F302:F307"/>
    <mergeCell ref="G302:G307"/>
    <mergeCell ref="H302:H307"/>
    <mergeCell ref="I302:I307"/>
    <mergeCell ref="J302:J307"/>
    <mergeCell ref="C295:C300"/>
    <mergeCell ref="D295:D300"/>
    <mergeCell ref="E295:E300"/>
    <mergeCell ref="F295:F300"/>
    <mergeCell ref="G295:G300"/>
    <mergeCell ref="C316:C321"/>
    <mergeCell ref="D316:D321"/>
    <mergeCell ref="E316:E321"/>
    <mergeCell ref="F316:F321"/>
    <mergeCell ref="G316:G321"/>
    <mergeCell ref="H316:H321"/>
    <mergeCell ref="I316:I321"/>
    <mergeCell ref="J316:J321"/>
    <mergeCell ref="C309:C314"/>
    <mergeCell ref="D309:D314"/>
    <mergeCell ref="E309:E314"/>
    <mergeCell ref="F309:F314"/>
    <mergeCell ref="G309:G314"/>
    <mergeCell ref="C330:C335"/>
    <mergeCell ref="D330:D335"/>
    <mergeCell ref="E330:E335"/>
    <mergeCell ref="F330:F335"/>
    <mergeCell ref="G330:G335"/>
    <mergeCell ref="H330:H335"/>
    <mergeCell ref="I330:I335"/>
    <mergeCell ref="J330:J335"/>
    <mergeCell ref="C323:C328"/>
    <mergeCell ref="D323:D328"/>
    <mergeCell ref="E323:E328"/>
    <mergeCell ref="F323:F328"/>
    <mergeCell ref="G323:G328"/>
    <mergeCell ref="C344:C349"/>
    <mergeCell ref="D344:D349"/>
    <mergeCell ref="E344:E349"/>
    <mergeCell ref="F344:F349"/>
    <mergeCell ref="G344:G349"/>
    <mergeCell ref="H344:H349"/>
    <mergeCell ref="I344:I349"/>
    <mergeCell ref="J344:J349"/>
    <mergeCell ref="C337:C342"/>
    <mergeCell ref="D337:D342"/>
    <mergeCell ref="E337:E342"/>
    <mergeCell ref="F337:F342"/>
    <mergeCell ref="G337:G342"/>
    <mergeCell ref="C358:C363"/>
    <mergeCell ref="D358:D363"/>
    <mergeCell ref="E358:E363"/>
    <mergeCell ref="F358:F363"/>
    <mergeCell ref="G358:G363"/>
    <mergeCell ref="H358:H363"/>
    <mergeCell ref="I358:I363"/>
    <mergeCell ref="J358:J363"/>
    <mergeCell ref="C351:C356"/>
    <mergeCell ref="D351:D356"/>
    <mergeCell ref="E351:E356"/>
    <mergeCell ref="F351:F356"/>
    <mergeCell ref="G351:G356"/>
    <mergeCell ref="K15:K20"/>
    <mergeCell ref="L15:L20"/>
    <mergeCell ref="K22:K27"/>
    <mergeCell ref="L22:L27"/>
    <mergeCell ref="K29:K34"/>
    <mergeCell ref="L29:L34"/>
    <mergeCell ref="H351:H356"/>
    <mergeCell ref="I351:I356"/>
    <mergeCell ref="J351:J356"/>
    <mergeCell ref="H337:H342"/>
    <mergeCell ref="I337:I342"/>
    <mergeCell ref="J337:J342"/>
    <mergeCell ref="H323:H328"/>
    <mergeCell ref="I323:I328"/>
    <mergeCell ref="J323:J328"/>
    <mergeCell ref="H309:H314"/>
    <mergeCell ref="I309:I314"/>
    <mergeCell ref="J309:J314"/>
    <mergeCell ref="H295:H300"/>
    <mergeCell ref="I295:I300"/>
    <mergeCell ref="J295:J300"/>
    <mergeCell ref="H281:H286"/>
    <mergeCell ref="I281:I286"/>
    <mergeCell ref="J281:J286"/>
    <mergeCell ref="K57:K62"/>
    <mergeCell ref="L57:L62"/>
    <mergeCell ref="K64:K69"/>
    <mergeCell ref="L64:L69"/>
    <mergeCell ref="K71:K76"/>
    <mergeCell ref="L71:L76"/>
    <mergeCell ref="K36:K41"/>
    <mergeCell ref="L36:L41"/>
    <mergeCell ref="K43:K48"/>
    <mergeCell ref="L43:L48"/>
    <mergeCell ref="K50:K55"/>
    <mergeCell ref="L50:L55"/>
    <mergeCell ref="K99:K104"/>
    <mergeCell ref="L99:L104"/>
    <mergeCell ref="K106:K111"/>
    <mergeCell ref="L106:L111"/>
    <mergeCell ref="K113:K118"/>
    <mergeCell ref="L113:L118"/>
    <mergeCell ref="K78:K83"/>
    <mergeCell ref="L78:L83"/>
    <mergeCell ref="K85:K90"/>
    <mergeCell ref="L85:L90"/>
    <mergeCell ref="K92:K97"/>
    <mergeCell ref="L92:L97"/>
    <mergeCell ref="K141:K146"/>
    <mergeCell ref="L141:L146"/>
    <mergeCell ref="K148:K153"/>
    <mergeCell ref="L148:L153"/>
    <mergeCell ref="K155:K160"/>
    <mergeCell ref="L155:L160"/>
    <mergeCell ref="K120:K125"/>
    <mergeCell ref="L120:L125"/>
    <mergeCell ref="K127:K132"/>
    <mergeCell ref="L127:L132"/>
    <mergeCell ref="K134:K139"/>
    <mergeCell ref="L134:L139"/>
    <mergeCell ref="K183:K188"/>
    <mergeCell ref="L183:L188"/>
    <mergeCell ref="K190:K195"/>
    <mergeCell ref="L190:L195"/>
    <mergeCell ref="K197:K202"/>
    <mergeCell ref="L197:L202"/>
    <mergeCell ref="K162:K167"/>
    <mergeCell ref="L162:L167"/>
    <mergeCell ref="K169:K174"/>
    <mergeCell ref="L169:L174"/>
    <mergeCell ref="K176:K181"/>
    <mergeCell ref="L176:L181"/>
    <mergeCell ref="K225:K230"/>
    <mergeCell ref="L225:L230"/>
    <mergeCell ref="K232:K237"/>
    <mergeCell ref="L232:L237"/>
    <mergeCell ref="K239:K244"/>
    <mergeCell ref="L239:L244"/>
    <mergeCell ref="K204:K209"/>
    <mergeCell ref="L204:L209"/>
    <mergeCell ref="K211:K216"/>
    <mergeCell ref="L211:L216"/>
    <mergeCell ref="K218:K223"/>
    <mergeCell ref="L218:L223"/>
    <mergeCell ref="K267:K272"/>
    <mergeCell ref="L267:L272"/>
    <mergeCell ref="K274:K279"/>
    <mergeCell ref="L274:L279"/>
    <mergeCell ref="K281:K286"/>
    <mergeCell ref="L281:L286"/>
    <mergeCell ref="K246:K251"/>
    <mergeCell ref="L246:L251"/>
    <mergeCell ref="K253:K258"/>
    <mergeCell ref="L253:L258"/>
    <mergeCell ref="K260:K265"/>
    <mergeCell ref="L260:L265"/>
    <mergeCell ref="K309:K314"/>
    <mergeCell ref="L309:L314"/>
    <mergeCell ref="K316:K321"/>
    <mergeCell ref="L316:L321"/>
    <mergeCell ref="K323:K328"/>
    <mergeCell ref="L323:L328"/>
    <mergeCell ref="K288:K293"/>
    <mergeCell ref="L288:L293"/>
    <mergeCell ref="K295:K300"/>
    <mergeCell ref="L295:L300"/>
    <mergeCell ref="K302:K307"/>
    <mergeCell ref="L302:L307"/>
    <mergeCell ref="N15:N20"/>
    <mergeCell ref="O15:O20"/>
    <mergeCell ref="M22:M27"/>
    <mergeCell ref="N22:N27"/>
    <mergeCell ref="O22:O27"/>
    <mergeCell ref="K351:K356"/>
    <mergeCell ref="L351:L356"/>
    <mergeCell ref="K358:K363"/>
    <mergeCell ref="L358:L363"/>
    <mergeCell ref="M15:M20"/>
    <mergeCell ref="M29:M34"/>
    <mergeCell ref="M43:M48"/>
    <mergeCell ref="M57:M62"/>
    <mergeCell ref="M71:M76"/>
    <mergeCell ref="M85:M90"/>
    <mergeCell ref="M99:M104"/>
    <mergeCell ref="M113:M118"/>
    <mergeCell ref="M127:M132"/>
    <mergeCell ref="M141:M146"/>
    <mergeCell ref="M155:M160"/>
    <mergeCell ref="M169:M174"/>
    <mergeCell ref="K330:K335"/>
    <mergeCell ref="L330:L335"/>
    <mergeCell ref="K337:K342"/>
    <mergeCell ref="N43:N48"/>
    <mergeCell ref="O43:O48"/>
    <mergeCell ref="M50:M55"/>
    <mergeCell ref="N50:N55"/>
    <mergeCell ref="O50:O55"/>
    <mergeCell ref="N29:N34"/>
    <mergeCell ref="O29:O34"/>
    <mergeCell ref="M36:M41"/>
    <mergeCell ref="N36:N41"/>
    <mergeCell ref="O36:O41"/>
    <mergeCell ref="N71:N76"/>
    <mergeCell ref="O71:O76"/>
    <mergeCell ref="M78:M83"/>
    <mergeCell ref="N78:N83"/>
    <mergeCell ref="O78:O83"/>
    <mergeCell ref="N57:N62"/>
    <mergeCell ref="O57:O62"/>
    <mergeCell ref="M64:M69"/>
    <mergeCell ref="N64:N69"/>
    <mergeCell ref="O64:O69"/>
    <mergeCell ref="N99:N104"/>
    <mergeCell ref="O99:O104"/>
    <mergeCell ref="M106:M111"/>
    <mergeCell ref="N106:N111"/>
    <mergeCell ref="O106:O111"/>
    <mergeCell ref="N85:N90"/>
    <mergeCell ref="O85:O90"/>
    <mergeCell ref="M92:M97"/>
    <mergeCell ref="N92:N97"/>
    <mergeCell ref="O92:O97"/>
    <mergeCell ref="N127:N132"/>
    <mergeCell ref="O127:O132"/>
    <mergeCell ref="M134:M139"/>
    <mergeCell ref="N134:N139"/>
    <mergeCell ref="O134:O139"/>
    <mergeCell ref="N113:N118"/>
    <mergeCell ref="O113:O118"/>
    <mergeCell ref="M120:M125"/>
    <mergeCell ref="N120:N125"/>
    <mergeCell ref="O120:O125"/>
    <mergeCell ref="N155:N160"/>
    <mergeCell ref="O155:O160"/>
    <mergeCell ref="M162:M167"/>
    <mergeCell ref="N162:N167"/>
    <mergeCell ref="O162:O167"/>
    <mergeCell ref="N141:N146"/>
    <mergeCell ref="O141:O146"/>
    <mergeCell ref="M148:M153"/>
    <mergeCell ref="N148:N153"/>
    <mergeCell ref="O148:O153"/>
    <mergeCell ref="M183:M188"/>
    <mergeCell ref="N183:N188"/>
    <mergeCell ref="O183:O188"/>
    <mergeCell ref="M190:M195"/>
    <mergeCell ref="N190:N195"/>
    <mergeCell ref="O190:O195"/>
    <mergeCell ref="N169:N174"/>
    <mergeCell ref="O169:O174"/>
    <mergeCell ref="M176:M181"/>
    <mergeCell ref="N176:N181"/>
    <mergeCell ref="O176:O181"/>
    <mergeCell ref="M211:M216"/>
    <mergeCell ref="N211:N216"/>
    <mergeCell ref="O211:O216"/>
    <mergeCell ref="M218:M223"/>
    <mergeCell ref="N218:N223"/>
    <mergeCell ref="O218:O223"/>
    <mergeCell ref="M197:M202"/>
    <mergeCell ref="N197:N202"/>
    <mergeCell ref="O197:O202"/>
    <mergeCell ref="M204:M209"/>
    <mergeCell ref="N204:N209"/>
    <mergeCell ref="O204:O209"/>
    <mergeCell ref="M239:M244"/>
    <mergeCell ref="N239:N244"/>
    <mergeCell ref="O239:O244"/>
    <mergeCell ref="M246:M251"/>
    <mergeCell ref="N246:N251"/>
    <mergeCell ref="O246:O251"/>
    <mergeCell ref="M225:M230"/>
    <mergeCell ref="N225:N230"/>
    <mergeCell ref="O225:O230"/>
    <mergeCell ref="M232:M237"/>
    <mergeCell ref="N232:N237"/>
    <mergeCell ref="O232:O237"/>
    <mergeCell ref="M267:M272"/>
    <mergeCell ref="N267:N272"/>
    <mergeCell ref="O267:O272"/>
    <mergeCell ref="M274:M279"/>
    <mergeCell ref="N274:N279"/>
    <mergeCell ref="O274:O279"/>
    <mergeCell ref="M253:M258"/>
    <mergeCell ref="N253:N258"/>
    <mergeCell ref="O253:O258"/>
    <mergeCell ref="M260:M265"/>
    <mergeCell ref="N260:N265"/>
    <mergeCell ref="O260:O265"/>
    <mergeCell ref="M295:M300"/>
    <mergeCell ref="N295:N300"/>
    <mergeCell ref="O295:O300"/>
    <mergeCell ref="M302:M307"/>
    <mergeCell ref="N302:N307"/>
    <mergeCell ref="O302:O307"/>
    <mergeCell ref="M281:M286"/>
    <mergeCell ref="N281:N286"/>
    <mergeCell ref="O281:O286"/>
    <mergeCell ref="M288:M293"/>
    <mergeCell ref="N288:N293"/>
    <mergeCell ref="O288:O293"/>
    <mergeCell ref="M323:M328"/>
    <mergeCell ref="N323:N328"/>
    <mergeCell ref="O323:O328"/>
    <mergeCell ref="M330:M335"/>
    <mergeCell ref="N330:N335"/>
    <mergeCell ref="O330:O335"/>
    <mergeCell ref="M309:M314"/>
    <mergeCell ref="N309:N314"/>
    <mergeCell ref="O309:O314"/>
    <mergeCell ref="M316:M321"/>
    <mergeCell ref="N316:N321"/>
    <mergeCell ref="O316:O321"/>
    <mergeCell ref="M337:M342"/>
    <mergeCell ref="N337:N342"/>
    <mergeCell ref="O337:O342"/>
    <mergeCell ref="M344:M349"/>
    <mergeCell ref="N344:N349"/>
    <mergeCell ref="O344:O349"/>
    <mergeCell ref="L337:L342"/>
    <mergeCell ref="K344:K349"/>
    <mergeCell ref="L344:L349"/>
    <mergeCell ref="C372:C377"/>
    <mergeCell ref="D372:D377"/>
    <mergeCell ref="E372:E377"/>
    <mergeCell ref="F372:F377"/>
    <mergeCell ref="G372:G377"/>
    <mergeCell ref="H372:H377"/>
    <mergeCell ref="I372:I377"/>
    <mergeCell ref="J372:J377"/>
    <mergeCell ref="K372:K377"/>
    <mergeCell ref="L372:L377"/>
    <mergeCell ref="M372:M377"/>
    <mergeCell ref="N372:N377"/>
    <mergeCell ref="O372:O377"/>
    <mergeCell ref="H365:H370"/>
    <mergeCell ref="I365:I370"/>
    <mergeCell ref="J365:J370"/>
    <mergeCell ref="K365:K370"/>
    <mergeCell ref="L365:L370"/>
    <mergeCell ref="M365:M370"/>
    <mergeCell ref="N365:N370"/>
    <mergeCell ref="O365:O370"/>
    <mergeCell ref="C365:C370"/>
    <mergeCell ref="D365:D370"/>
    <mergeCell ref="E365:E370"/>
    <mergeCell ref="M12:M13"/>
    <mergeCell ref="N12:N13"/>
    <mergeCell ref="O12:O13"/>
    <mergeCell ref="H12:H13"/>
    <mergeCell ref="I12:I13"/>
    <mergeCell ref="J12:J13"/>
    <mergeCell ref="K12:K13"/>
    <mergeCell ref="L12:L13"/>
    <mergeCell ref="C12:C13"/>
    <mergeCell ref="D12:D13"/>
    <mergeCell ref="E12:E13"/>
    <mergeCell ref="F12:F13"/>
    <mergeCell ref="G12:G13"/>
    <mergeCell ref="F365:F370"/>
    <mergeCell ref="G365:G370"/>
    <mergeCell ref="M351:M356"/>
    <mergeCell ref="N351:N356"/>
    <mergeCell ref="O351:O356"/>
    <mergeCell ref="M358:M363"/>
    <mergeCell ref="N358:N363"/>
    <mergeCell ref="O358:O363"/>
  </mergeCells>
  <hyperlinks>
    <hyperlink ref="A3" r:id="rId1" xr:uid="{00000000-0004-0000-0300-000000000000}"/>
  </hyperlinks>
  <pageMargins left="0.7" right="0.7" top="0.75" bottom="0.75" header="0.3" footer="0.3"/>
  <pageSetup paperSize="9" orientation="portrait" r:id="rId2"/>
  <ignoredErrors>
    <ignoredError sqref="P379:P381 C379:J381" formulaRange="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382"/>
  <sheetViews>
    <sheetView zoomScaleNormal="100" workbookViewId="0">
      <pane ySplit="11" topLeftCell="A12" activePane="bottomLeft" state="frozen"/>
      <selection pane="bottomLeft" activeCell="R371" sqref="R371"/>
    </sheetView>
  </sheetViews>
  <sheetFormatPr defaultRowHeight="15"/>
  <cols>
    <col min="1" max="1" width="30.28515625" customWidth="1"/>
    <col min="2" max="2" width="13.140625" customWidth="1"/>
    <col min="3" max="3" width="10.28515625" customWidth="1"/>
    <col min="4" max="4" width="10.7109375" customWidth="1"/>
    <col min="6" max="6" width="10.5703125" customWidth="1"/>
    <col min="11" max="11" width="9.85546875" customWidth="1"/>
    <col min="12" max="12" width="10" customWidth="1"/>
    <col min="13" max="13" width="10.42578125" customWidth="1"/>
    <col min="14" max="14" width="12.28515625" customWidth="1"/>
    <col min="15" max="15" width="10.42578125" customWidth="1"/>
    <col min="17" max="18" width="13" customWidth="1"/>
  </cols>
  <sheetData>
    <row r="1" spans="1:18" ht="21">
      <c r="A1" s="313" t="s">
        <v>48</v>
      </c>
      <c r="B1" s="313"/>
      <c r="C1" s="313"/>
      <c r="D1" s="313"/>
      <c r="E1" s="313"/>
      <c r="F1" s="313"/>
      <c r="G1" s="313"/>
      <c r="H1" s="313"/>
      <c r="I1" s="313"/>
      <c r="J1" s="313"/>
      <c r="K1" s="313"/>
      <c r="L1" s="313"/>
      <c r="M1" s="313"/>
      <c r="N1" s="313"/>
      <c r="O1" s="313"/>
      <c r="P1" s="313"/>
      <c r="Q1" s="313"/>
      <c r="R1" s="313"/>
    </row>
    <row r="2" spans="1:18" ht="18.75">
      <c r="A2" s="314" t="s">
        <v>47</v>
      </c>
      <c r="B2" s="314"/>
      <c r="C2" s="314"/>
      <c r="D2" s="314"/>
      <c r="E2" s="314"/>
      <c r="F2" s="314"/>
      <c r="G2" s="314"/>
      <c r="H2" s="314"/>
      <c r="I2" s="314"/>
      <c r="J2" s="314"/>
      <c r="K2" s="314"/>
      <c r="L2" s="314"/>
      <c r="M2" s="314"/>
      <c r="N2" s="314"/>
      <c r="O2" s="314"/>
      <c r="P2" s="314"/>
      <c r="Q2" s="314"/>
      <c r="R2" s="314"/>
    </row>
    <row r="3" spans="1:18" ht="18.75">
      <c r="A3" s="315" t="s">
        <v>49</v>
      </c>
      <c r="B3" s="315"/>
      <c r="C3" s="315"/>
      <c r="D3" s="315"/>
      <c r="E3" s="315"/>
      <c r="F3" s="315"/>
      <c r="G3" s="315"/>
      <c r="H3" s="315"/>
      <c r="I3" s="315"/>
      <c r="J3" s="315"/>
      <c r="K3" s="315"/>
      <c r="L3" s="315"/>
      <c r="M3" s="315"/>
      <c r="N3" s="315"/>
      <c r="O3" s="315"/>
      <c r="P3" s="315"/>
      <c r="Q3" s="315"/>
      <c r="R3" s="315"/>
    </row>
    <row r="4" spans="1:18">
      <c r="A4" s="316"/>
      <c r="B4" s="316"/>
      <c r="C4" s="316"/>
      <c r="D4" s="316"/>
      <c r="E4" s="316"/>
      <c r="F4" s="316"/>
      <c r="G4" s="316"/>
      <c r="H4" s="316"/>
      <c r="I4" s="316"/>
      <c r="J4" s="316"/>
      <c r="K4" s="316"/>
      <c r="L4" s="316"/>
      <c r="M4" s="316"/>
      <c r="N4" s="316"/>
      <c r="O4" s="316"/>
      <c r="P4" s="316"/>
      <c r="Q4" s="316"/>
      <c r="R4" s="316"/>
    </row>
    <row r="5" spans="1:18" ht="21.75" customHeight="1">
      <c r="A5" s="346" t="s">
        <v>34</v>
      </c>
      <c r="B5" s="347"/>
      <c r="C5" s="347"/>
      <c r="D5" s="347"/>
      <c r="E5" s="347"/>
      <c r="F5" s="347"/>
      <c r="G5" s="347"/>
      <c r="H5" s="347"/>
      <c r="I5" s="347"/>
      <c r="J5" s="347"/>
      <c r="K5" s="347"/>
      <c r="L5" s="347"/>
      <c r="M5" s="347"/>
      <c r="N5" s="347"/>
      <c r="O5" s="347"/>
      <c r="P5" s="347"/>
      <c r="Q5" s="347"/>
      <c r="R5" s="347"/>
    </row>
    <row r="6" spans="1:18" ht="19.5" customHeight="1">
      <c r="A6" s="320" t="s">
        <v>32</v>
      </c>
      <c r="B6" s="320"/>
      <c r="C6" s="320"/>
      <c r="D6" s="320"/>
      <c r="E6" s="320"/>
      <c r="F6" s="320"/>
      <c r="G6" s="320"/>
      <c r="H6" s="320"/>
      <c r="I6" s="320"/>
      <c r="J6" s="320"/>
      <c r="K6" s="320"/>
      <c r="L6" s="320"/>
      <c r="M6" s="320"/>
      <c r="N6" s="320"/>
      <c r="O6" s="320"/>
      <c r="P6" s="320"/>
      <c r="Q6" s="320"/>
      <c r="R6" s="320"/>
    </row>
    <row r="7" spans="1:18" ht="39" customHeight="1">
      <c r="A7" s="321" t="s">
        <v>2</v>
      </c>
      <c r="B7" s="324" t="s">
        <v>41</v>
      </c>
      <c r="C7" s="326" t="s">
        <v>33</v>
      </c>
      <c r="D7" s="326"/>
      <c r="E7" s="326"/>
      <c r="F7" s="326"/>
      <c r="G7" s="326"/>
      <c r="H7" s="326"/>
      <c r="I7" s="326"/>
      <c r="J7" s="327"/>
      <c r="K7" s="328" t="s">
        <v>3</v>
      </c>
      <c r="L7" s="329"/>
      <c r="M7" s="329"/>
      <c r="N7" s="329"/>
      <c r="O7" s="330"/>
      <c r="P7" s="46"/>
      <c r="Q7" s="324" t="s">
        <v>30</v>
      </c>
      <c r="R7" s="324" t="s">
        <v>31</v>
      </c>
    </row>
    <row r="8" spans="1:18" ht="60" customHeight="1">
      <c r="A8" s="322"/>
      <c r="B8" s="325"/>
      <c r="C8" s="6" t="s">
        <v>4</v>
      </c>
      <c r="D8" s="7" t="s">
        <v>40</v>
      </c>
      <c r="E8" s="331" t="s">
        <v>0</v>
      </c>
      <c r="F8" s="6" t="s">
        <v>5</v>
      </c>
      <c r="G8" s="8" t="s">
        <v>6</v>
      </c>
      <c r="H8" s="8" t="s">
        <v>7</v>
      </c>
      <c r="I8" s="8" t="s">
        <v>8</v>
      </c>
      <c r="J8" s="7" t="s">
        <v>9</v>
      </c>
      <c r="K8" s="9" t="s">
        <v>10</v>
      </c>
      <c r="L8" s="9" t="s">
        <v>11</v>
      </c>
      <c r="M8" s="9" t="s">
        <v>12</v>
      </c>
      <c r="N8" s="9" t="s">
        <v>13</v>
      </c>
      <c r="O8" s="9" t="s">
        <v>14</v>
      </c>
      <c r="P8" s="9" t="s">
        <v>26</v>
      </c>
      <c r="Q8" s="343"/>
      <c r="R8" s="343"/>
    </row>
    <row r="9" spans="1:18">
      <c r="A9" s="323"/>
      <c r="B9" s="10" t="s">
        <v>29</v>
      </c>
      <c r="C9" s="11" t="s">
        <v>15</v>
      </c>
      <c r="D9" s="8" t="s">
        <v>15</v>
      </c>
      <c r="E9" s="332"/>
      <c r="F9" s="11" t="s">
        <v>16</v>
      </c>
      <c r="G9" s="12" t="s">
        <v>15</v>
      </c>
      <c r="H9" s="12" t="s">
        <v>15</v>
      </c>
      <c r="I9" s="11" t="s">
        <v>15</v>
      </c>
      <c r="J9" s="11" t="s">
        <v>15</v>
      </c>
      <c r="K9" s="11" t="s">
        <v>17</v>
      </c>
      <c r="L9" s="11" t="s">
        <v>17</v>
      </c>
      <c r="M9" s="11" t="s">
        <v>17</v>
      </c>
      <c r="N9" s="11" t="s">
        <v>17</v>
      </c>
      <c r="O9" s="11" t="s">
        <v>17</v>
      </c>
      <c r="P9" s="11" t="s">
        <v>27</v>
      </c>
      <c r="Q9" s="344"/>
      <c r="R9" s="344"/>
    </row>
    <row r="10" spans="1:18">
      <c r="A10" s="13" t="s">
        <v>18</v>
      </c>
      <c r="B10" s="18">
        <v>6500</v>
      </c>
      <c r="C10" s="15">
        <v>5</v>
      </c>
      <c r="D10" s="16">
        <v>6</v>
      </c>
      <c r="E10" s="311" t="s">
        <v>39</v>
      </c>
      <c r="F10" s="17">
        <v>600</v>
      </c>
      <c r="G10" s="17">
        <v>30</v>
      </c>
      <c r="H10" s="17">
        <v>20</v>
      </c>
      <c r="I10" s="17">
        <v>20</v>
      </c>
      <c r="J10" s="18">
        <v>1</v>
      </c>
      <c r="K10" s="79">
        <v>7227</v>
      </c>
      <c r="L10" s="79">
        <v>9636</v>
      </c>
      <c r="M10" s="79">
        <v>4818</v>
      </c>
      <c r="N10" s="79">
        <v>483</v>
      </c>
      <c r="O10" s="79">
        <v>7227</v>
      </c>
      <c r="P10" s="20"/>
      <c r="Q10" s="66" t="s">
        <v>1</v>
      </c>
      <c r="R10" s="66" t="s">
        <v>1</v>
      </c>
    </row>
    <row r="11" spans="1:18">
      <c r="A11" s="13" t="s">
        <v>19</v>
      </c>
      <c r="B11" s="14" t="s">
        <v>1</v>
      </c>
      <c r="C11" s="18">
        <v>2</v>
      </c>
      <c r="D11" s="18">
        <v>2</v>
      </c>
      <c r="E11" s="312"/>
      <c r="F11" s="66">
        <v>200</v>
      </c>
      <c r="G11" s="66">
        <v>15</v>
      </c>
      <c r="H11" s="66">
        <v>10</v>
      </c>
      <c r="I11" s="66">
        <v>10</v>
      </c>
      <c r="J11" s="18">
        <v>0.3</v>
      </c>
      <c r="K11" s="78" t="s">
        <v>1</v>
      </c>
      <c r="L11" s="78" t="s">
        <v>1</v>
      </c>
      <c r="M11" s="78" t="s">
        <v>1</v>
      </c>
      <c r="N11" s="78" t="s">
        <v>1</v>
      </c>
      <c r="O11" s="78" t="s">
        <v>1</v>
      </c>
      <c r="P11" s="78" t="s">
        <v>1</v>
      </c>
      <c r="Q11" s="66" t="s">
        <v>1</v>
      </c>
      <c r="R11" s="66" t="s">
        <v>1</v>
      </c>
    </row>
    <row r="12" spans="1:18">
      <c r="A12" s="57">
        <v>42156</v>
      </c>
      <c r="B12" s="25">
        <v>1588</v>
      </c>
      <c r="C12" s="100"/>
      <c r="D12" s="100"/>
      <c r="E12" s="100"/>
      <c r="F12" s="100"/>
      <c r="G12" s="100"/>
      <c r="H12" s="100"/>
      <c r="I12" s="100"/>
      <c r="J12" s="100"/>
      <c r="K12" s="100"/>
      <c r="L12" s="100"/>
      <c r="M12" s="100"/>
      <c r="N12" s="100"/>
      <c r="O12" s="100"/>
      <c r="P12" s="47">
        <v>0</v>
      </c>
      <c r="Q12" s="75"/>
      <c r="R12" s="75"/>
    </row>
    <row r="13" spans="1:18">
      <c r="A13" s="57">
        <v>42157</v>
      </c>
      <c r="B13" s="25">
        <v>1250</v>
      </c>
      <c r="C13" s="21">
        <v>0.26</v>
      </c>
      <c r="D13" s="25">
        <v>1</v>
      </c>
      <c r="E13" s="24">
        <v>6.8</v>
      </c>
      <c r="F13" s="25">
        <v>2</v>
      </c>
      <c r="G13" s="25">
        <v>2</v>
      </c>
      <c r="H13" s="25">
        <v>2</v>
      </c>
      <c r="I13" s="24">
        <v>4.2</v>
      </c>
      <c r="J13" s="21">
        <v>0.1</v>
      </c>
      <c r="K13" s="21">
        <v>3.0419999999999998</v>
      </c>
      <c r="L13" s="21">
        <v>6.3881999999999994</v>
      </c>
      <c r="M13" s="21">
        <v>1.5209999999999999</v>
      </c>
      <c r="N13" s="21">
        <v>0.15209999999999999</v>
      </c>
      <c r="O13" s="21">
        <v>3.0419999999999998</v>
      </c>
      <c r="P13" s="47">
        <v>0</v>
      </c>
      <c r="Q13" s="75">
        <v>42167</v>
      </c>
      <c r="R13" s="75">
        <v>42181</v>
      </c>
    </row>
    <row r="14" spans="1:18">
      <c r="A14" s="57">
        <v>42158</v>
      </c>
      <c r="B14" s="25">
        <v>1519</v>
      </c>
      <c r="C14" s="339"/>
      <c r="D14" s="339"/>
      <c r="E14" s="339"/>
      <c r="F14" s="339"/>
      <c r="G14" s="339"/>
      <c r="H14" s="339"/>
      <c r="I14" s="339"/>
      <c r="J14" s="339"/>
      <c r="K14" s="339"/>
      <c r="L14" s="339"/>
      <c r="M14" s="339"/>
      <c r="N14" s="339"/>
      <c r="O14" s="339"/>
      <c r="P14" s="47">
        <v>0</v>
      </c>
      <c r="Q14" s="75"/>
      <c r="R14" s="75"/>
    </row>
    <row r="15" spans="1:18">
      <c r="A15" s="57">
        <v>42159</v>
      </c>
      <c r="B15" s="25">
        <v>1627</v>
      </c>
      <c r="C15" s="340"/>
      <c r="D15" s="340"/>
      <c r="E15" s="340"/>
      <c r="F15" s="340"/>
      <c r="G15" s="340"/>
      <c r="H15" s="340"/>
      <c r="I15" s="340"/>
      <c r="J15" s="340"/>
      <c r="K15" s="340"/>
      <c r="L15" s="340"/>
      <c r="M15" s="340"/>
      <c r="N15" s="340"/>
      <c r="O15" s="340"/>
      <c r="P15" s="47">
        <v>0</v>
      </c>
      <c r="Q15" s="75"/>
      <c r="R15" s="75"/>
    </row>
    <row r="16" spans="1:18">
      <c r="A16" s="57">
        <v>42160</v>
      </c>
      <c r="B16" s="25">
        <v>1173</v>
      </c>
      <c r="C16" s="340"/>
      <c r="D16" s="340"/>
      <c r="E16" s="340"/>
      <c r="F16" s="340"/>
      <c r="G16" s="340"/>
      <c r="H16" s="340"/>
      <c r="I16" s="340"/>
      <c r="J16" s="340"/>
      <c r="K16" s="340"/>
      <c r="L16" s="340"/>
      <c r="M16" s="340"/>
      <c r="N16" s="340"/>
      <c r="O16" s="340"/>
      <c r="P16" s="47">
        <v>0</v>
      </c>
      <c r="Q16" s="75"/>
      <c r="R16" s="75"/>
    </row>
    <row r="17" spans="1:18">
      <c r="A17" s="57">
        <v>42161</v>
      </c>
      <c r="B17" s="25">
        <v>1413</v>
      </c>
      <c r="C17" s="340"/>
      <c r="D17" s="340"/>
      <c r="E17" s="340"/>
      <c r="F17" s="340"/>
      <c r="G17" s="340"/>
      <c r="H17" s="340"/>
      <c r="I17" s="340"/>
      <c r="J17" s="340"/>
      <c r="K17" s="340"/>
      <c r="L17" s="340"/>
      <c r="M17" s="340"/>
      <c r="N17" s="340"/>
      <c r="O17" s="340"/>
      <c r="P17" s="47">
        <v>0</v>
      </c>
      <c r="Q17" s="75"/>
      <c r="R17" s="75"/>
    </row>
    <row r="18" spans="1:18">
      <c r="A18" s="57">
        <v>42162</v>
      </c>
      <c r="B18" s="25">
        <v>1453</v>
      </c>
      <c r="C18" s="340"/>
      <c r="D18" s="340"/>
      <c r="E18" s="340"/>
      <c r="F18" s="340"/>
      <c r="G18" s="340"/>
      <c r="H18" s="340"/>
      <c r="I18" s="340"/>
      <c r="J18" s="340"/>
      <c r="K18" s="340"/>
      <c r="L18" s="340"/>
      <c r="M18" s="340"/>
      <c r="N18" s="340"/>
      <c r="O18" s="340"/>
      <c r="P18" s="47">
        <v>2</v>
      </c>
      <c r="Q18" s="75"/>
      <c r="R18" s="75"/>
    </row>
    <row r="19" spans="1:18">
      <c r="A19" s="57">
        <v>42163</v>
      </c>
      <c r="B19" s="25">
        <v>1663</v>
      </c>
      <c r="C19" s="341"/>
      <c r="D19" s="341"/>
      <c r="E19" s="341"/>
      <c r="F19" s="341"/>
      <c r="G19" s="341"/>
      <c r="H19" s="341"/>
      <c r="I19" s="341"/>
      <c r="J19" s="341"/>
      <c r="K19" s="341"/>
      <c r="L19" s="341"/>
      <c r="M19" s="341"/>
      <c r="N19" s="341"/>
      <c r="O19" s="341"/>
      <c r="P19" s="47">
        <v>4</v>
      </c>
      <c r="Q19" s="75"/>
      <c r="R19" s="75"/>
    </row>
    <row r="20" spans="1:18">
      <c r="A20" s="57">
        <v>42164</v>
      </c>
      <c r="B20" s="25">
        <v>1508</v>
      </c>
      <c r="C20" s="22"/>
      <c r="D20" s="22"/>
      <c r="E20" s="22"/>
      <c r="F20" s="22"/>
      <c r="G20" s="22"/>
      <c r="H20" s="22"/>
      <c r="I20" s="22"/>
      <c r="J20" s="22"/>
      <c r="K20" s="22"/>
      <c r="L20" s="22"/>
      <c r="M20" s="22"/>
      <c r="N20" s="22"/>
      <c r="O20" s="22"/>
      <c r="P20" s="47">
        <v>0</v>
      </c>
      <c r="Q20" s="75"/>
      <c r="R20" s="75"/>
    </row>
    <row r="21" spans="1:18">
      <c r="A21" s="57">
        <v>42165</v>
      </c>
      <c r="B21" s="25">
        <v>1545</v>
      </c>
      <c r="C21" s="302"/>
      <c r="D21" s="302"/>
      <c r="E21" s="302"/>
      <c r="F21" s="302"/>
      <c r="G21" s="302"/>
      <c r="H21" s="302"/>
      <c r="I21" s="302"/>
      <c r="J21" s="302"/>
      <c r="K21" s="302"/>
      <c r="L21" s="302"/>
      <c r="M21" s="302"/>
      <c r="N21" s="302"/>
      <c r="O21" s="302"/>
      <c r="P21" s="48">
        <v>0</v>
      </c>
      <c r="Q21" s="75"/>
      <c r="R21" s="75"/>
    </row>
    <row r="22" spans="1:18">
      <c r="A22" s="57">
        <v>42166</v>
      </c>
      <c r="B22" s="25">
        <v>1407</v>
      </c>
      <c r="C22" s="303"/>
      <c r="D22" s="303"/>
      <c r="E22" s="303"/>
      <c r="F22" s="303"/>
      <c r="G22" s="303"/>
      <c r="H22" s="303"/>
      <c r="I22" s="303"/>
      <c r="J22" s="303"/>
      <c r="K22" s="303"/>
      <c r="L22" s="303"/>
      <c r="M22" s="303"/>
      <c r="N22" s="303"/>
      <c r="O22" s="303"/>
      <c r="P22" s="47">
        <v>0</v>
      </c>
      <c r="Q22" s="75"/>
      <c r="R22" s="75"/>
    </row>
    <row r="23" spans="1:18">
      <c r="A23" s="57">
        <v>42167</v>
      </c>
      <c r="B23" s="25">
        <v>1251</v>
      </c>
      <c r="C23" s="303"/>
      <c r="D23" s="303"/>
      <c r="E23" s="303"/>
      <c r="F23" s="303"/>
      <c r="G23" s="303"/>
      <c r="H23" s="303"/>
      <c r="I23" s="303"/>
      <c r="J23" s="303"/>
      <c r="K23" s="303"/>
      <c r="L23" s="303"/>
      <c r="M23" s="303"/>
      <c r="N23" s="303"/>
      <c r="O23" s="303"/>
      <c r="P23" s="47">
        <v>11</v>
      </c>
      <c r="Q23" s="75"/>
      <c r="R23" s="75"/>
    </row>
    <row r="24" spans="1:18">
      <c r="A24" s="57">
        <v>42168</v>
      </c>
      <c r="B24" s="25">
        <v>1385</v>
      </c>
      <c r="C24" s="303"/>
      <c r="D24" s="303"/>
      <c r="E24" s="303"/>
      <c r="F24" s="303"/>
      <c r="G24" s="303"/>
      <c r="H24" s="303"/>
      <c r="I24" s="303"/>
      <c r="J24" s="303"/>
      <c r="K24" s="303"/>
      <c r="L24" s="303"/>
      <c r="M24" s="303"/>
      <c r="N24" s="303"/>
      <c r="O24" s="303"/>
      <c r="P24" s="47">
        <v>2</v>
      </c>
      <c r="Q24" s="75"/>
      <c r="R24" s="75"/>
    </row>
    <row r="25" spans="1:18">
      <c r="A25" s="57">
        <v>42169</v>
      </c>
      <c r="B25" s="25">
        <v>1498</v>
      </c>
      <c r="C25" s="303"/>
      <c r="D25" s="303"/>
      <c r="E25" s="303"/>
      <c r="F25" s="303"/>
      <c r="G25" s="303"/>
      <c r="H25" s="303"/>
      <c r="I25" s="303"/>
      <c r="J25" s="303"/>
      <c r="K25" s="303"/>
      <c r="L25" s="303"/>
      <c r="M25" s="303"/>
      <c r="N25" s="303"/>
      <c r="O25" s="303"/>
      <c r="P25" s="47">
        <v>3</v>
      </c>
      <c r="Q25" s="75"/>
      <c r="R25" s="75"/>
    </row>
    <row r="26" spans="1:18">
      <c r="A26" s="57">
        <v>42170</v>
      </c>
      <c r="B26" s="25">
        <v>1227</v>
      </c>
      <c r="C26" s="304"/>
      <c r="D26" s="304"/>
      <c r="E26" s="304"/>
      <c r="F26" s="304"/>
      <c r="G26" s="304"/>
      <c r="H26" s="304"/>
      <c r="I26" s="304"/>
      <c r="J26" s="304"/>
      <c r="K26" s="304"/>
      <c r="L26" s="304"/>
      <c r="M26" s="304"/>
      <c r="N26" s="304"/>
      <c r="O26" s="304"/>
      <c r="P26" s="47">
        <v>0</v>
      </c>
      <c r="Q26" s="75"/>
      <c r="R26" s="75"/>
    </row>
    <row r="27" spans="1:18">
      <c r="A27" s="57">
        <v>42171</v>
      </c>
      <c r="B27" s="25">
        <v>1462</v>
      </c>
      <c r="C27" s="21">
        <v>0.42</v>
      </c>
      <c r="D27" s="25">
        <v>1</v>
      </c>
      <c r="E27" s="24">
        <v>7.1</v>
      </c>
      <c r="F27" s="25">
        <v>1</v>
      </c>
      <c r="G27" s="25">
        <v>1</v>
      </c>
      <c r="H27" s="25">
        <v>2</v>
      </c>
      <c r="I27" s="24">
        <v>4.0999999999999996</v>
      </c>
      <c r="J27" s="21">
        <v>0.09</v>
      </c>
      <c r="K27" s="21">
        <v>2.9079999999999999</v>
      </c>
      <c r="L27" s="21">
        <v>5.9613999999999994</v>
      </c>
      <c r="M27" s="21">
        <v>1.454</v>
      </c>
      <c r="N27" s="21">
        <v>0.13085999999999998</v>
      </c>
      <c r="O27" s="21">
        <v>1.454</v>
      </c>
      <c r="P27" s="47">
        <v>0</v>
      </c>
      <c r="Q27" s="75">
        <v>42184</v>
      </c>
      <c r="R27" s="75">
        <v>42198</v>
      </c>
    </row>
    <row r="28" spans="1:18">
      <c r="A28" s="57">
        <v>42172</v>
      </c>
      <c r="B28" s="25">
        <v>1321</v>
      </c>
      <c r="C28" s="339"/>
      <c r="D28" s="339"/>
      <c r="E28" s="339"/>
      <c r="F28" s="339"/>
      <c r="G28" s="339"/>
      <c r="H28" s="339"/>
      <c r="I28" s="339"/>
      <c r="J28" s="339"/>
      <c r="K28" s="339"/>
      <c r="L28" s="339"/>
      <c r="M28" s="339"/>
      <c r="N28" s="339"/>
      <c r="O28" s="339"/>
      <c r="P28" s="47">
        <v>2</v>
      </c>
      <c r="Q28" s="75"/>
      <c r="R28" s="75"/>
    </row>
    <row r="29" spans="1:18">
      <c r="A29" s="57">
        <v>42173</v>
      </c>
      <c r="B29" s="25">
        <v>1454</v>
      </c>
      <c r="C29" s="340"/>
      <c r="D29" s="340"/>
      <c r="E29" s="340"/>
      <c r="F29" s="340"/>
      <c r="G29" s="340"/>
      <c r="H29" s="340"/>
      <c r="I29" s="340"/>
      <c r="J29" s="340"/>
      <c r="K29" s="340"/>
      <c r="L29" s="340"/>
      <c r="M29" s="340"/>
      <c r="N29" s="340"/>
      <c r="O29" s="340"/>
      <c r="P29" s="47">
        <v>6</v>
      </c>
      <c r="Q29" s="75"/>
      <c r="R29" s="75"/>
    </row>
    <row r="30" spans="1:18">
      <c r="A30" s="57">
        <v>42174</v>
      </c>
      <c r="B30" s="25">
        <v>1436</v>
      </c>
      <c r="C30" s="340"/>
      <c r="D30" s="340"/>
      <c r="E30" s="340"/>
      <c r="F30" s="340"/>
      <c r="G30" s="340"/>
      <c r="H30" s="340"/>
      <c r="I30" s="340"/>
      <c r="J30" s="340"/>
      <c r="K30" s="340"/>
      <c r="L30" s="340"/>
      <c r="M30" s="340"/>
      <c r="N30" s="340"/>
      <c r="O30" s="340"/>
      <c r="P30" s="47">
        <v>0</v>
      </c>
      <c r="Q30" s="75"/>
      <c r="R30" s="75"/>
    </row>
    <row r="31" spans="1:18">
      <c r="A31" s="57">
        <v>42175</v>
      </c>
      <c r="B31" s="25">
        <v>1474</v>
      </c>
      <c r="C31" s="340"/>
      <c r="D31" s="340"/>
      <c r="E31" s="340"/>
      <c r="F31" s="340"/>
      <c r="G31" s="340"/>
      <c r="H31" s="340"/>
      <c r="I31" s="340"/>
      <c r="J31" s="340"/>
      <c r="K31" s="340"/>
      <c r="L31" s="340"/>
      <c r="M31" s="340"/>
      <c r="N31" s="340"/>
      <c r="O31" s="340"/>
      <c r="P31" s="47">
        <v>0</v>
      </c>
      <c r="Q31" s="75"/>
      <c r="R31" s="75"/>
    </row>
    <row r="32" spans="1:18">
      <c r="A32" s="57">
        <v>42176</v>
      </c>
      <c r="B32" s="25">
        <v>1614</v>
      </c>
      <c r="C32" s="340"/>
      <c r="D32" s="340"/>
      <c r="E32" s="340"/>
      <c r="F32" s="340"/>
      <c r="G32" s="340"/>
      <c r="H32" s="340"/>
      <c r="I32" s="340"/>
      <c r="J32" s="340"/>
      <c r="K32" s="340"/>
      <c r="L32" s="340"/>
      <c r="M32" s="340"/>
      <c r="N32" s="340"/>
      <c r="O32" s="340"/>
      <c r="P32" s="47">
        <v>0</v>
      </c>
      <c r="Q32" s="75"/>
      <c r="R32" s="75"/>
    </row>
    <row r="33" spans="1:18">
      <c r="A33" s="57">
        <v>42177</v>
      </c>
      <c r="B33" s="25">
        <v>1170</v>
      </c>
      <c r="C33" s="341"/>
      <c r="D33" s="341"/>
      <c r="E33" s="341"/>
      <c r="F33" s="341"/>
      <c r="G33" s="341"/>
      <c r="H33" s="341"/>
      <c r="I33" s="341"/>
      <c r="J33" s="341"/>
      <c r="K33" s="341"/>
      <c r="L33" s="341"/>
      <c r="M33" s="341"/>
      <c r="N33" s="341"/>
      <c r="O33" s="341"/>
      <c r="P33" s="47">
        <v>1</v>
      </c>
      <c r="Q33" s="75"/>
      <c r="R33" s="75"/>
    </row>
    <row r="34" spans="1:18">
      <c r="A34" s="57">
        <v>42178</v>
      </c>
      <c r="B34" s="25">
        <v>1559</v>
      </c>
      <c r="C34" s="22"/>
      <c r="D34" s="22"/>
      <c r="E34" s="22"/>
      <c r="F34" s="22"/>
      <c r="G34" s="22"/>
      <c r="H34" s="22"/>
      <c r="I34" s="22"/>
      <c r="J34" s="22"/>
      <c r="K34" s="22"/>
      <c r="L34" s="22"/>
      <c r="M34" s="22"/>
      <c r="N34" s="22"/>
      <c r="O34" s="22"/>
      <c r="P34" s="47">
        <v>4</v>
      </c>
      <c r="Q34" s="75"/>
      <c r="R34" s="75"/>
    </row>
    <row r="35" spans="1:18">
      <c r="A35" s="57">
        <v>42179</v>
      </c>
      <c r="B35" s="25">
        <v>1453</v>
      </c>
      <c r="C35" s="302"/>
      <c r="D35" s="302"/>
      <c r="E35" s="302"/>
      <c r="F35" s="302"/>
      <c r="G35" s="302"/>
      <c r="H35" s="302"/>
      <c r="I35" s="302"/>
      <c r="J35" s="302"/>
      <c r="K35" s="302"/>
      <c r="L35" s="302"/>
      <c r="M35" s="302"/>
      <c r="N35" s="302"/>
      <c r="O35" s="302"/>
      <c r="P35" s="47">
        <v>1</v>
      </c>
      <c r="Q35" s="75"/>
      <c r="R35" s="75"/>
    </row>
    <row r="36" spans="1:18">
      <c r="A36" s="57">
        <v>42180</v>
      </c>
      <c r="B36" s="25">
        <v>1045</v>
      </c>
      <c r="C36" s="303"/>
      <c r="D36" s="303"/>
      <c r="E36" s="303"/>
      <c r="F36" s="303"/>
      <c r="G36" s="303"/>
      <c r="H36" s="303"/>
      <c r="I36" s="303"/>
      <c r="J36" s="303"/>
      <c r="K36" s="303"/>
      <c r="L36" s="303"/>
      <c r="M36" s="303"/>
      <c r="N36" s="303"/>
      <c r="O36" s="303"/>
      <c r="P36" s="47">
        <v>0</v>
      </c>
      <c r="Q36" s="75"/>
      <c r="R36" s="75"/>
    </row>
    <row r="37" spans="1:18">
      <c r="A37" s="57">
        <v>42181</v>
      </c>
      <c r="B37" s="25">
        <v>1679</v>
      </c>
      <c r="C37" s="303"/>
      <c r="D37" s="303"/>
      <c r="E37" s="303"/>
      <c r="F37" s="303"/>
      <c r="G37" s="303"/>
      <c r="H37" s="303"/>
      <c r="I37" s="303"/>
      <c r="J37" s="303"/>
      <c r="K37" s="303"/>
      <c r="L37" s="303"/>
      <c r="M37" s="303"/>
      <c r="N37" s="303"/>
      <c r="O37" s="303"/>
      <c r="P37" s="47">
        <v>3</v>
      </c>
      <c r="Q37" s="75"/>
      <c r="R37" s="75"/>
    </row>
    <row r="38" spans="1:18">
      <c r="A38" s="57">
        <v>42182</v>
      </c>
      <c r="B38" s="25">
        <v>823</v>
      </c>
      <c r="C38" s="303"/>
      <c r="D38" s="303"/>
      <c r="E38" s="303"/>
      <c r="F38" s="303"/>
      <c r="G38" s="303"/>
      <c r="H38" s="303"/>
      <c r="I38" s="303"/>
      <c r="J38" s="303"/>
      <c r="K38" s="303"/>
      <c r="L38" s="303"/>
      <c r="M38" s="303"/>
      <c r="N38" s="303"/>
      <c r="O38" s="303"/>
      <c r="P38" s="47">
        <v>2</v>
      </c>
      <c r="Q38" s="75"/>
      <c r="R38" s="75"/>
    </row>
    <row r="39" spans="1:18">
      <c r="A39" s="57">
        <v>42183</v>
      </c>
      <c r="B39" s="25">
        <v>1862</v>
      </c>
      <c r="C39" s="303"/>
      <c r="D39" s="303"/>
      <c r="E39" s="303"/>
      <c r="F39" s="303"/>
      <c r="G39" s="303"/>
      <c r="H39" s="303"/>
      <c r="I39" s="303"/>
      <c r="J39" s="303"/>
      <c r="K39" s="303"/>
      <c r="L39" s="303"/>
      <c r="M39" s="303"/>
      <c r="N39" s="303"/>
      <c r="O39" s="303"/>
      <c r="P39" s="47">
        <v>12</v>
      </c>
      <c r="Q39" s="75"/>
      <c r="R39" s="75"/>
    </row>
    <row r="40" spans="1:18">
      <c r="A40" s="57">
        <v>42184</v>
      </c>
      <c r="B40" s="25">
        <v>1494</v>
      </c>
      <c r="C40" s="304"/>
      <c r="D40" s="304"/>
      <c r="E40" s="304"/>
      <c r="F40" s="304"/>
      <c r="G40" s="304"/>
      <c r="H40" s="304"/>
      <c r="I40" s="304"/>
      <c r="J40" s="304"/>
      <c r="K40" s="304"/>
      <c r="L40" s="304"/>
      <c r="M40" s="304"/>
      <c r="N40" s="304"/>
      <c r="O40" s="304"/>
      <c r="P40" s="47">
        <v>0</v>
      </c>
      <c r="Q40" s="75"/>
      <c r="R40" s="75"/>
    </row>
    <row r="41" spans="1:18">
      <c r="A41" s="57">
        <v>42185</v>
      </c>
      <c r="B41" s="25">
        <v>1400</v>
      </c>
      <c r="C41" s="21">
        <v>0.56999999999999995</v>
      </c>
      <c r="D41" s="25">
        <v>1</v>
      </c>
      <c r="E41" s="24">
        <v>6.9</v>
      </c>
      <c r="F41" s="25">
        <v>6</v>
      </c>
      <c r="G41" s="25">
        <v>1</v>
      </c>
      <c r="H41" s="25">
        <v>2</v>
      </c>
      <c r="I41" s="24">
        <v>6.8</v>
      </c>
      <c r="J41" s="21">
        <v>0.05</v>
      </c>
      <c r="K41" s="21">
        <v>3.04</v>
      </c>
      <c r="L41" s="21">
        <v>10.336</v>
      </c>
      <c r="M41" s="21">
        <v>1.52</v>
      </c>
      <c r="N41" s="21">
        <v>7.5999999999999998E-2</v>
      </c>
      <c r="O41" s="21">
        <v>1.52</v>
      </c>
      <c r="P41" s="47">
        <v>0</v>
      </c>
      <c r="Q41" s="75">
        <v>42198</v>
      </c>
      <c r="R41" s="75">
        <v>42198</v>
      </c>
    </row>
    <row r="42" spans="1:18">
      <c r="A42" s="57">
        <v>42186</v>
      </c>
      <c r="B42" s="25">
        <v>1251</v>
      </c>
      <c r="C42" s="339"/>
      <c r="D42" s="339"/>
      <c r="E42" s="339"/>
      <c r="F42" s="339"/>
      <c r="G42" s="339"/>
      <c r="H42" s="339"/>
      <c r="I42" s="339"/>
      <c r="J42" s="339"/>
      <c r="K42" s="339"/>
      <c r="L42" s="339"/>
      <c r="M42" s="339"/>
      <c r="N42" s="339"/>
      <c r="O42" s="339"/>
      <c r="P42" s="47">
        <v>5</v>
      </c>
      <c r="Q42" s="75"/>
      <c r="R42" s="75"/>
    </row>
    <row r="43" spans="1:18">
      <c r="A43" s="57">
        <v>42187</v>
      </c>
      <c r="B43" s="25">
        <v>1810</v>
      </c>
      <c r="C43" s="340"/>
      <c r="D43" s="340"/>
      <c r="E43" s="340"/>
      <c r="F43" s="340"/>
      <c r="G43" s="340"/>
      <c r="H43" s="340"/>
      <c r="I43" s="340"/>
      <c r="J43" s="340"/>
      <c r="K43" s="340"/>
      <c r="L43" s="340"/>
      <c r="M43" s="340"/>
      <c r="N43" s="340"/>
      <c r="O43" s="340"/>
      <c r="P43" s="47">
        <v>0</v>
      </c>
      <c r="Q43" s="75"/>
      <c r="R43" s="75"/>
    </row>
    <row r="44" spans="1:18">
      <c r="A44" s="57">
        <v>42188</v>
      </c>
      <c r="B44" s="25">
        <v>1622</v>
      </c>
      <c r="C44" s="340"/>
      <c r="D44" s="340"/>
      <c r="E44" s="340"/>
      <c r="F44" s="340"/>
      <c r="G44" s="340"/>
      <c r="H44" s="340"/>
      <c r="I44" s="340"/>
      <c r="J44" s="340"/>
      <c r="K44" s="340"/>
      <c r="L44" s="340"/>
      <c r="M44" s="340"/>
      <c r="N44" s="340"/>
      <c r="O44" s="340"/>
      <c r="P44" s="47">
        <v>0</v>
      </c>
      <c r="Q44" s="75"/>
      <c r="R44" s="75"/>
    </row>
    <row r="45" spans="1:18">
      <c r="A45" s="57">
        <v>42189</v>
      </c>
      <c r="B45" s="25">
        <v>1434</v>
      </c>
      <c r="C45" s="340"/>
      <c r="D45" s="340"/>
      <c r="E45" s="340"/>
      <c r="F45" s="340"/>
      <c r="G45" s="340"/>
      <c r="H45" s="340"/>
      <c r="I45" s="340"/>
      <c r="J45" s="340"/>
      <c r="K45" s="340"/>
      <c r="L45" s="340"/>
      <c r="M45" s="340"/>
      <c r="N45" s="340"/>
      <c r="O45" s="340"/>
      <c r="P45" s="47">
        <v>0</v>
      </c>
      <c r="Q45" s="75"/>
      <c r="R45" s="75"/>
    </row>
    <row r="46" spans="1:18">
      <c r="A46" s="57">
        <v>42190</v>
      </c>
      <c r="B46" s="25">
        <v>1529</v>
      </c>
      <c r="C46" s="340"/>
      <c r="D46" s="340"/>
      <c r="E46" s="340"/>
      <c r="F46" s="340"/>
      <c r="G46" s="340"/>
      <c r="H46" s="340"/>
      <c r="I46" s="340"/>
      <c r="J46" s="340"/>
      <c r="K46" s="340"/>
      <c r="L46" s="340"/>
      <c r="M46" s="340"/>
      <c r="N46" s="340"/>
      <c r="O46" s="340"/>
      <c r="P46" s="47">
        <v>0</v>
      </c>
      <c r="Q46" s="75"/>
      <c r="R46" s="75"/>
    </row>
    <row r="47" spans="1:18">
      <c r="A47" s="57">
        <v>42191</v>
      </c>
      <c r="B47" s="25">
        <v>1658</v>
      </c>
      <c r="C47" s="341"/>
      <c r="D47" s="341"/>
      <c r="E47" s="341"/>
      <c r="F47" s="341"/>
      <c r="G47" s="341"/>
      <c r="H47" s="341"/>
      <c r="I47" s="341"/>
      <c r="J47" s="341"/>
      <c r="K47" s="341"/>
      <c r="L47" s="341"/>
      <c r="M47" s="341"/>
      <c r="N47" s="341"/>
      <c r="O47" s="341"/>
      <c r="P47" s="47">
        <v>0</v>
      </c>
      <c r="Q47" s="75"/>
      <c r="R47" s="75"/>
    </row>
    <row r="48" spans="1:18">
      <c r="A48" s="57">
        <v>42192</v>
      </c>
      <c r="B48" s="25">
        <v>1246</v>
      </c>
      <c r="C48" s="22"/>
      <c r="D48" s="22"/>
      <c r="E48" s="22"/>
      <c r="F48" s="22"/>
      <c r="G48" s="22"/>
      <c r="H48" s="22"/>
      <c r="I48" s="22"/>
      <c r="J48" s="22"/>
      <c r="K48" s="22"/>
      <c r="L48" s="22"/>
      <c r="M48" s="22"/>
      <c r="N48" s="22"/>
      <c r="O48" s="22"/>
      <c r="P48" s="47">
        <v>0</v>
      </c>
      <c r="Q48" s="75"/>
      <c r="R48" s="75"/>
    </row>
    <row r="49" spans="1:18">
      <c r="A49" s="57">
        <v>42193</v>
      </c>
      <c r="B49" s="25">
        <v>1464</v>
      </c>
      <c r="C49" s="302"/>
      <c r="D49" s="302"/>
      <c r="E49" s="302"/>
      <c r="F49" s="302"/>
      <c r="G49" s="302"/>
      <c r="H49" s="302"/>
      <c r="I49" s="302"/>
      <c r="J49" s="302"/>
      <c r="K49" s="302"/>
      <c r="L49" s="302"/>
      <c r="M49" s="302"/>
      <c r="N49" s="302"/>
      <c r="O49" s="302"/>
      <c r="P49" s="47">
        <v>0</v>
      </c>
      <c r="Q49" s="75"/>
      <c r="R49" s="75"/>
    </row>
    <row r="50" spans="1:18">
      <c r="A50" s="57">
        <v>42194</v>
      </c>
      <c r="B50" s="25">
        <v>1425</v>
      </c>
      <c r="C50" s="303"/>
      <c r="D50" s="303"/>
      <c r="E50" s="303"/>
      <c r="F50" s="303"/>
      <c r="G50" s="303"/>
      <c r="H50" s="303"/>
      <c r="I50" s="303"/>
      <c r="J50" s="303"/>
      <c r="K50" s="303"/>
      <c r="L50" s="303"/>
      <c r="M50" s="303"/>
      <c r="N50" s="303"/>
      <c r="O50" s="303"/>
      <c r="P50" s="47">
        <v>2</v>
      </c>
      <c r="Q50" s="75"/>
      <c r="R50" s="75"/>
    </row>
    <row r="51" spans="1:18">
      <c r="A51" s="57">
        <v>42195</v>
      </c>
      <c r="B51" s="25">
        <v>1451</v>
      </c>
      <c r="C51" s="303"/>
      <c r="D51" s="303"/>
      <c r="E51" s="303"/>
      <c r="F51" s="303"/>
      <c r="G51" s="303"/>
      <c r="H51" s="303"/>
      <c r="I51" s="303"/>
      <c r="J51" s="303"/>
      <c r="K51" s="303"/>
      <c r="L51" s="303"/>
      <c r="M51" s="303"/>
      <c r="N51" s="303"/>
      <c r="O51" s="303"/>
      <c r="P51" s="48">
        <v>24</v>
      </c>
      <c r="Q51" s="75"/>
      <c r="R51" s="75"/>
    </row>
    <row r="52" spans="1:18">
      <c r="A52" s="57">
        <v>42196</v>
      </c>
      <c r="B52" s="25">
        <v>1424</v>
      </c>
      <c r="C52" s="303"/>
      <c r="D52" s="303"/>
      <c r="E52" s="303"/>
      <c r="F52" s="303"/>
      <c r="G52" s="303"/>
      <c r="H52" s="303"/>
      <c r="I52" s="303"/>
      <c r="J52" s="303"/>
      <c r="K52" s="303"/>
      <c r="L52" s="303"/>
      <c r="M52" s="303"/>
      <c r="N52" s="303"/>
      <c r="O52" s="303"/>
      <c r="P52" s="48">
        <v>7</v>
      </c>
      <c r="Q52" s="75"/>
      <c r="R52" s="75"/>
    </row>
    <row r="53" spans="1:18">
      <c r="A53" s="57">
        <v>42197</v>
      </c>
      <c r="B53" s="25">
        <v>1586</v>
      </c>
      <c r="C53" s="303"/>
      <c r="D53" s="303"/>
      <c r="E53" s="303"/>
      <c r="F53" s="303"/>
      <c r="G53" s="303"/>
      <c r="H53" s="303"/>
      <c r="I53" s="303"/>
      <c r="J53" s="303"/>
      <c r="K53" s="303"/>
      <c r="L53" s="303"/>
      <c r="M53" s="303"/>
      <c r="N53" s="303"/>
      <c r="O53" s="303"/>
      <c r="P53" s="48">
        <v>0</v>
      </c>
      <c r="Q53" s="75"/>
      <c r="R53" s="75"/>
    </row>
    <row r="54" spans="1:18">
      <c r="A54" s="57">
        <v>42198</v>
      </c>
      <c r="B54" s="25">
        <v>1748</v>
      </c>
      <c r="C54" s="304"/>
      <c r="D54" s="304"/>
      <c r="E54" s="304"/>
      <c r="F54" s="304"/>
      <c r="G54" s="304"/>
      <c r="H54" s="304"/>
      <c r="I54" s="304"/>
      <c r="J54" s="304"/>
      <c r="K54" s="304"/>
      <c r="L54" s="304"/>
      <c r="M54" s="304"/>
      <c r="N54" s="304"/>
      <c r="O54" s="304"/>
      <c r="P54" s="48">
        <v>0</v>
      </c>
      <c r="Q54" s="75"/>
      <c r="R54" s="75"/>
    </row>
    <row r="55" spans="1:18">
      <c r="A55" s="57">
        <v>42199</v>
      </c>
      <c r="B55" s="25">
        <v>1367</v>
      </c>
      <c r="C55" s="21">
        <v>0.33</v>
      </c>
      <c r="D55" s="25">
        <v>1</v>
      </c>
      <c r="E55" s="24">
        <v>7</v>
      </c>
      <c r="F55" s="25">
        <v>190</v>
      </c>
      <c r="G55" s="25">
        <v>1</v>
      </c>
      <c r="H55" s="25">
        <v>2</v>
      </c>
      <c r="I55" s="24">
        <v>5.7</v>
      </c>
      <c r="J55" s="21">
        <v>0.06</v>
      </c>
      <c r="K55" s="21">
        <v>2.8839999999999999</v>
      </c>
      <c r="L55" s="21">
        <v>8.2194000000000003</v>
      </c>
      <c r="M55" s="21">
        <v>1.4419999999999999</v>
      </c>
      <c r="N55" s="21">
        <v>8.652E-2</v>
      </c>
      <c r="O55" s="21">
        <v>1.4419999999999999</v>
      </c>
      <c r="P55" s="47">
        <v>0</v>
      </c>
      <c r="Q55" s="75">
        <v>42205</v>
      </c>
      <c r="R55" s="75">
        <v>42219</v>
      </c>
    </row>
    <row r="56" spans="1:18">
      <c r="A56" s="57">
        <v>42200</v>
      </c>
      <c r="B56" s="25">
        <v>987</v>
      </c>
      <c r="C56" s="339"/>
      <c r="D56" s="339"/>
      <c r="E56" s="339"/>
      <c r="F56" s="339"/>
      <c r="G56" s="339"/>
      <c r="H56" s="339"/>
      <c r="I56" s="339"/>
      <c r="J56" s="339"/>
      <c r="K56" s="339"/>
      <c r="L56" s="339"/>
      <c r="M56" s="339"/>
      <c r="N56" s="339"/>
      <c r="O56" s="339"/>
      <c r="P56" s="47">
        <v>0</v>
      </c>
      <c r="Q56" s="75"/>
      <c r="R56" s="75"/>
    </row>
    <row r="57" spans="1:18">
      <c r="A57" s="57">
        <v>42201</v>
      </c>
      <c r="B57" s="25">
        <v>1624</v>
      </c>
      <c r="C57" s="340"/>
      <c r="D57" s="340"/>
      <c r="E57" s="340"/>
      <c r="F57" s="340"/>
      <c r="G57" s="340"/>
      <c r="H57" s="340"/>
      <c r="I57" s="340"/>
      <c r="J57" s="340"/>
      <c r="K57" s="340"/>
      <c r="L57" s="340"/>
      <c r="M57" s="340"/>
      <c r="N57" s="340"/>
      <c r="O57" s="340"/>
      <c r="P57" s="47">
        <v>0</v>
      </c>
      <c r="Q57" s="75"/>
      <c r="R57" s="75"/>
    </row>
    <row r="58" spans="1:18">
      <c r="A58" s="57">
        <v>42202</v>
      </c>
      <c r="B58" s="25">
        <v>1293</v>
      </c>
      <c r="C58" s="340"/>
      <c r="D58" s="340"/>
      <c r="E58" s="340"/>
      <c r="F58" s="340"/>
      <c r="G58" s="340"/>
      <c r="H58" s="340"/>
      <c r="I58" s="340"/>
      <c r="J58" s="340"/>
      <c r="K58" s="340"/>
      <c r="L58" s="340"/>
      <c r="M58" s="340"/>
      <c r="N58" s="340"/>
      <c r="O58" s="340"/>
      <c r="P58" s="47">
        <v>0</v>
      </c>
      <c r="Q58" s="75"/>
      <c r="R58" s="75"/>
    </row>
    <row r="59" spans="1:18">
      <c r="A59" s="57">
        <v>42203</v>
      </c>
      <c r="B59" s="25">
        <v>945</v>
      </c>
      <c r="C59" s="340"/>
      <c r="D59" s="340"/>
      <c r="E59" s="340"/>
      <c r="F59" s="340"/>
      <c r="G59" s="340"/>
      <c r="H59" s="340"/>
      <c r="I59" s="340"/>
      <c r="J59" s="340"/>
      <c r="K59" s="340"/>
      <c r="L59" s="340"/>
      <c r="M59" s="340"/>
      <c r="N59" s="340"/>
      <c r="O59" s="340"/>
      <c r="P59" s="47">
        <v>0</v>
      </c>
      <c r="Q59" s="75"/>
      <c r="R59" s="75"/>
    </row>
    <row r="60" spans="1:18">
      <c r="A60" s="57">
        <v>42204</v>
      </c>
      <c r="B60" s="25">
        <v>1586</v>
      </c>
      <c r="C60" s="340"/>
      <c r="D60" s="340"/>
      <c r="E60" s="340"/>
      <c r="F60" s="340"/>
      <c r="G60" s="340"/>
      <c r="H60" s="340"/>
      <c r="I60" s="340"/>
      <c r="J60" s="340"/>
      <c r="K60" s="340"/>
      <c r="L60" s="340"/>
      <c r="M60" s="340"/>
      <c r="N60" s="340"/>
      <c r="O60" s="340"/>
      <c r="P60" s="47">
        <v>0</v>
      </c>
      <c r="Q60" s="75"/>
      <c r="R60" s="75"/>
    </row>
    <row r="61" spans="1:18">
      <c r="A61" s="57">
        <v>42205</v>
      </c>
      <c r="B61" s="25">
        <v>1407</v>
      </c>
      <c r="C61" s="341"/>
      <c r="D61" s="341"/>
      <c r="E61" s="341"/>
      <c r="F61" s="341"/>
      <c r="G61" s="341"/>
      <c r="H61" s="341"/>
      <c r="I61" s="341"/>
      <c r="J61" s="341"/>
      <c r="K61" s="341"/>
      <c r="L61" s="341"/>
      <c r="M61" s="341"/>
      <c r="N61" s="341"/>
      <c r="O61" s="341"/>
      <c r="P61" s="47">
        <v>0</v>
      </c>
      <c r="Q61" s="75"/>
      <c r="R61" s="75"/>
    </row>
    <row r="62" spans="1:18">
      <c r="A62" s="57">
        <v>42206</v>
      </c>
      <c r="B62" s="25">
        <v>994</v>
      </c>
      <c r="C62" s="22"/>
      <c r="D62" s="22"/>
      <c r="E62" s="22"/>
      <c r="F62" s="22"/>
      <c r="G62" s="22"/>
      <c r="H62" s="22"/>
      <c r="I62" s="22"/>
      <c r="J62" s="22"/>
      <c r="K62" s="22"/>
      <c r="L62" s="22"/>
      <c r="M62" s="22"/>
      <c r="N62" s="22"/>
      <c r="O62" s="22"/>
      <c r="P62" s="47">
        <v>12</v>
      </c>
      <c r="Q62" s="75"/>
      <c r="R62" s="75"/>
    </row>
    <row r="63" spans="1:18">
      <c r="A63" s="57">
        <v>42207</v>
      </c>
      <c r="B63" s="25">
        <v>1618</v>
      </c>
      <c r="C63" s="302"/>
      <c r="D63" s="302"/>
      <c r="E63" s="302"/>
      <c r="F63" s="302"/>
      <c r="G63" s="302"/>
      <c r="H63" s="302"/>
      <c r="I63" s="302"/>
      <c r="J63" s="302"/>
      <c r="K63" s="302"/>
      <c r="L63" s="302"/>
      <c r="M63" s="302"/>
      <c r="N63" s="302"/>
      <c r="O63" s="302"/>
      <c r="P63" s="47">
        <v>2</v>
      </c>
      <c r="Q63" s="75"/>
      <c r="R63" s="75"/>
    </row>
    <row r="64" spans="1:18">
      <c r="A64" s="57">
        <v>42208</v>
      </c>
      <c r="B64" s="25">
        <v>1252</v>
      </c>
      <c r="C64" s="303"/>
      <c r="D64" s="303"/>
      <c r="E64" s="303"/>
      <c r="F64" s="303"/>
      <c r="G64" s="303"/>
      <c r="H64" s="303"/>
      <c r="I64" s="303"/>
      <c r="J64" s="303"/>
      <c r="K64" s="303"/>
      <c r="L64" s="303"/>
      <c r="M64" s="303"/>
      <c r="N64" s="303"/>
      <c r="O64" s="303"/>
      <c r="P64" s="47">
        <v>0</v>
      </c>
      <c r="Q64" s="75"/>
      <c r="R64" s="75"/>
    </row>
    <row r="65" spans="1:18">
      <c r="A65" s="57">
        <v>42209</v>
      </c>
      <c r="B65" s="25">
        <v>1191</v>
      </c>
      <c r="C65" s="303"/>
      <c r="D65" s="303"/>
      <c r="E65" s="303"/>
      <c r="F65" s="303"/>
      <c r="G65" s="303"/>
      <c r="H65" s="303"/>
      <c r="I65" s="303"/>
      <c r="J65" s="303"/>
      <c r="K65" s="303"/>
      <c r="L65" s="303"/>
      <c r="M65" s="303"/>
      <c r="N65" s="303"/>
      <c r="O65" s="303"/>
      <c r="P65" s="47">
        <v>2</v>
      </c>
      <c r="Q65" s="75"/>
      <c r="R65" s="75"/>
    </row>
    <row r="66" spans="1:18">
      <c r="A66" s="57">
        <v>42210</v>
      </c>
      <c r="B66" s="25">
        <v>1503</v>
      </c>
      <c r="C66" s="303"/>
      <c r="D66" s="303"/>
      <c r="E66" s="303"/>
      <c r="F66" s="303"/>
      <c r="G66" s="303"/>
      <c r="H66" s="303"/>
      <c r="I66" s="303"/>
      <c r="J66" s="303"/>
      <c r="K66" s="303"/>
      <c r="L66" s="303"/>
      <c r="M66" s="303"/>
      <c r="N66" s="303"/>
      <c r="O66" s="303"/>
      <c r="P66" s="47">
        <v>3</v>
      </c>
      <c r="Q66" s="75"/>
      <c r="R66" s="75"/>
    </row>
    <row r="67" spans="1:18">
      <c r="A67" s="57">
        <v>42211</v>
      </c>
      <c r="B67" s="25">
        <v>1278</v>
      </c>
      <c r="C67" s="303"/>
      <c r="D67" s="303"/>
      <c r="E67" s="303"/>
      <c r="F67" s="303"/>
      <c r="G67" s="303"/>
      <c r="H67" s="303"/>
      <c r="I67" s="303"/>
      <c r="J67" s="303"/>
      <c r="K67" s="303"/>
      <c r="L67" s="303"/>
      <c r="M67" s="303"/>
      <c r="N67" s="303"/>
      <c r="O67" s="303"/>
      <c r="P67" s="48">
        <v>6</v>
      </c>
      <c r="Q67" s="75"/>
      <c r="R67" s="75"/>
    </row>
    <row r="68" spans="1:18">
      <c r="A68" s="57">
        <v>42212</v>
      </c>
      <c r="B68" s="25">
        <v>1585</v>
      </c>
      <c r="C68" s="304"/>
      <c r="D68" s="304"/>
      <c r="E68" s="304"/>
      <c r="F68" s="304"/>
      <c r="G68" s="304"/>
      <c r="H68" s="304"/>
      <c r="I68" s="304"/>
      <c r="J68" s="304"/>
      <c r="K68" s="304"/>
      <c r="L68" s="304"/>
      <c r="M68" s="304"/>
      <c r="N68" s="304"/>
      <c r="O68" s="304"/>
      <c r="P68" s="48">
        <v>0</v>
      </c>
      <c r="Q68" s="75"/>
      <c r="R68" s="75"/>
    </row>
    <row r="69" spans="1:18">
      <c r="A69" s="57">
        <v>42213</v>
      </c>
      <c r="B69" s="25">
        <v>1013</v>
      </c>
      <c r="C69" s="21">
        <v>0.57999999999999996</v>
      </c>
      <c r="D69" s="25">
        <v>1</v>
      </c>
      <c r="E69" s="24">
        <v>7.2</v>
      </c>
      <c r="F69" s="25">
        <v>1</v>
      </c>
      <c r="G69" s="25">
        <v>3</v>
      </c>
      <c r="H69" s="25">
        <v>2</v>
      </c>
      <c r="I69" s="24">
        <v>5.3</v>
      </c>
      <c r="J69" s="21">
        <v>0.13</v>
      </c>
      <c r="K69" s="21">
        <v>2.778</v>
      </c>
      <c r="L69" s="21">
        <v>7.3616999999999999</v>
      </c>
      <c r="M69" s="21">
        <v>1.389</v>
      </c>
      <c r="N69" s="21">
        <v>0.18056999999999998</v>
      </c>
      <c r="O69" s="21">
        <v>4.1669999999999998</v>
      </c>
      <c r="P69" s="47">
        <v>0</v>
      </c>
      <c r="Q69" s="75">
        <v>42222</v>
      </c>
      <c r="R69" s="75">
        <v>42236</v>
      </c>
    </row>
    <row r="70" spans="1:18">
      <c r="A70" s="57">
        <v>42214</v>
      </c>
      <c r="B70" s="25">
        <v>1294</v>
      </c>
      <c r="C70" s="339"/>
      <c r="D70" s="339"/>
      <c r="E70" s="339"/>
      <c r="F70" s="339"/>
      <c r="G70" s="339"/>
      <c r="H70" s="339"/>
      <c r="I70" s="339"/>
      <c r="J70" s="339"/>
      <c r="K70" s="339"/>
      <c r="L70" s="339"/>
      <c r="M70" s="339"/>
      <c r="N70" s="339"/>
      <c r="O70" s="339"/>
      <c r="P70" s="47">
        <v>0</v>
      </c>
      <c r="Q70" s="75"/>
      <c r="R70" s="75"/>
    </row>
    <row r="71" spans="1:18">
      <c r="A71" s="57">
        <v>42215</v>
      </c>
      <c r="B71" s="25">
        <v>1502</v>
      </c>
      <c r="C71" s="340"/>
      <c r="D71" s="340"/>
      <c r="E71" s="340"/>
      <c r="F71" s="340"/>
      <c r="G71" s="340"/>
      <c r="H71" s="340"/>
      <c r="I71" s="340"/>
      <c r="J71" s="340"/>
      <c r="K71" s="340"/>
      <c r="L71" s="340"/>
      <c r="M71" s="340"/>
      <c r="N71" s="340"/>
      <c r="O71" s="340"/>
      <c r="P71" s="47">
        <v>0</v>
      </c>
      <c r="Q71" s="75"/>
      <c r="R71" s="75"/>
    </row>
    <row r="72" spans="1:18">
      <c r="A72" s="57">
        <v>42216</v>
      </c>
      <c r="B72" s="25">
        <v>1070</v>
      </c>
      <c r="C72" s="340"/>
      <c r="D72" s="340"/>
      <c r="E72" s="340"/>
      <c r="F72" s="340"/>
      <c r="G72" s="340"/>
      <c r="H72" s="340"/>
      <c r="I72" s="340"/>
      <c r="J72" s="340"/>
      <c r="K72" s="340"/>
      <c r="L72" s="340"/>
      <c r="M72" s="340"/>
      <c r="N72" s="340"/>
      <c r="O72" s="340"/>
      <c r="P72" s="47">
        <v>0</v>
      </c>
      <c r="Q72" s="75"/>
      <c r="R72" s="75"/>
    </row>
    <row r="73" spans="1:18">
      <c r="A73" s="57">
        <v>42217</v>
      </c>
      <c r="B73" s="25">
        <v>1526</v>
      </c>
      <c r="C73" s="340"/>
      <c r="D73" s="340"/>
      <c r="E73" s="340"/>
      <c r="F73" s="340"/>
      <c r="G73" s="340"/>
      <c r="H73" s="340"/>
      <c r="I73" s="340"/>
      <c r="J73" s="340"/>
      <c r="K73" s="340"/>
      <c r="L73" s="340"/>
      <c r="M73" s="340"/>
      <c r="N73" s="340"/>
      <c r="O73" s="340"/>
      <c r="P73" s="47">
        <v>0</v>
      </c>
      <c r="Q73" s="75"/>
      <c r="R73" s="75"/>
    </row>
    <row r="74" spans="1:18">
      <c r="A74" s="57">
        <v>42218</v>
      </c>
      <c r="B74" s="25">
        <v>1162</v>
      </c>
      <c r="C74" s="340"/>
      <c r="D74" s="340"/>
      <c r="E74" s="340"/>
      <c r="F74" s="340"/>
      <c r="G74" s="340"/>
      <c r="H74" s="340"/>
      <c r="I74" s="340"/>
      <c r="J74" s="340"/>
      <c r="K74" s="340"/>
      <c r="L74" s="340"/>
      <c r="M74" s="340"/>
      <c r="N74" s="340"/>
      <c r="O74" s="340"/>
      <c r="P74" s="47">
        <v>0</v>
      </c>
      <c r="Q74" s="75"/>
      <c r="R74" s="75"/>
    </row>
    <row r="75" spans="1:18">
      <c r="A75" s="57">
        <v>42219</v>
      </c>
      <c r="B75" s="25">
        <v>1674</v>
      </c>
      <c r="C75" s="341"/>
      <c r="D75" s="341"/>
      <c r="E75" s="341"/>
      <c r="F75" s="341"/>
      <c r="G75" s="341"/>
      <c r="H75" s="341"/>
      <c r="I75" s="341"/>
      <c r="J75" s="341"/>
      <c r="K75" s="341"/>
      <c r="L75" s="341"/>
      <c r="M75" s="341"/>
      <c r="N75" s="341"/>
      <c r="O75" s="341"/>
      <c r="P75" s="47">
        <v>0</v>
      </c>
      <c r="Q75" s="75"/>
      <c r="R75" s="75"/>
    </row>
    <row r="76" spans="1:18">
      <c r="A76" s="57">
        <v>42220</v>
      </c>
      <c r="B76" s="25">
        <v>1317</v>
      </c>
      <c r="C76" s="22"/>
      <c r="D76" s="22"/>
      <c r="E76" s="22"/>
      <c r="F76" s="22"/>
      <c r="G76" s="22"/>
      <c r="H76" s="22"/>
      <c r="I76" s="22"/>
      <c r="J76" s="22"/>
      <c r="K76" s="22"/>
      <c r="L76" s="22"/>
      <c r="M76" s="22"/>
      <c r="N76" s="22"/>
      <c r="O76" s="22"/>
      <c r="P76" s="47">
        <v>0</v>
      </c>
      <c r="Q76" s="75"/>
      <c r="R76" s="75"/>
    </row>
    <row r="77" spans="1:18">
      <c r="A77" s="57">
        <v>42221</v>
      </c>
      <c r="B77" s="25">
        <v>1209</v>
      </c>
      <c r="C77" s="302"/>
      <c r="D77" s="302"/>
      <c r="E77" s="302"/>
      <c r="F77" s="302"/>
      <c r="G77" s="302"/>
      <c r="H77" s="302"/>
      <c r="I77" s="302"/>
      <c r="J77" s="302"/>
      <c r="K77" s="302"/>
      <c r="L77" s="302"/>
      <c r="M77" s="302"/>
      <c r="N77" s="302"/>
      <c r="O77" s="302"/>
      <c r="P77" s="47">
        <v>0</v>
      </c>
      <c r="Q77" s="75"/>
      <c r="R77" s="75"/>
    </row>
    <row r="78" spans="1:18">
      <c r="A78" s="57">
        <v>42222</v>
      </c>
      <c r="B78" s="25">
        <v>1291</v>
      </c>
      <c r="C78" s="303"/>
      <c r="D78" s="303"/>
      <c r="E78" s="303"/>
      <c r="F78" s="303"/>
      <c r="G78" s="303"/>
      <c r="H78" s="303"/>
      <c r="I78" s="303"/>
      <c r="J78" s="303"/>
      <c r="K78" s="303"/>
      <c r="L78" s="303"/>
      <c r="M78" s="303"/>
      <c r="N78" s="303"/>
      <c r="O78" s="303"/>
      <c r="P78" s="47">
        <v>0</v>
      </c>
      <c r="Q78" s="75"/>
      <c r="R78" s="75"/>
    </row>
    <row r="79" spans="1:18">
      <c r="A79" s="57">
        <v>42223</v>
      </c>
      <c r="B79" s="25">
        <v>642</v>
      </c>
      <c r="C79" s="303"/>
      <c r="D79" s="303"/>
      <c r="E79" s="303"/>
      <c r="F79" s="303"/>
      <c r="G79" s="303"/>
      <c r="H79" s="303"/>
      <c r="I79" s="303"/>
      <c r="J79" s="303"/>
      <c r="K79" s="303"/>
      <c r="L79" s="303"/>
      <c r="M79" s="303"/>
      <c r="N79" s="303"/>
      <c r="O79" s="303"/>
      <c r="P79" s="47">
        <v>0</v>
      </c>
      <c r="Q79" s="75"/>
      <c r="R79" s="75"/>
    </row>
    <row r="80" spans="1:18">
      <c r="A80" s="57">
        <v>42224</v>
      </c>
      <c r="B80" s="25">
        <v>1691</v>
      </c>
      <c r="C80" s="303"/>
      <c r="D80" s="303"/>
      <c r="E80" s="303"/>
      <c r="F80" s="303"/>
      <c r="G80" s="303"/>
      <c r="H80" s="303"/>
      <c r="I80" s="303"/>
      <c r="J80" s="303"/>
      <c r="K80" s="303"/>
      <c r="L80" s="303"/>
      <c r="M80" s="303"/>
      <c r="N80" s="303"/>
      <c r="O80" s="303"/>
      <c r="P80" s="47">
        <v>0</v>
      </c>
      <c r="Q80" s="75"/>
      <c r="R80" s="75"/>
    </row>
    <row r="81" spans="1:18">
      <c r="A81" s="57">
        <v>42225</v>
      </c>
      <c r="B81" s="25">
        <v>1139</v>
      </c>
      <c r="C81" s="303"/>
      <c r="D81" s="303"/>
      <c r="E81" s="303"/>
      <c r="F81" s="303"/>
      <c r="G81" s="303"/>
      <c r="H81" s="303"/>
      <c r="I81" s="303"/>
      <c r="J81" s="303"/>
      <c r="K81" s="303"/>
      <c r="L81" s="303"/>
      <c r="M81" s="303"/>
      <c r="N81" s="303"/>
      <c r="O81" s="303"/>
      <c r="P81" s="47">
        <v>0</v>
      </c>
      <c r="Q81" s="75"/>
      <c r="R81" s="75"/>
    </row>
    <row r="82" spans="1:18">
      <c r="A82" s="57">
        <v>42226</v>
      </c>
      <c r="B82" s="25">
        <v>1241</v>
      </c>
      <c r="C82" s="304"/>
      <c r="D82" s="304"/>
      <c r="E82" s="304"/>
      <c r="F82" s="304"/>
      <c r="G82" s="304"/>
      <c r="H82" s="304"/>
      <c r="I82" s="304"/>
      <c r="J82" s="304"/>
      <c r="K82" s="304"/>
      <c r="L82" s="304"/>
      <c r="M82" s="304"/>
      <c r="N82" s="304"/>
      <c r="O82" s="304"/>
      <c r="P82" s="47">
        <v>0</v>
      </c>
      <c r="Q82" s="75"/>
      <c r="R82" s="75"/>
    </row>
    <row r="83" spans="1:18">
      <c r="A83" s="57">
        <v>42227</v>
      </c>
      <c r="B83" s="25">
        <v>1262</v>
      </c>
      <c r="C83" s="21">
        <v>0.52</v>
      </c>
      <c r="D83" s="25">
        <v>1</v>
      </c>
      <c r="E83" s="24">
        <v>7.1</v>
      </c>
      <c r="F83" s="25">
        <v>2</v>
      </c>
      <c r="G83" s="25">
        <v>3</v>
      </c>
      <c r="H83" s="25">
        <v>2</v>
      </c>
      <c r="I83" s="24">
        <v>6.3</v>
      </c>
      <c r="J83" s="21">
        <v>0.17</v>
      </c>
      <c r="K83" s="21">
        <v>2.6440000000000001</v>
      </c>
      <c r="L83" s="21">
        <v>8.3285999999999998</v>
      </c>
      <c r="M83" s="21">
        <v>1.3220000000000001</v>
      </c>
      <c r="N83" s="21">
        <v>0.22474</v>
      </c>
      <c r="O83" s="21">
        <v>3.9660000000000002</v>
      </c>
      <c r="P83" s="47">
        <v>0</v>
      </c>
      <c r="Q83" s="75">
        <v>42235</v>
      </c>
      <c r="R83" s="75">
        <v>42236</v>
      </c>
    </row>
    <row r="84" spans="1:18">
      <c r="A84" s="57">
        <v>42228</v>
      </c>
      <c r="B84" s="25">
        <v>1242</v>
      </c>
      <c r="C84" s="339"/>
      <c r="D84" s="339"/>
      <c r="E84" s="339"/>
      <c r="F84" s="339"/>
      <c r="G84" s="339"/>
      <c r="H84" s="339"/>
      <c r="I84" s="339"/>
      <c r="J84" s="339"/>
      <c r="K84" s="339"/>
      <c r="L84" s="339"/>
      <c r="M84" s="339"/>
      <c r="N84" s="339"/>
      <c r="O84" s="339"/>
      <c r="P84" s="47">
        <v>0</v>
      </c>
      <c r="Q84" s="75"/>
      <c r="R84" s="75"/>
    </row>
    <row r="85" spans="1:18">
      <c r="A85" s="57">
        <v>42229</v>
      </c>
      <c r="B85" s="25">
        <v>1562</v>
      </c>
      <c r="C85" s="340"/>
      <c r="D85" s="340"/>
      <c r="E85" s="340"/>
      <c r="F85" s="340"/>
      <c r="G85" s="340"/>
      <c r="H85" s="340"/>
      <c r="I85" s="340"/>
      <c r="J85" s="340"/>
      <c r="K85" s="340"/>
      <c r="L85" s="340"/>
      <c r="M85" s="340"/>
      <c r="N85" s="340"/>
      <c r="O85" s="340"/>
      <c r="P85" s="47">
        <v>0</v>
      </c>
      <c r="Q85" s="75"/>
      <c r="R85" s="75"/>
    </row>
    <row r="86" spans="1:18">
      <c r="A86" s="57">
        <v>42230</v>
      </c>
      <c r="B86" s="25">
        <v>1064</v>
      </c>
      <c r="C86" s="340"/>
      <c r="D86" s="340"/>
      <c r="E86" s="340"/>
      <c r="F86" s="340"/>
      <c r="G86" s="340"/>
      <c r="H86" s="340"/>
      <c r="I86" s="340"/>
      <c r="J86" s="340"/>
      <c r="K86" s="340"/>
      <c r="L86" s="340"/>
      <c r="M86" s="340"/>
      <c r="N86" s="340"/>
      <c r="O86" s="340"/>
      <c r="P86" s="47">
        <v>0</v>
      </c>
      <c r="Q86" s="75"/>
      <c r="R86" s="75"/>
    </row>
    <row r="87" spans="1:18">
      <c r="A87" s="57">
        <v>42231</v>
      </c>
      <c r="B87" s="25">
        <v>1396</v>
      </c>
      <c r="C87" s="340"/>
      <c r="D87" s="340"/>
      <c r="E87" s="340"/>
      <c r="F87" s="340"/>
      <c r="G87" s="340"/>
      <c r="H87" s="340"/>
      <c r="I87" s="340"/>
      <c r="J87" s="340"/>
      <c r="K87" s="340"/>
      <c r="L87" s="340"/>
      <c r="M87" s="340"/>
      <c r="N87" s="340"/>
      <c r="O87" s="340"/>
      <c r="P87" s="47">
        <v>0</v>
      </c>
      <c r="Q87" s="75"/>
      <c r="R87" s="75"/>
    </row>
    <row r="88" spans="1:18">
      <c r="A88" s="57">
        <v>42232</v>
      </c>
      <c r="B88" s="25">
        <v>1229</v>
      </c>
      <c r="C88" s="340"/>
      <c r="D88" s="340"/>
      <c r="E88" s="340"/>
      <c r="F88" s="340"/>
      <c r="G88" s="340"/>
      <c r="H88" s="340"/>
      <c r="I88" s="340"/>
      <c r="J88" s="340"/>
      <c r="K88" s="340"/>
      <c r="L88" s="340"/>
      <c r="M88" s="340"/>
      <c r="N88" s="340"/>
      <c r="O88" s="340"/>
      <c r="P88" s="47">
        <v>0</v>
      </c>
      <c r="Q88" s="75"/>
      <c r="R88" s="75"/>
    </row>
    <row r="89" spans="1:18">
      <c r="A89" s="57">
        <v>42233</v>
      </c>
      <c r="B89" s="25">
        <v>1128</v>
      </c>
      <c r="C89" s="341"/>
      <c r="D89" s="341"/>
      <c r="E89" s="341"/>
      <c r="F89" s="341"/>
      <c r="G89" s="341"/>
      <c r="H89" s="341"/>
      <c r="I89" s="341"/>
      <c r="J89" s="341"/>
      <c r="K89" s="341"/>
      <c r="L89" s="341"/>
      <c r="M89" s="341"/>
      <c r="N89" s="341"/>
      <c r="O89" s="341"/>
      <c r="P89" s="47">
        <v>3</v>
      </c>
      <c r="Q89" s="75"/>
      <c r="R89" s="75"/>
    </row>
    <row r="90" spans="1:18">
      <c r="A90" s="57">
        <v>42234</v>
      </c>
      <c r="B90" s="25">
        <v>1352</v>
      </c>
      <c r="C90" s="22"/>
      <c r="D90" s="22"/>
      <c r="E90" s="22"/>
      <c r="F90" s="22"/>
      <c r="G90" s="22"/>
      <c r="H90" s="22"/>
      <c r="I90" s="22"/>
      <c r="J90" s="22"/>
      <c r="K90" s="22"/>
      <c r="L90" s="22"/>
      <c r="M90" s="22"/>
      <c r="N90" s="22"/>
      <c r="O90" s="22"/>
      <c r="P90" s="47">
        <v>1</v>
      </c>
      <c r="Q90" s="75"/>
      <c r="R90" s="75"/>
    </row>
    <row r="91" spans="1:18">
      <c r="A91" s="57">
        <v>42235</v>
      </c>
      <c r="B91" s="25">
        <v>965</v>
      </c>
      <c r="C91" s="302"/>
      <c r="D91" s="302"/>
      <c r="E91" s="302"/>
      <c r="F91" s="302"/>
      <c r="G91" s="302"/>
      <c r="H91" s="302"/>
      <c r="I91" s="302"/>
      <c r="J91" s="302"/>
      <c r="K91" s="302"/>
      <c r="L91" s="302"/>
      <c r="M91" s="302"/>
      <c r="N91" s="302"/>
      <c r="O91" s="302"/>
      <c r="P91" s="47">
        <v>0</v>
      </c>
      <c r="Q91" s="75"/>
      <c r="R91" s="75"/>
    </row>
    <row r="92" spans="1:18">
      <c r="A92" s="57">
        <v>42236</v>
      </c>
      <c r="B92" s="25">
        <v>1179</v>
      </c>
      <c r="C92" s="303"/>
      <c r="D92" s="303"/>
      <c r="E92" s="303"/>
      <c r="F92" s="303"/>
      <c r="G92" s="303"/>
      <c r="H92" s="303"/>
      <c r="I92" s="303"/>
      <c r="J92" s="303"/>
      <c r="K92" s="303"/>
      <c r="L92" s="303"/>
      <c r="M92" s="303"/>
      <c r="N92" s="303"/>
      <c r="O92" s="303"/>
      <c r="P92" s="47">
        <v>0</v>
      </c>
      <c r="Q92" s="75"/>
      <c r="R92" s="75"/>
    </row>
    <row r="93" spans="1:18">
      <c r="A93" s="57">
        <v>42237</v>
      </c>
      <c r="B93" s="25">
        <v>1249</v>
      </c>
      <c r="C93" s="303"/>
      <c r="D93" s="303"/>
      <c r="E93" s="303"/>
      <c r="F93" s="303"/>
      <c r="G93" s="303"/>
      <c r="H93" s="303"/>
      <c r="I93" s="303"/>
      <c r="J93" s="303"/>
      <c r="K93" s="303"/>
      <c r="L93" s="303"/>
      <c r="M93" s="303"/>
      <c r="N93" s="303"/>
      <c r="O93" s="303"/>
      <c r="P93" s="47">
        <v>10</v>
      </c>
      <c r="Q93" s="75"/>
      <c r="R93" s="75"/>
    </row>
    <row r="94" spans="1:18">
      <c r="A94" s="57">
        <v>42238</v>
      </c>
      <c r="B94" s="25">
        <v>1233</v>
      </c>
      <c r="C94" s="303"/>
      <c r="D94" s="303"/>
      <c r="E94" s="303"/>
      <c r="F94" s="303"/>
      <c r="G94" s="303"/>
      <c r="H94" s="303"/>
      <c r="I94" s="303"/>
      <c r="J94" s="303"/>
      <c r="K94" s="303"/>
      <c r="L94" s="303"/>
      <c r="M94" s="303"/>
      <c r="N94" s="303"/>
      <c r="O94" s="303"/>
      <c r="P94" s="47">
        <v>6</v>
      </c>
      <c r="Q94" s="75"/>
      <c r="R94" s="75"/>
    </row>
    <row r="95" spans="1:18">
      <c r="A95" s="57">
        <v>42239</v>
      </c>
      <c r="B95" s="25">
        <v>1405</v>
      </c>
      <c r="C95" s="303"/>
      <c r="D95" s="303"/>
      <c r="E95" s="303"/>
      <c r="F95" s="303"/>
      <c r="G95" s="303"/>
      <c r="H95" s="303"/>
      <c r="I95" s="303"/>
      <c r="J95" s="303"/>
      <c r="K95" s="303"/>
      <c r="L95" s="303"/>
      <c r="M95" s="303"/>
      <c r="N95" s="303"/>
      <c r="O95" s="303"/>
      <c r="P95" s="47">
        <v>1</v>
      </c>
      <c r="Q95" s="75"/>
      <c r="R95" s="75"/>
    </row>
    <row r="96" spans="1:18">
      <c r="A96" s="57">
        <v>42240</v>
      </c>
      <c r="B96" s="25">
        <v>1244</v>
      </c>
      <c r="C96" s="304"/>
      <c r="D96" s="304"/>
      <c r="E96" s="304"/>
      <c r="F96" s="304"/>
      <c r="G96" s="304"/>
      <c r="H96" s="304"/>
      <c r="I96" s="304"/>
      <c r="J96" s="304"/>
      <c r="K96" s="304"/>
      <c r="L96" s="304"/>
      <c r="M96" s="304"/>
      <c r="N96" s="304"/>
      <c r="O96" s="304"/>
      <c r="P96" s="47">
        <v>0</v>
      </c>
      <c r="Q96" s="75"/>
      <c r="R96" s="75"/>
    </row>
    <row r="97" spans="1:18">
      <c r="A97" s="57">
        <v>42241</v>
      </c>
      <c r="B97" s="25">
        <v>1070</v>
      </c>
      <c r="C97" s="21">
        <v>1.4</v>
      </c>
      <c r="D97" s="25">
        <v>1</v>
      </c>
      <c r="E97" s="24">
        <v>7.1</v>
      </c>
      <c r="F97" s="25">
        <v>3</v>
      </c>
      <c r="G97" s="25">
        <v>11</v>
      </c>
      <c r="H97" s="25">
        <v>4</v>
      </c>
      <c r="I97" s="24">
        <v>3.8</v>
      </c>
      <c r="J97" s="21">
        <v>0.45</v>
      </c>
      <c r="K97" s="21">
        <v>5.3639999999999999</v>
      </c>
      <c r="L97" s="21">
        <v>5.0958000000000006</v>
      </c>
      <c r="M97" s="21">
        <v>1.341</v>
      </c>
      <c r="N97" s="21">
        <v>0.60345000000000004</v>
      </c>
      <c r="O97" s="21">
        <v>14.750999999999999</v>
      </c>
      <c r="P97" s="47">
        <v>0</v>
      </c>
      <c r="Q97" s="75">
        <v>42249</v>
      </c>
      <c r="R97" s="75">
        <v>42263</v>
      </c>
    </row>
    <row r="98" spans="1:18">
      <c r="A98" s="57">
        <v>42242</v>
      </c>
      <c r="B98" s="25">
        <v>1434</v>
      </c>
      <c r="C98" s="339"/>
      <c r="D98" s="339"/>
      <c r="E98" s="339"/>
      <c r="F98" s="339"/>
      <c r="G98" s="339"/>
      <c r="H98" s="339"/>
      <c r="I98" s="339"/>
      <c r="J98" s="339"/>
      <c r="K98" s="339"/>
      <c r="L98" s="339"/>
      <c r="M98" s="339"/>
      <c r="N98" s="339"/>
      <c r="O98" s="339"/>
      <c r="P98" s="48">
        <v>30</v>
      </c>
      <c r="Q98" s="75"/>
      <c r="R98" s="75"/>
    </row>
    <row r="99" spans="1:18">
      <c r="A99" s="57">
        <v>42243</v>
      </c>
      <c r="B99" s="25">
        <v>1401</v>
      </c>
      <c r="C99" s="340"/>
      <c r="D99" s="340"/>
      <c r="E99" s="340"/>
      <c r="F99" s="340"/>
      <c r="G99" s="340"/>
      <c r="H99" s="340"/>
      <c r="I99" s="340"/>
      <c r="J99" s="340"/>
      <c r="K99" s="340"/>
      <c r="L99" s="340"/>
      <c r="M99" s="340"/>
      <c r="N99" s="340"/>
      <c r="O99" s="340"/>
      <c r="P99" s="47">
        <v>0</v>
      </c>
      <c r="Q99" s="75"/>
      <c r="R99" s="75"/>
    </row>
    <row r="100" spans="1:18">
      <c r="A100" s="57">
        <v>42244</v>
      </c>
      <c r="B100" s="25">
        <v>1173</v>
      </c>
      <c r="C100" s="340"/>
      <c r="D100" s="340"/>
      <c r="E100" s="340"/>
      <c r="F100" s="340"/>
      <c r="G100" s="340"/>
      <c r="H100" s="340"/>
      <c r="I100" s="340"/>
      <c r="J100" s="340"/>
      <c r="K100" s="340"/>
      <c r="L100" s="340"/>
      <c r="M100" s="340"/>
      <c r="N100" s="340"/>
      <c r="O100" s="340"/>
      <c r="P100" s="47">
        <v>0</v>
      </c>
      <c r="Q100" s="75"/>
      <c r="R100" s="75"/>
    </row>
    <row r="101" spans="1:18">
      <c r="A101" s="57">
        <v>42245</v>
      </c>
      <c r="B101" s="25">
        <v>1307</v>
      </c>
      <c r="C101" s="340"/>
      <c r="D101" s="340"/>
      <c r="E101" s="340"/>
      <c r="F101" s="340"/>
      <c r="G101" s="340"/>
      <c r="H101" s="340"/>
      <c r="I101" s="340"/>
      <c r="J101" s="340"/>
      <c r="K101" s="340"/>
      <c r="L101" s="340"/>
      <c r="M101" s="340"/>
      <c r="N101" s="340"/>
      <c r="O101" s="340"/>
      <c r="P101" s="47">
        <v>6</v>
      </c>
      <c r="Q101" s="75"/>
      <c r="R101" s="75"/>
    </row>
    <row r="102" spans="1:18">
      <c r="A102" s="57">
        <v>42246</v>
      </c>
      <c r="B102" s="25">
        <v>977</v>
      </c>
      <c r="C102" s="340"/>
      <c r="D102" s="340"/>
      <c r="E102" s="340"/>
      <c r="F102" s="340"/>
      <c r="G102" s="340"/>
      <c r="H102" s="340"/>
      <c r="I102" s="340"/>
      <c r="J102" s="340"/>
      <c r="K102" s="340"/>
      <c r="L102" s="340"/>
      <c r="M102" s="340"/>
      <c r="N102" s="340"/>
      <c r="O102" s="340"/>
      <c r="P102" s="47">
        <v>0</v>
      </c>
      <c r="Q102" s="75"/>
      <c r="R102" s="75"/>
    </row>
    <row r="103" spans="1:18">
      <c r="A103" s="57">
        <v>42247</v>
      </c>
      <c r="B103" s="25">
        <v>1561</v>
      </c>
      <c r="C103" s="341"/>
      <c r="D103" s="341"/>
      <c r="E103" s="341"/>
      <c r="F103" s="341"/>
      <c r="G103" s="341"/>
      <c r="H103" s="341"/>
      <c r="I103" s="341"/>
      <c r="J103" s="341"/>
      <c r="K103" s="341"/>
      <c r="L103" s="341"/>
      <c r="M103" s="341"/>
      <c r="N103" s="341"/>
      <c r="O103" s="341"/>
      <c r="P103" s="47">
        <v>0</v>
      </c>
      <c r="Q103" s="75"/>
      <c r="R103" s="75"/>
    </row>
    <row r="104" spans="1:18">
      <c r="A104" s="57">
        <v>42248</v>
      </c>
      <c r="B104" s="25">
        <v>1015</v>
      </c>
      <c r="C104" s="22"/>
      <c r="D104" s="22"/>
      <c r="E104" s="22"/>
      <c r="F104" s="22"/>
      <c r="G104" s="22"/>
      <c r="H104" s="22"/>
      <c r="I104" s="22"/>
      <c r="J104" s="22"/>
      <c r="K104" s="22"/>
      <c r="L104" s="22"/>
      <c r="M104" s="22"/>
      <c r="N104" s="22"/>
      <c r="O104" s="22"/>
      <c r="P104" s="47">
        <v>0</v>
      </c>
      <c r="Q104" s="75"/>
      <c r="R104" s="75"/>
    </row>
    <row r="105" spans="1:18">
      <c r="A105" s="57">
        <v>42249</v>
      </c>
      <c r="B105" s="25">
        <v>1614</v>
      </c>
      <c r="C105" s="302"/>
      <c r="D105" s="302"/>
      <c r="E105" s="302"/>
      <c r="F105" s="302"/>
      <c r="G105" s="302"/>
      <c r="H105" s="302"/>
      <c r="I105" s="302"/>
      <c r="J105" s="302"/>
      <c r="K105" s="302"/>
      <c r="L105" s="302"/>
      <c r="M105" s="302"/>
      <c r="N105" s="302"/>
      <c r="O105" s="302"/>
      <c r="P105" s="47">
        <v>0</v>
      </c>
      <c r="Q105" s="75"/>
      <c r="R105" s="75"/>
    </row>
    <row r="106" spans="1:18">
      <c r="A106" s="57">
        <v>42250</v>
      </c>
      <c r="B106" s="25">
        <v>1200</v>
      </c>
      <c r="C106" s="303"/>
      <c r="D106" s="303"/>
      <c r="E106" s="303"/>
      <c r="F106" s="303"/>
      <c r="G106" s="303"/>
      <c r="H106" s="303"/>
      <c r="I106" s="303"/>
      <c r="J106" s="303"/>
      <c r="K106" s="303"/>
      <c r="L106" s="303"/>
      <c r="M106" s="303"/>
      <c r="N106" s="303"/>
      <c r="O106" s="303"/>
      <c r="P106" s="47">
        <v>0</v>
      </c>
      <c r="Q106" s="75"/>
      <c r="R106" s="75"/>
    </row>
    <row r="107" spans="1:18">
      <c r="A107" s="57">
        <v>42251</v>
      </c>
      <c r="B107" s="25">
        <v>1214</v>
      </c>
      <c r="C107" s="303"/>
      <c r="D107" s="303"/>
      <c r="E107" s="303"/>
      <c r="F107" s="303"/>
      <c r="G107" s="303"/>
      <c r="H107" s="303"/>
      <c r="I107" s="303"/>
      <c r="J107" s="303"/>
      <c r="K107" s="303"/>
      <c r="L107" s="303"/>
      <c r="M107" s="303"/>
      <c r="N107" s="303"/>
      <c r="O107" s="303"/>
      <c r="P107" s="47">
        <v>4</v>
      </c>
      <c r="Q107" s="75"/>
      <c r="R107" s="75"/>
    </row>
    <row r="108" spans="1:18">
      <c r="A108" s="57">
        <v>42252</v>
      </c>
      <c r="B108" s="25">
        <v>1155</v>
      </c>
      <c r="C108" s="303"/>
      <c r="D108" s="303"/>
      <c r="E108" s="303"/>
      <c r="F108" s="303"/>
      <c r="G108" s="303"/>
      <c r="H108" s="303"/>
      <c r="I108" s="303"/>
      <c r="J108" s="303"/>
      <c r="K108" s="303"/>
      <c r="L108" s="303"/>
      <c r="M108" s="303"/>
      <c r="N108" s="303"/>
      <c r="O108" s="303"/>
      <c r="P108" s="47">
        <v>0</v>
      </c>
      <c r="Q108" s="75"/>
      <c r="R108" s="75"/>
    </row>
    <row r="109" spans="1:18">
      <c r="A109" s="57">
        <v>42253</v>
      </c>
      <c r="B109" s="25">
        <v>1154</v>
      </c>
      <c r="C109" s="303"/>
      <c r="D109" s="303"/>
      <c r="E109" s="303"/>
      <c r="F109" s="303"/>
      <c r="G109" s="303"/>
      <c r="H109" s="303"/>
      <c r="I109" s="303"/>
      <c r="J109" s="303"/>
      <c r="K109" s="303"/>
      <c r="L109" s="303"/>
      <c r="M109" s="303"/>
      <c r="N109" s="303"/>
      <c r="O109" s="303"/>
      <c r="P109" s="48">
        <v>0</v>
      </c>
      <c r="Q109" s="75"/>
      <c r="R109" s="75"/>
    </row>
    <row r="110" spans="1:18">
      <c r="A110" s="57">
        <v>42254</v>
      </c>
      <c r="B110" s="25">
        <v>1334</v>
      </c>
      <c r="C110" s="304"/>
      <c r="D110" s="304"/>
      <c r="E110" s="304"/>
      <c r="F110" s="304"/>
      <c r="G110" s="304"/>
      <c r="H110" s="304"/>
      <c r="I110" s="304"/>
      <c r="J110" s="304"/>
      <c r="K110" s="304"/>
      <c r="L110" s="304"/>
      <c r="M110" s="304"/>
      <c r="N110" s="304"/>
      <c r="O110" s="304"/>
      <c r="P110" s="47">
        <v>0</v>
      </c>
      <c r="Q110" s="75"/>
      <c r="R110" s="75"/>
    </row>
    <row r="111" spans="1:18">
      <c r="A111" s="57">
        <v>42255</v>
      </c>
      <c r="B111" s="25">
        <v>1154</v>
      </c>
      <c r="C111" s="21">
        <v>0.48</v>
      </c>
      <c r="D111" s="25">
        <v>1</v>
      </c>
      <c r="E111" s="24">
        <v>7.2</v>
      </c>
      <c r="F111" s="25">
        <v>2</v>
      </c>
      <c r="G111" s="25">
        <v>2</v>
      </c>
      <c r="H111" s="25">
        <v>2</v>
      </c>
      <c r="I111" s="24">
        <v>7</v>
      </c>
      <c r="J111" s="21">
        <v>0.15</v>
      </c>
      <c r="K111" s="21">
        <v>2.66</v>
      </c>
      <c r="L111" s="21">
        <v>9.31</v>
      </c>
      <c r="M111" s="21">
        <v>1.33</v>
      </c>
      <c r="N111" s="21">
        <v>0.19950000000000001</v>
      </c>
      <c r="O111" s="21">
        <v>2.66</v>
      </c>
      <c r="P111" s="47">
        <v>0</v>
      </c>
      <c r="Q111" s="75">
        <v>42262</v>
      </c>
      <c r="R111" s="75">
        <v>42263</v>
      </c>
    </row>
    <row r="112" spans="1:18">
      <c r="A112" s="57">
        <v>42256</v>
      </c>
      <c r="B112" s="25">
        <v>1407</v>
      </c>
      <c r="C112" s="339"/>
      <c r="D112" s="339"/>
      <c r="E112" s="339"/>
      <c r="F112" s="339"/>
      <c r="G112" s="339"/>
      <c r="H112" s="339"/>
      <c r="I112" s="339"/>
      <c r="J112" s="339"/>
      <c r="K112" s="339"/>
      <c r="L112" s="339"/>
      <c r="M112" s="339"/>
      <c r="N112" s="339"/>
      <c r="O112" s="339"/>
      <c r="P112" s="47">
        <v>18</v>
      </c>
      <c r="Q112" s="75"/>
      <c r="R112" s="75"/>
    </row>
    <row r="113" spans="1:18">
      <c r="A113" s="57">
        <v>42257</v>
      </c>
      <c r="B113" s="25">
        <v>1176</v>
      </c>
      <c r="C113" s="340"/>
      <c r="D113" s="340"/>
      <c r="E113" s="340"/>
      <c r="F113" s="340"/>
      <c r="G113" s="340"/>
      <c r="H113" s="340"/>
      <c r="I113" s="340"/>
      <c r="J113" s="340"/>
      <c r="K113" s="340"/>
      <c r="L113" s="340"/>
      <c r="M113" s="340"/>
      <c r="N113" s="340"/>
      <c r="O113" s="340"/>
      <c r="P113" s="47">
        <v>0</v>
      </c>
      <c r="Q113" s="75"/>
      <c r="R113" s="75"/>
    </row>
    <row r="114" spans="1:18">
      <c r="A114" s="57">
        <v>42258</v>
      </c>
      <c r="B114" s="25">
        <v>896</v>
      </c>
      <c r="C114" s="340"/>
      <c r="D114" s="340"/>
      <c r="E114" s="340"/>
      <c r="F114" s="340"/>
      <c r="G114" s="340"/>
      <c r="H114" s="340"/>
      <c r="I114" s="340"/>
      <c r="J114" s="340"/>
      <c r="K114" s="340"/>
      <c r="L114" s="340"/>
      <c r="M114" s="340"/>
      <c r="N114" s="340"/>
      <c r="O114" s="340"/>
      <c r="P114" s="47">
        <v>0</v>
      </c>
      <c r="Q114" s="75"/>
      <c r="R114" s="75"/>
    </row>
    <row r="115" spans="1:18">
      <c r="A115" s="57">
        <v>42259</v>
      </c>
      <c r="B115" s="25">
        <v>1381</v>
      </c>
      <c r="C115" s="340"/>
      <c r="D115" s="340"/>
      <c r="E115" s="340"/>
      <c r="F115" s="340"/>
      <c r="G115" s="340"/>
      <c r="H115" s="340"/>
      <c r="I115" s="340"/>
      <c r="J115" s="340"/>
      <c r="K115" s="340"/>
      <c r="L115" s="340"/>
      <c r="M115" s="340"/>
      <c r="N115" s="340"/>
      <c r="O115" s="340"/>
      <c r="P115" s="47">
        <v>0</v>
      </c>
      <c r="Q115" s="75"/>
      <c r="R115" s="75"/>
    </row>
    <row r="116" spans="1:18">
      <c r="A116" s="57">
        <v>42260</v>
      </c>
      <c r="B116" s="25">
        <v>1408</v>
      </c>
      <c r="C116" s="340"/>
      <c r="D116" s="340"/>
      <c r="E116" s="340"/>
      <c r="F116" s="340"/>
      <c r="G116" s="340"/>
      <c r="H116" s="340"/>
      <c r="I116" s="340"/>
      <c r="J116" s="340"/>
      <c r="K116" s="340"/>
      <c r="L116" s="340"/>
      <c r="M116" s="340"/>
      <c r="N116" s="340"/>
      <c r="O116" s="340"/>
      <c r="P116" s="48">
        <v>0</v>
      </c>
      <c r="Q116" s="75"/>
      <c r="R116" s="75"/>
    </row>
    <row r="117" spans="1:18">
      <c r="A117" s="57">
        <v>42261</v>
      </c>
      <c r="B117" s="25">
        <v>732</v>
      </c>
      <c r="C117" s="341"/>
      <c r="D117" s="341"/>
      <c r="E117" s="341"/>
      <c r="F117" s="341"/>
      <c r="G117" s="341"/>
      <c r="H117" s="341"/>
      <c r="I117" s="341"/>
      <c r="J117" s="341"/>
      <c r="K117" s="341"/>
      <c r="L117" s="341"/>
      <c r="M117" s="341"/>
      <c r="N117" s="341"/>
      <c r="O117" s="341"/>
      <c r="P117" s="47">
        <v>0</v>
      </c>
      <c r="Q117" s="75"/>
      <c r="R117" s="75"/>
    </row>
    <row r="118" spans="1:18">
      <c r="A118" s="57">
        <v>42262</v>
      </c>
      <c r="B118" s="25">
        <v>1519</v>
      </c>
      <c r="C118" s="22"/>
      <c r="D118" s="22"/>
      <c r="E118" s="22"/>
      <c r="F118" s="22"/>
      <c r="G118" s="22"/>
      <c r="H118" s="22"/>
      <c r="I118" s="22"/>
      <c r="J118" s="22"/>
      <c r="K118" s="22"/>
      <c r="L118" s="22"/>
      <c r="M118" s="22"/>
      <c r="N118" s="22"/>
      <c r="O118" s="22"/>
      <c r="P118" s="47">
        <v>0</v>
      </c>
      <c r="Q118" s="75"/>
      <c r="R118" s="75"/>
    </row>
    <row r="119" spans="1:18">
      <c r="A119" s="57">
        <v>42263</v>
      </c>
      <c r="B119" s="25">
        <v>1146</v>
      </c>
      <c r="C119" s="302"/>
      <c r="D119" s="302"/>
      <c r="E119" s="302"/>
      <c r="F119" s="302"/>
      <c r="G119" s="302"/>
      <c r="H119" s="302"/>
      <c r="I119" s="302"/>
      <c r="J119" s="302"/>
      <c r="K119" s="302"/>
      <c r="L119" s="302"/>
      <c r="M119" s="302"/>
      <c r="N119" s="302"/>
      <c r="O119" s="302"/>
      <c r="P119" s="47">
        <v>0</v>
      </c>
      <c r="Q119" s="75"/>
      <c r="R119" s="75"/>
    </row>
    <row r="120" spans="1:18">
      <c r="A120" s="57">
        <v>42264</v>
      </c>
      <c r="B120" s="25">
        <v>1343</v>
      </c>
      <c r="C120" s="303"/>
      <c r="D120" s="303"/>
      <c r="E120" s="303"/>
      <c r="F120" s="303"/>
      <c r="G120" s="303"/>
      <c r="H120" s="303"/>
      <c r="I120" s="303"/>
      <c r="J120" s="303"/>
      <c r="K120" s="303"/>
      <c r="L120" s="303"/>
      <c r="M120" s="303"/>
      <c r="N120" s="303"/>
      <c r="O120" s="303"/>
      <c r="P120" s="47">
        <v>0</v>
      </c>
      <c r="Q120" s="75"/>
      <c r="R120" s="75"/>
    </row>
    <row r="121" spans="1:18">
      <c r="A121" s="57">
        <v>42265</v>
      </c>
      <c r="B121" s="25">
        <v>1179</v>
      </c>
      <c r="C121" s="303"/>
      <c r="D121" s="303"/>
      <c r="E121" s="303"/>
      <c r="F121" s="303"/>
      <c r="G121" s="303"/>
      <c r="H121" s="303"/>
      <c r="I121" s="303"/>
      <c r="J121" s="303"/>
      <c r="K121" s="303"/>
      <c r="L121" s="303"/>
      <c r="M121" s="303"/>
      <c r="N121" s="303"/>
      <c r="O121" s="303"/>
      <c r="P121" s="47">
        <v>2</v>
      </c>
      <c r="Q121" s="75"/>
      <c r="R121" s="75"/>
    </row>
    <row r="122" spans="1:18">
      <c r="A122" s="57">
        <v>42266</v>
      </c>
      <c r="B122" s="25">
        <v>1133</v>
      </c>
      <c r="C122" s="303"/>
      <c r="D122" s="303"/>
      <c r="E122" s="303"/>
      <c r="F122" s="303"/>
      <c r="G122" s="303"/>
      <c r="H122" s="303"/>
      <c r="I122" s="303"/>
      <c r="J122" s="303"/>
      <c r="K122" s="303"/>
      <c r="L122" s="303"/>
      <c r="M122" s="303"/>
      <c r="N122" s="303"/>
      <c r="O122" s="303"/>
      <c r="P122" s="47">
        <v>25</v>
      </c>
      <c r="Q122" s="75"/>
      <c r="R122" s="75"/>
    </row>
    <row r="123" spans="1:18">
      <c r="A123" s="57">
        <v>42267</v>
      </c>
      <c r="B123" s="25">
        <v>1650</v>
      </c>
      <c r="C123" s="303"/>
      <c r="D123" s="303"/>
      <c r="E123" s="303"/>
      <c r="F123" s="303"/>
      <c r="G123" s="303"/>
      <c r="H123" s="303"/>
      <c r="I123" s="303"/>
      <c r="J123" s="303"/>
      <c r="K123" s="303"/>
      <c r="L123" s="303"/>
      <c r="M123" s="303"/>
      <c r="N123" s="303"/>
      <c r="O123" s="303"/>
      <c r="P123" s="48">
        <v>6</v>
      </c>
      <c r="Q123" s="75"/>
      <c r="R123" s="75"/>
    </row>
    <row r="124" spans="1:18">
      <c r="A124" s="57">
        <v>42268</v>
      </c>
      <c r="B124" s="25">
        <v>1216</v>
      </c>
      <c r="C124" s="304"/>
      <c r="D124" s="304"/>
      <c r="E124" s="304"/>
      <c r="F124" s="304"/>
      <c r="G124" s="304"/>
      <c r="H124" s="304"/>
      <c r="I124" s="304"/>
      <c r="J124" s="304"/>
      <c r="K124" s="304"/>
      <c r="L124" s="304"/>
      <c r="M124" s="304"/>
      <c r="N124" s="304"/>
      <c r="O124" s="304"/>
      <c r="P124" s="47">
        <v>4</v>
      </c>
      <c r="Q124" s="75"/>
      <c r="R124" s="75"/>
    </row>
    <row r="125" spans="1:18">
      <c r="A125" s="57">
        <v>42269</v>
      </c>
      <c r="B125" s="25">
        <v>1716</v>
      </c>
      <c r="C125" s="21">
        <v>0.4</v>
      </c>
      <c r="D125" s="25">
        <v>1</v>
      </c>
      <c r="E125" s="24">
        <v>7.3</v>
      </c>
      <c r="F125" s="25">
        <v>2</v>
      </c>
      <c r="G125" s="25">
        <v>5</v>
      </c>
      <c r="H125" s="25">
        <v>2</v>
      </c>
      <c r="I125" s="24">
        <v>6.8</v>
      </c>
      <c r="J125" s="21">
        <v>0.17</v>
      </c>
      <c r="K125" s="21">
        <v>2.8359999999999999</v>
      </c>
      <c r="L125" s="21">
        <v>9.6424000000000003</v>
      </c>
      <c r="M125" s="21">
        <v>1.4179999999999999</v>
      </c>
      <c r="N125" s="21">
        <v>0.24106000000000002</v>
      </c>
      <c r="O125" s="21">
        <v>7.09</v>
      </c>
      <c r="P125" s="47">
        <v>0</v>
      </c>
      <c r="Q125" s="75">
        <v>42276</v>
      </c>
      <c r="R125" s="75">
        <v>42290</v>
      </c>
    </row>
    <row r="126" spans="1:18">
      <c r="A126" s="57">
        <v>42270</v>
      </c>
      <c r="B126" s="25">
        <v>990</v>
      </c>
      <c r="C126" s="339"/>
      <c r="D126" s="339"/>
      <c r="E126" s="339"/>
      <c r="F126" s="339"/>
      <c r="G126" s="339"/>
      <c r="H126" s="339"/>
      <c r="I126" s="339"/>
      <c r="J126" s="339"/>
      <c r="K126" s="339"/>
      <c r="L126" s="339"/>
      <c r="M126" s="339"/>
      <c r="N126" s="339"/>
      <c r="O126" s="339"/>
      <c r="P126" s="47">
        <v>0</v>
      </c>
      <c r="Q126" s="75"/>
      <c r="R126" s="75"/>
    </row>
    <row r="127" spans="1:18">
      <c r="A127" s="57">
        <v>42271</v>
      </c>
      <c r="B127" s="25">
        <v>1370</v>
      </c>
      <c r="C127" s="340"/>
      <c r="D127" s="340"/>
      <c r="E127" s="340"/>
      <c r="F127" s="340"/>
      <c r="G127" s="340"/>
      <c r="H127" s="340"/>
      <c r="I127" s="340"/>
      <c r="J127" s="340"/>
      <c r="K127" s="340"/>
      <c r="L127" s="340"/>
      <c r="M127" s="340"/>
      <c r="N127" s="340"/>
      <c r="O127" s="340"/>
      <c r="P127" s="47">
        <v>8</v>
      </c>
      <c r="Q127" s="75"/>
      <c r="R127" s="75"/>
    </row>
    <row r="128" spans="1:18">
      <c r="A128" s="57">
        <v>42272</v>
      </c>
      <c r="B128" s="25">
        <v>959</v>
      </c>
      <c r="C128" s="340"/>
      <c r="D128" s="340"/>
      <c r="E128" s="340"/>
      <c r="F128" s="340"/>
      <c r="G128" s="340"/>
      <c r="H128" s="340"/>
      <c r="I128" s="340"/>
      <c r="J128" s="340"/>
      <c r="K128" s="340"/>
      <c r="L128" s="340"/>
      <c r="M128" s="340"/>
      <c r="N128" s="340"/>
      <c r="O128" s="340"/>
      <c r="P128" s="47">
        <v>0</v>
      </c>
      <c r="Q128" s="75"/>
      <c r="R128" s="75"/>
    </row>
    <row r="129" spans="1:18">
      <c r="A129" s="57">
        <v>42273</v>
      </c>
      <c r="B129" s="25">
        <v>1645</v>
      </c>
      <c r="C129" s="340"/>
      <c r="D129" s="340"/>
      <c r="E129" s="340"/>
      <c r="F129" s="340"/>
      <c r="G129" s="340"/>
      <c r="H129" s="340"/>
      <c r="I129" s="340"/>
      <c r="J129" s="340"/>
      <c r="K129" s="340"/>
      <c r="L129" s="340"/>
      <c r="M129" s="340"/>
      <c r="N129" s="340"/>
      <c r="O129" s="340"/>
      <c r="P129" s="47">
        <v>0</v>
      </c>
      <c r="Q129" s="75"/>
      <c r="R129" s="75"/>
    </row>
    <row r="130" spans="1:18">
      <c r="A130" s="57">
        <v>42274</v>
      </c>
      <c r="B130" s="25">
        <v>1799</v>
      </c>
      <c r="C130" s="340"/>
      <c r="D130" s="340"/>
      <c r="E130" s="340"/>
      <c r="F130" s="340"/>
      <c r="G130" s="340"/>
      <c r="H130" s="340"/>
      <c r="I130" s="340"/>
      <c r="J130" s="340"/>
      <c r="K130" s="340"/>
      <c r="L130" s="340"/>
      <c r="M130" s="340"/>
      <c r="N130" s="340"/>
      <c r="O130" s="340"/>
      <c r="P130" s="47">
        <v>4</v>
      </c>
      <c r="Q130" s="75"/>
      <c r="R130" s="75"/>
    </row>
    <row r="131" spans="1:18">
      <c r="A131" s="57">
        <v>42275</v>
      </c>
      <c r="B131" s="25">
        <v>1298</v>
      </c>
      <c r="C131" s="341"/>
      <c r="D131" s="341"/>
      <c r="E131" s="341"/>
      <c r="F131" s="341"/>
      <c r="G131" s="341"/>
      <c r="H131" s="341"/>
      <c r="I131" s="341"/>
      <c r="J131" s="341"/>
      <c r="K131" s="341"/>
      <c r="L131" s="341"/>
      <c r="M131" s="341"/>
      <c r="N131" s="341"/>
      <c r="O131" s="341"/>
      <c r="P131" s="47">
        <v>19</v>
      </c>
      <c r="Q131" s="75"/>
      <c r="R131" s="75"/>
    </row>
    <row r="132" spans="1:18">
      <c r="A132" s="57">
        <v>42276</v>
      </c>
      <c r="B132" s="25">
        <v>1385</v>
      </c>
      <c r="C132" s="22"/>
      <c r="D132" s="22"/>
      <c r="E132" s="22"/>
      <c r="F132" s="22"/>
      <c r="G132" s="22"/>
      <c r="H132" s="22"/>
      <c r="I132" s="22"/>
      <c r="J132" s="22"/>
      <c r="K132" s="22"/>
      <c r="L132" s="22"/>
      <c r="M132" s="22"/>
      <c r="N132" s="22"/>
      <c r="O132" s="22"/>
      <c r="P132" s="47">
        <v>3</v>
      </c>
      <c r="Q132" s="75"/>
      <c r="R132" s="75"/>
    </row>
    <row r="133" spans="1:18">
      <c r="A133" s="57">
        <v>42277</v>
      </c>
      <c r="B133" s="25">
        <v>1609</v>
      </c>
      <c r="C133" s="302"/>
      <c r="D133" s="302"/>
      <c r="E133" s="302"/>
      <c r="F133" s="302"/>
      <c r="G133" s="302"/>
      <c r="H133" s="302"/>
      <c r="I133" s="302"/>
      <c r="J133" s="302"/>
      <c r="K133" s="302"/>
      <c r="L133" s="302"/>
      <c r="M133" s="302"/>
      <c r="N133" s="302"/>
      <c r="O133" s="302"/>
      <c r="P133" s="48">
        <v>0</v>
      </c>
      <c r="Q133" s="75"/>
      <c r="R133" s="75"/>
    </row>
    <row r="134" spans="1:18">
      <c r="A134" s="57">
        <v>42278</v>
      </c>
      <c r="B134" s="25">
        <v>1030</v>
      </c>
      <c r="C134" s="303"/>
      <c r="D134" s="303"/>
      <c r="E134" s="303"/>
      <c r="F134" s="303"/>
      <c r="G134" s="303"/>
      <c r="H134" s="303"/>
      <c r="I134" s="303"/>
      <c r="J134" s="303"/>
      <c r="K134" s="303"/>
      <c r="L134" s="303"/>
      <c r="M134" s="303"/>
      <c r="N134" s="303"/>
      <c r="O134" s="303"/>
      <c r="P134" s="48">
        <v>0</v>
      </c>
      <c r="Q134" s="75"/>
      <c r="R134" s="75"/>
    </row>
    <row r="135" spans="1:18">
      <c r="A135" s="57">
        <v>42279</v>
      </c>
      <c r="B135" s="25">
        <v>1574</v>
      </c>
      <c r="C135" s="303"/>
      <c r="D135" s="303"/>
      <c r="E135" s="303"/>
      <c r="F135" s="303"/>
      <c r="G135" s="303"/>
      <c r="H135" s="303"/>
      <c r="I135" s="303"/>
      <c r="J135" s="303"/>
      <c r="K135" s="303"/>
      <c r="L135" s="303"/>
      <c r="M135" s="303"/>
      <c r="N135" s="303"/>
      <c r="O135" s="303"/>
      <c r="P135" s="47">
        <v>0</v>
      </c>
      <c r="Q135" s="75"/>
      <c r="R135" s="75"/>
    </row>
    <row r="136" spans="1:18">
      <c r="A136" s="57">
        <v>42280</v>
      </c>
      <c r="B136" s="25">
        <v>1144</v>
      </c>
      <c r="C136" s="303"/>
      <c r="D136" s="303"/>
      <c r="E136" s="303"/>
      <c r="F136" s="303"/>
      <c r="G136" s="303"/>
      <c r="H136" s="303"/>
      <c r="I136" s="303"/>
      <c r="J136" s="303"/>
      <c r="K136" s="303"/>
      <c r="L136" s="303"/>
      <c r="M136" s="303"/>
      <c r="N136" s="303"/>
      <c r="O136" s="303"/>
      <c r="P136" s="47">
        <v>0</v>
      </c>
      <c r="Q136" s="75"/>
      <c r="R136" s="75"/>
    </row>
    <row r="137" spans="1:18">
      <c r="A137" s="57">
        <v>42281</v>
      </c>
      <c r="B137" s="25">
        <v>1348</v>
      </c>
      <c r="C137" s="303"/>
      <c r="D137" s="303"/>
      <c r="E137" s="303"/>
      <c r="F137" s="303"/>
      <c r="G137" s="303"/>
      <c r="H137" s="303"/>
      <c r="I137" s="303"/>
      <c r="J137" s="303"/>
      <c r="K137" s="303"/>
      <c r="L137" s="303"/>
      <c r="M137" s="303"/>
      <c r="N137" s="303"/>
      <c r="O137" s="303"/>
      <c r="P137" s="47">
        <v>0</v>
      </c>
      <c r="Q137" s="75"/>
      <c r="R137" s="75"/>
    </row>
    <row r="138" spans="1:18">
      <c r="A138" s="57">
        <v>42282</v>
      </c>
      <c r="B138" s="25">
        <v>1343</v>
      </c>
      <c r="C138" s="304"/>
      <c r="D138" s="304"/>
      <c r="E138" s="304"/>
      <c r="F138" s="304"/>
      <c r="G138" s="304"/>
      <c r="H138" s="304"/>
      <c r="I138" s="304"/>
      <c r="J138" s="304"/>
      <c r="K138" s="304"/>
      <c r="L138" s="304"/>
      <c r="M138" s="304"/>
      <c r="N138" s="304"/>
      <c r="O138" s="304"/>
      <c r="P138" s="47">
        <v>0</v>
      </c>
      <c r="Q138" s="75"/>
      <c r="R138" s="75"/>
    </row>
    <row r="139" spans="1:18">
      <c r="A139" s="57">
        <v>42283</v>
      </c>
      <c r="B139" s="25">
        <v>1655</v>
      </c>
      <c r="C139" s="21">
        <v>0.49</v>
      </c>
      <c r="D139" s="25">
        <v>1</v>
      </c>
      <c r="E139" s="24">
        <v>7.1</v>
      </c>
      <c r="F139" s="25">
        <v>33</v>
      </c>
      <c r="G139" s="25">
        <v>6</v>
      </c>
      <c r="H139" s="25">
        <v>3</v>
      </c>
      <c r="I139" s="24">
        <v>6</v>
      </c>
      <c r="J139" s="21">
        <v>0.21</v>
      </c>
      <c r="K139" s="21">
        <v>3.7709999999999999</v>
      </c>
      <c r="L139" s="21">
        <v>7.5419999999999998</v>
      </c>
      <c r="M139" s="21">
        <v>1.2569999999999999</v>
      </c>
      <c r="N139" s="21">
        <v>0.26396999999999998</v>
      </c>
      <c r="O139" s="21">
        <v>7.5419999999999998</v>
      </c>
      <c r="P139" s="47">
        <v>0</v>
      </c>
      <c r="Q139" s="75">
        <v>42289</v>
      </c>
      <c r="R139" s="75">
        <v>42290</v>
      </c>
    </row>
    <row r="140" spans="1:18">
      <c r="A140" s="57">
        <v>42284</v>
      </c>
      <c r="B140" s="25">
        <v>733</v>
      </c>
      <c r="C140" s="339"/>
      <c r="D140" s="339"/>
      <c r="E140" s="339"/>
      <c r="F140" s="339"/>
      <c r="G140" s="339"/>
      <c r="H140" s="339"/>
      <c r="I140" s="339"/>
      <c r="J140" s="339"/>
      <c r="K140" s="339"/>
      <c r="L140" s="339"/>
      <c r="M140" s="339"/>
      <c r="N140" s="339"/>
      <c r="O140" s="339"/>
      <c r="P140" s="47">
        <v>0</v>
      </c>
      <c r="Q140" s="75"/>
      <c r="R140" s="75"/>
    </row>
    <row r="141" spans="1:18">
      <c r="A141" s="57">
        <v>42285</v>
      </c>
      <c r="B141" s="25">
        <v>1499</v>
      </c>
      <c r="C141" s="340"/>
      <c r="D141" s="340"/>
      <c r="E141" s="340"/>
      <c r="F141" s="340"/>
      <c r="G141" s="340"/>
      <c r="H141" s="340"/>
      <c r="I141" s="340"/>
      <c r="J141" s="340"/>
      <c r="K141" s="340"/>
      <c r="L141" s="340"/>
      <c r="M141" s="340"/>
      <c r="N141" s="340"/>
      <c r="O141" s="340"/>
      <c r="P141" s="47">
        <v>0</v>
      </c>
      <c r="Q141" s="75"/>
      <c r="R141" s="75"/>
    </row>
    <row r="142" spans="1:18">
      <c r="A142" s="57">
        <v>42286</v>
      </c>
      <c r="B142" s="25">
        <v>1116</v>
      </c>
      <c r="C142" s="340"/>
      <c r="D142" s="340"/>
      <c r="E142" s="340"/>
      <c r="F142" s="340"/>
      <c r="G142" s="340"/>
      <c r="H142" s="340"/>
      <c r="I142" s="340"/>
      <c r="J142" s="340"/>
      <c r="K142" s="340"/>
      <c r="L142" s="340"/>
      <c r="M142" s="340"/>
      <c r="N142" s="340"/>
      <c r="O142" s="340"/>
      <c r="P142" s="47">
        <v>0</v>
      </c>
      <c r="Q142" s="75"/>
      <c r="R142" s="75"/>
    </row>
    <row r="143" spans="1:18">
      <c r="A143" s="57">
        <v>42287</v>
      </c>
      <c r="B143" s="25">
        <v>1112</v>
      </c>
      <c r="C143" s="340"/>
      <c r="D143" s="340"/>
      <c r="E143" s="340"/>
      <c r="F143" s="340"/>
      <c r="G143" s="340"/>
      <c r="H143" s="340"/>
      <c r="I143" s="340"/>
      <c r="J143" s="340"/>
      <c r="K143" s="340"/>
      <c r="L143" s="340"/>
      <c r="M143" s="340"/>
      <c r="N143" s="340"/>
      <c r="O143" s="340"/>
      <c r="P143" s="47">
        <v>0</v>
      </c>
      <c r="Q143" s="75"/>
      <c r="R143" s="75"/>
    </row>
    <row r="144" spans="1:18">
      <c r="A144" s="57">
        <v>42288</v>
      </c>
      <c r="B144" s="25">
        <v>1349</v>
      </c>
      <c r="C144" s="340"/>
      <c r="D144" s="340"/>
      <c r="E144" s="340"/>
      <c r="F144" s="340"/>
      <c r="G144" s="340"/>
      <c r="H144" s="340"/>
      <c r="I144" s="340"/>
      <c r="J144" s="340"/>
      <c r="K144" s="340"/>
      <c r="L144" s="340"/>
      <c r="M144" s="340"/>
      <c r="N144" s="340"/>
      <c r="O144" s="340"/>
      <c r="P144" s="47">
        <v>0</v>
      </c>
      <c r="Q144" s="75"/>
      <c r="R144" s="75"/>
    </row>
    <row r="145" spans="1:18">
      <c r="A145" s="57">
        <v>42289</v>
      </c>
      <c r="B145" s="25">
        <v>1194</v>
      </c>
      <c r="C145" s="341"/>
      <c r="D145" s="341"/>
      <c r="E145" s="341"/>
      <c r="F145" s="341"/>
      <c r="G145" s="341"/>
      <c r="H145" s="341"/>
      <c r="I145" s="341"/>
      <c r="J145" s="341"/>
      <c r="K145" s="341"/>
      <c r="L145" s="341"/>
      <c r="M145" s="341"/>
      <c r="N145" s="341"/>
      <c r="O145" s="341"/>
      <c r="P145" s="47">
        <v>0</v>
      </c>
      <c r="Q145" s="75"/>
      <c r="R145" s="75"/>
    </row>
    <row r="146" spans="1:18">
      <c r="A146" s="57">
        <v>42290</v>
      </c>
      <c r="B146" s="25">
        <v>1006</v>
      </c>
      <c r="C146" s="22"/>
      <c r="D146" s="22"/>
      <c r="E146" s="22"/>
      <c r="F146" s="22"/>
      <c r="G146" s="22"/>
      <c r="H146" s="22"/>
      <c r="I146" s="22"/>
      <c r="J146" s="22"/>
      <c r="K146" s="22"/>
      <c r="L146" s="22"/>
      <c r="M146" s="22"/>
      <c r="N146" s="22"/>
      <c r="O146" s="22"/>
      <c r="P146" s="47">
        <v>0</v>
      </c>
      <c r="Q146" s="75"/>
      <c r="R146" s="75"/>
    </row>
    <row r="147" spans="1:18">
      <c r="A147" s="57">
        <v>42291</v>
      </c>
      <c r="B147" s="25">
        <v>1165</v>
      </c>
      <c r="C147" s="302"/>
      <c r="D147" s="302"/>
      <c r="E147" s="302"/>
      <c r="F147" s="302"/>
      <c r="G147" s="302"/>
      <c r="H147" s="302"/>
      <c r="I147" s="302"/>
      <c r="J147" s="302"/>
      <c r="K147" s="302"/>
      <c r="L147" s="302"/>
      <c r="M147" s="302"/>
      <c r="N147" s="302"/>
      <c r="O147" s="302"/>
      <c r="P147" s="47">
        <v>0</v>
      </c>
      <c r="Q147" s="75"/>
      <c r="R147" s="75"/>
    </row>
    <row r="148" spans="1:18">
      <c r="A148" s="57">
        <v>42292</v>
      </c>
      <c r="B148" s="25">
        <v>1143</v>
      </c>
      <c r="C148" s="303"/>
      <c r="D148" s="303"/>
      <c r="E148" s="303"/>
      <c r="F148" s="303"/>
      <c r="G148" s="303"/>
      <c r="H148" s="303"/>
      <c r="I148" s="303"/>
      <c r="J148" s="303"/>
      <c r="K148" s="303"/>
      <c r="L148" s="303"/>
      <c r="M148" s="303"/>
      <c r="N148" s="303"/>
      <c r="O148" s="303"/>
      <c r="P148" s="47">
        <v>4</v>
      </c>
      <c r="Q148" s="75"/>
      <c r="R148" s="75"/>
    </row>
    <row r="149" spans="1:18">
      <c r="A149" s="57">
        <v>42293</v>
      </c>
      <c r="B149" s="25">
        <v>1265</v>
      </c>
      <c r="C149" s="303"/>
      <c r="D149" s="303"/>
      <c r="E149" s="303"/>
      <c r="F149" s="303"/>
      <c r="G149" s="303"/>
      <c r="H149" s="303"/>
      <c r="I149" s="303"/>
      <c r="J149" s="303"/>
      <c r="K149" s="303"/>
      <c r="L149" s="303"/>
      <c r="M149" s="303"/>
      <c r="N149" s="303"/>
      <c r="O149" s="303"/>
      <c r="P149" s="47">
        <v>0</v>
      </c>
      <c r="Q149" s="75"/>
      <c r="R149" s="75"/>
    </row>
    <row r="150" spans="1:18">
      <c r="A150" s="57">
        <v>42294</v>
      </c>
      <c r="B150" s="25">
        <v>1181</v>
      </c>
      <c r="C150" s="303"/>
      <c r="D150" s="303"/>
      <c r="E150" s="303"/>
      <c r="F150" s="303"/>
      <c r="G150" s="303"/>
      <c r="H150" s="303"/>
      <c r="I150" s="303"/>
      <c r="J150" s="303"/>
      <c r="K150" s="303"/>
      <c r="L150" s="303"/>
      <c r="M150" s="303"/>
      <c r="N150" s="303"/>
      <c r="O150" s="303"/>
      <c r="P150" s="48">
        <v>0</v>
      </c>
      <c r="Q150" s="75"/>
      <c r="R150" s="75"/>
    </row>
    <row r="151" spans="1:18">
      <c r="A151" s="57">
        <v>42295</v>
      </c>
      <c r="B151" s="25">
        <v>1338</v>
      </c>
      <c r="C151" s="303"/>
      <c r="D151" s="303"/>
      <c r="E151" s="303"/>
      <c r="F151" s="303"/>
      <c r="G151" s="303"/>
      <c r="H151" s="303"/>
      <c r="I151" s="303"/>
      <c r="J151" s="303"/>
      <c r="K151" s="303"/>
      <c r="L151" s="303"/>
      <c r="M151" s="303"/>
      <c r="N151" s="303"/>
      <c r="O151" s="303"/>
      <c r="P151" s="47">
        <v>0</v>
      </c>
      <c r="Q151" s="75"/>
      <c r="R151" s="75"/>
    </row>
    <row r="152" spans="1:18">
      <c r="A152" s="57">
        <v>42296</v>
      </c>
      <c r="B152" s="25">
        <v>1098</v>
      </c>
      <c r="C152" s="304"/>
      <c r="D152" s="304"/>
      <c r="E152" s="304"/>
      <c r="F152" s="304"/>
      <c r="G152" s="304"/>
      <c r="H152" s="304"/>
      <c r="I152" s="304"/>
      <c r="J152" s="304"/>
      <c r="K152" s="304"/>
      <c r="L152" s="304"/>
      <c r="M152" s="304"/>
      <c r="N152" s="304"/>
      <c r="O152" s="304"/>
      <c r="P152" s="47">
        <v>0</v>
      </c>
      <c r="Q152" s="75"/>
      <c r="R152" s="75"/>
    </row>
    <row r="153" spans="1:18">
      <c r="A153" s="57">
        <v>42297</v>
      </c>
      <c r="B153" s="25">
        <v>1110</v>
      </c>
      <c r="C153" s="21">
        <v>0.47</v>
      </c>
      <c r="D153" s="25">
        <v>1</v>
      </c>
      <c r="E153" s="24">
        <v>7.8</v>
      </c>
      <c r="F153" s="25">
        <v>6</v>
      </c>
      <c r="G153" s="25">
        <v>7</v>
      </c>
      <c r="H153" s="25">
        <v>2</v>
      </c>
      <c r="I153" s="24">
        <v>6.4</v>
      </c>
      <c r="J153" s="21">
        <v>0.21</v>
      </c>
      <c r="K153" s="21">
        <v>2.19</v>
      </c>
      <c r="L153" s="21">
        <v>7.008</v>
      </c>
      <c r="M153" s="21">
        <v>1.095</v>
      </c>
      <c r="N153" s="21">
        <v>0.22994999999999999</v>
      </c>
      <c r="O153" s="21">
        <v>7.665</v>
      </c>
      <c r="P153" s="47">
        <v>0</v>
      </c>
      <c r="Q153" s="75">
        <v>42304</v>
      </c>
      <c r="R153" s="75">
        <v>42314</v>
      </c>
    </row>
    <row r="154" spans="1:18">
      <c r="A154" s="57">
        <v>42298</v>
      </c>
      <c r="B154" s="25">
        <v>1035</v>
      </c>
      <c r="C154" s="339"/>
      <c r="D154" s="339"/>
      <c r="E154" s="339"/>
      <c r="F154" s="339"/>
      <c r="G154" s="339"/>
      <c r="H154" s="339"/>
      <c r="I154" s="339"/>
      <c r="J154" s="339"/>
      <c r="K154" s="339"/>
      <c r="L154" s="339"/>
      <c r="M154" s="339"/>
      <c r="N154" s="339"/>
      <c r="O154" s="339"/>
      <c r="P154" s="47">
        <v>0</v>
      </c>
      <c r="Q154" s="75"/>
      <c r="R154" s="75"/>
    </row>
    <row r="155" spans="1:18">
      <c r="A155" s="57">
        <v>42299</v>
      </c>
      <c r="B155" s="25">
        <v>430</v>
      </c>
      <c r="C155" s="340"/>
      <c r="D155" s="340"/>
      <c r="E155" s="340"/>
      <c r="F155" s="340"/>
      <c r="G155" s="340"/>
      <c r="H155" s="340"/>
      <c r="I155" s="340"/>
      <c r="J155" s="340"/>
      <c r="K155" s="340"/>
      <c r="L155" s="340"/>
      <c r="M155" s="340"/>
      <c r="N155" s="340"/>
      <c r="O155" s="340"/>
      <c r="P155" s="47">
        <v>0</v>
      </c>
      <c r="Q155" s="75"/>
      <c r="R155" s="75"/>
    </row>
    <row r="156" spans="1:18">
      <c r="A156" s="57">
        <v>42300</v>
      </c>
      <c r="B156" s="25">
        <v>1737</v>
      </c>
      <c r="C156" s="340"/>
      <c r="D156" s="340"/>
      <c r="E156" s="340"/>
      <c r="F156" s="340"/>
      <c r="G156" s="340"/>
      <c r="H156" s="340"/>
      <c r="I156" s="340"/>
      <c r="J156" s="340"/>
      <c r="K156" s="340"/>
      <c r="L156" s="340"/>
      <c r="M156" s="340"/>
      <c r="N156" s="340"/>
      <c r="O156" s="340"/>
      <c r="P156" s="47">
        <v>0</v>
      </c>
      <c r="Q156" s="75"/>
      <c r="R156" s="75"/>
    </row>
    <row r="157" spans="1:18">
      <c r="A157" s="57">
        <v>42301</v>
      </c>
      <c r="B157" s="25">
        <v>1227</v>
      </c>
      <c r="C157" s="340"/>
      <c r="D157" s="340"/>
      <c r="E157" s="340"/>
      <c r="F157" s="340"/>
      <c r="G157" s="340"/>
      <c r="H157" s="340"/>
      <c r="I157" s="340"/>
      <c r="J157" s="340"/>
      <c r="K157" s="340"/>
      <c r="L157" s="340"/>
      <c r="M157" s="340"/>
      <c r="N157" s="340"/>
      <c r="O157" s="340"/>
      <c r="P157" s="47">
        <v>2</v>
      </c>
      <c r="Q157" s="75"/>
      <c r="R157" s="75"/>
    </row>
    <row r="158" spans="1:18">
      <c r="A158" s="57">
        <v>42302</v>
      </c>
      <c r="B158" s="25">
        <v>1031</v>
      </c>
      <c r="C158" s="340"/>
      <c r="D158" s="340"/>
      <c r="E158" s="340"/>
      <c r="F158" s="340"/>
      <c r="G158" s="340"/>
      <c r="H158" s="340"/>
      <c r="I158" s="340"/>
      <c r="J158" s="340"/>
      <c r="K158" s="340"/>
      <c r="L158" s="340"/>
      <c r="M158" s="340"/>
      <c r="N158" s="340"/>
      <c r="O158" s="340"/>
      <c r="P158" s="47">
        <v>0</v>
      </c>
      <c r="Q158" s="75"/>
      <c r="R158" s="75"/>
    </row>
    <row r="159" spans="1:18">
      <c r="A159" s="57">
        <v>42303</v>
      </c>
      <c r="B159" s="25">
        <v>1274</v>
      </c>
      <c r="C159" s="341"/>
      <c r="D159" s="341"/>
      <c r="E159" s="341"/>
      <c r="F159" s="341"/>
      <c r="G159" s="341"/>
      <c r="H159" s="341"/>
      <c r="I159" s="341"/>
      <c r="J159" s="341"/>
      <c r="K159" s="341"/>
      <c r="L159" s="341"/>
      <c r="M159" s="341"/>
      <c r="N159" s="341"/>
      <c r="O159" s="341"/>
      <c r="P159" s="47">
        <v>0</v>
      </c>
      <c r="Q159" s="75"/>
      <c r="R159" s="75"/>
    </row>
    <row r="160" spans="1:18">
      <c r="A160" s="57">
        <v>42304</v>
      </c>
      <c r="B160" s="25">
        <v>898</v>
      </c>
      <c r="C160" s="22"/>
      <c r="D160" s="22"/>
      <c r="E160" s="22"/>
      <c r="F160" s="22"/>
      <c r="G160" s="22"/>
      <c r="H160" s="22"/>
      <c r="I160" s="22"/>
      <c r="J160" s="22"/>
      <c r="K160" s="22"/>
      <c r="L160" s="22"/>
      <c r="M160" s="22"/>
      <c r="N160" s="22"/>
      <c r="O160" s="22"/>
      <c r="P160" s="47">
        <v>0</v>
      </c>
      <c r="Q160" s="75"/>
      <c r="R160" s="75"/>
    </row>
    <row r="161" spans="1:18">
      <c r="A161" s="57">
        <v>42305</v>
      </c>
      <c r="B161" s="25">
        <v>651</v>
      </c>
      <c r="C161" s="100"/>
      <c r="D161" s="100"/>
      <c r="E161" s="100"/>
      <c r="F161" s="100"/>
      <c r="G161" s="100"/>
      <c r="H161" s="100"/>
      <c r="I161" s="100"/>
      <c r="J161" s="100"/>
      <c r="K161" s="100"/>
      <c r="L161" s="100"/>
      <c r="M161" s="100"/>
      <c r="N161" s="100"/>
      <c r="O161" s="100"/>
      <c r="P161" s="47">
        <v>5</v>
      </c>
      <c r="Q161" s="75"/>
      <c r="R161" s="75"/>
    </row>
    <row r="162" spans="1:18">
      <c r="A162" s="57">
        <v>42306</v>
      </c>
      <c r="B162" s="25">
        <v>1550</v>
      </c>
      <c r="C162" s="21">
        <v>0.31</v>
      </c>
      <c r="D162" s="21">
        <v>1</v>
      </c>
      <c r="E162" s="24">
        <v>6.7</v>
      </c>
      <c r="F162" s="25">
        <v>7</v>
      </c>
      <c r="G162" s="25">
        <v>12</v>
      </c>
      <c r="H162" s="25">
        <v>3</v>
      </c>
      <c r="I162" s="24">
        <v>5.6</v>
      </c>
      <c r="J162" s="21">
        <v>0.36</v>
      </c>
      <c r="K162" s="21">
        <v>3.1859999999999999</v>
      </c>
      <c r="L162" s="21">
        <v>5.9471999999999996</v>
      </c>
      <c r="M162" s="21">
        <v>1.0620000000000001</v>
      </c>
      <c r="N162" s="21">
        <v>0.38231999999999999</v>
      </c>
      <c r="O162" s="21">
        <v>12.744</v>
      </c>
      <c r="P162" s="47">
        <v>2</v>
      </c>
      <c r="Q162" s="75">
        <v>42319</v>
      </c>
      <c r="R162" s="75">
        <v>42333</v>
      </c>
    </row>
    <row r="163" spans="1:18">
      <c r="A163" s="57">
        <v>42307</v>
      </c>
      <c r="B163" s="25">
        <v>700</v>
      </c>
      <c r="C163" s="302"/>
      <c r="D163" s="302"/>
      <c r="E163" s="302"/>
      <c r="F163" s="302"/>
      <c r="G163" s="302"/>
      <c r="H163" s="302"/>
      <c r="I163" s="302"/>
      <c r="J163" s="302"/>
      <c r="K163" s="302"/>
      <c r="L163" s="302"/>
      <c r="M163" s="302"/>
      <c r="N163" s="302"/>
      <c r="O163" s="302"/>
      <c r="P163" s="48">
        <v>2</v>
      </c>
      <c r="Q163" s="75"/>
      <c r="R163" s="75"/>
    </row>
    <row r="164" spans="1:18">
      <c r="A164" s="57">
        <v>42308</v>
      </c>
      <c r="B164" s="25">
        <v>830</v>
      </c>
      <c r="C164" s="303"/>
      <c r="D164" s="303"/>
      <c r="E164" s="303"/>
      <c r="F164" s="303"/>
      <c r="G164" s="303"/>
      <c r="H164" s="303"/>
      <c r="I164" s="303"/>
      <c r="J164" s="303"/>
      <c r="K164" s="303"/>
      <c r="L164" s="303"/>
      <c r="M164" s="303"/>
      <c r="N164" s="303"/>
      <c r="O164" s="303"/>
      <c r="P164" s="47">
        <v>0</v>
      </c>
      <c r="Q164" s="75"/>
      <c r="R164" s="75"/>
    </row>
    <row r="165" spans="1:18">
      <c r="A165" s="57">
        <v>42309</v>
      </c>
      <c r="B165" s="25">
        <v>1718</v>
      </c>
      <c r="C165" s="303"/>
      <c r="D165" s="303"/>
      <c r="E165" s="303"/>
      <c r="F165" s="303"/>
      <c r="G165" s="303"/>
      <c r="H165" s="303"/>
      <c r="I165" s="303"/>
      <c r="J165" s="303"/>
      <c r="K165" s="303"/>
      <c r="L165" s="303"/>
      <c r="M165" s="303"/>
      <c r="N165" s="303"/>
      <c r="O165" s="303"/>
      <c r="P165" s="47">
        <v>0</v>
      </c>
      <c r="Q165" s="75"/>
      <c r="R165" s="75"/>
    </row>
    <row r="166" spans="1:18">
      <c r="A166" s="57">
        <v>42310</v>
      </c>
      <c r="B166" s="25">
        <v>830</v>
      </c>
      <c r="C166" s="304"/>
      <c r="D166" s="304"/>
      <c r="E166" s="304"/>
      <c r="F166" s="304"/>
      <c r="G166" s="304"/>
      <c r="H166" s="304"/>
      <c r="I166" s="304"/>
      <c r="J166" s="304"/>
      <c r="K166" s="304"/>
      <c r="L166" s="304"/>
      <c r="M166" s="304"/>
      <c r="N166" s="304"/>
      <c r="O166" s="304"/>
      <c r="P166" s="47">
        <v>0</v>
      </c>
      <c r="Q166" s="75"/>
      <c r="R166" s="75"/>
    </row>
    <row r="167" spans="1:18">
      <c r="A167" s="57">
        <v>42311</v>
      </c>
      <c r="B167" s="25">
        <v>864</v>
      </c>
      <c r="C167" s="21">
        <v>0.34</v>
      </c>
      <c r="D167" s="25">
        <v>1</v>
      </c>
      <c r="E167" s="24">
        <v>7.2</v>
      </c>
      <c r="F167" s="25">
        <v>84</v>
      </c>
      <c r="G167" s="25">
        <v>1</v>
      </c>
      <c r="H167" s="25">
        <v>2</v>
      </c>
      <c r="I167" s="24">
        <v>4</v>
      </c>
      <c r="J167" s="21">
        <v>0.08</v>
      </c>
      <c r="K167" s="21">
        <v>2.1520000000000001</v>
      </c>
      <c r="L167" s="21">
        <v>4.3040000000000003</v>
      </c>
      <c r="M167" s="21">
        <v>1.0760000000000001</v>
      </c>
      <c r="N167" s="21">
        <v>8.6080000000000004E-2</v>
      </c>
      <c r="O167" s="21">
        <v>1.0760000000000001</v>
      </c>
      <c r="P167" s="47">
        <v>0</v>
      </c>
      <c r="Q167" s="75">
        <v>42319</v>
      </c>
      <c r="R167" s="75">
        <v>42333</v>
      </c>
    </row>
    <row r="168" spans="1:18">
      <c r="A168" s="57">
        <v>42312</v>
      </c>
      <c r="B168" s="25">
        <v>1582</v>
      </c>
      <c r="C168" s="339"/>
      <c r="D168" s="339"/>
      <c r="E168" s="339"/>
      <c r="F168" s="339"/>
      <c r="G168" s="339"/>
      <c r="H168" s="339"/>
      <c r="I168" s="339"/>
      <c r="J168" s="339"/>
      <c r="K168" s="339"/>
      <c r="L168" s="339"/>
      <c r="M168" s="339"/>
      <c r="N168" s="339"/>
      <c r="O168" s="339"/>
      <c r="P168" s="47">
        <v>14</v>
      </c>
      <c r="Q168" s="75"/>
      <c r="R168" s="75"/>
    </row>
    <row r="169" spans="1:18">
      <c r="A169" s="57">
        <v>42313</v>
      </c>
      <c r="B169" s="25">
        <v>718</v>
      </c>
      <c r="C169" s="340"/>
      <c r="D169" s="340"/>
      <c r="E169" s="340"/>
      <c r="F169" s="340"/>
      <c r="G169" s="340"/>
      <c r="H169" s="340"/>
      <c r="I169" s="340"/>
      <c r="J169" s="340"/>
      <c r="K169" s="340"/>
      <c r="L169" s="340"/>
      <c r="M169" s="340"/>
      <c r="N169" s="340"/>
      <c r="O169" s="340"/>
      <c r="P169" s="47">
        <v>6</v>
      </c>
      <c r="Q169" s="75"/>
      <c r="R169" s="75"/>
    </row>
    <row r="170" spans="1:18">
      <c r="A170" s="57">
        <v>42314</v>
      </c>
      <c r="B170" s="25">
        <v>1263</v>
      </c>
      <c r="C170" s="340"/>
      <c r="D170" s="340"/>
      <c r="E170" s="340"/>
      <c r="F170" s="340"/>
      <c r="G170" s="340"/>
      <c r="H170" s="340"/>
      <c r="I170" s="340"/>
      <c r="J170" s="340"/>
      <c r="K170" s="340"/>
      <c r="L170" s="340"/>
      <c r="M170" s="340"/>
      <c r="N170" s="340"/>
      <c r="O170" s="340"/>
      <c r="P170" s="47">
        <v>12</v>
      </c>
      <c r="Q170" s="75"/>
      <c r="R170" s="75"/>
    </row>
    <row r="171" spans="1:18">
      <c r="A171" s="57">
        <v>42315</v>
      </c>
      <c r="B171" s="25">
        <v>891</v>
      </c>
      <c r="C171" s="340"/>
      <c r="D171" s="340"/>
      <c r="E171" s="340"/>
      <c r="F171" s="340"/>
      <c r="G171" s="340"/>
      <c r="H171" s="340"/>
      <c r="I171" s="340"/>
      <c r="J171" s="340"/>
      <c r="K171" s="340"/>
      <c r="L171" s="340"/>
      <c r="M171" s="340"/>
      <c r="N171" s="340"/>
      <c r="O171" s="340"/>
      <c r="P171" s="47">
        <v>9</v>
      </c>
      <c r="Q171" s="75"/>
      <c r="R171" s="75"/>
    </row>
    <row r="172" spans="1:18">
      <c r="A172" s="57">
        <v>42316</v>
      </c>
      <c r="B172" s="25">
        <v>1646</v>
      </c>
      <c r="C172" s="340"/>
      <c r="D172" s="340"/>
      <c r="E172" s="340"/>
      <c r="F172" s="340"/>
      <c r="G172" s="340"/>
      <c r="H172" s="340"/>
      <c r="I172" s="340"/>
      <c r="J172" s="340"/>
      <c r="K172" s="340"/>
      <c r="L172" s="340"/>
      <c r="M172" s="340"/>
      <c r="N172" s="340"/>
      <c r="O172" s="340"/>
      <c r="P172" s="47">
        <v>0</v>
      </c>
      <c r="Q172" s="75"/>
      <c r="R172" s="75"/>
    </row>
    <row r="173" spans="1:18">
      <c r="A173" s="57">
        <v>42317</v>
      </c>
      <c r="B173" s="25">
        <v>1389</v>
      </c>
      <c r="C173" s="341"/>
      <c r="D173" s="341"/>
      <c r="E173" s="341"/>
      <c r="F173" s="341"/>
      <c r="G173" s="341"/>
      <c r="H173" s="341"/>
      <c r="I173" s="341"/>
      <c r="J173" s="341"/>
      <c r="K173" s="341"/>
      <c r="L173" s="341"/>
      <c r="M173" s="341"/>
      <c r="N173" s="341"/>
      <c r="O173" s="341"/>
      <c r="P173" s="47">
        <v>3</v>
      </c>
      <c r="Q173" s="75"/>
      <c r="R173" s="75"/>
    </row>
    <row r="174" spans="1:18">
      <c r="A174" s="57">
        <v>42318</v>
      </c>
      <c r="B174" s="25">
        <v>1330</v>
      </c>
      <c r="C174" s="22"/>
      <c r="D174" s="22"/>
      <c r="E174" s="22"/>
      <c r="F174" s="22"/>
      <c r="G174" s="22"/>
      <c r="H174" s="22"/>
      <c r="I174" s="22"/>
      <c r="J174" s="22"/>
      <c r="K174" s="22"/>
      <c r="L174" s="22"/>
      <c r="M174" s="22"/>
      <c r="N174" s="22"/>
      <c r="O174" s="22"/>
      <c r="P174" s="47">
        <v>22</v>
      </c>
      <c r="Q174" s="75"/>
      <c r="R174" s="75"/>
    </row>
    <row r="175" spans="1:18">
      <c r="A175" s="57">
        <v>42319</v>
      </c>
      <c r="B175" s="25">
        <v>1074</v>
      </c>
      <c r="C175" s="302"/>
      <c r="D175" s="302"/>
      <c r="E175" s="302"/>
      <c r="F175" s="302"/>
      <c r="G175" s="302"/>
      <c r="H175" s="302"/>
      <c r="I175" s="302"/>
      <c r="J175" s="302"/>
      <c r="K175" s="302"/>
      <c r="L175" s="302"/>
      <c r="M175" s="302"/>
      <c r="N175" s="302"/>
      <c r="O175" s="302"/>
      <c r="P175" s="47">
        <v>0</v>
      </c>
      <c r="Q175" s="75"/>
      <c r="R175" s="75"/>
    </row>
    <row r="176" spans="1:18">
      <c r="A176" s="57">
        <v>42320</v>
      </c>
      <c r="B176" s="25">
        <v>1017</v>
      </c>
      <c r="C176" s="303"/>
      <c r="D176" s="303"/>
      <c r="E176" s="303"/>
      <c r="F176" s="303"/>
      <c r="G176" s="303"/>
      <c r="H176" s="303"/>
      <c r="I176" s="303"/>
      <c r="J176" s="303"/>
      <c r="K176" s="303"/>
      <c r="L176" s="303"/>
      <c r="M176" s="303"/>
      <c r="N176" s="303"/>
      <c r="O176" s="303"/>
      <c r="P176" s="47">
        <v>0</v>
      </c>
      <c r="Q176" s="75"/>
      <c r="R176" s="75"/>
    </row>
    <row r="177" spans="1:18">
      <c r="A177" s="57">
        <v>42321</v>
      </c>
      <c r="B177" s="25">
        <v>1310</v>
      </c>
      <c r="C177" s="303"/>
      <c r="D177" s="303"/>
      <c r="E177" s="303"/>
      <c r="F177" s="303"/>
      <c r="G177" s="303"/>
      <c r="H177" s="303"/>
      <c r="I177" s="303"/>
      <c r="J177" s="303"/>
      <c r="K177" s="303"/>
      <c r="L177" s="303"/>
      <c r="M177" s="303"/>
      <c r="N177" s="303"/>
      <c r="O177" s="303"/>
      <c r="P177" s="47">
        <v>0</v>
      </c>
      <c r="Q177" s="75"/>
      <c r="R177" s="75"/>
    </row>
    <row r="178" spans="1:18">
      <c r="A178" s="57">
        <v>42322</v>
      </c>
      <c r="B178" s="25">
        <v>1387</v>
      </c>
      <c r="C178" s="303"/>
      <c r="D178" s="303"/>
      <c r="E178" s="303"/>
      <c r="F178" s="303"/>
      <c r="G178" s="303"/>
      <c r="H178" s="303"/>
      <c r="I178" s="303"/>
      <c r="J178" s="303"/>
      <c r="K178" s="303"/>
      <c r="L178" s="303"/>
      <c r="M178" s="303"/>
      <c r="N178" s="303"/>
      <c r="O178" s="303"/>
      <c r="P178" s="47">
        <v>0</v>
      </c>
      <c r="Q178" s="75"/>
      <c r="R178" s="75"/>
    </row>
    <row r="179" spans="1:18">
      <c r="A179" s="57">
        <v>42323</v>
      </c>
      <c r="B179" s="25">
        <v>1350</v>
      </c>
      <c r="C179" s="303"/>
      <c r="D179" s="303"/>
      <c r="E179" s="303"/>
      <c r="F179" s="303"/>
      <c r="G179" s="303"/>
      <c r="H179" s="303"/>
      <c r="I179" s="303"/>
      <c r="J179" s="303"/>
      <c r="K179" s="303"/>
      <c r="L179" s="303"/>
      <c r="M179" s="303"/>
      <c r="N179" s="303"/>
      <c r="O179" s="303"/>
      <c r="P179" s="47">
        <v>23</v>
      </c>
      <c r="Q179" s="75"/>
      <c r="R179" s="75"/>
    </row>
    <row r="180" spans="1:18">
      <c r="A180" s="57">
        <v>42324</v>
      </c>
      <c r="B180" s="25">
        <v>1337</v>
      </c>
      <c r="C180" s="304"/>
      <c r="D180" s="304"/>
      <c r="E180" s="304"/>
      <c r="F180" s="304"/>
      <c r="G180" s="304"/>
      <c r="H180" s="304"/>
      <c r="I180" s="304"/>
      <c r="J180" s="304"/>
      <c r="K180" s="304"/>
      <c r="L180" s="304"/>
      <c r="M180" s="304"/>
      <c r="N180" s="304"/>
      <c r="O180" s="304"/>
      <c r="P180" s="47">
        <v>10</v>
      </c>
      <c r="Q180" s="75"/>
      <c r="R180" s="75"/>
    </row>
    <row r="181" spans="1:18">
      <c r="A181" s="57">
        <v>42325</v>
      </c>
      <c r="B181" s="25">
        <v>1095</v>
      </c>
      <c r="C181" s="21">
        <v>0.46</v>
      </c>
      <c r="D181" s="25">
        <v>1</v>
      </c>
      <c r="E181" s="24">
        <v>6.7</v>
      </c>
      <c r="F181" s="25">
        <v>10</v>
      </c>
      <c r="G181" s="25">
        <v>4</v>
      </c>
      <c r="H181" s="25">
        <v>2</v>
      </c>
      <c r="I181" s="24">
        <v>3.5</v>
      </c>
      <c r="J181" s="21">
        <v>0.13</v>
      </c>
      <c r="K181" s="21">
        <v>2.6379999999999999</v>
      </c>
      <c r="L181" s="21">
        <v>4.6165000000000003</v>
      </c>
      <c r="M181" s="21">
        <v>1.319</v>
      </c>
      <c r="N181" s="21">
        <v>0.17147000000000001</v>
      </c>
      <c r="O181" s="21">
        <v>5.2759999999999998</v>
      </c>
      <c r="P181" s="47">
        <v>10</v>
      </c>
      <c r="Q181" s="75">
        <v>42332</v>
      </c>
      <c r="R181" s="75">
        <v>42346</v>
      </c>
    </row>
    <row r="182" spans="1:18">
      <c r="A182" s="57">
        <v>42326</v>
      </c>
      <c r="B182" s="25">
        <v>1347</v>
      </c>
      <c r="C182" s="339"/>
      <c r="D182" s="339"/>
      <c r="E182" s="339"/>
      <c r="F182" s="339"/>
      <c r="G182" s="339"/>
      <c r="H182" s="339"/>
      <c r="I182" s="339"/>
      <c r="J182" s="339"/>
      <c r="K182" s="339"/>
      <c r="L182" s="339"/>
      <c r="M182" s="339"/>
      <c r="N182" s="339"/>
      <c r="O182" s="339"/>
      <c r="P182" s="47">
        <v>2</v>
      </c>
      <c r="Q182" s="75"/>
      <c r="R182" s="75"/>
    </row>
    <row r="183" spans="1:18">
      <c r="A183" s="57">
        <v>42327</v>
      </c>
      <c r="B183" s="25">
        <v>912</v>
      </c>
      <c r="C183" s="340"/>
      <c r="D183" s="340"/>
      <c r="E183" s="340"/>
      <c r="F183" s="340"/>
      <c r="G183" s="340"/>
      <c r="H183" s="340"/>
      <c r="I183" s="340"/>
      <c r="J183" s="340"/>
      <c r="K183" s="340"/>
      <c r="L183" s="340"/>
      <c r="M183" s="340"/>
      <c r="N183" s="340"/>
      <c r="O183" s="340"/>
      <c r="P183" s="47">
        <v>0</v>
      </c>
      <c r="Q183" s="75"/>
      <c r="R183" s="75"/>
    </row>
    <row r="184" spans="1:18">
      <c r="A184" s="57">
        <v>42328</v>
      </c>
      <c r="B184" s="25">
        <v>1554</v>
      </c>
      <c r="C184" s="340"/>
      <c r="D184" s="340"/>
      <c r="E184" s="340"/>
      <c r="F184" s="340"/>
      <c r="G184" s="340"/>
      <c r="H184" s="340"/>
      <c r="I184" s="340"/>
      <c r="J184" s="340"/>
      <c r="K184" s="340"/>
      <c r="L184" s="340"/>
      <c r="M184" s="340"/>
      <c r="N184" s="340"/>
      <c r="O184" s="340"/>
      <c r="P184" s="47">
        <v>0</v>
      </c>
      <c r="Q184" s="75"/>
      <c r="R184" s="75"/>
    </row>
    <row r="185" spans="1:18">
      <c r="A185" s="57">
        <v>42329</v>
      </c>
      <c r="B185" s="25">
        <v>1311</v>
      </c>
      <c r="C185" s="340"/>
      <c r="D185" s="340"/>
      <c r="E185" s="340"/>
      <c r="F185" s="340"/>
      <c r="G185" s="340"/>
      <c r="H185" s="340"/>
      <c r="I185" s="340"/>
      <c r="J185" s="340"/>
      <c r="K185" s="340"/>
      <c r="L185" s="340"/>
      <c r="M185" s="340"/>
      <c r="N185" s="340"/>
      <c r="O185" s="340"/>
      <c r="P185" s="47">
        <v>0</v>
      </c>
      <c r="Q185" s="75"/>
      <c r="R185" s="75"/>
    </row>
    <row r="186" spans="1:18">
      <c r="A186" s="57">
        <v>42330</v>
      </c>
      <c r="B186" s="25">
        <v>1267</v>
      </c>
      <c r="C186" s="340"/>
      <c r="D186" s="340"/>
      <c r="E186" s="340"/>
      <c r="F186" s="340"/>
      <c r="G186" s="340"/>
      <c r="H186" s="340"/>
      <c r="I186" s="340"/>
      <c r="J186" s="340"/>
      <c r="K186" s="340"/>
      <c r="L186" s="340"/>
      <c r="M186" s="340"/>
      <c r="N186" s="340"/>
      <c r="O186" s="340"/>
      <c r="P186" s="47">
        <v>0</v>
      </c>
      <c r="Q186" s="75"/>
      <c r="R186" s="75"/>
    </row>
    <row r="187" spans="1:18">
      <c r="A187" s="57">
        <v>42331</v>
      </c>
      <c r="B187" s="25">
        <v>1335</v>
      </c>
      <c r="C187" s="341"/>
      <c r="D187" s="341"/>
      <c r="E187" s="341"/>
      <c r="F187" s="341"/>
      <c r="G187" s="341"/>
      <c r="H187" s="341"/>
      <c r="I187" s="341"/>
      <c r="J187" s="341"/>
      <c r="K187" s="341"/>
      <c r="L187" s="341"/>
      <c r="M187" s="341"/>
      <c r="N187" s="341"/>
      <c r="O187" s="341"/>
      <c r="P187" s="47">
        <v>0</v>
      </c>
      <c r="Q187" s="75"/>
      <c r="R187" s="75"/>
    </row>
    <row r="188" spans="1:18">
      <c r="A188" s="57">
        <v>42332</v>
      </c>
      <c r="B188" s="25">
        <v>861</v>
      </c>
      <c r="C188" s="22"/>
      <c r="D188" s="22"/>
      <c r="E188" s="22"/>
      <c r="F188" s="22"/>
      <c r="G188" s="22"/>
      <c r="H188" s="22"/>
      <c r="I188" s="22"/>
      <c r="J188" s="22"/>
      <c r="K188" s="22"/>
      <c r="L188" s="22"/>
      <c r="M188" s="22"/>
      <c r="N188" s="22"/>
      <c r="O188" s="22"/>
      <c r="P188" s="47">
        <v>31</v>
      </c>
      <c r="Q188" s="75"/>
      <c r="R188" s="75"/>
    </row>
    <row r="189" spans="1:18">
      <c r="A189" s="57">
        <v>42333</v>
      </c>
      <c r="B189" s="25">
        <v>1740</v>
      </c>
      <c r="C189" s="302"/>
      <c r="D189" s="302"/>
      <c r="E189" s="302"/>
      <c r="F189" s="302"/>
      <c r="G189" s="302"/>
      <c r="H189" s="302"/>
      <c r="I189" s="302"/>
      <c r="J189" s="302"/>
      <c r="K189" s="302"/>
      <c r="L189" s="302"/>
      <c r="M189" s="302"/>
      <c r="N189" s="302"/>
      <c r="O189" s="302"/>
      <c r="P189" s="47">
        <v>0</v>
      </c>
      <c r="Q189" s="75"/>
      <c r="R189" s="75"/>
    </row>
    <row r="190" spans="1:18">
      <c r="A190" s="57">
        <v>42334</v>
      </c>
      <c r="B190" s="25">
        <v>1140</v>
      </c>
      <c r="C190" s="303"/>
      <c r="D190" s="303"/>
      <c r="E190" s="303"/>
      <c r="F190" s="303"/>
      <c r="G190" s="303"/>
      <c r="H190" s="303"/>
      <c r="I190" s="303"/>
      <c r="J190" s="303"/>
      <c r="K190" s="303"/>
      <c r="L190" s="303"/>
      <c r="M190" s="303"/>
      <c r="N190" s="303"/>
      <c r="O190" s="303"/>
      <c r="P190" s="47">
        <v>0</v>
      </c>
      <c r="Q190" s="75"/>
      <c r="R190" s="75"/>
    </row>
    <row r="191" spans="1:18">
      <c r="A191" s="57">
        <v>42335</v>
      </c>
      <c r="B191" s="25">
        <v>997</v>
      </c>
      <c r="C191" s="303"/>
      <c r="D191" s="303"/>
      <c r="E191" s="303"/>
      <c r="F191" s="303"/>
      <c r="G191" s="303"/>
      <c r="H191" s="303"/>
      <c r="I191" s="303"/>
      <c r="J191" s="303"/>
      <c r="K191" s="303"/>
      <c r="L191" s="303"/>
      <c r="M191" s="303"/>
      <c r="N191" s="303"/>
      <c r="O191" s="303"/>
      <c r="P191" s="47">
        <v>0</v>
      </c>
      <c r="Q191" s="75"/>
      <c r="R191" s="75"/>
    </row>
    <row r="192" spans="1:18">
      <c r="A192" s="57">
        <v>42336</v>
      </c>
      <c r="B192" s="25">
        <v>1257</v>
      </c>
      <c r="C192" s="303"/>
      <c r="D192" s="303"/>
      <c r="E192" s="303"/>
      <c r="F192" s="303"/>
      <c r="G192" s="303"/>
      <c r="H192" s="303"/>
      <c r="I192" s="303"/>
      <c r="J192" s="303"/>
      <c r="K192" s="303"/>
      <c r="L192" s="303"/>
      <c r="M192" s="303"/>
      <c r="N192" s="303"/>
      <c r="O192" s="303"/>
      <c r="P192" s="47">
        <v>0</v>
      </c>
      <c r="Q192" s="75"/>
      <c r="R192" s="75"/>
    </row>
    <row r="193" spans="1:18">
      <c r="A193" s="57">
        <v>42337</v>
      </c>
      <c r="B193" s="25">
        <v>1295</v>
      </c>
      <c r="C193" s="303"/>
      <c r="D193" s="303"/>
      <c r="E193" s="303"/>
      <c r="F193" s="303"/>
      <c r="G193" s="303"/>
      <c r="H193" s="303"/>
      <c r="I193" s="303"/>
      <c r="J193" s="303"/>
      <c r="K193" s="303"/>
      <c r="L193" s="303"/>
      <c r="M193" s="303"/>
      <c r="N193" s="303"/>
      <c r="O193" s="303"/>
      <c r="P193" s="47">
        <v>2</v>
      </c>
      <c r="Q193" s="75"/>
      <c r="R193" s="75"/>
    </row>
    <row r="194" spans="1:18">
      <c r="A194" s="57">
        <v>42338</v>
      </c>
      <c r="B194" s="25">
        <v>1577</v>
      </c>
      <c r="C194" s="304"/>
      <c r="D194" s="304"/>
      <c r="E194" s="304"/>
      <c r="F194" s="304"/>
      <c r="G194" s="304"/>
      <c r="H194" s="304"/>
      <c r="I194" s="304"/>
      <c r="J194" s="304"/>
      <c r="K194" s="304"/>
      <c r="L194" s="304"/>
      <c r="M194" s="304"/>
      <c r="N194" s="304"/>
      <c r="O194" s="304"/>
      <c r="P194" s="47">
        <v>31</v>
      </c>
      <c r="Q194" s="75"/>
      <c r="R194" s="75"/>
    </row>
    <row r="195" spans="1:18">
      <c r="A195" s="57">
        <v>42339</v>
      </c>
      <c r="B195" s="25">
        <v>1859</v>
      </c>
      <c r="C195" s="21">
        <v>1.7</v>
      </c>
      <c r="D195" s="25">
        <v>1</v>
      </c>
      <c r="E195" s="24">
        <v>7.2</v>
      </c>
      <c r="F195" s="25">
        <v>1</v>
      </c>
      <c r="G195" s="25">
        <v>5</v>
      </c>
      <c r="H195" s="25">
        <v>3</v>
      </c>
      <c r="I195" s="24">
        <v>4.5999999999999996</v>
      </c>
      <c r="J195" s="21">
        <v>0.1</v>
      </c>
      <c r="K195" s="21">
        <v>4.7039999999999997</v>
      </c>
      <c r="L195" s="21">
        <v>7.2127999999999997</v>
      </c>
      <c r="M195" s="21">
        <v>1.5680000000000001</v>
      </c>
      <c r="N195" s="21">
        <v>0.15680000000000002</v>
      </c>
      <c r="O195" s="21">
        <v>7.84</v>
      </c>
      <c r="P195" s="47">
        <v>0</v>
      </c>
      <c r="Q195" s="75">
        <v>42353</v>
      </c>
      <c r="R195" s="75">
        <v>42367</v>
      </c>
    </row>
    <row r="196" spans="1:18">
      <c r="A196" s="57">
        <v>42340</v>
      </c>
      <c r="B196" s="25">
        <v>1134</v>
      </c>
      <c r="C196" s="339"/>
      <c r="D196" s="339"/>
      <c r="E196" s="339"/>
      <c r="F196" s="339"/>
      <c r="G196" s="339"/>
      <c r="H196" s="339"/>
      <c r="I196" s="339"/>
      <c r="J196" s="339"/>
      <c r="K196" s="339"/>
      <c r="L196" s="339"/>
      <c r="M196" s="339"/>
      <c r="N196" s="339"/>
      <c r="O196" s="339"/>
      <c r="P196" s="47">
        <v>1</v>
      </c>
      <c r="Q196" s="75"/>
      <c r="R196" s="75"/>
    </row>
    <row r="197" spans="1:18">
      <c r="A197" s="57">
        <v>42341</v>
      </c>
      <c r="B197" s="25">
        <v>1417</v>
      </c>
      <c r="C197" s="340"/>
      <c r="D197" s="340"/>
      <c r="E197" s="340"/>
      <c r="F197" s="340"/>
      <c r="G197" s="340"/>
      <c r="H197" s="340"/>
      <c r="I197" s="340"/>
      <c r="J197" s="340"/>
      <c r="K197" s="340"/>
      <c r="L197" s="340"/>
      <c r="M197" s="340"/>
      <c r="N197" s="340"/>
      <c r="O197" s="340"/>
      <c r="P197" s="47">
        <v>26</v>
      </c>
      <c r="Q197" s="75"/>
      <c r="R197" s="75"/>
    </row>
    <row r="198" spans="1:18">
      <c r="A198" s="57">
        <v>42342</v>
      </c>
      <c r="B198" s="25">
        <v>1590</v>
      </c>
      <c r="C198" s="340"/>
      <c r="D198" s="340"/>
      <c r="E198" s="340"/>
      <c r="F198" s="340"/>
      <c r="G198" s="340"/>
      <c r="H198" s="340"/>
      <c r="I198" s="340"/>
      <c r="J198" s="340"/>
      <c r="K198" s="340"/>
      <c r="L198" s="340"/>
      <c r="M198" s="340"/>
      <c r="N198" s="340"/>
      <c r="O198" s="340"/>
      <c r="P198" s="47">
        <v>0</v>
      </c>
      <c r="Q198" s="75"/>
      <c r="R198" s="75"/>
    </row>
    <row r="199" spans="1:18">
      <c r="A199" s="57">
        <v>42343</v>
      </c>
      <c r="B199" s="25">
        <v>1233</v>
      </c>
      <c r="C199" s="340"/>
      <c r="D199" s="340"/>
      <c r="E199" s="340"/>
      <c r="F199" s="340"/>
      <c r="G199" s="340"/>
      <c r="H199" s="340"/>
      <c r="I199" s="340"/>
      <c r="J199" s="340"/>
      <c r="K199" s="340"/>
      <c r="L199" s="340"/>
      <c r="M199" s="340"/>
      <c r="N199" s="340"/>
      <c r="O199" s="340"/>
      <c r="P199" s="47">
        <v>3</v>
      </c>
      <c r="Q199" s="75"/>
      <c r="R199" s="75"/>
    </row>
    <row r="200" spans="1:18">
      <c r="A200" s="57">
        <v>42344</v>
      </c>
      <c r="B200" s="25">
        <v>1267</v>
      </c>
      <c r="C200" s="340"/>
      <c r="D200" s="340"/>
      <c r="E200" s="340"/>
      <c r="F200" s="340"/>
      <c r="G200" s="340"/>
      <c r="H200" s="340"/>
      <c r="I200" s="340"/>
      <c r="J200" s="340"/>
      <c r="K200" s="340"/>
      <c r="L200" s="340"/>
      <c r="M200" s="340"/>
      <c r="N200" s="340"/>
      <c r="O200" s="340"/>
      <c r="P200" s="47">
        <v>0</v>
      </c>
      <c r="Q200" s="75"/>
      <c r="R200" s="75"/>
    </row>
    <row r="201" spans="1:18">
      <c r="A201" s="57">
        <v>42345</v>
      </c>
      <c r="B201" s="25">
        <v>1588</v>
      </c>
      <c r="C201" s="341"/>
      <c r="D201" s="341"/>
      <c r="E201" s="341"/>
      <c r="F201" s="341"/>
      <c r="G201" s="341"/>
      <c r="H201" s="341"/>
      <c r="I201" s="341"/>
      <c r="J201" s="341"/>
      <c r="K201" s="341"/>
      <c r="L201" s="341"/>
      <c r="M201" s="341"/>
      <c r="N201" s="341"/>
      <c r="O201" s="341"/>
      <c r="P201" s="47">
        <v>0</v>
      </c>
      <c r="Q201" s="75"/>
      <c r="R201" s="75"/>
    </row>
    <row r="202" spans="1:18">
      <c r="A202" s="57">
        <v>42346</v>
      </c>
      <c r="B202" s="25">
        <v>1146</v>
      </c>
      <c r="C202" s="22"/>
      <c r="D202" s="22"/>
      <c r="E202" s="22"/>
      <c r="F202" s="22"/>
      <c r="G202" s="22"/>
      <c r="H202" s="22"/>
      <c r="I202" s="22"/>
      <c r="J202" s="22"/>
      <c r="K202" s="22"/>
      <c r="L202" s="22"/>
      <c r="M202" s="22"/>
      <c r="N202" s="22"/>
      <c r="O202" s="22"/>
      <c r="P202" s="47">
        <v>0</v>
      </c>
      <c r="Q202" s="75"/>
      <c r="R202" s="75"/>
    </row>
    <row r="203" spans="1:18">
      <c r="A203" s="57">
        <v>42347</v>
      </c>
      <c r="B203" s="25">
        <v>1313</v>
      </c>
      <c r="C203" s="302"/>
      <c r="D203" s="302"/>
      <c r="E203" s="302"/>
      <c r="F203" s="302"/>
      <c r="G203" s="302"/>
      <c r="H203" s="302"/>
      <c r="I203" s="302"/>
      <c r="J203" s="302"/>
      <c r="K203" s="302"/>
      <c r="L203" s="302"/>
      <c r="M203" s="302"/>
      <c r="N203" s="302"/>
      <c r="O203" s="302"/>
      <c r="P203" s="47">
        <v>0</v>
      </c>
      <c r="Q203" s="75"/>
      <c r="R203" s="75"/>
    </row>
    <row r="204" spans="1:18">
      <c r="A204" s="57">
        <v>42348</v>
      </c>
      <c r="B204" s="25">
        <v>815</v>
      </c>
      <c r="C204" s="303"/>
      <c r="D204" s="303"/>
      <c r="E204" s="303"/>
      <c r="F204" s="303"/>
      <c r="G204" s="303"/>
      <c r="H204" s="303"/>
      <c r="I204" s="303"/>
      <c r="J204" s="303"/>
      <c r="K204" s="303"/>
      <c r="L204" s="303"/>
      <c r="M204" s="303"/>
      <c r="N204" s="303"/>
      <c r="O204" s="303"/>
      <c r="P204" s="47">
        <v>10</v>
      </c>
      <c r="Q204" s="75"/>
      <c r="R204" s="75"/>
    </row>
    <row r="205" spans="1:18">
      <c r="A205" s="57">
        <v>42349</v>
      </c>
      <c r="B205" s="25">
        <v>1395</v>
      </c>
      <c r="C205" s="303"/>
      <c r="D205" s="303"/>
      <c r="E205" s="303"/>
      <c r="F205" s="303"/>
      <c r="G205" s="303"/>
      <c r="H205" s="303"/>
      <c r="I205" s="303"/>
      <c r="J205" s="303"/>
      <c r="K205" s="303"/>
      <c r="L205" s="303"/>
      <c r="M205" s="303"/>
      <c r="N205" s="303"/>
      <c r="O205" s="303"/>
      <c r="P205" s="47">
        <v>0</v>
      </c>
      <c r="Q205" s="75"/>
      <c r="R205" s="75"/>
    </row>
    <row r="206" spans="1:18">
      <c r="A206" s="57">
        <v>42350</v>
      </c>
      <c r="B206" s="25">
        <v>945</v>
      </c>
      <c r="C206" s="303"/>
      <c r="D206" s="303"/>
      <c r="E206" s="303"/>
      <c r="F206" s="303"/>
      <c r="G206" s="303"/>
      <c r="H206" s="303"/>
      <c r="I206" s="303"/>
      <c r="J206" s="303"/>
      <c r="K206" s="303"/>
      <c r="L206" s="303"/>
      <c r="M206" s="303"/>
      <c r="N206" s="303"/>
      <c r="O206" s="303"/>
      <c r="P206" s="47">
        <v>0</v>
      </c>
      <c r="Q206" s="75"/>
      <c r="R206" s="75"/>
    </row>
    <row r="207" spans="1:18">
      <c r="A207" s="57">
        <v>42351</v>
      </c>
      <c r="B207" s="25">
        <v>1986</v>
      </c>
      <c r="C207" s="303"/>
      <c r="D207" s="303"/>
      <c r="E207" s="303"/>
      <c r="F207" s="303"/>
      <c r="G207" s="303"/>
      <c r="H207" s="303"/>
      <c r="I207" s="303"/>
      <c r="J207" s="303"/>
      <c r="K207" s="303"/>
      <c r="L207" s="303"/>
      <c r="M207" s="303"/>
      <c r="N207" s="303"/>
      <c r="O207" s="303"/>
      <c r="P207" s="47">
        <v>2</v>
      </c>
      <c r="Q207" s="75"/>
      <c r="R207" s="75"/>
    </row>
    <row r="208" spans="1:18">
      <c r="A208" s="57">
        <v>42352</v>
      </c>
      <c r="B208" s="25">
        <v>1413</v>
      </c>
      <c r="C208" s="304"/>
      <c r="D208" s="304"/>
      <c r="E208" s="304"/>
      <c r="F208" s="304"/>
      <c r="G208" s="304"/>
      <c r="H208" s="304"/>
      <c r="I208" s="304"/>
      <c r="J208" s="304"/>
      <c r="K208" s="304"/>
      <c r="L208" s="304"/>
      <c r="M208" s="304"/>
      <c r="N208" s="304"/>
      <c r="O208" s="304"/>
      <c r="P208" s="47">
        <v>0</v>
      </c>
      <c r="Q208" s="75"/>
      <c r="R208" s="75"/>
    </row>
    <row r="209" spans="1:18">
      <c r="A209" s="57">
        <v>42353</v>
      </c>
      <c r="B209" s="25">
        <v>1424</v>
      </c>
      <c r="C209" s="21">
        <v>0.22</v>
      </c>
      <c r="D209" s="25">
        <v>1</v>
      </c>
      <c r="E209" s="24">
        <v>8.5</v>
      </c>
      <c r="F209" s="25">
        <v>1</v>
      </c>
      <c r="G209" s="25">
        <v>2</v>
      </c>
      <c r="H209" s="25">
        <v>2</v>
      </c>
      <c r="I209" s="24">
        <v>2.7</v>
      </c>
      <c r="J209" s="21">
        <v>0.09</v>
      </c>
      <c r="K209" s="21">
        <v>2.41</v>
      </c>
      <c r="L209" s="21">
        <v>3.2534999999999998</v>
      </c>
      <c r="M209" s="21">
        <v>1.2050000000000001</v>
      </c>
      <c r="N209" s="21">
        <v>0.10845</v>
      </c>
      <c r="O209" s="21">
        <v>2.41</v>
      </c>
      <c r="P209" s="47">
        <v>0</v>
      </c>
      <c r="Q209" s="75">
        <v>42359</v>
      </c>
      <c r="R209" s="75">
        <v>42367</v>
      </c>
    </row>
    <row r="210" spans="1:18">
      <c r="A210" s="57">
        <v>42354</v>
      </c>
      <c r="B210" s="25">
        <v>1200</v>
      </c>
      <c r="C210" s="339"/>
      <c r="D210" s="339"/>
      <c r="E210" s="339"/>
      <c r="F210" s="339"/>
      <c r="G210" s="339"/>
      <c r="H210" s="339"/>
      <c r="I210" s="339"/>
      <c r="J210" s="339"/>
      <c r="K210" s="339"/>
      <c r="L210" s="339"/>
      <c r="M210" s="339"/>
      <c r="N210" s="339"/>
      <c r="O210" s="339"/>
      <c r="P210" s="47">
        <v>1</v>
      </c>
      <c r="Q210" s="75"/>
      <c r="R210" s="75"/>
    </row>
    <row r="211" spans="1:18">
      <c r="A211" s="57">
        <v>42355</v>
      </c>
      <c r="B211" s="25">
        <v>1198</v>
      </c>
      <c r="C211" s="340"/>
      <c r="D211" s="340"/>
      <c r="E211" s="340"/>
      <c r="F211" s="340"/>
      <c r="G211" s="340"/>
      <c r="H211" s="340"/>
      <c r="I211" s="340"/>
      <c r="J211" s="340"/>
      <c r="K211" s="340"/>
      <c r="L211" s="340"/>
      <c r="M211" s="340"/>
      <c r="N211" s="340"/>
      <c r="O211" s="340"/>
      <c r="P211" s="47">
        <v>20</v>
      </c>
      <c r="Q211" s="75"/>
      <c r="R211" s="75"/>
    </row>
    <row r="212" spans="1:18">
      <c r="A212" s="57">
        <v>42356</v>
      </c>
      <c r="B212" s="25">
        <v>1646</v>
      </c>
      <c r="C212" s="340"/>
      <c r="D212" s="340"/>
      <c r="E212" s="340"/>
      <c r="F212" s="340"/>
      <c r="G212" s="340"/>
      <c r="H212" s="340"/>
      <c r="I212" s="340"/>
      <c r="J212" s="340"/>
      <c r="K212" s="340"/>
      <c r="L212" s="340"/>
      <c r="M212" s="340"/>
      <c r="N212" s="340"/>
      <c r="O212" s="340"/>
      <c r="P212" s="47">
        <v>11</v>
      </c>
      <c r="Q212" s="75"/>
      <c r="R212" s="75"/>
    </row>
    <row r="213" spans="1:18">
      <c r="A213" s="57">
        <v>42357</v>
      </c>
      <c r="B213" s="25">
        <v>1356</v>
      </c>
      <c r="C213" s="340"/>
      <c r="D213" s="340"/>
      <c r="E213" s="340"/>
      <c r="F213" s="340"/>
      <c r="G213" s="340"/>
      <c r="H213" s="340"/>
      <c r="I213" s="340"/>
      <c r="J213" s="340"/>
      <c r="K213" s="340"/>
      <c r="L213" s="340"/>
      <c r="M213" s="340"/>
      <c r="N213" s="340"/>
      <c r="O213" s="340"/>
      <c r="P213" s="47">
        <v>0</v>
      </c>
      <c r="Q213" s="75"/>
      <c r="R213" s="75"/>
    </row>
    <row r="214" spans="1:18">
      <c r="A214" s="57">
        <v>42358</v>
      </c>
      <c r="B214" s="25">
        <v>1311</v>
      </c>
      <c r="C214" s="340"/>
      <c r="D214" s="340"/>
      <c r="E214" s="340"/>
      <c r="F214" s="340"/>
      <c r="G214" s="340"/>
      <c r="H214" s="340"/>
      <c r="I214" s="340"/>
      <c r="J214" s="340"/>
      <c r="K214" s="340"/>
      <c r="L214" s="340"/>
      <c r="M214" s="340"/>
      <c r="N214" s="340"/>
      <c r="O214" s="340"/>
      <c r="P214" s="47">
        <v>0</v>
      </c>
      <c r="Q214" s="75"/>
      <c r="R214" s="75"/>
    </row>
    <row r="215" spans="1:18">
      <c r="A215" s="57">
        <v>42359</v>
      </c>
      <c r="B215" s="25">
        <v>1224</v>
      </c>
      <c r="C215" s="341"/>
      <c r="D215" s="341"/>
      <c r="E215" s="341"/>
      <c r="F215" s="341"/>
      <c r="G215" s="341"/>
      <c r="H215" s="341"/>
      <c r="I215" s="341"/>
      <c r="J215" s="341"/>
      <c r="K215" s="341"/>
      <c r="L215" s="341"/>
      <c r="M215" s="341"/>
      <c r="N215" s="341"/>
      <c r="O215" s="341"/>
      <c r="P215" s="47">
        <v>0</v>
      </c>
      <c r="Q215" s="75"/>
      <c r="R215" s="75"/>
    </row>
    <row r="216" spans="1:18">
      <c r="A216" s="57">
        <v>42360</v>
      </c>
      <c r="B216" s="25">
        <v>1677</v>
      </c>
      <c r="C216" s="22"/>
      <c r="D216" s="22"/>
      <c r="E216" s="22"/>
      <c r="F216" s="22"/>
      <c r="G216" s="22"/>
      <c r="H216" s="22"/>
      <c r="I216" s="22"/>
      <c r="J216" s="22"/>
      <c r="K216" s="22"/>
      <c r="L216" s="22"/>
      <c r="M216" s="22"/>
      <c r="N216" s="22"/>
      <c r="O216" s="22"/>
      <c r="P216" s="47">
        <v>0</v>
      </c>
      <c r="Q216" s="75"/>
      <c r="R216" s="75"/>
    </row>
    <row r="217" spans="1:18">
      <c r="A217" s="57">
        <v>42361</v>
      </c>
      <c r="B217" s="25">
        <v>1308</v>
      </c>
      <c r="C217" s="302"/>
      <c r="D217" s="302"/>
      <c r="E217" s="302"/>
      <c r="F217" s="302"/>
      <c r="G217" s="302"/>
      <c r="H217" s="302"/>
      <c r="I217" s="302"/>
      <c r="J217" s="302"/>
      <c r="K217" s="302"/>
      <c r="L217" s="302"/>
      <c r="M217" s="302"/>
      <c r="N217" s="302"/>
      <c r="O217" s="302"/>
      <c r="P217" s="47">
        <v>0</v>
      </c>
      <c r="Q217" s="75"/>
      <c r="R217" s="75"/>
    </row>
    <row r="218" spans="1:18">
      <c r="A218" s="57">
        <v>42362</v>
      </c>
      <c r="B218" s="25">
        <v>1324</v>
      </c>
      <c r="C218" s="303"/>
      <c r="D218" s="303"/>
      <c r="E218" s="303"/>
      <c r="F218" s="303"/>
      <c r="G218" s="303"/>
      <c r="H218" s="303"/>
      <c r="I218" s="303"/>
      <c r="J218" s="303"/>
      <c r="K218" s="303"/>
      <c r="L218" s="303"/>
      <c r="M218" s="303"/>
      <c r="N218" s="303"/>
      <c r="O218" s="303"/>
      <c r="P218" s="47">
        <v>0</v>
      </c>
      <c r="Q218" s="75"/>
      <c r="R218" s="75"/>
    </row>
    <row r="219" spans="1:18">
      <c r="A219" s="57">
        <v>42363</v>
      </c>
      <c r="B219" s="25">
        <v>770</v>
      </c>
      <c r="C219" s="303"/>
      <c r="D219" s="303"/>
      <c r="E219" s="303"/>
      <c r="F219" s="303"/>
      <c r="G219" s="303"/>
      <c r="H219" s="303"/>
      <c r="I219" s="303"/>
      <c r="J219" s="303"/>
      <c r="K219" s="303"/>
      <c r="L219" s="303"/>
      <c r="M219" s="303"/>
      <c r="N219" s="303"/>
      <c r="O219" s="303"/>
      <c r="P219" s="47">
        <v>0</v>
      </c>
      <c r="Q219" s="75"/>
      <c r="R219" s="75"/>
    </row>
    <row r="220" spans="1:18">
      <c r="A220" s="57">
        <v>42364</v>
      </c>
      <c r="B220" s="25">
        <v>2416</v>
      </c>
      <c r="C220" s="303"/>
      <c r="D220" s="303"/>
      <c r="E220" s="303"/>
      <c r="F220" s="303"/>
      <c r="G220" s="303"/>
      <c r="H220" s="303"/>
      <c r="I220" s="303"/>
      <c r="J220" s="303"/>
      <c r="K220" s="303"/>
      <c r="L220" s="303"/>
      <c r="M220" s="303"/>
      <c r="N220" s="303"/>
      <c r="O220" s="303"/>
      <c r="P220" s="47">
        <v>0</v>
      </c>
      <c r="Q220" s="75"/>
      <c r="R220" s="75"/>
    </row>
    <row r="221" spans="1:18">
      <c r="A221" s="57">
        <v>42365</v>
      </c>
      <c r="B221" s="25">
        <v>1524</v>
      </c>
      <c r="C221" s="303"/>
      <c r="D221" s="303"/>
      <c r="E221" s="303"/>
      <c r="F221" s="303"/>
      <c r="G221" s="303"/>
      <c r="H221" s="303"/>
      <c r="I221" s="303"/>
      <c r="J221" s="303"/>
      <c r="K221" s="303"/>
      <c r="L221" s="303"/>
      <c r="M221" s="303"/>
      <c r="N221" s="303"/>
      <c r="O221" s="303"/>
      <c r="P221" s="47">
        <v>4</v>
      </c>
      <c r="Q221" s="75"/>
      <c r="R221" s="75"/>
    </row>
    <row r="222" spans="1:18">
      <c r="A222" s="57">
        <v>42366</v>
      </c>
      <c r="B222" s="25">
        <v>1696</v>
      </c>
      <c r="C222" s="304"/>
      <c r="D222" s="304"/>
      <c r="E222" s="304"/>
      <c r="F222" s="304"/>
      <c r="G222" s="304"/>
      <c r="H222" s="304"/>
      <c r="I222" s="304"/>
      <c r="J222" s="304"/>
      <c r="K222" s="304"/>
      <c r="L222" s="304"/>
      <c r="M222" s="304"/>
      <c r="N222" s="304"/>
      <c r="O222" s="304"/>
      <c r="P222" s="47">
        <v>2</v>
      </c>
      <c r="Q222" s="75"/>
      <c r="R222" s="75"/>
    </row>
    <row r="223" spans="1:18">
      <c r="A223" s="57">
        <v>42367</v>
      </c>
      <c r="B223" s="25">
        <v>2001</v>
      </c>
      <c r="C223" s="53"/>
      <c r="D223" s="53"/>
      <c r="E223" s="53"/>
      <c r="F223" s="53"/>
      <c r="G223" s="53"/>
      <c r="H223" s="53"/>
      <c r="I223" s="53"/>
      <c r="J223" s="53"/>
      <c r="K223" s="53"/>
      <c r="L223" s="53"/>
      <c r="M223" s="53"/>
      <c r="N223" s="53"/>
      <c r="O223" s="53"/>
      <c r="P223" s="47">
        <v>1</v>
      </c>
      <c r="Q223" s="75"/>
      <c r="R223" s="75"/>
    </row>
    <row r="224" spans="1:18">
      <c r="A224" s="57">
        <v>42368</v>
      </c>
      <c r="B224" s="25">
        <v>1220</v>
      </c>
      <c r="C224" s="302"/>
      <c r="D224" s="302"/>
      <c r="E224" s="302"/>
      <c r="F224" s="302"/>
      <c r="G224" s="302"/>
      <c r="H224" s="302"/>
      <c r="I224" s="302"/>
      <c r="J224" s="302"/>
      <c r="K224" s="302"/>
      <c r="L224" s="302"/>
      <c r="M224" s="302"/>
      <c r="N224" s="302"/>
      <c r="O224" s="302"/>
      <c r="P224" s="47">
        <v>2</v>
      </c>
      <c r="Q224" s="75"/>
      <c r="R224" s="75"/>
    </row>
    <row r="225" spans="1:18">
      <c r="A225" s="57">
        <v>42369</v>
      </c>
      <c r="B225" s="25">
        <v>1955</v>
      </c>
      <c r="C225" s="303"/>
      <c r="D225" s="303"/>
      <c r="E225" s="303"/>
      <c r="F225" s="303"/>
      <c r="G225" s="303"/>
      <c r="H225" s="303"/>
      <c r="I225" s="303"/>
      <c r="J225" s="303"/>
      <c r="K225" s="303"/>
      <c r="L225" s="303"/>
      <c r="M225" s="303"/>
      <c r="N225" s="303"/>
      <c r="O225" s="303"/>
      <c r="P225" s="47">
        <v>0</v>
      </c>
      <c r="Q225" s="75"/>
      <c r="R225" s="75"/>
    </row>
    <row r="226" spans="1:18">
      <c r="A226" s="57">
        <v>42370</v>
      </c>
      <c r="B226" s="25">
        <v>1286</v>
      </c>
      <c r="C226" s="303"/>
      <c r="D226" s="303"/>
      <c r="E226" s="303"/>
      <c r="F226" s="303"/>
      <c r="G226" s="303"/>
      <c r="H226" s="303"/>
      <c r="I226" s="303"/>
      <c r="J226" s="303"/>
      <c r="K226" s="303"/>
      <c r="L226" s="303"/>
      <c r="M226" s="303"/>
      <c r="N226" s="303"/>
      <c r="O226" s="303"/>
      <c r="P226" s="47">
        <v>0</v>
      </c>
      <c r="Q226" s="75"/>
      <c r="R226" s="75"/>
    </row>
    <row r="227" spans="1:18">
      <c r="A227" s="57">
        <v>42371</v>
      </c>
      <c r="B227" s="25">
        <v>1241</v>
      </c>
      <c r="C227" s="303"/>
      <c r="D227" s="303"/>
      <c r="E227" s="303"/>
      <c r="F227" s="303"/>
      <c r="G227" s="303"/>
      <c r="H227" s="303"/>
      <c r="I227" s="303"/>
      <c r="J227" s="303"/>
      <c r="K227" s="303"/>
      <c r="L227" s="303"/>
      <c r="M227" s="303"/>
      <c r="N227" s="303"/>
      <c r="O227" s="303"/>
      <c r="P227" s="47">
        <v>0</v>
      </c>
      <c r="Q227" s="75"/>
      <c r="R227" s="75"/>
    </row>
    <row r="228" spans="1:18">
      <c r="A228" s="57">
        <v>42372</v>
      </c>
      <c r="B228" s="25">
        <v>1456</v>
      </c>
      <c r="C228" s="303"/>
      <c r="D228" s="303"/>
      <c r="E228" s="303"/>
      <c r="F228" s="303"/>
      <c r="G228" s="303"/>
      <c r="H228" s="303"/>
      <c r="I228" s="303"/>
      <c r="J228" s="303"/>
      <c r="K228" s="303"/>
      <c r="L228" s="303"/>
      <c r="M228" s="303"/>
      <c r="N228" s="303"/>
      <c r="O228" s="303"/>
      <c r="P228" s="47">
        <v>0</v>
      </c>
      <c r="Q228" s="75"/>
      <c r="R228" s="75"/>
    </row>
    <row r="229" spans="1:18">
      <c r="A229" s="57">
        <v>42373</v>
      </c>
      <c r="B229" s="25">
        <v>2007</v>
      </c>
      <c r="C229" s="304"/>
      <c r="D229" s="304"/>
      <c r="E229" s="304"/>
      <c r="F229" s="304"/>
      <c r="G229" s="304"/>
      <c r="H229" s="304"/>
      <c r="I229" s="304"/>
      <c r="J229" s="304"/>
      <c r="K229" s="304"/>
      <c r="L229" s="304"/>
      <c r="M229" s="304"/>
      <c r="N229" s="304"/>
      <c r="O229" s="304"/>
      <c r="P229" s="47">
        <v>0</v>
      </c>
      <c r="Q229" s="75"/>
      <c r="R229" s="75"/>
    </row>
    <row r="230" spans="1:18">
      <c r="A230" s="57">
        <v>42374</v>
      </c>
      <c r="B230" s="25">
        <v>1770</v>
      </c>
      <c r="C230" s="21">
        <v>1.8</v>
      </c>
      <c r="D230" s="25">
        <v>1</v>
      </c>
      <c r="E230" s="24">
        <v>7</v>
      </c>
      <c r="F230" s="25">
        <v>1</v>
      </c>
      <c r="G230" s="25">
        <v>6</v>
      </c>
      <c r="H230" s="25">
        <v>2</v>
      </c>
      <c r="I230" s="24">
        <v>5.7</v>
      </c>
      <c r="J230" s="21">
        <v>0.14000000000000001</v>
      </c>
      <c r="K230" s="21">
        <v>3.3359999999999999</v>
      </c>
      <c r="L230" s="21">
        <v>9.5076000000000001</v>
      </c>
      <c r="M230" s="21">
        <v>1.6679999999999999</v>
      </c>
      <c r="N230" s="21">
        <v>0.23352000000000001</v>
      </c>
      <c r="O230" s="21">
        <v>10.007999999999999</v>
      </c>
      <c r="P230" s="47">
        <v>10</v>
      </c>
      <c r="Q230" s="75">
        <v>42383</v>
      </c>
      <c r="R230" s="75">
        <v>42397</v>
      </c>
    </row>
    <row r="231" spans="1:18">
      <c r="A231" s="57">
        <v>42375</v>
      </c>
      <c r="B231" s="25">
        <v>1154</v>
      </c>
      <c r="C231" s="339"/>
      <c r="D231" s="339"/>
      <c r="E231" s="339"/>
      <c r="F231" s="339"/>
      <c r="G231" s="339"/>
      <c r="H231" s="339"/>
      <c r="I231" s="339"/>
      <c r="J231" s="339"/>
      <c r="K231" s="339"/>
      <c r="L231" s="339"/>
      <c r="M231" s="339"/>
      <c r="N231" s="339"/>
      <c r="O231" s="339"/>
      <c r="P231" s="47">
        <v>19</v>
      </c>
      <c r="Q231" s="75"/>
      <c r="R231" s="75"/>
    </row>
    <row r="232" spans="1:18">
      <c r="A232" s="57">
        <v>42376</v>
      </c>
      <c r="B232" s="25">
        <v>2326</v>
      </c>
      <c r="C232" s="340"/>
      <c r="D232" s="340"/>
      <c r="E232" s="340"/>
      <c r="F232" s="340"/>
      <c r="G232" s="340"/>
      <c r="H232" s="340"/>
      <c r="I232" s="340"/>
      <c r="J232" s="340"/>
      <c r="K232" s="340"/>
      <c r="L232" s="340"/>
      <c r="M232" s="340"/>
      <c r="N232" s="340"/>
      <c r="O232" s="340"/>
      <c r="P232" s="47">
        <v>14</v>
      </c>
      <c r="Q232" s="75"/>
      <c r="R232" s="75"/>
    </row>
    <row r="233" spans="1:18">
      <c r="A233" s="57">
        <v>42377</v>
      </c>
      <c r="B233" s="25">
        <v>1339</v>
      </c>
      <c r="C233" s="340"/>
      <c r="D233" s="340"/>
      <c r="E233" s="340"/>
      <c r="F233" s="340"/>
      <c r="G233" s="340"/>
      <c r="H233" s="340"/>
      <c r="I233" s="340"/>
      <c r="J233" s="340"/>
      <c r="K233" s="340"/>
      <c r="L233" s="340"/>
      <c r="M233" s="340"/>
      <c r="N233" s="340"/>
      <c r="O233" s="340"/>
      <c r="P233" s="47">
        <v>0</v>
      </c>
      <c r="Q233" s="75"/>
      <c r="R233" s="75"/>
    </row>
    <row r="234" spans="1:18">
      <c r="A234" s="57">
        <v>42378</v>
      </c>
      <c r="B234" s="25">
        <v>1853</v>
      </c>
      <c r="C234" s="340"/>
      <c r="D234" s="340"/>
      <c r="E234" s="340"/>
      <c r="F234" s="340"/>
      <c r="G234" s="340"/>
      <c r="H234" s="340"/>
      <c r="I234" s="340"/>
      <c r="J234" s="340"/>
      <c r="K234" s="340"/>
      <c r="L234" s="340"/>
      <c r="M234" s="340"/>
      <c r="N234" s="340"/>
      <c r="O234" s="340"/>
      <c r="P234" s="47">
        <v>0</v>
      </c>
      <c r="Q234" s="75"/>
      <c r="R234" s="75"/>
    </row>
    <row r="235" spans="1:18">
      <c r="A235" s="57">
        <v>42379</v>
      </c>
      <c r="B235" s="25">
        <v>1570</v>
      </c>
      <c r="C235" s="340"/>
      <c r="D235" s="340"/>
      <c r="E235" s="340"/>
      <c r="F235" s="340"/>
      <c r="G235" s="340"/>
      <c r="H235" s="340"/>
      <c r="I235" s="340"/>
      <c r="J235" s="340"/>
      <c r="K235" s="340"/>
      <c r="L235" s="340"/>
      <c r="M235" s="340"/>
      <c r="N235" s="340"/>
      <c r="O235" s="340"/>
      <c r="P235" s="47">
        <v>0</v>
      </c>
      <c r="Q235" s="75"/>
      <c r="R235" s="75"/>
    </row>
    <row r="236" spans="1:18">
      <c r="A236" s="57">
        <v>42380</v>
      </c>
      <c r="B236" s="25">
        <v>1560</v>
      </c>
      <c r="C236" s="341"/>
      <c r="D236" s="341"/>
      <c r="E236" s="341"/>
      <c r="F236" s="341"/>
      <c r="G236" s="341"/>
      <c r="H236" s="341"/>
      <c r="I236" s="341"/>
      <c r="J236" s="341"/>
      <c r="K236" s="341"/>
      <c r="L236" s="341"/>
      <c r="M236" s="341"/>
      <c r="N236" s="341"/>
      <c r="O236" s="341"/>
      <c r="P236" s="47">
        <v>0</v>
      </c>
      <c r="Q236" s="75"/>
      <c r="R236" s="75"/>
    </row>
    <row r="237" spans="1:18">
      <c r="A237" s="57">
        <v>42381</v>
      </c>
      <c r="B237" s="25">
        <v>1551</v>
      </c>
      <c r="C237" s="22"/>
      <c r="D237" s="22"/>
      <c r="E237" s="22"/>
      <c r="F237" s="22"/>
      <c r="G237" s="22"/>
      <c r="H237" s="22"/>
      <c r="I237" s="22"/>
      <c r="J237" s="22"/>
      <c r="K237" s="22"/>
      <c r="L237" s="22"/>
      <c r="M237" s="22"/>
      <c r="N237" s="22"/>
      <c r="O237" s="22"/>
      <c r="P237" s="47">
        <v>0</v>
      </c>
      <c r="Q237" s="75"/>
      <c r="R237" s="75"/>
    </row>
    <row r="238" spans="1:18">
      <c r="A238" s="57">
        <v>42382</v>
      </c>
      <c r="B238" s="25">
        <v>1253</v>
      </c>
      <c r="C238" s="302"/>
      <c r="D238" s="302"/>
      <c r="E238" s="302"/>
      <c r="F238" s="302"/>
      <c r="G238" s="302"/>
      <c r="H238" s="302"/>
      <c r="I238" s="302"/>
      <c r="J238" s="302"/>
      <c r="K238" s="302"/>
      <c r="L238" s="302"/>
      <c r="M238" s="302"/>
      <c r="N238" s="302"/>
      <c r="O238" s="302"/>
      <c r="P238" s="47">
        <v>0</v>
      </c>
      <c r="Q238" s="75"/>
      <c r="R238" s="75"/>
    </row>
    <row r="239" spans="1:18">
      <c r="A239" s="57">
        <v>42383</v>
      </c>
      <c r="B239" s="25">
        <v>1663</v>
      </c>
      <c r="C239" s="303"/>
      <c r="D239" s="303"/>
      <c r="E239" s="303"/>
      <c r="F239" s="303"/>
      <c r="G239" s="303"/>
      <c r="H239" s="303"/>
      <c r="I239" s="303"/>
      <c r="J239" s="303"/>
      <c r="K239" s="303"/>
      <c r="L239" s="303"/>
      <c r="M239" s="303"/>
      <c r="N239" s="303"/>
      <c r="O239" s="303"/>
      <c r="P239" s="47">
        <v>0</v>
      </c>
      <c r="Q239" s="75"/>
      <c r="R239" s="75"/>
    </row>
    <row r="240" spans="1:18">
      <c r="A240" s="57">
        <v>42384</v>
      </c>
      <c r="B240" s="25">
        <v>1251</v>
      </c>
      <c r="C240" s="303"/>
      <c r="D240" s="303"/>
      <c r="E240" s="303"/>
      <c r="F240" s="303"/>
      <c r="G240" s="303"/>
      <c r="H240" s="303"/>
      <c r="I240" s="303"/>
      <c r="J240" s="303"/>
      <c r="K240" s="303"/>
      <c r="L240" s="303"/>
      <c r="M240" s="303"/>
      <c r="N240" s="303"/>
      <c r="O240" s="303"/>
      <c r="P240" s="47">
        <v>0</v>
      </c>
      <c r="Q240" s="75"/>
      <c r="R240" s="75"/>
    </row>
    <row r="241" spans="1:18">
      <c r="A241" s="57">
        <v>42385</v>
      </c>
      <c r="B241" s="25">
        <v>1213</v>
      </c>
      <c r="C241" s="303"/>
      <c r="D241" s="303"/>
      <c r="E241" s="303"/>
      <c r="F241" s="303"/>
      <c r="G241" s="303"/>
      <c r="H241" s="303"/>
      <c r="I241" s="303"/>
      <c r="J241" s="303"/>
      <c r="K241" s="303"/>
      <c r="L241" s="303"/>
      <c r="M241" s="303"/>
      <c r="N241" s="303"/>
      <c r="O241" s="303"/>
      <c r="P241" s="47">
        <v>0</v>
      </c>
      <c r="Q241" s="75"/>
      <c r="R241" s="75"/>
    </row>
    <row r="242" spans="1:18">
      <c r="A242" s="57">
        <v>42386</v>
      </c>
      <c r="B242" s="25">
        <v>1403</v>
      </c>
      <c r="C242" s="303"/>
      <c r="D242" s="303"/>
      <c r="E242" s="303"/>
      <c r="F242" s="303"/>
      <c r="G242" s="303"/>
      <c r="H242" s="303"/>
      <c r="I242" s="303"/>
      <c r="J242" s="303"/>
      <c r="K242" s="303"/>
      <c r="L242" s="303"/>
      <c r="M242" s="303"/>
      <c r="N242" s="303"/>
      <c r="O242" s="303"/>
      <c r="P242" s="47">
        <v>21</v>
      </c>
      <c r="Q242" s="75"/>
      <c r="R242" s="75"/>
    </row>
    <row r="243" spans="1:18">
      <c r="A243" s="57">
        <v>42387</v>
      </c>
      <c r="B243" s="25">
        <v>1940</v>
      </c>
      <c r="C243" s="304"/>
      <c r="D243" s="304"/>
      <c r="E243" s="304"/>
      <c r="F243" s="304"/>
      <c r="G243" s="304"/>
      <c r="H243" s="304"/>
      <c r="I243" s="304"/>
      <c r="J243" s="304"/>
      <c r="K243" s="304"/>
      <c r="L243" s="304"/>
      <c r="M243" s="304"/>
      <c r="N243" s="304"/>
      <c r="O243" s="304"/>
      <c r="P243" s="47">
        <v>0</v>
      </c>
      <c r="Q243" s="75"/>
      <c r="R243" s="75"/>
    </row>
    <row r="244" spans="1:18">
      <c r="A244" s="57">
        <v>42388</v>
      </c>
      <c r="B244" s="25">
        <v>1467</v>
      </c>
      <c r="C244" s="21">
        <v>0.64</v>
      </c>
      <c r="D244" s="25">
        <v>1</v>
      </c>
      <c r="E244" s="24">
        <v>7.1</v>
      </c>
      <c r="F244" s="25">
        <v>3</v>
      </c>
      <c r="G244" s="25">
        <v>4</v>
      </c>
      <c r="H244" s="25">
        <v>2</v>
      </c>
      <c r="I244" s="24">
        <v>6.4</v>
      </c>
      <c r="J244" s="21">
        <v>0.11</v>
      </c>
      <c r="K244" s="21">
        <v>2.9380000000000002</v>
      </c>
      <c r="L244" s="21">
        <v>9.4016000000000002</v>
      </c>
      <c r="M244" s="21">
        <v>1.4690000000000001</v>
      </c>
      <c r="N244" s="21">
        <v>0.16159000000000001</v>
      </c>
      <c r="O244" s="21">
        <v>5.8760000000000003</v>
      </c>
      <c r="P244" s="47">
        <v>0</v>
      </c>
      <c r="Q244" s="75">
        <v>42397</v>
      </c>
      <c r="R244" s="75">
        <v>42397</v>
      </c>
    </row>
    <row r="245" spans="1:18">
      <c r="A245" s="57">
        <v>42389</v>
      </c>
      <c r="B245" s="25">
        <v>1247</v>
      </c>
      <c r="C245" s="339"/>
      <c r="D245" s="339"/>
      <c r="E245" s="339"/>
      <c r="F245" s="339"/>
      <c r="G245" s="339"/>
      <c r="H245" s="339"/>
      <c r="I245" s="339"/>
      <c r="J245" s="339"/>
      <c r="K245" s="339"/>
      <c r="L245" s="339"/>
      <c r="M245" s="339"/>
      <c r="N245" s="339"/>
      <c r="O245" s="339"/>
      <c r="P245" s="47">
        <v>0</v>
      </c>
      <c r="Q245" s="75"/>
      <c r="R245" s="75"/>
    </row>
    <row r="246" spans="1:18">
      <c r="A246" s="57">
        <v>42390</v>
      </c>
      <c r="B246" s="25">
        <v>1291</v>
      </c>
      <c r="C246" s="340"/>
      <c r="D246" s="340"/>
      <c r="E246" s="340"/>
      <c r="F246" s="340"/>
      <c r="G246" s="340"/>
      <c r="H246" s="340"/>
      <c r="I246" s="340"/>
      <c r="J246" s="340"/>
      <c r="K246" s="340"/>
      <c r="L246" s="340"/>
      <c r="M246" s="340"/>
      <c r="N246" s="340"/>
      <c r="O246" s="340"/>
      <c r="P246" s="47">
        <v>0</v>
      </c>
      <c r="Q246" s="75"/>
      <c r="R246" s="75"/>
    </row>
    <row r="247" spans="1:18">
      <c r="A247" s="57">
        <v>42391</v>
      </c>
      <c r="B247" s="25">
        <v>1117</v>
      </c>
      <c r="C247" s="340"/>
      <c r="D247" s="340"/>
      <c r="E247" s="340"/>
      <c r="F247" s="340"/>
      <c r="G247" s="340"/>
      <c r="H247" s="340"/>
      <c r="I247" s="340"/>
      <c r="J247" s="340"/>
      <c r="K247" s="340"/>
      <c r="L247" s="340"/>
      <c r="M247" s="340"/>
      <c r="N247" s="340"/>
      <c r="O247" s="340"/>
      <c r="P247" s="47">
        <v>0</v>
      </c>
      <c r="Q247" s="75"/>
      <c r="R247" s="75"/>
    </row>
    <row r="248" spans="1:18">
      <c r="A248" s="57">
        <v>42392</v>
      </c>
      <c r="B248" s="25">
        <v>1028</v>
      </c>
      <c r="C248" s="340"/>
      <c r="D248" s="340"/>
      <c r="E248" s="340"/>
      <c r="F248" s="340"/>
      <c r="G248" s="340"/>
      <c r="H248" s="340"/>
      <c r="I248" s="340"/>
      <c r="J248" s="340"/>
      <c r="K248" s="340"/>
      <c r="L248" s="340"/>
      <c r="M248" s="340"/>
      <c r="N248" s="340"/>
      <c r="O248" s="340"/>
      <c r="P248" s="47">
        <v>0</v>
      </c>
      <c r="Q248" s="75"/>
      <c r="R248" s="75"/>
    </row>
    <row r="249" spans="1:18">
      <c r="A249" s="57">
        <v>42393</v>
      </c>
      <c r="B249" s="25">
        <v>1856</v>
      </c>
      <c r="C249" s="340"/>
      <c r="D249" s="340"/>
      <c r="E249" s="340"/>
      <c r="F249" s="340"/>
      <c r="G249" s="340"/>
      <c r="H249" s="340"/>
      <c r="I249" s="340"/>
      <c r="J249" s="340"/>
      <c r="K249" s="340"/>
      <c r="L249" s="340"/>
      <c r="M249" s="340"/>
      <c r="N249" s="340"/>
      <c r="O249" s="340"/>
      <c r="P249" s="47">
        <v>0</v>
      </c>
      <c r="Q249" s="75"/>
      <c r="R249" s="75"/>
    </row>
    <row r="250" spans="1:18">
      <c r="A250" s="57">
        <v>42394</v>
      </c>
      <c r="B250" s="25">
        <v>1502</v>
      </c>
      <c r="C250" s="341"/>
      <c r="D250" s="341"/>
      <c r="E250" s="341"/>
      <c r="F250" s="341"/>
      <c r="G250" s="341"/>
      <c r="H250" s="341"/>
      <c r="I250" s="341"/>
      <c r="J250" s="341"/>
      <c r="K250" s="341"/>
      <c r="L250" s="341"/>
      <c r="M250" s="341"/>
      <c r="N250" s="341"/>
      <c r="O250" s="341"/>
      <c r="P250" s="47">
        <v>7</v>
      </c>
      <c r="Q250" s="75"/>
      <c r="R250" s="75"/>
    </row>
    <row r="251" spans="1:18">
      <c r="A251" s="57">
        <v>42395</v>
      </c>
      <c r="B251" s="25">
        <v>995</v>
      </c>
      <c r="C251" s="22"/>
      <c r="D251" s="22"/>
      <c r="E251" s="22"/>
      <c r="F251" s="22"/>
      <c r="G251" s="22"/>
      <c r="H251" s="22"/>
      <c r="I251" s="22"/>
      <c r="J251" s="22"/>
      <c r="K251" s="22"/>
      <c r="L251" s="22"/>
      <c r="M251" s="22"/>
      <c r="N251" s="22"/>
      <c r="O251" s="22"/>
      <c r="P251" s="47">
        <v>0</v>
      </c>
      <c r="Q251" s="75"/>
      <c r="R251" s="75"/>
    </row>
    <row r="252" spans="1:18">
      <c r="A252" s="57">
        <v>42396</v>
      </c>
      <c r="B252" s="25">
        <v>1465</v>
      </c>
      <c r="C252" s="302"/>
      <c r="D252" s="302"/>
      <c r="E252" s="302"/>
      <c r="F252" s="302"/>
      <c r="G252" s="302"/>
      <c r="H252" s="302"/>
      <c r="I252" s="302"/>
      <c r="J252" s="302"/>
      <c r="K252" s="302"/>
      <c r="L252" s="302"/>
      <c r="M252" s="302"/>
      <c r="N252" s="302"/>
      <c r="O252" s="302"/>
      <c r="P252" s="47">
        <v>0</v>
      </c>
      <c r="Q252" s="75"/>
      <c r="R252" s="75"/>
    </row>
    <row r="253" spans="1:18">
      <c r="A253" s="57">
        <v>42397</v>
      </c>
      <c r="B253" s="25">
        <v>1272</v>
      </c>
      <c r="C253" s="303"/>
      <c r="D253" s="303"/>
      <c r="E253" s="303"/>
      <c r="F253" s="303"/>
      <c r="G253" s="303"/>
      <c r="H253" s="303"/>
      <c r="I253" s="303"/>
      <c r="J253" s="303"/>
      <c r="K253" s="303"/>
      <c r="L253" s="303"/>
      <c r="M253" s="303"/>
      <c r="N253" s="303"/>
      <c r="O253" s="303"/>
      <c r="P253" s="47">
        <v>0</v>
      </c>
      <c r="Q253" s="75"/>
      <c r="R253" s="75"/>
    </row>
    <row r="254" spans="1:18">
      <c r="A254" s="57">
        <v>42398</v>
      </c>
      <c r="B254" s="25">
        <v>779</v>
      </c>
      <c r="C254" s="303"/>
      <c r="D254" s="303"/>
      <c r="E254" s="303"/>
      <c r="F254" s="303"/>
      <c r="G254" s="303"/>
      <c r="H254" s="303"/>
      <c r="I254" s="303"/>
      <c r="J254" s="303"/>
      <c r="K254" s="303"/>
      <c r="L254" s="303"/>
      <c r="M254" s="303"/>
      <c r="N254" s="303"/>
      <c r="O254" s="303"/>
      <c r="P254" s="47">
        <v>0</v>
      </c>
      <c r="Q254" s="75"/>
      <c r="R254" s="75"/>
    </row>
    <row r="255" spans="1:18">
      <c r="A255" s="57">
        <v>42399</v>
      </c>
      <c r="B255" s="25">
        <v>924</v>
      </c>
      <c r="C255" s="303"/>
      <c r="D255" s="303"/>
      <c r="E255" s="303"/>
      <c r="F255" s="303"/>
      <c r="G255" s="303"/>
      <c r="H255" s="303"/>
      <c r="I255" s="303"/>
      <c r="J255" s="303"/>
      <c r="K255" s="303"/>
      <c r="L255" s="303"/>
      <c r="M255" s="303"/>
      <c r="N255" s="303"/>
      <c r="O255" s="303"/>
      <c r="P255" s="47">
        <v>4</v>
      </c>
      <c r="Q255" s="75"/>
      <c r="R255" s="75"/>
    </row>
    <row r="256" spans="1:18">
      <c r="A256" s="57">
        <v>42400</v>
      </c>
      <c r="B256" s="25">
        <v>2035</v>
      </c>
      <c r="C256" s="303"/>
      <c r="D256" s="303"/>
      <c r="E256" s="303"/>
      <c r="F256" s="303"/>
      <c r="G256" s="303"/>
      <c r="H256" s="303"/>
      <c r="I256" s="303"/>
      <c r="J256" s="303"/>
      <c r="K256" s="303"/>
      <c r="L256" s="303"/>
      <c r="M256" s="303"/>
      <c r="N256" s="303"/>
      <c r="O256" s="303"/>
      <c r="P256" s="47">
        <v>53</v>
      </c>
      <c r="Q256" s="75"/>
      <c r="R256" s="75"/>
    </row>
    <row r="257" spans="1:18">
      <c r="A257" s="57">
        <v>42401</v>
      </c>
      <c r="B257" s="25">
        <v>1610</v>
      </c>
      <c r="C257" s="304"/>
      <c r="D257" s="304"/>
      <c r="E257" s="304"/>
      <c r="F257" s="304"/>
      <c r="G257" s="304"/>
      <c r="H257" s="304"/>
      <c r="I257" s="304"/>
      <c r="J257" s="304"/>
      <c r="K257" s="304"/>
      <c r="L257" s="304"/>
      <c r="M257" s="304"/>
      <c r="N257" s="304"/>
      <c r="O257" s="304"/>
      <c r="P257" s="47">
        <v>4</v>
      </c>
      <c r="Q257" s="75"/>
      <c r="R257" s="75"/>
    </row>
    <row r="258" spans="1:18">
      <c r="A258" s="57">
        <v>42402</v>
      </c>
      <c r="B258" s="25">
        <v>1380</v>
      </c>
      <c r="C258" s="21">
        <v>0.3</v>
      </c>
      <c r="D258" s="25">
        <v>1</v>
      </c>
      <c r="E258" s="24">
        <v>7</v>
      </c>
      <c r="F258" s="25">
        <v>1</v>
      </c>
      <c r="G258" s="25">
        <v>6</v>
      </c>
      <c r="H258" s="25">
        <v>2</v>
      </c>
      <c r="I258" s="24">
        <v>4.0999999999999996</v>
      </c>
      <c r="J258" s="21">
        <v>0.15</v>
      </c>
      <c r="K258" s="21">
        <v>2.7160000000000002</v>
      </c>
      <c r="L258" s="21">
        <v>5.5677999999999992</v>
      </c>
      <c r="M258" s="21">
        <v>1.3580000000000001</v>
      </c>
      <c r="N258" s="21">
        <v>0.20369999999999999</v>
      </c>
      <c r="O258" s="21">
        <v>8.1479999999999997</v>
      </c>
      <c r="P258" s="47">
        <v>0</v>
      </c>
      <c r="Q258" s="75">
        <v>42411</v>
      </c>
      <c r="R258" s="75">
        <v>42425</v>
      </c>
    </row>
    <row r="259" spans="1:18">
      <c r="A259" s="57">
        <v>42403</v>
      </c>
      <c r="B259" s="25">
        <v>808</v>
      </c>
      <c r="C259" s="339"/>
      <c r="D259" s="339"/>
      <c r="E259" s="339"/>
      <c r="F259" s="339"/>
      <c r="G259" s="339"/>
      <c r="H259" s="339"/>
      <c r="I259" s="339"/>
      <c r="J259" s="339"/>
      <c r="K259" s="339"/>
      <c r="L259" s="339"/>
      <c r="M259" s="339"/>
      <c r="N259" s="339"/>
      <c r="O259" s="339"/>
      <c r="P259" s="47">
        <v>0</v>
      </c>
      <c r="Q259" s="75"/>
      <c r="R259" s="75"/>
    </row>
    <row r="260" spans="1:18">
      <c r="A260" s="57">
        <v>42404</v>
      </c>
      <c r="B260" s="25">
        <v>1323</v>
      </c>
      <c r="C260" s="340"/>
      <c r="D260" s="340"/>
      <c r="E260" s="340"/>
      <c r="F260" s="340"/>
      <c r="G260" s="340"/>
      <c r="H260" s="340"/>
      <c r="I260" s="340"/>
      <c r="J260" s="340"/>
      <c r="K260" s="340"/>
      <c r="L260" s="340"/>
      <c r="M260" s="340"/>
      <c r="N260" s="340"/>
      <c r="O260" s="340"/>
      <c r="P260" s="47">
        <v>2</v>
      </c>
      <c r="Q260" s="75"/>
      <c r="R260" s="75"/>
    </row>
    <row r="261" spans="1:18">
      <c r="A261" s="57">
        <v>42405</v>
      </c>
      <c r="B261" s="25">
        <v>1278</v>
      </c>
      <c r="C261" s="340"/>
      <c r="D261" s="340"/>
      <c r="E261" s="340"/>
      <c r="F261" s="340"/>
      <c r="G261" s="340"/>
      <c r="H261" s="340"/>
      <c r="I261" s="340"/>
      <c r="J261" s="340"/>
      <c r="K261" s="340"/>
      <c r="L261" s="340"/>
      <c r="M261" s="340"/>
      <c r="N261" s="340"/>
      <c r="O261" s="340"/>
      <c r="P261" s="47">
        <v>0</v>
      </c>
      <c r="Q261" s="75"/>
      <c r="R261" s="75"/>
    </row>
    <row r="262" spans="1:18">
      <c r="A262" s="57">
        <v>42406</v>
      </c>
      <c r="B262" s="25">
        <v>1526</v>
      </c>
      <c r="C262" s="340"/>
      <c r="D262" s="340"/>
      <c r="E262" s="340"/>
      <c r="F262" s="340"/>
      <c r="G262" s="340"/>
      <c r="H262" s="340"/>
      <c r="I262" s="340"/>
      <c r="J262" s="340"/>
      <c r="K262" s="340"/>
      <c r="L262" s="340"/>
      <c r="M262" s="340"/>
      <c r="N262" s="340"/>
      <c r="O262" s="340"/>
      <c r="P262" s="47">
        <v>0</v>
      </c>
      <c r="Q262" s="75"/>
      <c r="R262" s="75"/>
    </row>
    <row r="263" spans="1:18">
      <c r="A263" s="57">
        <v>42407</v>
      </c>
      <c r="B263" s="25">
        <v>1100</v>
      </c>
      <c r="C263" s="340"/>
      <c r="D263" s="340"/>
      <c r="E263" s="340"/>
      <c r="F263" s="340"/>
      <c r="G263" s="340"/>
      <c r="H263" s="340"/>
      <c r="I263" s="340"/>
      <c r="J263" s="340"/>
      <c r="K263" s="340"/>
      <c r="L263" s="340"/>
      <c r="M263" s="340"/>
      <c r="N263" s="340"/>
      <c r="O263" s="340"/>
      <c r="P263" s="47">
        <v>9</v>
      </c>
      <c r="Q263" s="75"/>
      <c r="R263" s="75"/>
    </row>
    <row r="264" spans="1:18">
      <c r="A264" s="57">
        <v>42408</v>
      </c>
      <c r="B264" s="25">
        <v>1852</v>
      </c>
      <c r="C264" s="341"/>
      <c r="D264" s="341"/>
      <c r="E264" s="341"/>
      <c r="F264" s="341"/>
      <c r="G264" s="341"/>
      <c r="H264" s="341"/>
      <c r="I264" s="341"/>
      <c r="J264" s="341"/>
      <c r="K264" s="341"/>
      <c r="L264" s="341"/>
      <c r="M264" s="341"/>
      <c r="N264" s="341"/>
      <c r="O264" s="341"/>
      <c r="P264" s="47">
        <v>22</v>
      </c>
      <c r="Q264" s="75"/>
      <c r="R264" s="75"/>
    </row>
    <row r="265" spans="1:18">
      <c r="A265" s="57">
        <v>42409</v>
      </c>
      <c r="B265" s="25">
        <v>1280</v>
      </c>
      <c r="C265" s="22"/>
      <c r="D265" s="22"/>
      <c r="E265" s="22"/>
      <c r="F265" s="22"/>
      <c r="G265" s="22"/>
      <c r="H265" s="22"/>
      <c r="I265" s="22"/>
      <c r="J265" s="22"/>
      <c r="K265" s="22"/>
      <c r="L265" s="22"/>
      <c r="M265" s="22"/>
      <c r="N265" s="22"/>
      <c r="O265" s="22"/>
      <c r="P265" s="47">
        <v>0</v>
      </c>
      <c r="Q265" s="75"/>
      <c r="R265" s="75"/>
    </row>
    <row r="266" spans="1:18">
      <c r="A266" s="57">
        <v>42410</v>
      </c>
      <c r="B266" s="25">
        <v>1192</v>
      </c>
      <c r="C266" s="302"/>
      <c r="D266" s="302"/>
      <c r="E266" s="302"/>
      <c r="F266" s="302"/>
      <c r="G266" s="302"/>
      <c r="H266" s="302"/>
      <c r="I266" s="302"/>
      <c r="J266" s="302"/>
      <c r="K266" s="302"/>
      <c r="L266" s="302"/>
      <c r="M266" s="302"/>
      <c r="N266" s="302"/>
      <c r="O266" s="302"/>
      <c r="P266" s="47">
        <v>0</v>
      </c>
      <c r="Q266" s="75"/>
      <c r="R266" s="75"/>
    </row>
    <row r="267" spans="1:18">
      <c r="A267" s="57">
        <v>42411</v>
      </c>
      <c r="B267" s="25">
        <v>1206</v>
      </c>
      <c r="C267" s="303"/>
      <c r="D267" s="303"/>
      <c r="E267" s="303"/>
      <c r="F267" s="303"/>
      <c r="G267" s="303"/>
      <c r="H267" s="303"/>
      <c r="I267" s="303"/>
      <c r="J267" s="303"/>
      <c r="K267" s="303"/>
      <c r="L267" s="303"/>
      <c r="M267" s="303"/>
      <c r="N267" s="303"/>
      <c r="O267" s="303"/>
      <c r="P267" s="47">
        <v>0</v>
      </c>
      <c r="Q267" s="75"/>
      <c r="R267" s="75"/>
    </row>
    <row r="268" spans="1:18">
      <c r="A268" s="57">
        <v>42412</v>
      </c>
      <c r="B268" s="25">
        <v>1214</v>
      </c>
      <c r="C268" s="303"/>
      <c r="D268" s="303"/>
      <c r="E268" s="303"/>
      <c r="F268" s="303"/>
      <c r="G268" s="303"/>
      <c r="H268" s="303"/>
      <c r="I268" s="303"/>
      <c r="J268" s="303"/>
      <c r="K268" s="303"/>
      <c r="L268" s="303"/>
      <c r="M268" s="303"/>
      <c r="N268" s="303"/>
      <c r="O268" s="303"/>
      <c r="P268" s="47">
        <v>0</v>
      </c>
      <c r="Q268" s="75"/>
      <c r="R268" s="75"/>
    </row>
    <row r="269" spans="1:18">
      <c r="A269" s="57">
        <v>42413</v>
      </c>
      <c r="B269" s="25">
        <v>1082</v>
      </c>
      <c r="C269" s="303"/>
      <c r="D269" s="303"/>
      <c r="E269" s="303"/>
      <c r="F269" s="303"/>
      <c r="G269" s="303"/>
      <c r="H269" s="303"/>
      <c r="I269" s="303"/>
      <c r="J269" s="303"/>
      <c r="K269" s="303"/>
      <c r="L269" s="303"/>
      <c r="M269" s="303"/>
      <c r="N269" s="303"/>
      <c r="O269" s="303"/>
      <c r="P269" s="47">
        <v>0</v>
      </c>
      <c r="Q269" s="75"/>
      <c r="R269" s="75"/>
    </row>
    <row r="270" spans="1:18">
      <c r="A270" s="57">
        <v>42414</v>
      </c>
      <c r="B270" s="25">
        <v>1446</v>
      </c>
      <c r="C270" s="303"/>
      <c r="D270" s="303"/>
      <c r="E270" s="303"/>
      <c r="F270" s="303"/>
      <c r="G270" s="303"/>
      <c r="H270" s="303"/>
      <c r="I270" s="303"/>
      <c r="J270" s="303"/>
      <c r="K270" s="303"/>
      <c r="L270" s="303"/>
      <c r="M270" s="303"/>
      <c r="N270" s="303"/>
      <c r="O270" s="303"/>
      <c r="P270" s="47">
        <v>11</v>
      </c>
      <c r="Q270" s="75"/>
      <c r="R270" s="75"/>
    </row>
    <row r="271" spans="1:18">
      <c r="A271" s="57">
        <v>42415</v>
      </c>
      <c r="B271" s="25">
        <v>1148</v>
      </c>
      <c r="C271" s="304"/>
      <c r="D271" s="304"/>
      <c r="E271" s="304"/>
      <c r="F271" s="304"/>
      <c r="G271" s="304"/>
      <c r="H271" s="304"/>
      <c r="I271" s="304"/>
      <c r="J271" s="304"/>
      <c r="K271" s="304"/>
      <c r="L271" s="304"/>
      <c r="M271" s="304"/>
      <c r="N271" s="304"/>
      <c r="O271" s="304"/>
      <c r="P271" s="47">
        <v>0</v>
      </c>
      <c r="Q271" s="75"/>
      <c r="R271" s="75"/>
    </row>
    <row r="272" spans="1:18">
      <c r="A272" s="57">
        <v>42416</v>
      </c>
      <c r="B272" s="25">
        <v>1302</v>
      </c>
      <c r="C272" s="21">
        <v>0.38</v>
      </c>
      <c r="D272" s="25">
        <v>1</v>
      </c>
      <c r="E272" s="24">
        <v>7</v>
      </c>
      <c r="F272" s="25">
        <v>200</v>
      </c>
      <c r="G272" s="25">
        <v>7</v>
      </c>
      <c r="H272" s="25">
        <v>2</v>
      </c>
      <c r="I272" s="24">
        <v>4.5</v>
      </c>
      <c r="J272" s="21">
        <v>0.13</v>
      </c>
      <c r="K272" s="21">
        <v>2.4820000000000002</v>
      </c>
      <c r="L272" s="21">
        <v>5.5845000000000002</v>
      </c>
      <c r="M272" s="21">
        <v>1.2410000000000001</v>
      </c>
      <c r="N272" s="21">
        <v>0.16133</v>
      </c>
      <c r="O272" s="21">
        <v>8.6869999999999994</v>
      </c>
      <c r="P272" s="47">
        <v>0</v>
      </c>
      <c r="Q272" s="75">
        <v>42426</v>
      </c>
      <c r="R272" s="75">
        <v>42440</v>
      </c>
    </row>
    <row r="273" spans="1:18">
      <c r="A273" s="57">
        <v>42417</v>
      </c>
      <c r="B273" s="25">
        <v>1165</v>
      </c>
      <c r="C273" s="339"/>
      <c r="D273" s="339"/>
      <c r="E273" s="339"/>
      <c r="F273" s="339"/>
      <c r="G273" s="339"/>
      <c r="H273" s="339"/>
      <c r="I273" s="339"/>
      <c r="J273" s="339"/>
      <c r="K273" s="339"/>
      <c r="L273" s="339"/>
      <c r="M273" s="339"/>
      <c r="N273" s="339"/>
      <c r="O273" s="339"/>
      <c r="P273" s="47">
        <v>0</v>
      </c>
      <c r="Q273" s="75"/>
      <c r="R273" s="75"/>
    </row>
    <row r="274" spans="1:18">
      <c r="A274" s="57">
        <v>42418</v>
      </c>
      <c r="B274" s="25">
        <v>1432</v>
      </c>
      <c r="C274" s="340"/>
      <c r="D274" s="340"/>
      <c r="E274" s="340"/>
      <c r="F274" s="340"/>
      <c r="G274" s="340"/>
      <c r="H274" s="340"/>
      <c r="I274" s="340"/>
      <c r="J274" s="340"/>
      <c r="K274" s="340"/>
      <c r="L274" s="340"/>
      <c r="M274" s="340"/>
      <c r="N274" s="340"/>
      <c r="O274" s="340"/>
      <c r="P274" s="47">
        <v>0</v>
      </c>
      <c r="Q274" s="75"/>
      <c r="R274" s="75"/>
    </row>
    <row r="275" spans="1:18">
      <c r="A275" s="57">
        <v>42419</v>
      </c>
      <c r="B275" s="25">
        <v>1122</v>
      </c>
      <c r="C275" s="340"/>
      <c r="D275" s="340"/>
      <c r="E275" s="340"/>
      <c r="F275" s="340"/>
      <c r="G275" s="340"/>
      <c r="H275" s="340"/>
      <c r="I275" s="340"/>
      <c r="J275" s="340"/>
      <c r="K275" s="340"/>
      <c r="L275" s="340"/>
      <c r="M275" s="340"/>
      <c r="N275" s="340"/>
      <c r="O275" s="340"/>
      <c r="P275" s="47">
        <v>0</v>
      </c>
      <c r="Q275" s="75"/>
      <c r="R275" s="75"/>
    </row>
    <row r="276" spans="1:18">
      <c r="A276" s="57">
        <v>42420</v>
      </c>
      <c r="B276" s="25">
        <v>1314</v>
      </c>
      <c r="C276" s="340"/>
      <c r="D276" s="340"/>
      <c r="E276" s="340"/>
      <c r="F276" s="340"/>
      <c r="G276" s="340"/>
      <c r="H276" s="340"/>
      <c r="I276" s="340"/>
      <c r="J276" s="340"/>
      <c r="K276" s="340"/>
      <c r="L276" s="340"/>
      <c r="M276" s="340"/>
      <c r="N276" s="340"/>
      <c r="O276" s="340"/>
      <c r="P276" s="47">
        <v>1</v>
      </c>
      <c r="Q276" s="75"/>
      <c r="R276" s="75"/>
    </row>
    <row r="277" spans="1:18">
      <c r="A277" s="57">
        <v>42421</v>
      </c>
      <c r="B277" s="25">
        <v>1519</v>
      </c>
      <c r="C277" s="340"/>
      <c r="D277" s="340"/>
      <c r="E277" s="340"/>
      <c r="F277" s="340"/>
      <c r="G277" s="340"/>
      <c r="H277" s="340"/>
      <c r="I277" s="340"/>
      <c r="J277" s="340"/>
      <c r="K277" s="340"/>
      <c r="L277" s="340"/>
      <c r="M277" s="340"/>
      <c r="N277" s="340"/>
      <c r="O277" s="340"/>
      <c r="P277" s="47">
        <v>0</v>
      </c>
      <c r="Q277" s="75"/>
      <c r="R277" s="75"/>
    </row>
    <row r="278" spans="1:18">
      <c r="A278" s="57">
        <v>42422</v>
      </c>
      <c r="B278" s="25">
        <v>682</v>
      </c>
      <c r="C278" s="341"/>
      <c r="D278" s="341"/>
      <c r="E278" s="341"/>
      <c r="F278" s="341"/>
      <c r="G278" s="341"/>
      <c r="H278" s="341"/>
      <c r="I278" s="341"/>
      <c r="J278" s="341"/>
      <c r="K278" s="341"/>
      <c r="L278" s="341"/>
      <c r="M278" s="341"/>
      <c r="N278" s="341"/>
      <c r="O278" s="341"/>
      <c r="P278" s="47">
        <v>0</v>
      </c>
      <c r="Q278" s="75"/>
      <c r="R278" s="75"/>
    </row>
    <row r="279" spans="1:18">
      <c r="A279" s="57">
        <v>42423</v>
      </c>
      <c r="B279" s="25">
        <v>1678</v>
      </c>
      <c r="C279" s="22"/>
      <c r="D279" s="22"/>
      <c r="E279" s="22"/>
      <c r="F279" s="22"/>
      <c r="G279" s="22"/>
      <c r="H279" s="22"/>
      <c r="I279" s="22"/>
      <c r="J279" s="22"/>
      <c r="K279" s="22"/>
      <c r="L279" s="22"/>
      <c r="M279" s="22"/>
      <c r="N279" s="22"/>
      <c r="O279" s="22"/>
      <c r="P279" s="47">
        <v>1</v>
      </c>
      <c r="Q279" s="75"/>
      <c r="R279" s="75"/>
    </row>
    <row r="280" spans="1:18">
      <c r="A280" s="57">
        <v>42424</v>
      </c>
      <c r="B280" s="25">
        <v>1307</v>
      </c>
      <c r="C280" s="302"/>
      <c r="D280" s="302"/>
      <c r="E280" s="302"/>
      <c r="F280" s="302"/>
      <c r="G280" s="302"/>
      <c r="H280" s="302"/>
      <c r="I280" s="302"/>
      <c r="J280" s="302"/>
      <c r="K280" s="302"/>
      <c r="L280" s="302"/>
      <c r="M280" s="302"/>
      <c r="N280" s="302"/>
      <c r="O280" s="302"/>
      <c r="P280" s="47">
        <v>0</v>
      </c>
      <c r="Q280" s="75"/>
      <c r="R280" s="75"/>
    </row>
    <row r="281" spans="1:18">
      <c r="A281" s="57">
        <v>42425</v>
      </c>
      <c r="B281" s="25">
        <v>1090</v>
      </c>
      <c r="C281" s="303"/>
      <c r="D281" s="303"/>
      <c r="E281" s="303"/>
      <c r="F281" s="303"/>
      <c r="G281" s="303"/>
      <c r="H281" s="303"/>
      <c r="I281" s="303"/>
      <c r="J281" s="303"/>
      <c r="K281" s="303"/>
      <c r="L281" s="303"/>
      <c r="M281" s="303"/>
      <c r="N281" s="303"/>
      <c r="O281" s="303"/>
      <c r="P281" s="47">
        <v>0</v>
      </c>
      <c r="Q281" s="75"/>
      <c r="R281" s="75"/>
    </row>
    <row r="282" spans="1:18">
      <c r="A282" s="57">
        <v>42426</v>
      </c>
      <c r="B282" s="25">
        <v>911</v>
      </c>
      <c r="C282" s="303"/>
      <c r="D282" s="303"/>
      <c r="E282" s="303"/>
      <c r="F282" s="303"/>
      <c r="G282" s="303"/>
      <c r="H282" s="303"/>
      <c r="I282" s="303"/>
      <c r="J282" s="303"/>
      <c r="K282" s="303"/>
      <c r="L282" s="303"/>
      <c r="M282" s="303"/>
      <c r="N282" s="303"/>
      <c r="O282" s="303"/>
      <c r="P282" s="47">
        <v>0</v>
      </c>
      <c r="Q282" s="75"/>
      <c r="R282" s="75"/>
    </row>
    <row r="283" spans="1:18">
      <c r="A283" s="57">
        <v>42427</v>
      </c>
      <c r="B283" s="25">
        <v>1129</v>
      </c>
      <c r="C283" s="303"/>
      <c r="D283" s="303"/>
      <c r="E283" s="303"/>
      <c r="F283" s="303"/>
      <c r="G283" s="303"/>
      <c r="H283" s="303"/>
      <c r="I283" s="303"/>
      <c r="J283" s="303"/>
      <c r="K283" s="303"/>
      <c r="L283" s="303"/>
      <c r="M283" s="303"/>
      <c r="N283" s="303"/>
      <c r="O283" s="303"/>
      <c r="P283" s="47">
        <v>0</v>
      </c>
      <c r="Q283" s="75"/>
      <c r="R283" s="75"/>
    </row>
    <row r="284" spans="1:18">
      <c r="A284" s="57">
        <v>42428</v>
      </c>
      <c r="B284" s="25">
        <v>1579</v>
      </c>
      <c r="C284" s="303"/>
      <c r="D284" s="303"/>
      <c r="E284" s="303"/>
      <c r="F284" s="303"/>
      <c r="G284" s="303"/>
      <c r="H284" s="303"/>
      <c r="I284" s="303"/>
      <c r="J284" s="303"/>
      <c r="K284" s="303"/>
      <c r="L284" s="303"/>
      <c r="M284" s="303"/>
      <c r="N284" s="303"/>
      <c r="O284" s="303"/>
      <c r="P284" s="47">
        <v>18</v>
      </c>
      <c r="Q284" s="75"/>
      <c r="R284" s="75"/>
    </row>
    <row r="285" spans="1:18">
      <c r="A285" s="57">
        <v>42429</v>
      </c>
      <c r="B285" s="25">
        <v>1211</v>
      </c>
      <c r="C285" s="304"/>
      <c r="D285" s="304"/>
      <c r="E285" s="304"/>
      <c r="F285" s="304"/>
      <c r="G285" s="304"/>
      <c r="H285" s="304"/>
      <c r="I285" s="304"/>
      <c r="J285" s="304"/>
      <c r="K285" s="304"/>
      <c r="L285" s="304"/>
      <c r="M285" s="304"/>
      <c r="N285" s="304"/>
      <c r="O285" s="304"/>
      <c r="P285" s="47">
        <v>6</v>
      </c>
      <c r="Q285" s="75"/>
      <c r="R285" s="75"/>
    </row>
    <row r="286" spans="1:18">
      <c r="A286" s="57">
        <v>42430</v>
      </c>
      <c r="B286" s="25">
        <v>1184</v>
      </c>
      <c r="C286" s="21">
        <v>0.51</v>
      </c>
      <c r="D286" s="25">
        <v>1</v>
      </c>
      <c r="E286" s="24">
        <v>7.1</v>
      </c>
      <c r="F286" s="25">
        <v>7</v>
      </c>
      <c r="G286" s="25">
        <v>9</v>
      </c>
      <c r="H286" s="25">
        <v>2</v>
      </c>
      <c r="I286" s="24">
        <v>5.8</v>
      </c>
      <c r="J286" s="21">
        <v>0.25</v>
      </c>
      <c r="K286" s="21">
        <v>2.3639999999999999</v>
      </c>
      <c r="L286" s="21">
        <v>6.855599999999999</v>
      </c>
      <c r="M286" s="21">
        <v>1.1819999999999999</v>
      </c>
      <c r="N286" s="21">
        <v>0.29549999999999998</v>
      </c>
      <c r="O286" s="21">
        <v>10.638</v>
      </c>
      <c r="P286" s="47">
        <v>31</v>
      </c>
      <c r="Q286" s="75">
        <v>42436</v>
      </c>
      <c r="R286" s="75">
        <v>42440</v>
      </c>
    </row>
    <row r="287" spans="1:18">
      <c r="A287" s="57">
        <v>42431</v>
      </c>
      <c r="B287" s="25">
        <v>1392</v>
      </c>
      <c r="C287" s="339"/>
      <c r="D287" s="339"/>
      <c r="E287" s="339"/>
      <c r="F287" s="339"/>
      <c r="G287" s="339"/>
      <c r="H287" s="339"/>
      <c r="I287" s="339"/>
      <c r="J287" s="339"/>
      <c r="K287" s="339"/>
      <c r="L287" s="339"/>
      <c r="M287" s="339"/>
      <c r="N287" s="339"/>
      <c r="O287" s="339"/>
      <c r="P287" s="47">
        <v>9</v>
      </c>
      <c r="Q287" s="75"/>
      <c r="R287" s="75"/>
    </row>
    <row r="288" spans="1:18">
      <c r="A288" s="57">
        <v>42432</v>
      </c>
      <c r="B288" s="25">
        <v>1054</v>
      </c>
      <c r="C288" s="340"/>
      <c r="D288" s="340"/>
      <c r="E288" s="340"/>
      <c r="F288" s="340"/>
      <c r="G288" s="340"/>
      <c r="H288" s="340"/>
      <c r="I288" s="340"/>
      <c r="J288" s="340"/>
      <c r="K288" s="340"/>
      <c r="L288" s="340"/>
      <c r="M288" s="340"/>
      <c r="N288" s="340"/>
      <c r="O288" s="340"/>
      <c r="P288" s="47">
        <v>41</v>
      </c>
      <c r="Q288" s="75"/>
      <c r="R288" s="75"/>
    </row>
    <row r="289" spans="1:18">
      <c r="A289" s="57">
        <v>42433</v>
      </c>
      <c r="B289" s="25">
        <v>1937</v>
      </c>
      <c r="C289" s="340"/>
      <c r="D289" s="340"/>
      <c r="E289" s="340"/>
      <c r="F289" s="340"/>
      <c r="G289" s="340"/>
      <c r="H289" s="340"/>
      <c r="I289" s="340"/>
      <c r="J289" s="340"/>
      <c r="K289" s="340"/>
      <c r="L289" s="340"/>
      <c r="M289" s="340"/>
      <c r="N289" s="340"/>
      <c r="O289" s="340"/>
      <c r="P289" s="47">
        <v>5</v>
      </c>
      <c r="Q289" s="75"/>
      <c r="R289" s="75"/>
    </row>
    <row r="290" spans="1:18">
      <c r="A290" s="57">
        <v>42434</v>
      </c>
      <c r="B290" s="25">
        <v>1117</v>
      </c>
      <c r="C290" s="340"/>
      <c r="D290" s="340"/>
      <c r="E290" s="340"/>
      <c r="F290" s="340"/>
      <c r="G290" s="340"/>
      <c r="H290" s="340"/>
      <c r="I290" s="340"/>
      <c r="J290" s="340"/>
      <c r="K290" s="340"/>
      <c r="L290" s="340"/>
      <c r="M290" s="340"/>
      <c r="N290" s="340"/>
      <c r="O290" s="340"/>
      <c r="P290" s="47">
        <v>0</v>
      </c>
      <c r="Q290" s="75"/>
      <c r="R290" s="75"/>
    </row>
    <row r="291" spans="1:18">
      <c r="A291" s="57">
        <v>42435</v>
      </c>
      <c r="B291" s="25">
        <v>1454</v>
      </c>
      <c r="C291" s="340"/>
      <c r="D291" s="340"/>
      <c r="E291" s="340"/>
      <c r="F291" s="340"/>
      <c r="G291" s="340"/>
      <c r="H291" s="340"/>
      <c r="I291" s="340"/>
      <c r="J291" s="340"/>
      <c r="K291" s="340"/>
      <c r="L291" s="340"/>
      <c r="M291" s="340"/>
      <c r="N291" s="340"/>
      <c r="O291" s="340"/>
      <c r="P291" s="47">
        <v>0</v>
      </c>
      <c r="Q291" s="75"/>
      <c r="R291" s="75"/>
    </row>
    <row r="292" spans="1:18">
      <c r="A292" s="57">
        <v>42436</v>
      </c>
      <c r="B292" s="25">
        <v>1177</v>
      </c>
      <c r="C292" s="341"/>
      <c r="D292" s="341"/>
      <c r="E292" s="341"/>
      <c r="F292" s="341"/>
      <c r="G292" s="341"/>
      <c r="H292" s="341"/>
      <c r="I292" s="341"/>
      <c r="J292" s="341"/>
      <c r="K292" s="341"/>
      <c r="L292" s="341"/>
      <c r="M292" s="341"/>
      <c r="N292" s="341"/>
      <c r="O292" s="341"/>
      <c r="P292" s="47">
        <v>7</v>
      </c>
      <c r="Q292" s="75"/>
      <c r="R292" s="75"/>
    </row>
    <row r="293" spans="1:18">
      <c r="A293" s="57">
        <v>42437</v>
      </c>
      <c r="B293" s="25">
        <v>1250</v>
      </c>
      <c r="C293" s="22"/>
      <c r="D293" s="22"/>
      <c r="E293" s="22"/>
      <c r="F293" s="22"/>
      <c r="G293" s="22"/>
      <c r="H293" s="22"/>
      <c r="I293" s="22"/>
      <c r="J293" s="22"/>
      <c r="K293" s="22"/>
      <c r="L293" s="22"/>
      <c r="M293" s="22"/>
      <c r="N293" s="22"/>
      <c r="O293" s="22"/>
      <c r="P293" s="47">
        <v>12</v>
      </c>
      <c r="Q293" s="75"/>
      <c r="R293" s="75"/>
    </row>
    <row r="294" spans="1:18">
      <c r="A294" s="57">
        <v>42438</v>
      </c>
      <c r="B294" s="25">
        <v>1450</v>
      </c>
      <c r="C294" s="302"/>
      <c r="D294" s="302"/>
      <c r="E294" s="302"/>
      <c r="F294" s="302"/>
      <c r="G294" s="302"/>
      <c r="H294" s="302"/>
      <c r="I294" s="302"/>
      <c r="J294" s="302"/>
      <c r="K294" s="302"/>
      <c r="L294" s="302"/>
      <c r="M294" s="302"/>
      <c r="N294" s="302"/>
      <c r="O294" s="302"/>
      <c r="P294" s="47">
        <v>26</v>
      </c>
      <c r="Q294" s="75"/>
      <c r="R294" s="75"/>
    </row>
    <row r="295" spans="1:18">
      <c r="A295" s="57">
        <v>42439</v>
      </c>
      <c r="B295" s="25">
        <v>1191</v>
      </c>
      <c r="C295" s="303"/>
      <c r="D295" s="303"/>
      <c r="E295" s="303"/>
      <c r="F295" s="303"/>
      <c r="G295" s="303"/>
      <c r="H295" s="303"/>
      <c r="I295" s="303"/>
      <c r="J295" s="303"/>
      <c r="K295" s="303"/>
      <c r="L295" s="303"/>
      <c r="M295" s="303"/>
      <c r="N295" s="303"/>
      <c r="O295" s="303"/>
      <c r="P295" s="47">
        <v>0</v>
      </c>
      <c r="Q295" s="75"/>
      <c r="R295" s="75"/>
    </row>
    <row r="296" spans="1:18">
      <c r="A296" s="57">
        <v>42440</v>
      </c>
      <c r="B296" s="25">
        <v>1491</v>
      </c>
      <c r="C296" s="303"/>
      <c r="D296" s="303"/>
      <c r="E296" s="303"/>
      <c r="F296" s="303"/>
      <c r="G296" s="303"/>
      <c r="H296" s="303"/>
      <c r="I296" s="303"/>
      <c r="J296" s="303"/>
      <c r="K296" s="303"/>
      <c r="L296" s="303"/>
      <c r="M296" s="303"/>
      <c r="N296" s="303"/>
      <c r="O296" s="303"/>
      <c r="P296" s="47">
        <v>1</v>
      </c>
      <c r="Q296" s="75"/>
      <c r="R296" s="75"/>
    </row>
    <row r="297" spans="1:18">
      <c r="A297" s="57">
        <v>42441</v>
      </c>
      <c r="B297" s="25">
        <v>1420</v>
      </c>
      <c r="C297" s="303"/>
      <c r="D297" s="303"/>
      <c r="E297" s="303"/>
      <c r="F297" s="303"/>
      <c r="G297" s="303"/>
      <c r="H297" s="303"/>
      <c r="I297" s="303"/>
      <c r="J297" s="303"/>
      <c r="K297" s="303"/>
      <c r="L297" s="303"/>
      <c r="M297" s="303"/>
      <c r="N297" s="303"/>
      <c r="O297" s="303"/>
      <c r="P297" s="47">
        <v>0</v>
      </c>
      <c r="Q297" s="75"/>
      <c r="R297" s="75"/>
    </row>
    <row r="298" spans="1:18">
      <c r="A298" s="57">
        <v>42442</v>
      </c>
      <c r="B298" s="25">
        <v>1163</v>
      </c>
      <c r="C298" s="303"/>
      <c r="D298" s="303"/>
      <c r="E298" s="303"/>
      <c r="F298" s="303"/>
      <c r="G298" s="303"/>
      <c r="H298" s="303"/>
      <c r="I298" s="303"/>
      <c r="J298" s="303"/>
      <c r="K298" s="303"/>
      <c r="L298" s="303"/>
      <c r="M298" s="303"/>
      <c r="N298" s="303"/>
      <c r="O298" s="303"/>
      <c r="P298" s="47">
        <v>0</v>
      </c>
      <c r="Q298" s="75"/>
      <c r="R298" s="75"/>
    </row>
    <row r="299" spans="1:18">
      <c r="A299" s="57">
        <v>42443</v>
      </c>
      <c r="B299" s="25">
        <v>1369</v>
      </c>
      <c r="C299" s="304"/>
      <c r="D299" s="304"/>
      <c r="E299" s="304"/>
      <c r="F299" s="304"/>
      <c r="G299" s="304"/>
      <c r="H299" s="304"/>
      <c r="I299" s="304"/>
      <c r="J299" s="304"/>
      <c r="K299" s="304"/>
      <c r="L299" s="304"/>
      <c r="M299" s="304"/>
      <c r="N299" s="304"/>
      <c r="O299" s="304"/>
      <c r="P299" s="47">
        <v>0</v>
      </c>
      <c r="Q299" s="75"/>
      <c r="R299" s="75"/>
    </row>
    <row r="300" spans="1:18">
      <c r="A300" s="57">
        <v>42444</v>
      </c>
      <c r="B300" s="25">
        <v>1307</v>
      </c>
      <c r="C300" s="21">
        <v>0.6</v>
      </c>
      <c r="D300" s="25">
        <v>1</v>
      </c>
      <c r="E300" s="24">
        <v>7</v>
      </c>
      <c r="F300" s="25">
        <v>2</v>
      </c>
      <c r="G300" s="25">
        <v>5</v>
      </c>
      <c r="H300" s="25">
        <v>2</v>
      </c>
      <c r="I300" s="24">
        <v>4.2</v>
      </c>
      <c r="J300" s="21">
        <v>0.14000000000000001</v>
      </c>
      <c r="K300" s="21">
        <v>2.6379999999999999</v>
      </c>
      <c r="L300" s="21">
        <v>5.5398000000000005</v>
      </c>
      <c r="M300" s="21">
        <v>1.319</v>
      </c>
      <c r="N300" s="21">
        <v>0.18466000000000002</v>
      </c>
      <c r="O300" s="21">
        <v>6.5949999999999998</v>
      </c>
      <c r="P300" s="47">
        <v>11</v>
      </c>
      <c r="Q300" s="75">
        <v>42451</v>
      </c>
      <c r="R300" s="75">
        <v>42466</v>
      </c>
    </row>
    <row r="301" spans="1:18">
      <c r="A301" s="57">
        <v>42445</v>
      </c>
      <c r="B301" s="25">
        <v>1256</v>
      </c>
      <c r="C301" s="339"/>
      <c r="D301" s="339"/>
      <c r="E301" s="339"/>
      <c r="F301" s="339"/>
      <c r="G301" s="339"/>
      <c r="H301" s="339"/>
      <c r="I301" s="339"/>
      <c r="J301" s="339"/>
      <c r="K301" s="339"/>
      <c r="L301" s="339"/>
      <c r="M301" s="339"/>
      <c r="N301" s="339"/>
      <c r="O301" s="339"/>
      <c r="P301" s="47">
        <v>0</v>
      </c>
      <c r="Q301" s="75"/>
      <c r="R301" s="75"/>
    </row>
    <row r="302" spans="1:18">
      <c r="A302" s="57">
        <v>42446</v>
      </c>
      <c r="B302" s="25">
        <v>2086</v>
      </c>
      <c r="C302" s="340"/>
      <c r="D302" s="340"/>
      <c r="E302" s="340"/>
      <c r="F302" s="340"/>
      <c r="G302" s="340"/>
      <c r="H302" s="340"/>
      <c r="I302" s="340"/>
      <c r="J302" s="340"/>
      <c r="K302" s="340"/>
      <c r="L302" s="340"/>
      <c r="M302" s="340"/>
      <c r="N302" s="340"/>
      <c r="O302" s="340"/>
      <c r="P302" s="47">
        <v>47</v>
      </c>
      <c r="Q302" s="75"/>
      <c r="R302" s="75"/>
    </row>
    <row r="303" spans="1:18">
      <c r="A303" s="57">
        <v>42447</v>
      </c>
      <c r="B303" s="25">
        <v>2143</v>
      </c>
      <c r="C303" s="340"/>
      <c r="D303" s="340"/>
      <c r="E303" s="340"/>
      <c r="F303" s="340"/>
      <c r="G303" s="340"/>
      <c r="H303" s="340"/>
      <c r="I303" s="340"/>
      <c r="J303" s="340"/>
      <c r="K303" s="340"/>
      <c r="L303" s="340"/>
      <c r="M303" s="340"/>
      <c r="N303" s="340"/>
      <c r="O303" s="340"/>
      <c r="P303" s="47">
        <v>39</v>
      </c>
      <c r="Q303" s="75"/>
      <c r="R303" s="75"/>
    </row>
    <row r="304" spans="1:18">
      <c r="A304" s="57">
        <v>42448</v>
      </c>
      <c r="B304" s="25">
        <v>1745</v>
      </c>
      <c r="C304" s="340"/>
      <c r="D304" s="340"/>
      <c r="E304" s="340"/>
      <c r="F304" s="340"/>
      <c r="G304" s="340"/>
      <c r="H304" s="340"/>
      <c r="I304" s="340"/>
      <c r="J304" s="340"/>
      <c r="K304" s="340"/>
      <c r="L304" s="340"/>
      <c r="M304" s="340"/>
      <c r="N304" s="340"/>
      <c r="O304" s="340"/>
      <c r="P304" s="47">
        <v>9</v>
      </c>
      <c r="Q304" s="75"/>
      <c r="R304" s="75"/>
    </row>
    <row r="305" spans="1:18">
      <c r="A305" s="57">
        <v>42449</v>
      </c>
      <c r="B305" s="25">
        <v>1576</v>
      </c>
      <c r="C305" s="340"/>
      <c r="D305" s="340"/>
      <c r="E305" s="340"/>
      <c r="F305" s="340"/>
      <c r="G305" s="340"/>
      <c r="H305" s="340"/>
      <c r="I305" s="340"/>
      <c r="J305" s="340"/>
      <c r="K305" s="340"/>
      <c r="L305" s="340"/>
      <c r="M305" s="340"/>
      <c r="N305" s="340"/>
      <c r="O305" s="340"/>
      <c r="P305" s="47">
        <v>10</v>
      </c>
      <c r="Q305" s="75"/>
      <c r="R305" s="75"/>
    </row>
    <row r="306" spans="1:18">
      <c r="A306" s="57">
        <v>42450</v>
      </c>
      <c r="B306" s="25">
        <v>1614</v>
      </c>
      <c r="C306" s="341"/>
      <c r="D306" s="341"/>
      <c r="E306" s="341"/>
      <c r="F306" s="341"/>
      <c r="G306" s="341"/>
      <c r="H306" s="341"/>
      <c r="I306" s="341"/>
      <c r="J306" s="341"/>
      <c r="K306" s="341"/>
      <c r="L306" s="341"/>
      <c r="M306" s="341"/>
      <c r="N306" s="341"/>
      <c r="O306" s="341"/>
      <c r="P306" s="47">
        <v>0</v>
      </c>
      <c r="Q306" s="75"/>
      <c r="R306" s="75"/>
    </row>
    <row r="307" spans="1:18">
      <c r="A307" s="57">
        <v>42451</v>
      </c>
      <c r="B307" s="25">
        <v>1765</v>
      </c>
      <c r="C307" s="22"/>
      <c r="D307" s="22"/>
      <c r="E307" s="22"/>
      <c r="F307" s="22"/>
      <c r="G307" s="22"/>
      <c r="H307" s="22"/>
      <c r="I307" s="22"/>
      <c r="J307" s="22"/>
      <c r="K307" s="22"/>
      <c r="L307" s="22"/>
      <c r="M307" s="22"/>
      <c r="N307" s="22"/>
      <c r="O307" s="22"/>
      <c r="P307" s="47">
        <v>12</v>
      </c>
      <c r="Q307" s="75"/>
      <c r="R307" s="75"/>
    </row>
    <row r="308" spans="1:18">
      <c r="A308" s="57">
        <v>42452</v>
      </c>
      <c r="B308" s="25">
        <v>1354</v>
      </c>
      <c r="C308" s="302"/>
      <c r="D308" s="302"/>
      <c r="E308" s="302"/>
      <c r="F308" s="302"/>
      <c r="G308" s="302"/>
      <c r="H308" s="302"/>
      <c r="I308" s="302"/>
      <c r="J308" s="302"/>
      <c r="K308" s="302"/>
      <c r="L308" s="302"/>
      <c r="M308" s="302"/>
      <c r="N308" s="302"/>
      <c r="O308" s="302"/>
      <c r="P308" s="47">
        <v>5</v>
      </c>
      <c r="Q308" s="75"/>
      <c r="R308" s="75"/>
    </row>
    <row r="309" spans="1:18">
      <c r="A309" s="57">
        <v>42453</v>
      </c>
      <c r="B309" s="25">
        <v>1843</v>
      </c>
      <c r="C309" s="303"/>
      <c r="D309" s="303"/>
      <c r="E309" s="303"/>
      <c r="F309" s="303"/>
      <c r="G309" s="303"/>
      <c r="H309" s="303"/>
      <c r="I309" s="303"/>
      <c r="J309" s="303"/>
      <c r="K309" s="303"/>
      <c r="L309" s="303"/>
      <c r="M309" s="303"/>
      <c r="N309" s="303"/>
      <c r="O309" s="303"/>
      <c r="P309" s="47">
        <v>6</v>
      </c>
      <c r="Q309" s="75"/>
      <c r="R309" s="75"/>
    </row>
    <row r="310" spans="1:18">
      <c r="A310" s="57">
        <v>42454</v>
      </c>
      <c r="B310" s="25">
        <v>1291</v>
      </c>
      <c r="C310" s="303"/>
      <c r="D310" s="303"/>
      <c r="E310" s="303"/>
      <c r="F310" s="303"/>
      <c r="G310" s="303"/>
      <c r="H310" s="303"/>
      <c r="I310" s="303"/>
      <c r="J310" s="303"/>
      <c r="K310" s="303"/>
      <c r="L310" s="303"/>
      <c r="M310" s="303"/>
      <c r="N310" s="303"/>
      <c r="O310" s="303"/>
      <c r="P310" s="47">
        <v>0</v>
      </c>
      <c r="Q310" s="75"/>
      <c r="R310" s="75"/>
    </row>
    <row r="311" spans="1:18">
      <c r="A311" s="57">
        <v>42455</v>
      </c>
      <c r="B311" s="25">
        <v>1847</v>
      </c>
      <c r="C311" s="303"/>
      <c r="D311" s="303"/>
      <c r="E311" s="303"/>
      <c r="F311" s="303"/>
      <c r="G311" s="303"/>
      <c r="H311" s="303"/>
      <c r="I311" s="303"/>
      <c r="J311" s="303"/>
      <c r="K311" s="303"/>
      <c r="L311" s="303"/>
      <c r="M311" s="303"/>
      <c r="N311" s="303"/>
      <c r="O311" s="303"/>
      <c r="P311" s="47">
        <v>0</v>
      </c>
      <c r="Q311" s="75"/>
      <c r="R311" s="75"/>
    </row>
    <row r="312" spans="1:18">
      <c r="A312" s="57">
        <v>42456</v>
      </c>
      <c r="B312" s="25">
        <v>2155</v>
      </c>
      <c r="C312" s="303"/>
      <c r="D312" s="303"/>
      <c r="E312" s="303"/>
      <c r="F312" s="303"/>
      <c r="G312" s="303"/>
      <c r="H312" s="303"/>
      <c r="I312" s="303"/>
      <c r="J312" s="303"/>
      <c r="K312" s="303"/>
      <c r="L312" s="303"/>
      <c r="M312" s="303"/>
      <c r="N312" s="303"/>
      <c r="O312" s="303"/>
      <c r="P312" s="47">
        <v>0</v>
      </c>
      <c r="Q312" s="75"/>
      <c r="R312" s="75"/>
    </row>
    <row r="313" spans="1:18">
      <c r="A313" s="57">
        <v>42457</v>
      </c>
      <c r="B313" s="25">
        <v>1549</v>
      </c>
      <c r="C313" s="304"/>
      <c r="D313" s="304"/>
      <c r="E313" s="304"/>
      <c r="F313" s="304"/>
      <c r="G313" s="304"/>
      <c r="H313" s="304"/>
      <c r="I313" s="304"/>
      <c r="J313" s="304"/>
      <c r="K313" s="304"/>
      <c r="L313" s="304"/>
      <c r="M313" s="304"/>
      <c r="N313" s="304"/>
      <c r="O313" s="304"/>
      <c r="P313" s="47">
        <v>4</v>
      </c>
      <c r="Q313" s="75"/>
      <c r="R313" s="75"/>
    </row>
    <row r="314" spans="1:18">
      <c r="A314" s="57">
        <v>42458</v>
      </c>
      <c r="B314" s="25">
        <v>1685</v>
      </c>
      <c r="C314" s="21">
        <v>0.9</v>
      </c>
      <c r="D314" s="25">
        <v>1</v>
      </c>
      <c r="E314" s="24">
        <v>7.2</v>
      </c>
      <c r="F314" s="25">
        <v>1</v>
      </c>
      <c r="G314" s="25">
        <v>5</v>
      </c>
      <c r="H314" s="25">
        <v>2</v>
      </c>
      <c r="I314" s="24">
        <v>6.6</v>
      </c>
      <c r="J314" s="21">
        <v>0.18</v>
      </c>
      <c r="K314" s="21">
        <v>3.3380000000000001</v>
      </c>
      <c r="L314" s="21">
        <v>11.0154</v>
      </c>
      <c r="M314" s="21">
        <v>1.669</v>
      </c>
      <c r="N314" s="21">
        <v>0.30042000000000002</v>
      </c>
      <c r="O314" s="21">
        <v>8.3450000000000006</v>
      </c>
      <c r="P314" s="47">
        <v>0</v>
      </c>
      <c r="Q314" s="75">
        <v>42479</v>
      </c>
      <c r="R314" s="75">
        <v>42493</v>
      </c>
    </row>
    <row r="315" spans="1:18">
      <c r="A315" s="57">
        <v>42459</v>
      </c>
      <c r="B315" s="25">
        <v>1266</v>
      </c>
      <c r="C315" s="342"/>
      <c r="D315" s="342"/>
      <c r="E315" s="342"/>
      <c r="F315" s="342"/>
      <c r="G315" s="342"/>
      <c r="H315" s="342"/>
      <c r="I315" s="342"/>
      <c r="J315" s="342"/>
      <c r="K315" s="342"/>
      <c r="L315" s="342"/>
      <c r="M315" s="342"/>
      <c r="N315" s="342"/>
      <c r="O315" s="339"/>
      <c r="P315" s="47">
        <v>0</v>
      </c>
      <c r="Q315" s="75"/>
      <c r="R315" s="75"/>
    </row>
    <row r="316" spans="1:18">
      <c r="A316" s="57">
        <v>42460</v>
      </c>
      <c r="B316" s="25">
        <v>1779</v>
      </c>
      <c r="C316" s="342"/>
      <c r="D316" s="342"/>
      <c r="E316" s="342"/>
      <c r="F316" s="342"/>
      <c r="G316" s="342"/>
      <c r="H316" s="342"/>
      <c r="I316" s="342"/>
      <c r="J316" s="342"/>
      <c r="K316" s="342"/>
      <c r="L316" s="342"/>
      <c r="M316" s="342"/>
      <c r="N316" s="342"/>
      <c r="O316" s="340"/>
      <c r="P316" s="47">
        <v>0</v>
      </c>
      <c r="Q316" s="75"/>
      <c r="R316" s="75"/>
    </row>
    <row r="317" spans="1:18">
      <c r="A317" s="57">
        <v>42461</v>
      </c>
      <c r="B317" s="25">
        <v>1612</v>
      </c>
      <c r="C317" s="342"/>
      <c r="D317" s="342"/>
      <c r="E317" s="342"/>
      <c r="F317" s="342"/>
      <c r="G317" s="342"/>
      <c r="H317" s="342"/>
      <c r="I317" s="342"/>
      <c r="J317" s="342"/>
      <c r="K317" s="342"/>
      <c r="L317" s="342"/>
      <c r="M317" s="342"/>
      <c r="N317" s="342"/>
      <c r="O317" s="340"/>
      <c r="P317" s="47">
        <v>22</v>
      </c>
      <c r="Q317" s="75"/>
      <c r="R317" s="75"/>
    </row>
    <row r="318" spans="1:18">
      <c r="A318" s="57">
        <v>42462</v>
      </c>
      <c r="B318" s="25">
        <v>1302</v>
      </c>
      <c r="C318" s="342"/>
      <c r="D318" s="342"/>
      <c r="E318" s="342"/>
      <c r="F318" s="342"/>
      <c r="G318" s="342"/>
      <c r="H318" s="342"/>
      <c r="I318" s="342"/>
      <c r="J318" s="342"/>
      <c r="K318" s="342"/>
      <c r="L318" s="342"/>
      <c r="M318" s="342"/>
      <c r="N318" s="342"/>
      <c r="O318" s="340"/>
      <c r="P318" s="47">
        <v>0</v>
      </c>
      <c r="Q318" s="75"/>
      <c r="R318" s="75"/>
    </row>
    <row r="319" spans="1:18">
      <c r="A319" s="57">
        <v>42463</v>
      </c>
      <c r="B319" s="25">
        <v>1488</v>
      </c>
      <c r="C319" s="342"/>
      <c r="D319" s="342"/>
      <c r="E319" s="342"/>
      <c r="F319" s="342"/>
      <c r="G319" s="342"/>
      <c r="H319" s="342"/>
      <c r="I319" s="342"/>
      <c r="J319" s="342"/>
      <c r="K319" s="342"/>
      <c r="L319" s="342"/>
      <c r="M319" s="342"/>
      <c r="N319" s="342"/>
      <c r="O319" s="340"/>
      <c r="P319" s="47">
        <v>0</v>
      </c>
      <c r="Q319" s="75"/>
      <c r="R319" s="75"/>
    </row>
    <row r="320" spans="1:18">
      <c r="A320" s="57">
        <v>42464</v>
      </c>
      <c r="B320" s="25">
        <v>1816</v>
      </c>
      <c r="C320" s="342"/>
      <c r="D320" s="342"/>
      <c r="E320" s="342"/>
      <c r="F320" s="342"/>
      <c r="G320" s="342"/>
      <c r="H320" s="342"/>
      <c r="I320" s="342"/>
      <c r="J320" s="342"/>
      <c r="K320" s="342"/>
      <c r="L320" s="342"/>
      <c r="M320" s="342"/>
      <c r="N320" s="342"/>
      <c r="O320" s="341"/>
      <c r="P320" s="47">
        <v>0</v>
      </c>
      <c r="Q320" s="75"/>
      <c r="R320" s="75"/>
    </row>
    <row r="321" spans="1:18">
      <c r="A321" s="57">
        <v>42465</v>
      </c>
      <c r="B321" s="25">
        <v>1321</v>
      </c>
      <c r="C321" s="22"/>
      <c r="D321" s="22"/>
      <c r="E321" s="22"/>
      <c r="F321" s="22"/>
      <c r="G321" s="22"/>
      <c r="H321" s="22"/>
      <c r="I321" s="22"/>
      <c r="J321" s="22"/>
      <c r="K321" s="22"/>
      <c r="L321" s="22"/>
      <c r="M321" s="22"/>
      <c r="N321" s="22"/>
      <c r="O321" s="22"/>
      <c r="P321" s="47">
        <v>0</v>
      </c>
      <c r="Q321" s="75"/>
      <c r="R321" s="75"/>
    </row>
    <row r="322" spans="1:18">
      <c r="A322" s="57">
        <v>42466</v>
      </c>
      <c r="B322" s="25">
        <v>1253</v>
      </c>
      <c r="C322" s="302"/>
      <c r="D322" s="302"/>
      <c r="E322" s="302"/>
      <c r="F322" s="302"/>
      <c r="G322" s="302"/>
      <c r="H322" s="302"/>
      <c r="I322" s="302"/>
      <c r="J322" s="302"/>
      <c r="K322" s="302"/>
      <c r="L322" s="302"/>
      <c r="M322" s="302"/>
      <c r="N322" s="302"/>
      <c r="O322" s="302"/>
      <c r="P322" s="47">
        <v>0</v>
      </c>
      <c r="Q322" s="75"/>
      <c r="R322" s="75"/>
    </row>
    <row r="323" spans="1:18">
      <c r="A323" s="57">
        <v>42467</v>
      </c>
      <c r="B323" s="25">
        <v>1675</v>
      </c>
      <c r="C323" s="303"/>
      <c r="D323" s="303"/>
      <c r="E323" s="303"/>
      <c r="F323" s="303"/>
      <c r="G323" s="303"/>
      <c r="H323" s="303"/>
      <c r="I323" s="303"/>
      <c r="J323" s="303"/>
      <c r="K323" s="303"/>
      <c r="L323" s="303"/>
      <c r="M323" s="303"/>
      <c r="N323" s="303"/>
      <c r="O323" s="303"/>
      <c r="P323" s="47">
        <v>0</v>
      </c>
      <c r="Q323" s="75"/>
      <c r="R323" s="75"/>
    </row>
    <row r="324" spans="1:18">
      <c r="A324" s="57">
        <v>42468</v>
      </c>
      <c r="B324" s="25">
        <v>1415</v>
      </c>
      <c r="C324" s="303"/>
      <c r="D324" s="303"/>
      <c r="E324" s="303"/>
      <c r="F324" s="303"/>
      <c r="G324" s="303"/>
      <c r="H324" s="303"/>
      <c r="I324" s="303"/>
      <c r="J324" s="303"/>
      <c r="K324" s="303"/>
      <c r="L324" s="303"/>
      <c r="M324" s="303"/>
      <c r="N324" s="303"/>
      <c r="O324" s="303"/>
      <c r="P324" s="47">
        <v>0</v>
      </c>
      <c r="Q324" s="75"/>
      <c r="R324" s="75"/>
    </row>
    <row r="325" spans="1:18">
      <c r="A325" s="57">
        <v>42469</v>
      </c>
      <c r="B325" s="25">
        <v>1363</v>
      </c>
      <c r="C325" s="303"/>
      <c r="D325" s="303"/>
      <c r="E325" s="303"/>
      <c r="F325" s="303"/>
      <c r="G325" s="303"/>
      <c r="H325" s="303"/>
      <c r="I325" s="303"/>
      <c r="J325" s="303"/>
      <c r="K325" s="303"/>
      <c r="L325" s="303"/>
      <c r="M325" s="303"/>
      <c r="N325" s="303"/>
      <c r="O325" s="303"/>
      <c r="P325" s="47">
        <v>0</v>
      </c>
      <c r="Q325" s="75"/>
      <c r="R325" s="75"/>
    </row>
    <row r="326" spans="1:18">
      <c r="A326" s="57">
        <v>42470</v>
      </c>
      <c r="B326" s="25">
        <v>1483</v>
      </c>
      <c r="C326" s="303"/>
      <c r="D326" s="303"/>
      <c r="E326" s="303"/>
      <c r="F326" s="303"/>
      <c r="G326" s="303"/>
      <c r="H326" s="303"/>
      <c r="I326" s="303"/>
      <c r="J326" s="303"/>
      <c r="K326" s="303"/>
      <c r="L326" s="303"/>
      <c r="M326" s="303"/>
      <c r="N326" s="303"/>
      <c r="O326" s="303"/>
      <c r="P326" s="47">
        <v>0</v>
      </c>
      <c r="Q326" s="75"/>
      <c r="R326" s="75"/>
    </row>
    <row r="327" spans="1:18">
      <c r="A327" s="57">
        <v>42471</v>
      </c>
      <c r="B327" s="25">
        <v>1250</v>
      </c>
      <c r="C327" s="304"/>
      <c r="D327" s="304"/>
      <c r="E327" s="304"/>
      <c r="F327" s="304"/>
      <c r="G327" s="304"/>
      <c r="H327" s="304"/>
      <c r="I327" s="304"/>
      <c r="J327" s="304"/>
      <c r="K327" s="304"/>
      <c r="L327" s="304"/>
      <c r="M327" s="304"/>
      <c r="N327" s="304"/>
      <c r="O327" s="304"/>
      <c r="P327" s="47">
        <v>0</v>
      </c>
      <c r="Q327" s="75"/>
      <c r="R327" s="75"/>
    </row>
    <row r="328" spans="1:18">
      <c r="A328" s="57">
        <v>42472</v>
      </c>
      <c r="B328" s="25">
        <v>1237</v>
      </c>
      <c r="C328" s="21">
        <v>0.18</v>
      </c>
      <c r="D328" s="25">
        <v>1</v>
      </c>
      <c r="E328" s="24">
        <v>7</v>
      </c>
      <c r="F328" s="25">
        <v>1</v>
      </c>
      <c r="G328" s="25">
        <v>5</v>
      </c>
      <c r="H328" s="25">
        <v>2</v>
      </c>
      <c r="I328" s="24">
        <v>4.5999999999999996</v>
      </c>
      <c r="J328" s="21">
        <v>0.16</v>
      </c>
      <c r="K328" s="21">
        <v>2.532</v>
      </c>
      <c r="L328" s="21">
        <v>5.8235999999999999</v>
      </c>
      <c r="M328" s="21">
        <v>1.266</v>
      </c>
      <c r="N328" s="21">
        <v>0.20255999999999999</v>
      </c>
      <c r="O328" s="21">
        <v>6.33</v>
      </c>
      <c r="P328" s="47">
        <v>1</v>
      </c>
      <c r="Q328" s="75">
        <v>42488</v>
      </c>
      <c r="R328" s="75">
        <v>42493</v>
      </c>
    </row>
    <row r="329" spans="1:18">
      <c r="A329" s="57">
        <v>42473</v>
      </c>
      <c r="B329" s="25">
        <v>1611</v>
      </c>
      <c r="C329" s="339"/>
      <c r="D329" s="339"/>
      <c r="E329" s="339"/>
      <c r="F329" s="339"/>
      <c r="G329" s="339"/>
      <c r="H329" s="339"/>
      <c r="I329" s="339"/>
      <c r="J329" s="339"/>
      <c r="K329" s="339"/>
      <c r="L329" s="339"/>
      <c r="M329" s="339"/>
      <c r="N329" s="339"/>
      <c r="O329" s="339"/>
      <c r="P329" s="47">
        <v>7</v>
      </c>
      <c r="Q329" s="75"/>
      <c r="R329" s="75"/>
    </row>
    <row r="330" spans="1:18">
      <c r="A330" s="57">
        <v>42474</v>
      </c>
      <c r="B330" s="25">
        <v>2639</v>
      </c>
      <c r="C330" s="340"/>
      <c r="D330" s="340"/>
      <c r="E330" s="340"/>
      <c r="F330" s="340"/>
      <c r="G330" s="340"/>
      <c r="H330" s="340"/>
      <c r="I330" s="340"/>
      <c r="J330" s="340"/>
      <c r="K330" s="340"/>
      <c r="L330" s="340"/>
      <c r="M330" s="340"/>
      <c r="N330" s="340"/>
      <c r="O330" s="340"/>
      <c r="P330" s="47">
        <v>87</v>
      </c>
      <c r="Q330" s="75"/>
      <c r="R330" s="75"/>
    </row>
    <row r="331" spans="1:18">
      <c r="A331" s="57">
        <v>42475</v>
      </c>
      <c r="B331" s="25">
        <v>1899</v>
      </c>
      <c r="C331" s="340"/>
      <c r="D331" s="340"/>
      <c r="E331" s="340"/>
      <c r="F331" s="340"/>
      <c r="G331" s="340"/>
      <c r="H331" s="340"/>
      <c r="I331" s="340"/>
      <c r="J331" s="340"/>
      <c r="K331" s="340"/>
      <c r="L331" s="340"/>
      <c r="M331" s="340"/>
      <c r="N331" s="340"/>
      <c r="O331" s="340"/>
      <c r="P331" s="47">
        <v>8</v>
      </c>
      <c r="Q331" s="75"/>
      <c r="R331" s="75"/>
    </row>
    <row r="332" spans="1:18">
      <c r="A332" s="57">
        <v>42476</v>
      </c>
      <c r="B332" s="25">
        <v>2139</v>
      </c>
      <c r="C332" s="340"/>
      <c r="D332" s="340"/>
      <c r="E332" s="340"/>
      <c r="F332" s="340"/>
      <c r="G332" s="340"/>
      <c r="H332" s="340"/>
      <c r="I332" s="340"/>
      <c r="J332" s="340"/>
      <c r="K332" s="340"/>
      <c r="L332" s="340"/>
      <c r="M332" s="340"/>
      <c r="N332" s="340"/>
      <c r="O332" s="340"/>
      <c r="P332" s="47">
        <v>3</v>
      </c>
      <c r="Q332" s="75"/>
      <c r="R332" s="75"/>
    </row>
    <row r="333" spans="1:18">
      <c r="A333" s="57">
        <v>42477</v>
      </c>
      <c r="B333" s="25">
        <v>1678</v>
      </c>
      <c r="C333" s="340"/>
      <c r="D333" s="340"/>
      <c r="E333" s="340"/>
      <c r="F333" s="340"/>
      <c r="G333" s="340"/>
      <c r="H333" s="340"/>
      <c r="I333" s="340"/>
      <c r="J333" s="340"/>
      <c r="K333" s="340"/>
      <c r="L333" s="340"/>
      <c r="M333" s="340"/>
      <c r="N333" s="340"/>
      <c r="O333" s="340"/>
      <c r="P333" s="47">
        <v>3</v>
      </c>
      <c r="Q333" s="75"/>
      <c r="R333" s="75"/>
    </row>
    <row r="334" spans="1:18">
      <c r="A334" s="57">
        <v>42478</v>
      </c>
      <c r="B334" s="25">
        <v>1827</v>
      </c>
      <c r="C334" s="341"/>
      <c r="D334" s="341"/>
      <c r="E334" s="341"/>
      <c r="F334" s="341"/>
      <c r="G334" s="341"/>
      <c r="H334" s="341"/>
      <c r="I334" s="341"/>
      <c r="J334" s="341"/>
      <c r="K334" s="341"/>
      <c r="L334" s="341"/>
      <c r="M334" s="341"/>
      <c r="N334" s="341"/>
      <c r="O334" s="341"/>
      <c r="P334" s="47">
        <v>0</v>
      </c>
      <c r="Q334" s="75"/>
      <c r="R334" s="75"/>
    </row>
    <row r="335" spans="1:18">
      <c r="A335" s="57">
        <v>42479</v>
      </c>
      <c r="B335" s="25">
        <v>1850</v>
      </c>
      <c r="C335" s="22"/>
      <c r="D335" s="22"/>
      <c r="E335" s="22"/>
      <c r="F335" s="22"/>
      <c r="G335" s="22"/>
      <c r="H335" s="22"/>
      <c r="I335" s="22"/>
      <c r="J335" s="22"/>
      <c r="K335" s="22"/>
      <c r="L335" s="22"/>
      <c r="M335" s="22"/>
      <c r="N335" s="22"/>
      <c r="O335" s="22"/>
      <c r="P335" s="47">
        <v>0</v>
      </c>
      <c r="Q335" s="75"/>
      <c r="R335" s="75"/>
    </row>
    <row r="336" spans="1:18">
      <c r="A336" s="57">
        <v>42480</v>
      </c>
      <c r="B336" s="25">
        <v>1434</v>
      </c>
      <c r="C336" s="302"/>
      <c r="D336" s="302"/>
      <c r="E336" s="302"/>
      <c r="F336" s="302"/>
      <c r="G336" s="302"/>
      <c r="H336" s="302"/>
      <c r="I336" s="302"/>
      <c r="J336" s="302"/>
      <c r="K336" s="302"/>
      <c r="L336" s="302"/>
      <c r="M336" s="302"/>
      <c r="N336" s="302"/>
      <c r="O336" s="302"/>
      <c r="P336" s="47">
        <v>6</v>
      </c>
      <c r="Q336" s="75"/>
      <c r="R336" s="75"/>
    </row>
    <row r="337" spans="1:18">
      <c r="A337" s="57">
        <v>42481</v>
      </c>
      <c r="B337" s="25">
        <v>1410</v>
      </c>
      <c r="C337" s="303"/>
      <c r="D337" s="303"/>
      <c r="E337" s="303"/>
      <c r="F337" s="303"/>
      <c r="G337" s="303"/>
      <c r="H337" s="303"/>
      <c r="I337" s="303"/>
      <c r="J337" s="303"/>
      <c r="K337" s="303"/>
      <c r="L337" s="303"/>
      <c r="M337" s="303"/>
      <c r="N337" s="303"/>
      <c r="O337" s="303"/>
      <c r="P337" s="47">
        <v>0</v>
      </c>
      <c r="Q337" s="75"/>
      <c r="R337" s="75"/>
    </row>
    <row r="338" spans="1:18">
      <c r="A338" s="57">
        <v>42482</v>
      </c>
      <c r="B338" s="25">
        <v>1582</v>
      </c>
      <c r="C338" s="303"/>
      <c r="D338" s="303"/>
      <c r="E338" s="303"/>
      <c r="F338" s="303"/>
      <c r="G338" s="303"/>
      <c r="H338" s="303"/>
      <c r="I338" s="303"/>
      <c r="J338" s="303"/>
      <c r="K338" s="303"/>
      <c r="L338" s="303"/>
      <c r="M338" s="303"/>
      <c r="N338" s="303"/>
      <c r="O338" s="303"/>
      <c r="P338" s="47">
        <v>2</v>
      </c>
      <c r="Q338" s="75"/>
      <c r="R338" s="75"/>
    </row>
    <row r="339" spans="1:18">
      <c r="A339" s="57">
        <v>42483</v>
      </c>
      <c r="B339" s="25">
        <v>1618</v>
      </c>
      <c r="C339" s="303"/>
      <c r="D339" s="303"/>
      <c r="E339" s="303"/>
      <c r="F339" s="303"/>
      <c r="G339" s="303"/>
      <c r="H339" s="303"/>
      <c r="I339" s="303"/>
      <c r="J339" s="303"/>
      <c r="K339" s="303"/>
      <c r="L339" s="303"/>
      <c r="M339" s="303"/>
      <c r="N339" s="303"/>
      <c r="O339" s="303"/>
      <c r="P339" s="47">
        <v>1</v>
      </c>
      <c r="Q339" s="75"/>
      <c r="R339" s="75"/>
    </row>
    <row r="340" spans="1:18">
      <c r="A340" s="57">
        <v>42484</v>
      </c>
      <c r="B340" s="25">
        <v>1645</v>
      </c>
      <c r="C340" s="303"/>
      <c r="D340" s="303"/>
      <c r="E340" s="303"/>
      <c r="F340" s="303"/>
      <c r="G340" s="303"/>
      <c r="H340" s="303"/>
      <c r="I340" s="303"/>
      <c r="J340" s="303"/>
      <c r="K340" s="303"/>
      <c r="L340" s="303"/>
      <c r="M340" s="303"/>
      <c r="N340" s="303"/>
      <c r="O340" s="303"/>
      <c r="P340" s="47">
        <v>0</v>
      </c>
      <c r="Q340" s="75"/>
      <c r="R340" s="75"/>
    </row>
    <row r="341" spans="1:18">
      <c r="A341" s="57">
        <v>42485</v>
      </c>
      <c r="B341" s="25">
        <v>1813</v>
      </c>
      <c r="C341" s="304"/>
      <c r="D341" s="304"/>
      <c r="E341" s="304"/>
      <c r="F341" s="304"/>
      <c r="G341" s="304"/>
      <c r="H341" s="304"/>
      <c r="I341" s="304"/>
      <c r="J341" s="304"/>
      <c r="K341" s="304"/>
      <c r="L341" s="304"/>
      <c r="M341" s="304"/>
      <c r="N341" s="304"/>
      <c r="O341" s="304"/>
      <c r="P341" s="47">
        <v>0</v>
      </c>
      <c r="Q341" s="75"/>
      <c r="R341" s="75"/>
    </row>
    <row r="342" spans="1:18">
      <c r="A342" s="57">
        <v>42486</v>
      </c>
      <c r="B342" s="25">
        <v>1566</v>
      </c>
      <c r="C342" s="21">
        <v>0.33</v>
      </c>
      <c r="D342" s="25">
        <v>1</v>
      </c>
      <c r="E342" s="24">
        <v>7.4</v>
      </c>
      <c r="F342" s="25">
        <v>1</v>
      </c>
      <c r="G342" s="25">
        <v>2</v>
      </c>
      <c r="H342" s="25">
        <v>3</v>
      </c>
      <c r="I342" s="24">
        <v>6.1</v>
      </c>
      <c r="J342" s="21">
        <v>0.13</v>
      </c>
      <c r="K342" s="21">
        <v>4.5599999999999996</v>
      </c>
      <c r="L342" s="21">
        <v>9.2720000000000002</v>
      </c>
      <c r="M342" s="21">
        <v>1.52</v>
      </c>
      <c r="N342" s="21">
        <v>0.1976</v>
      </c>
      <c r="O342" s="21">
        <v>3.04</v>
      </c>
      <c r="P342" s="47">
        <v>6</v>
      </c>
      <c r="Q342" s="75">
        <v>42500</v>
      </c>
      <c r="R342" s="75">
        <v>42514</v>
      </c>
    </row>
    <row r="343" spans="1:18">
      <c r="A343" s="57">
        <v>42487</v>
      </c>
      <c r="B343" s="25">
        <v>1612</v>
      </c>
      <c r="C343" s="339"/>
      <c r="D343" s="339"/>
      <c r="E343" s="339"/>
      <c r="F343" s="339"/>
      <c r="G343" s="339"/>
      <c r="H343" s="339"/>
      <c r="I343" s="339"/>
      <c r="J343" s="339"/>
      <c r="K343" s="339"/>
      <c r="L343" s="339"/>
      <c r="M343" s="339"/>
      <c r="N343" s="339"/>
      <c r="O343" s="339"/>
      <c r="P343" s="47">
        <v>0</v>
      </c>
      <c r="Q343" s="75"/>
      <c r="R343" s="75"/>
    </row>
    <row r="344" spans="1:18">
      <c r="A344" s="57">
        <v>42488</v>
      </c>
      <c r="B344" s="25">
        <v>1083</v>
      </c>
      <c r="C344" s="340"/>
      <c r="D344" s="340"/>
      <c r="E344" s="340"/>
      <c r="F344" s="340"/>
      <c r="G344" s="340"/>
      <c r="H344" s="340"/>
      <c r="I344" s="340"/>
      <c r="J344" s="340"/>
      <c r="K344" s="340"/>
      <c r="L344" s="340"/>
      <c r="M344" s="340"/>
      <c r="N344" s="340"/>
      <c r="O344" s="340"/>
      <c r="P344" s="47">
        <v>0</v>
      </c>
      <c r="Q344" s="75"/>
      <c r="R344" s="75"/>
    </row>
    <row r="345" spans="1:18">
      <c r="A345" s="57">
        <v>42489</v>
      </c>
      <c r="B345" s="25">
        <v>1770</v>
      </c>
      <c r="C345" s="340"/>
      <c r="D345" s="340"/>
      <c r="E345" s="340"/>
      <c r="F345" s="340"/>
      <c r="G345" s="340"/>
      <c r="H345" s="340"/>
      <c r="I345" s="340"/>
      <c r="J345" s="340"/>
      <c r="K345" s="340"/>
      <c r="L345" s="340"/>
      <c r="M345" s="340"/>
      <c r="N345" s="340"/>
      <c r="O345" s="340"/>
      <c r="P345" s="47">
        <v>16</v>
      </c>
      <c r="Q345" s="75"/>
      <c r="R345" s="75"/>
    </row>
    <row r="346" spans="1:18">
      <c r="A346" s="57">
        <v>42490</v>
      </c>
      <c r="B346" s="25">
        <v>1289</v>
      </c>
      <c r="C346" s="340"/>
      <c r="D346" s="340"/>
      <c r="E346" s="340"/>
      <c r="F346" s="340"/>
      <c r="G346" s="340"/>
      <c r="H346" s="340"/>
      <c r="I346" s="340"/>
      <c r="J346" s="340"/>
      <c r="K346" s="340"/>
      <c r="L346" s="340"/>
      <c r="M346" s="340"/>
      <c r="N346" s="340"/>
      <c r="O346" s="340"/>
      <c r="P346" s="47">
        <v>0</v>
      </c>
      <c r="Q346" s="75"/>
      <c r="R346" s="75"/>
    </row>
    <row r="347" spans="1:18">
      <c r="A347" s="57">
        <v>42491</v>
      </c>
      <c r="B347" s="25">
        <v>1715</v>
      </c>
      <c r="C347" s="340"/>
      <c r="D347" s="340"/>
      <c r="E347" s="340"/>
      <c r="F347" s="340"/>
      <c r="G347" s="340"/>
      <c r="H347" s="340"/>
      <c r="I347" s="340"/>
      <c r="J347" s="340"/>
      <c r="K347" s="340"/>
      <c r="L347" s="340"/>
      <c r="M347" s="340"/>
      <c r="N347" s="340"/>
      <c r="O347" s="340"/>
      <c r="P347" s="47">
        <v>0</v>
      </c>
      <c r="Q347" s="75"/>
      <c r="R347" s="75"/>
    </row>
    <row r="348" spans="1:18">
      <c r="A348" s="57">
        <v>42492</v>
      </c>
      <c r="B348" s="25">
        <v>1306</v>
      </c>
      <c r="C348" s="341"/>
      <c r="D348" s="341"/>
      <c r="E348" s="341"/>
      <c r="F348" s="341"/>
      <c r="G348" s="341"/>
      <c r="H348" s="341"/>
      <c r="I348" s="341"/>
      <c r="J348" s="341"/>
      <c r="K348" s="341"/>
      <c r="L348" s="341"/>
      <c r="M348" s="341"/>
      <c r="N348" s="341"/>
      <c r="O348" s="341"/>
      <c r="P348" s="47">
        <v>0</v>
      </c>
      <c r="Q348" s="75"/>
      <c r="R348" s="75"/>
    </row>
    <row r="349" spans="1:18">
      <c r="A349" s="57">
        <v>42493</v>
      </c>
      <c r="B349" s="25">
        <v>1492</v>
      </c>
      <c r="C349" s="22"/>
      <c r="D349" s="22"/>
      <c r="E349" s="22"/>
      <c r="F349" s="22"/>
      <c r="G349" s="22"/>
      <c r="H349" s="22"/>
      <c r="I349" s="22"/>
      <c r="J349" s="22"/>
      <c r="K349" s="22"/>
      <c r="L349" s="22"/>
      <c r="M349" s="22"/>
      <c r="N349" s="22"/>
      <c r="O349" s="22"/>
      <c r="P349" s="47">
        <v>0</v>
      </c>
      <c r="Q349" s="75"/>
      <c r="R349" s="75"/>
    </row>
    <row r="350" spans="1:18">
      <c r="A350" s="57">
        <v>42494</v>
      </c>
      <c r="B350" s="25">
        <v>1623</v>
      </c>
      <c r="C350" s="302"/>
      <c r="D350" s="302"/>
      <c r="E350" s="302"/>
      <c r="F350" s="302"/>
      <c r="G350" s="302"/>
      <c r="H350" s="302"/>
      <c r="I350" s="302"/>
      <c r="J350" s="302"/>
      <c r="K350" s="302"/>
      <c r="L350" s="302"/>
      <c r="M350" s="302"/>
      <c r="N350" s="302"/>
      <c r="O350" s="302"/>
      <c r="P350" s="47">
        <v>6</v>
      </c>
      <c r="Q350" s="75"/>
      <c r="R350" s="75"/>
    </row>
    <row r="351" spans="1:18">
      <c r="A351" s="57">
        <v>42495</v>
      </c>
      <c r="B351" s="25">
        <v>1472</v>
      </c>
      <c r="C351" s="303"/>
      <c r="D351" s="303"/>
      <c r="E351" s="303"/>
      <c r="F351" s="303"/>
      <c r="G351" s="303"/>
      <c r="H351" s="303"/>
      <c r="I351" s="303"/>
      <c r="J351" s="303"/>
      <c r="K351" s="303"/>
      <c r="L351" s="303"/>
      <c r="M351" s="303"/>
      <c r="N351" s="303"/>
      <c r="O351" s="303"/>
      <c r="P351" s="47">
        <v>0</v>
      </c>
      <c r="Q351" s="75"/>
      <c r="R351" s="75"/>
    </row>
    <row r="352" spans="1:18">
      <c r="A352" s="57">
        <v>42496</v>
      </c>
      <c r="B352" s="25">
        <v>1117</v>
      </c>
      <c r="C352" s="303"/>
      <c r="D352" s="303"/>
      <c r="E352" s="303"/>
      <c r="F352" s="303"/>
      <c r="G352" s="303"/>
      <c r="H352" s="303"/>
      <c r="I352" s="303"/>
      <c r="J352" s="303"/>
      <c r="K352" s="303"/>
      <c r="L352" s="303"/>
      <c r="M352" s="303"/>
      <c r="N352" s="303"/>
      <c r="O352" s="303"/>
      <c r="P352" s="47">
        <v>0</v>
      </c>
      <c r="Q352" s="75"/>
      <c r="R352" s="75"/>
    </row>
    <row r="353" spans="1:18">
      <c r="A353" s="57">
        <v>42497</v>
      </c>
      <c r="B353" s="25">
        <v>1400</v>
      </c>
      <c r="C353" s="303"/>
      <c r="D353" s="303"/>
      <c r="E353" s="303"/>
      <c r="F353" s="303"/>
      <c r="G353" s="303"/>
      <c r="H353" s="303"/>
      <c r="I353" s="303"/>
      <c r="J353" s="303"/>
      <c r="K353" s="303"/>
      <c r="L353" s="303"/>
      <c r="M353" s="303"/>
      <c r="N353" s="303"/>
      <c r="O353" s="303"/>
      <c r="P353" s="47">
        <v>0</v>
      </c>
      <c r="Q353" s="75"/>
      <c r="R353" s="75"/>
    </row>
    <row r="354" spans="1:18">
      <c r="A354" s="57">
        <v>42498</v>
      </c>
      <c r="B354" s="25">
        <v>1396</v>
      </c>
      <c r="C354" s="303"/>
      <c r="D354" s="303"/>
      <c r="E354" s="303"/>
      <c r="F354" s="303"/>
      <c r="G354" s="303"/>
      <c r="H354" s="303"/>
      <c r="I354" s="303"/>
      <c r="J354" s="303"/>
      <c r="K354" s="303"/>
      <c r="L354" s="303"/>
      <c r="M354" s="303"/>
      <c r="N354" s="303"/>
      <c r="O354" s="303"/>
      <c r="P354" s="47">
        <v>0</v>
      </c>
      <c r="Q354" s="75"/>
      <c r="R354" s="75"/>
    </row>
    <row r="355" spans="1:18">
      <c r="A355" s="57">
        <v>42499</v>
      </c>
      <c r="B355" s="25">
        <v>1372</v>
      </c>
      <c r="C355" s="304"/>
      <c r="D355" s="304"/>
      <c r="E355" s="304"/>
      <c r="F355" s="304"/>
      <c r="G355" s="304"/>
      <c r="H355" s="304"/>
      <c r="I355" s="304"/>
      <c r="J355" s="304"/>
      <c r="K355" s="304"/>
      <c r="L355" s="304"/>
      <c r="M355" s="304"/>
      <c r="N355" s="304"/>
      <c r="O355" s="304"/>
      <c r="P355" s="47">
        <v>0</v>
      </c>
      <c r="Q355" s="75"/>
      <c r="R355" s="75"/>
    </row>
    <row r="356" spans="1:18">
      <c r="A356" s="57">
        <v>42500</v>
      </c>
      <c r="B356" s="25">
        <v>1344</v>
      </c>
      <c r="C356" s="21">
        <v>0.23</v>
      </c>
      <c r="D356" s="25">
        <v>1</v>
      </c>
      <c r="E356" s="24">
        <v>6.9</v>
      </c>
      <c r="F356" s="25">
        <v>1</v>
      </c>
      <c r="G356" s="25">
        <v>5</v>
      </c>
      <c r="H356" s="25">
        <v>2</v>
      </c>
      <c r="I356" s="24">
        <v>4.8</v>
      </c>
      <c r="J356" s="21">
        <v>0.17</v>
      </c>
      <c r="K356" s="21">
        <v>2.794</v>
      </c>
      <c r="L356" s="21">
        <v>6.7055999999999996</v>
      </c>
      <c r="M356" s="21">
        <v>1.397</v>
      </c>
      <c r="N356" s="21">
        <v>0.23749000000000001</v>
      </c>
      <c r="O356" s="21">
        <v>6.9850000000000003</v>
      </c>
      <c r="P356" s="47">
        <v>0</v>
      </c>
      <c r="Q356" s="75">
        <v>42507</v>
      </c>
      <c r="R356" s="75">
        <v>42514</v>
      </c>
    </row>
    <row r="357" spans="1:18">
      <c r="A357" s="57">
        <v>42501</v>
      </c>
      <c r="B357" s="25">
        <v>1543</v>
      </c>
      <c r="C357" s="339"/>
      <c r="D357" s="339"/>
      <c r="E357" s="339"/>
      <c r="F357" s="339"/>
      <c r="G357" s="339"/>
      <c r="H357" s="339"/>
      <c r="I357" s="339"/>
      <c r="J357" s="339"/>
      <c r="K357" s="339"/>
      <c r="L357" s="339"/>
      <c r="M357" s="339"/>
      <c r="N357" s="339"/>
      <c r="O357" s="339"/>
      <c r="P357" s="47">
        <v>0</v>
      </c>
      <c r="Q357" s="75"/>
      <c r="R357" s="75"/>
    </row>
    <row r="358" spans="1:18">
      <c r="A358" s="57">
        <v>42502</v>
      </c>
      <c r="B358" s="25">
        <v>1468</v>
      </c>
      <c r="C358" s="340"/>
      <c r="D358" s="340"/>
      <c r="E358" s="340"/>
      <c r="F358" s="340"/>
      <c r="G358" s="340"/>
      <c r="H358" s="340"/>
      <c r="I358" s="340"/>
      <c r="J358" s="340"/>
      <c r="K358" s="340"/>
      <c r="L358" s="340"/>
      <c r="M358" s="340"/>
      <c r="N358" s="340"/>
      <c r="O358" s="340"/>
      <c r="P358" s="47">
        <v>0</v>
      </c>
      <c r="Q358" s="75"/>
      <c r="R358" s="75"/>
    </row>
    <row r="359" spans="1:18">
      <c r="A359" s="57">
        <v>42503</v>
      </c>
      <c r="B359" s="25">
        <v>1111</v>
      </c>
      <c r="C359" s="340"/>
      <c r="D359" s="340"/>
      <c r="E359" s="340"/>
      <c r="F359" s="340"/>
      <c r="G359" s="340"/>
      <c r="H359" s="340"/>
      <c r="I359" s="340"/>
      <c r="J359" s="340"/>
      <c r="K359" s="340"/>
      <c r="L359" s="340"/>
      <c r="M359" s="340"/>
      <c r="N359" s="340"/>
      <c r="O359" s="340"/>
      <c r="P359" s="47">
        <v>0</v>
      </c>
      <c r="Q359" s="75"/>
      <c r="R359" s="75"/>
    </row>
    <row r="360" spans="1:18">
      <c r="A360" s="57">
        <v>42504</v>
      </c>
      <c r="B360" s="25">
        <v>1250</v>
      </c>
      <c r="C360" s="340"/>
      <c r="D360" s="340"/>
      <c r="E360" s="340"/>
      <c r="F360" s="340"/>
      <c r="G360" s="340"/>
      <c r="H360" s="340"/>
      <c r="I360" s="340"/>
      <c r="J360" s="340"/>
      <c r="K360" s="340"/>
      <c r="L360" s="340"/>
      <c r="M360" s="340"/>
      <c r="N360" s="340"/>
      <c r="O360" s="340"/>
      <c r="P360" s="47">
        <v>0</v>
      </c>
      <c r="Q360" s="75"/>
      <c r="R360" s="75"/>
    </row>
    <row r="361" spans="1:18">
      <c r="A361" s="57">
        <v>42505</v>
      </c>
      <c r="B361" s="25">
        <v>1445</v>
      </c>
      <c r="C361" s="340"/>
      <c r="D361" s="340"/>
      <c r="E361" s="340"/>
      <c r="F361" s="340"/>
      <c r="G361" s="340"/>
      <c r="H361" s="340"/>
      <c r="I361" s="340"/>
      <c r="J361" s="340"/>
      <c r="K361" s="340"/>
      <c r="L361" s="340"/>
      <c r="M361" s="340"/>
      <c r="N361" s="340"/>
      <c r="O361" s="340"/>
      <c r="P361" s="47">
        <v>0</v>
      </c>
      <c r="Q361" s="75"/>
      <c r="R361" s="75"/>
    </row>
    <row r="362" spans="1:18">
      <c r="A362" s="57">
        <v>42506</v>
      </c>
      <c r="B362" s="25">
        <v>1243</v>
      </c>
      <c r="C362" s="341"/>
      <c r="D362" s="341"/>
      <c r="E362" s="341"/>
      <c r="F362" s="341"/>
      <c r="G362" s="341"/>
      <c r="H362" s="341"/>
      <c r="I362" s="341"/>
      <c r="J362" s="341"/>
      <c r="K362" s="341"/>
      <c r="L362" s="341"/>
      <c r="M362" s="341"/>
      <c r="N362" s="341"/>
      <c r="O362" s="341"/>
      <c r="P362" s="47">
        <v>0</v>
      </c>
      <c r="Q362" s="75"/>
      <c r="R362" s="75"/>
    </row>
    <row r="363" spans="1:18">
      <c r="A363" s="57">
        <v>42507</v>
      </c>
      <c r="B363" s="25">
        <v>1226</v>
      </c>
      <c r="C363" s="22"/>
      <c r="D363" s="22"/>
      <c r="E363" s="22"/>
      <c r="F363" s="22"/>
      <c r="G363" s="22"/>
      <c r="H363" s="22"/>
      <c r="I363" s="22"/>
      <c r="J363" s="22"/>
      <c r="K363" s="22"/>
      <c r="L363" s="22"/>
      <c r="M363" s="22"/>
      <c r="N363" s="22"/>
      <c r="O363" s="22"/>
      <c r="P363" s="47">
        <v>0</v>
      </c>
      <c r="Q363" s="75"/>
      <c r="R363" s="75"/>
    </row>
    <row r="364" spans="1:18">
      <c r="A364" s="57">
        <v>42508</v>
      </c>
      <c r="B364" s="25">
        <v>1221</v>
      </c>
      <c r="C364" s="302"/>
      <c r="D364" s="302"/>
      <c r="E364" s="302"/>
      <c r="F364" s="302"/>
      <c r="G364" s="302"/>
      <c r="H364" s="302"/>
      <c r="I364" s="302"/>
      <c r="J364" s="302"/>
      <c r="K364" s="302"/>
      <c r="L364" s="302"/>
      <c r="M364" s="302"/>
      <c r="N364" s="302"/>
      <c r="O364" s="302"/>
      <c r="P364" s="101">
        <v>0</v>
      </c>
      <c r="Q364" s="75"/>
      <c r="R364" s="75"/>
    </row>
    <row r="365" spans="1:18">
      <c r="A365" s="57">
        <v>42509</v>
      </c>
      <c r="B365" s="25">
        <v>1241</v>
      </c>
      <c r="C365" s="303"/>
      <c r="D365" s="303"/>
      <c r="E365" s="303"/>
      <c r="F365" s="303"/>
      <c r="G365" s="303"/>
      <c r="H365" s="303"/>
      <c r="I365" s="303"/>
      <c r="J365" s="303"/>
      <c r="K365" s="303"/>
      <c r="L365" s="303"/>
      <c r="M365" s="303"/>
      <c r="N365" s="303"/>
      <c r="O365" s="303"/>
      <c r="P365" s="47">
        <v>0</v>
      </c>
      <c r="Q365" s="75"/>
      <c r="R365" s="75"/>
    </row>
    <row r="366" spans="1:18">
      <c r="A366" s="57">
        <v>42510</v>
      </c>
      <c r="B366" s="25">
        <v>1055</v>
      </c>
      <c r="C366" s="303"/>
      <c r="D366" s="303"/>
      <c r="E366" s="303"/>
      <c r="F366" s="303"/>
      <c r="G366" s="303"/>
      <c r="H366" s="303"/>
      <c r="I366" s="303"/>
      <c r="J366" s="303"/>
      <c r="K366" s="303"/>
      <c r="L366" s="303"/>
      <c r="M366" s="303"/>
      <c r="N366" s="303"/>
      <c r="O366" s="303"/>
      <c r="P366" s="47">
        <v>0</v>
      </c>
      <c r="Q366" s="75"/>
      <c r="R366" s="75"/>
    </row>
    <row r="367" spans="1:18">
      <c r="A367" s="57">
        <v>42511</v>
      </c>
      <c r="B367" s="25">
        <v>1423</v>
      </c>
      <c r="C367" s="303"/>
      <c r="D367" s="303"/>
      <c r="E367" s="303"/>
      <c r="F367" s="303"/>
      <c r="G367" s="303"/>
      <c r="H367" s="303"/>
      <c r="I367" s="303"/>
      <c r="J367" s="303"/>
      <c r="K367" s="303"/>
      <c r="L367" s="303"/>
      <c r="M367" s="303"/>
      <c r="N367" s="303"/>
      <c r="O367" s="303"/>
      <c r="P367" s="47">
        <v>0</v>
      </c>
      <c r="Q367" s="75"/>
      <c r="R367" s="75"/>
    </row>
    <row r="368" spans="1:18">
      <c r="A368" s="57">
        <v>42512</v>
      </c>
      <c r="B368" s="25">
        <v>624</v>
      </c>
      <c r="C368" s="303"/>
      <c r="D368" s="303"/>
      <c r="E368" s="303"/>
      <c r="F368" s="303"/>
      <c r="G368" s="303"/>
      <c r="H368" s="303"/>
      <c r="I368" s="303"/>
      <c r="J368" s="303"/>
      <c r="K368" s="303"/>
      <c r="L368" s="303"/>
      <c r="M368" s="303"/>
      <c r="N368" s="303"/>
      <c r="O368" s="303"/>
      <c r="P368" s="47">
        <v>0</v>
      </c>
      <c r="Q368" s="75"/>
      <c r="R368" s="75"/>
    </row>
    <row r="369" spans="1:18">
      <c r="A369" s="57">
        <v>42513</v>
      </c>
      <c r="B369" s="25">
        <v>1892</v>
      </c>
      <c r="C369" s="304"/>
      <c r="D369" s="304"/>
      <c r="E369" s="304"/>
      <c r="F369" s="304"/>
      <c r="G369" s="304"/>
      <c r="H369" s="304"/>
      <c r="I369" s="304"/>
      <c r="J369" s="304"/>
      <c r="K369" s="304"/>
      <c r="L369" s="304"/>
      <c r="M369" s="304"/>
      <c r="N369" s="304"/>
      <c r="O369" s="304"/>
      <c r="P369" s="47">
        <v>0</v>
      </c>
      <c r="Q369" s="75"/>
      <c r="R369" s="75"/>
    </row>
    <row r="370" spans="1:18">
      <c r="A370" s="57">
        <v>42514</v>
      </c>
      <c r="B370" s="25">
        <v>618</v>
      </c>
      <c r="C370" s="21">
        <v>0.27</v>
      </c>
      <c r="D370" s="25">
        <v>1</v>
      </c>
      <c r="E370" s="24">
        <v>7.3</v>
      </c>
      <c r="F370" s="25">
        <v>1</v>
      </c>
      <c r="G370" s="25">
        <v>3</v>
      </c>
      <c r="H370" s="25">
        <v>2</v>
      </c>
      <c r="I370" s="24">
        <v>4.5999999999999996</v>
      </c>
      <c r="J370" s="21">
        <v>0.11</v>
      </c>
      <c r="K370" s="21">
        <v>2.5920000000000001</v>
      </c>
      <c r="L370" s="21">
        <v>5.9615999999999998</v>
      </c>
      <c r="M370" s="21">
        <v>1.296</v>
      </c>
      <c r="N370" s="21">
        <v>0.14255999999999999</v>
      </c>
      <c r="O370" s="21">
        <v>3.8879999999999999</v>
      </c>
      <c r="P370" s="47">
        <v>0</v>
      </c>
      <c r="Q370" s="75">
        <v>42520</v>
      </c>
      <c r="R370" s="75">
        <v>42531</v>
      </c>
    </row>
    <row r="371" spans="1:18">
      <c r="A371" s="57">
        <v>42515</v>
      </c>
      <c r="B371" s="25">
        <v>1651</v>
      </c>
      <c r="C371" s="345"/>
      <c r="D371" s="345"/>
      <c r="E371" s="345"/>
      <c r="F371" s="345"/>
      <c r="G371" s="345"/>
      <c r="H371" s="345"/>
      <c r="I371" s="345"/>
      <c r="J371" s="345"/>
      <c r="K371" s="345"/>
      <c r="L371" s="345"/>
      <c r="M371" s="345"/>
      <c r="N371" s="345"/>
      <c r="O371" s="345"/>
      <c r="P371" s="47">
        <v>0</v>
      </c>
      <c r="Q371" s="75"/>
      <c r="R371" s="75"/>
    </row>
    <row r="372" spans="1:18">
      <c r="A372" s="57">
        <v>42516</v>
      </c>
      <c r="B372" s="25">
        <v>1188</v>
      </c>
      <c r="C372" s="345"/>
      <c r="D372" s="345"/>
      <c r="E372" s="345"/>
      <c r="F372" s="345"/>
      <c r="G372" s="345"/>
      <c r="H372" s="345"/>
      <c r="I372" s="345"/>
      <c r="J372" s="345"/>
      <c r="K372" s="345"/>
      <c r="L372" s="345"/>
      <c r="M372" s="345"/>
      <c r="N372" s="345"/>
      <c r="O372" s="345"/>
      <c r="P372" s="47">
        <v>0</v>
      </c>
      <c r="Q372" s="75"/>
      <c r="R372" s="75"/>
    </row>
    <row r="373" spans="1:18">
      <c r="A373" s="57">
        <v>42517</v>
      </c>
      <c r="B373" s="25">
        <v>1121</v>
      </c>
      <c r="C373" s="345"/>
      <c r="D373" s="345"/>
      <c r="E373" s="345"/>
      <c r="F373" s="345"/>
      <c r="G373" s="345"/>
      <c r="H373" s="345"/>
      <c r="I373" s="345"/>
      <c r="J373" s="345"/>
      <c r="K373" s="345"/>
      <c r="L373" s="345"/>
      <c r="M373" s="345"/>
      <c r="N373" s="345"/>
      <c r="O373" s="345"/>
      <c r="P373" s="47">
        <v>0</v>
      </c>
      <c r="Q373" s="75"/>
      <c r="R373" s="75"/>
    </row>
    <row r="374" spans="1:18">
      <c r="A374" s="57">
        <v>42518</v>
      </c>
      <c r="B374" s="25">
        <v>1231</v>
      </c>
      <c r="C374" s="345"/>
      <c r="D374" s="345"/>
      <c r="E374" s="345"/>
      <c r="F374" s="345"/>
      <c r="G374" s="345"/>
      <c r="H374" s="345"/>
      <c r="I374" s="345"/>
      <c r="J374" s="345"/>
      <c r="K374" s="345"/>
      <c r="L374" s="345"/>
      <c r="M374" s="345"/>
      <c r="N374" s="345"/>
      <c r="O374" s="345"/>
      <c r="P374" s="47">
        <v>7</v>
      </c>
      <c r="Q374" s="75"/>
      <c r="R374" s="75"/>
    </row>
    <row r="375" spans="1:18">
      <c r="A375" s="57">
        <v>42519</v>
      </c>
      <c r="B375" s="25">
        <v>1053</v>
      </c>
      <c r="C375" s="345"/>
      <c r="D375" s="345"/>
      <c r="E375" s="345"/>
      <c r="F375" s="345"/>
      <c r="G375" s="345"/>
      <c r="H375" s="345"/>
      <c r="I375" s="345"/>
      <c r="J375" s="345"/>
      <c r="K375" s="345"/>
      <c r="L375" s="345"/>
      <c r="M375" s="345"/>
      <c r="N375" s="345"/>
      <c r="O375" s="345"/>
      <c r="P375" s="47">
        <v>0</v>
      </c>
      <c r="Q375" s="75"/>
      <c r="R375" s="75"/>
    </row>
    <row r="376" spans="1:18">
      <c r="A376" s="57">
        <v>42520</v>
      </c>
      <c r="B376" s="25">
        <v>1521</v>
      </c>
      <c r="C376" s="345"/>
      <c r="D376" s="345"/>
      <c r="E376" s="345"/>
      <c r="F376" s="345"/>
      <c r="G376" s="345"/>
      <c r="H376" s="345"/>
      <c r="I376" s="345"/>
      <c r="J376" s="345"/>
      <c r="K376" s="345"/>
      <c r="L376" s="345"/>
      <c r="M376" s="345"/>
      <c r="N376" s="345"/>
      <c r="O376" s="345"/>
      <c r="P376" s="47">
        <v>0</v>
      </c>
      <c r="Q376" s="75"/>
      <c r="R376" s="75"/>
    </row>
    <row r="377" spans="1:18">
      <c r="A377" s="57">
        <v>42521</v>
      </c>
      <c r="B377" s="74">
        <v>1135</v>
      </c>
      <c r="C377" s="22"/>
      <c r="D377" s="22"/>
      <c r="E377" s="22"/>
      <c r="F377" s="22"/>
      <c r="G377" s="22"/>
      <c r="H377" s="22"/>
      <c r="I377" s="22"/>
      <c r="J377" s="22"/>
      <c r="K377" s="22"/>
      <c r="L377" s="22"/>
      <c r="M377" s="22"/>
      <c r="N377" s="22"/>
      <c r="O377" s="22"/>
      <c r="P377" s="47">
        <v>0</v>
      </c>
      <c r="Q377" s="75"/>
      <c r="R377" s="75"/>
    </row>
    <row r="378" spans="1:18" ht="15.75" thickBot="1">
      <c r="A378" s="59"/>
      <c r="B378" s="52"/>
      <c r="C378" s="335"/>
      <c r="D378" s="335"/>
      <c r="E378" s="335"/>
      <c r="F378" s="335"/>
      <c r="G378" s="335"/>
      <c r="H378" s="335"/>
      <c r="I378" s="32"/>
      <c r="J378" s="33"/>
      <c r="K378" s="53"/>
      <c r="L378" s="53"/>
      <c r="M378" s="53"/>
      <c r="N378" s="53"/>
      <c r="O378" s="53"/>
      <c r="P378" s="64"/>
      <c r="Q378" s="52"/>
      <c r="R378" s="52"/>
    </row>
    <row r="379" spans="1:18">
      <c r="A379" s="60" t="s">
        <v>20</v>
      </c>
      <c r="B379" s="67">
        <f>MIN(B12:B376)</f>
        <v>430</v>
      </c>
      <c r="C379" s="71">
        <f t="shared" ref="C379:O379" si="0">MIN(C12:C376)</f>
        <v>0.18</v>
      </c>
      <c r="D379" s="71">
        <f t="shared" si="0"/>
        <v>1</v>
      </c>
      <c r="E379" s="71">
        <f t="shared" si="0"/>
        <v>6.7</v>
      </c>
      <c r="F379" s="71">
        <f t="shared" si="0"/>
        <v>1</v>
      </c>
      <c r="G379" s="71">
        <f t="shared" si="0"/>
        <v>1</v>
      </c>
      <c r="H379" s="71">
        <f t="shared" si="0"/>
        <v>2</v>
      </c>
      <c r="I379" s="71">
        <f t="shared" si="0"/>
        <v>2.7</v>
      </c>
      <c r="J379" s="71">
        <f t="shared" si="0"/>
        <v>0.05</v>
      </c>
      <c r="K379" s="71">
        <f t="shared" si="0"/>
        <v>2.1520000000000001</v>
      </c>
      <c r="L379" s="71">
        <f t="shared" si="0"/>
        <v>3.2534999999999998</v>
      </c>
      <c r="M379" s="71">
        <f t="shared" si="0"/>
        <v>1.0620000000000001</v>
      </c>
      <c r="N379" s="71">
        <f t="shared" si="0"/>
        <v>7.5999999999999998E-2</v>
      </c>
      <c r="O379" s="71">
        <f t="shared" si="0"/>
        <v>1.0760000000000001</v>
      </c>
      <c r="P379" s="71">
        <f>MIN(P12:P377)</f>
        <v>0</v>
      </c>
    </row>
    <row r="380" spans="1:18">
      <c r="A380" s="61" t="s">
        <v>21</v>
      </c>
      <c r="B380" s="68">
        <f>AVERAGE(B12:B376)</f>
        <v>1362.1780821917807</v>
      </c>
      <c r="C380" s="28">
        <f t="shared" ref="C380:O380" si="1">AVERAGE(C12:C376)</f>
        <v>0.55888888888888899</v>
      </c>
      <c r="D380" s="28">
        <f t="shared" si="1"/>
        <v>1</v>
      </c>
      <c r="E380" s="28">
        <f t="shared" si="1"/>
        <v>7.1444444444444448</v>
      </c>
      <c r="F380" s="28">
        <f t="shared" si="1"/>
        <v>21.111111111111111</v>
      </c>
      <c r="G380" s="28">
        <f t="shared" si="1"/>
        <v>4.5555555555555554</v>
      </c>
      <c r="H380" s="28">
        <f t="shared" si="1"/>
        <v>2.2222222222222223</v>
      </c>
      <c r="I380" s="28">
        <f t="shared" si="1"/>
        <v>5.1925925925925922</v>
      </c>
      <c r="J380" s="28">
        <f t="shared" si="1"/>
        <v>0.15629629629629632</v>
      </c>
      <c r="K380" s="28">
        <f t="shared" si="1"/>
        <v>3.0184074074074068</v>
      </c>
      <c r="L380" s="28">
        <f t="shared" si="1"/>
        <v>7.1023185185185191</v>
      </c>
      <c r="M380" s="28">
        <f t="shared" si="1"/>
        <v>1.3594074074074074</v>
      </c>
      <c r="N380" s="28">
        <f t="shared" si="1"/>
        <v>0.20795444444444441</v>
      </c>
      <c r="O380" s="28">
        <f t="shared" si="1"/>
        <v>6.0438888888888886</v>
      </c>
      <c r="P380" s="28">
        <f>AVERAGE(P12:P377)</f>
        <v>3.2540983606557377</v>
      </c>
    </row>
    <row r="381" spans="1:18" ht="15.75" thickBot="1">
      <c r="A381" s="62" t="s">
        <v>22</v>
      </c>
      <c r="B381" s="69">
        <f>MAX(B12:B376)</f>
        <v>2639</v>
      </c>
      <c r="C381" s="72">
        <f t="shared" ref="C381:O381" si="2">MAX(C12:C376)</f>
        <v>1.8</v>
      </c>
      <c r="D381" s="72">
        <f t="shared" si="2"/>
        <v>1</v>
      </c>
      <c r="E381" s="72">
        <f t="shared" si="2"/>
        <v>8.5</v>
      </c>
      <c r="F381" s="72">
        <f t="shared" si="2"/>
        <v>200</v>
      </c>
      <c r="G381" s="72">
        <f t="shared" si="2"/>
        <v>12</v>
      </c>
      <c r="H381" s="72">
        <f t="shared" si="2"/>
        <v>4</v>
      </c>
      <c r="I381" s="72">
        <f t="shared" si="2"/>
        <v>7</v>
      </c>
      <c r="J381" s="72">
        <f t="shared" si="2"/>
        <v>0.45</v>
      </c>
      <c r="K381" s="72">
        <f t="shared" si="2"/>
        <v>5.3639999999999999</v>
      </c>
      <c r="L381" s="72">
        <f t="shared" si="2"/>
        <v>11.0154</v>
      </c>
      <c r="M381" s="72">
        <f t="shared" si="2"/>
        <v>1.669</v>
      </c>
      <c r="N381" s="72">
        <f t="shared" si="2"/>
        <v>0.60345000000000004</v>
      </c>
      <c r="O381" s="72">
        <f t="shared" si="2"/>
        <v>14.750999999999999</v>
      </c>
      <c r="P381" s="72">
        <f>MAX(P12:P377)</f>
        <v>87</v>
      </c>
    </row>
    <row r="382" spans="1:18">
      <c r="A382" s="63"/>
      <c r="B382" s="54" t="s">
        <v>28</v>
      </c>
      <c r="C382" s="55">
        <f>COUNTIF(C13:C377,"&gt;0")</f>
        <v>27</v>
      </c>
      <c r="D382" s="32"/>
      <c r="E382" s="32"/>
      <c r="F382" s="32"/>
      <c r="G382" s="32"/>
      <c r="H382" s="32"/>
      <c r="I382" s="32"/>
      <c r="J382" s="65" t="s">
        <v>25</v>
      </c>
      <c r="K382" s="45">
        <f>SUM(K$12:K$376)</f>
        <v>81.496999999999986</v>
      </c>
      <c r="L382" s="45">
        <f t="shared" ref="L382:P382" si="3">SUM(L$12:L$376)</f>
        <v>191.76260000000002</v>
      </c>
      <c r="M382" s="45">
        <f t="shared" si="3"/>
        <v>36.704000000000001</v>
      </c>
      <c r="N382" s="45">
        <f t="shared" si="3"/>
        <v>5.6147699999999992</v>
      </c>
      <c r="O382" s="45">
        <f t="shared" si="3"/>
        <v>163.185</v>
      </c>
      <c r="P382" s="45">
        <f t="shared" si="3"/>
        <v>1191</v>
      </c>
      <c r="Q382" s="54"/>
      <c r="R382" s="54"/>
    </row>
  </sheetData>
  <protectedRanges>
    <protectedRange sqref="P12:P377" name="Range1_3"/>
    <protectedRange sqref="Q12:R377" name="Range1_4"/>
    <protectedRange sqref="K378:O378" name="Range1"/>
    <protectedRange sqref="B12:B376" name="Range1_4_1"/>
    <protectedRange sqref="C371:O376" name="Range1_1"/>
    <protectedRange sqref="B377" name="Range1_5"/>
    <protectedRange sqref="C13:H13 C27:H27 C41:H41 C55:H55 C69:H69 C83:H83 C97:H97 C111:H111 C125:H125 C139:H139 C153:H153 C167:H167 C181:H181 C195:H195 C209:H209 C230:H230 C244:H244 C258:H258 C272:H272 C286:H286 C300:H300 C314:H314 C328:H328 C342:H342 C356:H356 C370:H370 C358:O369 C344:O355 C330:O341 O316:O320 C321:O327 C302:O313 C288:O299 C274:O285 C260:O271 C246:O257 C232:O243 C211:O229 C197:O208 C183:O194 C169:O180 C141:O152 C127:O138 C113:O124 C99:O110 C85:O96 C71:O82 C57:O68 C43:O54 C29:O40 C15:O26 C155:O166" name="Range1_2"/>
    <protectedRange sqref="I13:J13 I27:J27 I41:J41 I55:J55 I69:J69 I83:J83 I97:J97 I111:J111 I125:J125 I139:J139 I153:J153 I167:J167 I181:J181 I195:J195 I209:J209 I230:J230 I244:J244 I258:J258 I272:J272 I286:J286 I300:J300 I314:J314 I328:J328 I342:J342 I356:J356 I370:J370" name="Range1_6"/>
  </protectedRanges>
  <mergeCells count="691">
    <mergeCell ref="A1:R1"/>
    <mergeCell ref="A2:R2"/>
    <mergeCell ref="A3:R3"/>
    <mergeCell ref="A4:R4"/>
    <mergeCell ref="L371:L376"/>
    <mergeCell ref="A5:R5"/>
    <mergeCell ref="E10:E11"/>
    <mergeCell ref="R7:R9"/>
    <mergeCell ref="A6:R6"/>
    <mergeCell ref="H357:H362"/>
    <mergeCell ref="I357:I362"/>
    <mergeCell ref="J357:J362"/>
    <mergeCell ref="K357:K362"/>
    <mergeCell ref="L357:L362"/>
    <mergeCell ref="M357:M362"/>
    <mergeCell ref="N357:N362"/>
    <mergeCell ref="O357:O362"/>
    <mergeCell ref="H371:H376"/>
    <mergeCell ref="I371:I376"/>
    <mergeCell ref="J371:J376"/>
    <mergeCell ref="K371:K376"/>
    <mergeCell ref="F343:F348"/>
    <mergeCell ref="G343:G348"/>
    <mergeCell ref="M364:M369"/>
    <mergeCell ref="C378:H378"/>
    <mergeCell ref="A7:A9"/>
    <mergeCell ref="B7:B8"/>
    <mergeCell ref="C7:J7"/>
    <mergeCell ref="K7:O7"/>
    <mergeCell ref="E8:E9"/>
    <mergeCell ref="Q7:Q9"/>
    <mergeCell ref="D371:D376"/>
    <mergeCell ref="C371:C376"/>
    <mergeCell ref="E371:E376"/>
    <mergeCell ref="F371:F376"/>
    <mergeCell ref="G371:G376"/>
    <mergeCell ref="D364:D369"/>
    <mergeCell ref="E364:E369"/>
    <mergeCell ref="F364:F369"/>
    <mergeCell ref="G364:G369"/>
    <mergeCell ref="M371:M376"/>
    <mergeCell ref="N371:N376"/>
    <mergeCell ref="O371:O376"/>
    <mergeCell ref="C357:C362"/>
    <mergeCell ref="D357:D362"/>
    <mergeCell ref="E357:E362"/>
    <mergeCell ref="F357:F362"/>
    <mergeCell ref="G357:G362"/>
    <mergeCell ref="N364:N369"/>
    <mergeCell ref="O364:O369"/>
    <mergeCell ref="C350:C355"/>
    <mergeCell ref="D350:D355"/>
    <mergeCell ref="E350:E355"/>
    <mergeCell ref="F350:F355"/>
    <mergeCell ref="G350:G355"/>
    <mergeCell ref="H350:H355"/>
    <mergeCell ref="I350:I355"/>
    <mergeCell ref="J350:J355"/>
    <mergeCell ref="K350:K355"/>
    <mergeCell ref="L350:L355"/>
    <mergeCell ref="M350:M355"/>
    <mergeCell ref="N350:N355"/>
    <mergeCell ref="O350:O355"/>
    <mergeCell ref="H364:H369"/>
    <mergeCell ref="I364:I369"/>
    <mergeCell ref="J364:J369"/>
    <mergeCell ref="K364:K369"/>
    <mergeCell ref="L364:L369"/>
    <mergeCell ref="C364:C369"/>
    <mergeCell ref="M343:M348"/>
    <mergeCell ref="N343:N348"/>
    <mergeCell ref="O343:O348"/>
    <mergeCell ref="C329:C334"/>
    <mergeCell ref="D329:D334"/>
    <mergeCell ref="E329:E334"/>
    <mergeCell ref="F329:F334"/>
    <mergeCell ref="G329:G334"/>
    <mergeCell ref="H329:H334"/>
    <mergeCell ref="I329:I334"/>
    <mergeCell ref="J329:J334"/>
    <mergeCell ref="K329:K334"/>
    <mergeCell ref="L329:L334"/>
    <mergeCell ref="M329:M334"/>
    <mergeCell ref="N329:N334"/>
    <mergeCell ref="O329:O334"/>
    <mergeCell ref="H343:H348"/>
    <mergeCell ref="I343:I348"/>
    <mergeCell ref="J343:J348"/>
    <mergeCell ref="K343:K348"/>
    <mergeCell ref="L343:L348"/>
    <mergeCell ref="C343:C348"/>
    <mergeCell ref="D343:D348"/>
    <mergeCell ref="E343:E348"/>
    <mergeCell ref="O315:O320"/>
    <mergeCell ref="C315:C320"/>
    <mergeCell ref="M315:M320"/>
    <mergeCell ref="N315:N320"/>
    <mergeCell ref="F315:F320"/>
    <mergeCell ref="G315:G320"/>
    <mergeCell ref="H315:H320"/>
    <mergeCell ref="I315:I320"/>
    <mergeCell ref="J315:J320"/>
    <mergeCell ref="K315:K320"/>
    <mergeCell ref="L315:L320"/>
    <mergeCell ref="E315:E320"/>
    <mergeCell ref="D315:D320"/>
    <mergeCell ref="L322:L327"/>
    <mergeCell ref="C322:C327"/>
    <mergeCell ref="D322:D327"/>
    <mergeCell ref="E322:E327"/>
    <mergeCell ref="F322:F327"/>
    <mergeCell ref="G322:G327"/>
    <mergeCell ref="M336:M341"/>
    <mergeCell ref="N336:N341"/>
    <mergeCell ref="O336:O341"/>
    <mergeCell ref="H336:H341"/>
    <mergeCell ref="I336:I341"/>
    <mergeCell ref="J336:J341"/>
    <mergeCell ref="K336:K341"/>
    <mergeCell ref="L336:L341"/>
    <mergeCell ref="C336:C341"/>
    <mergeCell ref="D336:D341"/>
    <mergeCell ref="E336:E341"/>
    <mergeCell ref="F336:F341"/>
    <mergeCell ref="G336:G341"/>
    <mergeCell ref="D301:D306"/>
    <mergeCell ref="E301:E306"/>
    <mergeCell ref="F301:F306"/>
    <mergeCell ref="G301:G306"/>
    <mergeCell ref="M322:M327"/>
    <mergeCell ref="N322:N327"/>
    <mergeCell ref="O322:O327"/>
    <mergeCell ref="C308:C313"/>
    <mergeCell ref="D308:D313"/>
    <mergeCell ref="E308:E313"/>
    <mergeCell ref="F308:F313"/>
    <mergeCell ref="G308:G313"/>
    <mergeCell ref="H308:H313"/>
    <mergeCell ref="I308:I313"/>
    <mergeCell ref="J308:J313"/>
    <mergeCell ref="K308:K313"/>
    <mergeCell ref="L308:L313"/>
    <mergeCell ref="M308:M313"/>
    <mergeCell ref="N308:N313"/>
    <mergeCell ref="O308:O313"/>
    <mergeCell ref="H322:H327"/>
    <mergeCell ref="I322:I327"/>
    <mergeCell ref="J322:J327"/>
    <mergeCell ref="K322:K327"/>
    <mergeCell ref="F294:F299"/>
    <mergeCell ref="G294:G299"/>
    <mergeCell ref="M301:M306"/>
    <mergeCell ref="N301:N306"/>
    <mergeCell ref="O301:O306"/>
    <mergeCell ref="C287:C292"/>
    <mergeCell ref="D287:D292"/>
    <mergeCell ref="E287:E292"/>
    <mergeCell ref="F287:F292"/>
    <mergeCell ref="G287:G292"/>
    <mergeCell ref="H287:H292"/>
    <mergeCell ref="I287:I292"/>
    <mergeCell ref="J287:J292"/>
    <mergeCell ref="K287:K292"/>
    <mergeCell ref="L287:L292"/>
    <mergeCell ref="M287:M292"/>
    <mergeCell ref="N287:N292"/>
    <mergeCell ref="O287:O292"/>
    <mergeCell ref="H301:H306"/>
    <mergeCell ref="I301:I306"/>
    <mergeCell ref="J301:J306"/>
    <mergeCell ref="K301:K306"/>
    <mergeCell ref="L301:L306"/>
    <mergeCell ref="C301:C306"/>
    <mergeCell ref="M294:M299"/>
    <mergeCell ref="N294:N299"/>
    <mergeCell ref="O294:O299"/>
    <mergeCell ref="C273:C278"/>
    <mergeCell ref="D273:D278"/>
    <mergeCell ref="E273:E278"/>
    <mergeCell ref="F273:F278"/>
    <mergeCell ref="G273:G278"/>
    <mergeCell ref="H273:H278"/>
    <mergeCell ref="I273:I278"/>
    <mergeCell ref="J273:J278"/>
    <mergeCell ref="K273:K278"/>
    <mergeCell ref="L273:L278"/>
    <mergeCell ref="M273:M278"/>
    <mergeCell ref="N273:N278"/>
    <mergeCell ref="O273:O278"/>
    <mergeCell ref="H294:H299"/>
    <mergeCell ref="I294:I299"/>
    <mergeCell ref="J294:J299"/>
    <mergeCell ref="K294:K299"/>
    <mergeCell ref="L294:L299"/>
    <mergeCell ref="C294:C299"/>
    <mergeCell ref="D294:D299"/>
    <mergeCell ref="E294:E299"/>
    <mergeCell ref="L259:L264"/>
    <mergeCell ref="M259:M264"/>
    <mergeCell ref="N259:N264"/>
    <mergeCell ref="O259:O264"/>
    <mergeCell ref="H280:H285"/>
    <mergeCell ref="I280:I285"/>
    <mergeCell ref="J280:J285"/>
    <mergeCell ref="K280:K285"/>
    <mergeCell ref="L280:L285"/>
    <mergeCell ref="L266:L271"/>
    <mergeCell ref="C259:C264"/>
    <mergeCell ref="D259:D264"/>
    <mergeCell ref="E259:E264"/>
    <mergeCell ref="F259:F264"/>
    <mergeCell ref="G259:G264"/>
    <mergeCell ref="H259:H264"/>
    <mergeCell ref="I259:I264"/>
    <mergeCell ref="J259:J264"/>
    <mergeCell ref="K259:K264"/>
    <mergeCell ref="C266:C271"/>
    <mergeCell ref="D266:D271"/>
    <mergeCell ref="E266:E271"/>
    <mergeCell ref="F266:F271"/>
    <mergeCell ref="G266:G271"/>
    <mergeCell ref="M280:M285"/>
    <mergeCell ref="N280:N285"/>
    <mergeCell ref="O280:O285"/>
    <mergeCell ref="C280:C285"/>
    <mergeCell ref="D280:D285"/>
    <mergeCell ref="E280:E285"/>
    <mergeCell ref="F280:F285"/>
    <mergeCell ref="G280:G285"/>
    <mergeCell ref="D252:D257"/>
    <mergeCell ref="E252:E257"/>
    <mergeCell ref="F252:F257"/>
    <mergeCell ref="G252:G257"/>
    <mergeCell ref="M266:M271"/>
    <mergeCell ref="N266:N271"/>
    <mergeCell ref="O266:O271"/>
    <mergeCell ref="C245:C250"/>
    <mergeCell ref="D245:D250"/>
    <mergeCell ref="E245:E250"/>
    <mergeCell ref="F245:F250"/>
    <mergeCell ref="G245:G250"/>
    <mergeCell ref="H245:H250"/>
    <mergeCell ref="I245:I250"/>
    <mergeCell ref="J245:J250"/>
    <mergeCell ref="K245:K250"/>
    <mergeCell ref="L245:L250"/>
    <mergeCell ref="M245:M250"/>
    <mergeCell ref="N245:N250"/>
    <mergeCell ref="O245:O250"/>
    <mergeCell ref="H266:H271"/>
    <mergeCell ref="I266:I271"/>
    <mergeCell ref="J266:J271"/>
    <mergeCell ref="K266:K271"/>
    <mergeCell ref="F238:F243"/>
    <mergeCell ref="G238:G243"/>
    <mergeCell ref="M252:M257"/>
    <mergeCell ref="N252:N257"/>
    <mergeCell ref="O252:O257"/>
    <mergeCell ref="C231:C236"/>
    <mergeCell ref="D231:D236"/>
    <mergeCell ref="E231:E236"/>
    <mergeCell ref="F231:F236"/>
    <mergeCell ref="G231:G236"/>
    <mergeCell ref="H231:H236"/>
    <mergeCell ref="I231:I236"/>
    <mergeCell ref="J231:J236"/>
    <mergeCell ref="K231:K236"/>
    <mergeCell ref="L231:L236"/>
    <mergeCell ref="M231:M236"/>
    <mergeCell ref="N231:N236"/>
    <mergeCell ref="O231:O236"/>
    <mergeCell ref="H252:H257"/>
    <mergeCell ref="I252:I257"/>
    <mergeCell ref="J252:J257"/>
    <mergeCell ref="K252:K257"/>
    <mergeCell ref="L252:L257"/>
    <mergeCell ref="C252:C257"/>
    <mergeCell ref="M238:M243"/>
    <mergeCell ref="N238:N243"/>
    <mergeCell ref="O238:O243"/>
    <mergeCell ref="C210:C215"/>
    <mergeCell ref="D210:D215"/>
    <mergeCell ref="E210:E215"/>
    <mergeCell ref="F210:F215"/>
    <mergeCell ref="G210:G215"/>
    <mergeCell ref="H210:H215"/>
    <mergeCell ref="I210:I215"/>
    <mergeCell ref="J210:J215"/>
    <mergeCell ref="K210:K215"/>
    <mergeCell ref="L210:L215"/>
    <mergeCell ref="M210:M215"/>
    <mergeCell ref="N210:N215"/>
    <mergeCell ref="O210:O215"/>
    <mergeCell ref="H238:H243"/>
    <mergeCell ref="I238:I243"/>
    <mergeCell ref="J238:J243"/>
    <mergeCell ref="K238:K243"/>
    <mergeCell ref="L238:L243"/>
    <mergeCell ref="C238:C243"/>
    <mergeCell ref="D238:D243"/>
    <mergeCell ref="E238:E243"/>
    <mergeCell ref="L224:L229"/>
    <mergeCell ref="M224:M229"/>
    <mergeCell ref="N224:N229"/>
    <mergeCell ref="O224:O229"/>
    <mergeCell ref="H217:H222"/>
    <mergeCell ref="I217:I222"/>
    <mergeCell ref="J217:J222"/>
    <mergeCell ref="K217:K222"/>
    <mergeCell ref="L217:L222"/>
    <mergeCell ref="C224:C229"/>
    <mergeCell ref="D224:D229"/>
    <mergeCell ref="E224:E229"/>
    <mergeCell ref="F224:F229"/>
    <mergeCell ref="G224:G229"/>
    <mergeCell ref="H224:H229"/>
    <mergeCell ref="I224:I229"/>
    <mergeCell ref="J224:J229"/>
    <mergeCell ref="K224:K229"/>
    <mergeCell ref="L196:L201"/>
    <mergeCell ref="C196:C201"/>
    <mergeCell ref="D196:D201"/>
    <mergeCell ref="E196:E201"/>
    <mergeCell ref="F196:F201"/>
    <mergeCell ref="G196:G201"/>
    <mergeCell ref="M217:M222"/>
    <mergeCell ref="N217:N222"/>
    <mergeCell ref="O217:O222"/>
    <mergeCell ref="C217:C222"/>
    <mergeCell ref="D217:D222"/>
    <mergeCell ref="E217:E222"/>
    <mergeCell ref="F217:F222"/>
    <mergeCell ref="G217:G222"/>
    <mergeCell ref="D182:D187"/>
    <mergeCell ref="E182:E187"/>
    <mergeCell ref="F182:F187"/>
    <mergeCell ref="G182:G187"/>
    <mergeCell ref="M196:M201"/>
    <mergeCell ref="N196:N201"/>
    <mergeCell ref="O196:O201"/>
    <mergeCell ref="C203:C208"/>
    <mergeCell ref="D203:D208"/>
    <mergeCell ref="E203:E208"/>
    <mergeCell ref="F203:F208"/>
    <mergeCell ref="G203:G208"/>
    <mergeCell ref="H203:H208"/>
    <mergeCell ref="I203:I208"/>
    <mergeCell ref="J203:J208"/>
    <mergeCell ref="K203:K208"/>
    <mergeCell ref="L203:L208"/>
    <mergeCell ref="M203:M208"/>
    <mergeCell ref="N203:N208"/>
    <mergeCell ref="O203:O208"/>
    <mergeCell ref="H196:H201"/>
    <mergeCell ref="I196:I201"/>
    <mergeCell ref="J196:J201"/>
    <mergeCell ref="K196:K201"/>
    <mergeCell ref="F168:F173"/>
    <mergeCell ref="G168:G173"/>
    <mergeCell ref="M182:M187"/>
    <mergeCell ref="N182:N187"/>
    <mergeCell ref="O182:O187"/>
    <mergeCell ref="C189:C194"/>
    <mergeCell ref="D189:D194"/>
    <mergeCell ref="E189:E194"/>
    <mergeCell ref="F189:F194"/>
    <mergeCell ref="G189:G194"/>
    <mergeCell ref="H189:H194"/>
    <mergeCell ref="I189:I194"/>
    <mergeCell ref="J189:J194"/>
    <mergeCell ref="K189:K194"/>
    <mergeCell ref="L189:L194"/>
    <mergeCell ref="M189:M194"/>
    <mergeCell ref="N189:N194"/>
    <mergeCell ref="O189:O194"/>
    <mergeCell ref="H182:H187"/>
    <mergeCell ref="I182:I187"/>
    <mergeCell ref="J182:J187"/>
    <mergeCell ref="K182:K187"/>
    <mergeCell ref="L182:L187"/>
    <mergeCell ref="C182:C187"/>
    <mergeCell ref="M168:M173"/>
    <mergeCell ref="N168:N173"/>
    <mergeCell ref="O168:O173"/>
    <mergeCell ref="C175:C180"/>
    <mergeCell ref="D175:D180"/>
    <mergeCell ref="E175:E180"/>
    <mergeCell ref="F175:F180"/>
    <mergeCell ref="G175:G180"/>
    <mergeCell ref="H175:H180"/>
    <mergeCell ref="I175:I180"/>
    <mergeCell ref="J175:J180"/>
    <mergeCell ref="K175:K180"/>
    <mergeCell ref="L175:L180"/>
    <mergeCell ref="M175:M180"/>
    <mergeCell ref="N175:N180"/>
    <mergeCell ref="O175:O180"/>
    <mergeCell ref="H168:H173"/>
    <mergeCell ref="I168:I173"/>
    <mergeCell ref="J168:J173"/>
    <mergeCell ref="K168:K173"/>
    <mergeCell ref="L168:L173"/>
    <mergeCell ref="C168:C173"/>
    <mergeCell ref="D168:D173"/>
    <mergeCell ref="E168:E173"/>
    <mergeCell ref="M154:M159"/>
    <mergeCell ref="N154:N159"/>
    <mergeCell ref="O154:O159"/>
    <mergeCell ref="H154:H159"/>
    <mergeCell ref="I154:I159"/>
    <mergeCell ref="J154:J159"/>
    <mergeCell ref="K154:K159"/>
    <mergeCell ref="L154:L159"/>
    <mergeCell ref="C154:C159"/>
    <mergeCell ref="D154:D159"/>
    <mergeCell ref="E154:E159"/>
    <mergeCell ref="F154:F159"/>
    <mergeCell ref="G154:G159"/>
    <mergeCell ref="L147:L152"/>
    <mergeCell ref="M147:M152"/>
    <mergeCell ref="N147:N152"/>
    <mergeCell ref="O147:O152"/>
    <mergeCell ref="H140:H145"/>
    <mergeCell ref="I140:I145"/>
    <mergeCell ref="J140:J145"/>
    <mergeCell ref="K140:K145"/>
    <mergeCell ref="L140:L145"/>
    <mergeCell ref="C147:C152"/>
    <mergeCell ref="D147:D152"/>
    <mergeCell ref="E147:E152"/>
    <mergeCell ref="F147:F152"/>
    <mergeCell ref="G147:G152"/>
    <mergeCell ref="H147:H152"/>
    <mergeCell ref="I147:I152"/>
    <mergeCell ref="J147:J152"/>
    <mergeCell ref="K147:K152"/>
    <mergeCell ref="L126:L131"/>
    <mergeCell ref="C126:C131"/>
    <mergeCell ref="D126:D131"/>
    <mergeCell ref="E126:E131"/>
    <mergeCell ref="F126:F131"/>
    <mergeCell ref="G126:G131"/>
    <mergeCell ref="M140:M145"/>
    <mergeCell ref="N140:N145"/>
    <mergeCell ref="O140:O145"/>
    <mergeCell ref="C140:C145"/>
    <mergeCell ref="D140:D145"/>
    <mergeCell ref="E140:E145"/>
    <mergeCell ref="F140:F145"/>
    <mergeCell ref="G140:G145"/>
    <mergeCell ref="D112:D117"/>
    <mergeCell ref="E112:E117"/>
    <mergeCell ref="F112:F117"/>
    <mergeCell ref="G112:G117"/>
    <mergeCell ref="M126:M131"/>
    <mergeCell ref="N126:N131"/>
    <mergeCell ref="O126:O131"/>
    <mergeCell ref="C133:C138"/>
    <mergeCell ref="D133:D138"/>
    <mergeCell ref="E133:E138"/>
    <mergeCell ref="F133:F138"/>
    <mergeCell ref="G133:G138"/>
    <mergeCell ref="H133:H138"/>
    <mergeCell ref="I133:I138"/>
    <mergeCell ref="J133:J138"/>
    <mergeCell ref="K133:K138"/>
    <mergeCell ref="L133:L138"/>
    <mergeCell ref="M133:M138"/>
    <mergeCell ref="N133:N138"/>
    <mergeCell ref="O133:O138"/>
    <mergeCell ref="H126:H131"/>
    <mergeCell ref="I126:I131"/>
    <mergeCell ref="J126:J131"/>
    <mergeCell ref="K126:K131"/>
    <mergeCell ref="F98:F103"/>
    <mergeCell ref="G98:G103"/>
    <mergeCell ref="M112:M117"/>
    <mergeCell ref="N112:N117"/>
    <mergeCell ref="O112:O117"/>
    <mergeCell ref="C119:C124"/>
    <mergeCell ref="D119:D124"/>
    <mergeCell ref="E119:E124"/>
    <mergeCell ref="F119:F124"/>
    <mergeCell ref="G119:G124"/>
    <mergeCell ref="H119:H124"/>
    <mergeCell ref="I119:I124"/>
    <mergeCell ref="J119:J124"/>
    <mergeCell ref="K119:K124"/>
    <mergeCell ref="L119:L124"/>
    <mergeCell ref="M119:M124"/>
    <mergeCell ref="N119:N124"/>
    <mergeCell ref="O119:O124"/>
    <mergeCell ref="H112:H117"/>
    <mergeCell ref="I112:I117"/>
    <mergeCell ref="J112:J117"/>
    <mergeCell ref="K112:K117"/>
    <mergeCell ref="L112:L117"/>
    <mergeCell ref="C112:C117"/>
    <mergeCell ref="M98:M103"/>
    <mergeCell ref="N98:N103"/>
    <mergeCell ref="O98:O103"/>
    <mergeCell ref="C105:C110"/>
    <mergeCell ref="D105:D110"/>
    <mergeCell ref="E105:E110"/>
    <mergeCell ref="F105:F110"/>
    <mergeCell ref="G105:G110"/>
    <mergeCell ref="H105:H110"/>
    <mergeCell ref="I105:I110"/>
    <mergeCell ref="J105:J110"/>
    <mergeCell ref="K105:K110"/>
    <mergeCell ref="L105:L110"/>
    <mergeCell ref="M105:M110"/>
    <mergeCell ref="N105:N110"/>
    <mergeCell ref="O105:O110"/>
    <mergeCell ref="H98:H103"/>
    <mergeCell ref="I98:I103"/>
    <mergeCell ref="J98:J103"/>
    <mergeCell ref="K98:K103"/>
    <mergeCell ref="L98:L103"/>
    <mergeCell ref="C98:C103"/>
    <mergeCell ref="D98:D103"/>
    <mergeCell ref="E98:E103"/>
    <mergeCell ref="L91:L96"/>
    <mergeCell ref="M91:M96"/>
    <mergeCell ref="N91:N96"/>
    <mergeCell ref="O91:O96"/>
    <mergeCell ref="H84:H89"/>
    <mergeCell ref="I84:I89"/>
    <mergeCell ref="J84:J89"/>
    <mergeCell ref="K84:K89"/>
    <mergeCell ref="L84:L89"/>
    <mergeCell ref="C91:C96"/>
    <mergeCell ref="D91:D96"/>
    <mergeCell ref="E91:E96"/>
    <mergeCell ref="F91:F96"/>
    <mergeCell ref="G91:G96"/>
    <mergeCell ref="H91:H96"/>
    <mergeCell ref="I91:I96"/>
    <mergeCell ref="J91:J96"/>
    <mergeCell ref="K91:K96"/>
    <mergeCell ref="L70:L75"/>
    <mergeCell ref="C70:C75"/>
    <mergeCell ref="D70:D75"/>
    <mergeCell ref="E70:E75"/>
    <mergeCell ref="F70:F75"/>
    <mergeCell ref="G70:G75"/>
    <mergeCell ref="M84:M89"/>
    <mergeCell ref="N84:N89"/>
    <mergeCell ref="O84:O89"/>
    <mergeCell ref="C84:C89"/>
    <mergeCell ref="D84:D89"/>
    <mergeCell ref="E84:E89"/>
    <mergeCell ref="F84:F89"/>
    <mergeCell ref="G84:G89"/>
    <mergeCell ref="D56:D61"/>
    <mergeCell ref="E56:E61"/>
    <mergeCell ref="F56:F61"/>
    <mergeCell ref="G56:G61"/>
    <mergeCell ref="M70:M75"/>
    <mergeCell ref="N70:N75"/>
    <mergeCell ref="O70:O75"/>
    <mergeCell ref="C77:C82"/>
    <mergeCell ref="D77:D82"/>
    <mergeCell ref="E77:E82"/>
    <mergeCell ref="F77:F82"/>
    <mergeCell ref="G77:G82"/>
    <mergeCell ref="H77:H82"/>
    <mergeCell ref="I77:I82"/>
    <mergeCell ref="J77:J82"/>
    <mergeCell ref="K77:K82"/>
    <mergeCell ref="L77:L82"/>
    <mergeCell ref="M77:M82"/>
    <mergeCell ref="N77:N82"/>
    <mergeCell ref="O77:O82"/>
    <mergeCell ref="H70:H75"/>
    <mergeCell ref="I70:I75"/>
    <mergeCell ref="J70:J75"/>
    <mergeCell ref="K70:K75"/>
    <mergeCell ref="F42:F47"/>
    <mergeCell ref="G42:G47"/>
    <mergeCell ref="M56:M61"/>
    <mergeCell ref="N56:N61"/>
    <mergeCell ref="O56:O61"/>
    <mergeCell ref="C63:C68"/>
    <mergeCell ref="D63:D68"/>
    <mergeCell ref="E63:E68"/>
    <mergeCell ref="F63:F68"/>
    <mergeCell ref="G63:G68"/>
    <mergeCell ref="H63:H68"/>
    <mergeCell ref="I63:I68"/>
    <mergeCell ref="J63:J68"/>
    <mergeCell ref="K63:K68"/>
    <mergeCell ref="L63:L68"/>
    <mergeCell ref="M63:M68"/>
    <mergeCell ref="N63:N68"/>
    <mergeCell ref="O63:O68"/>
    <mergeCell ref="H56:H61"/>
    <mergeCell ref="I56:I61"/>
    <mergeCell ref="J56:J61"/>
    <mergeCell ref="K56:K61"/>
    <mergeCell ref="L56:L61"/>
    <mergeCell ref="C56:C61"/>
    <mergeCell ref="M42:M47"/>
    <mergeCell ref="N42:N47"/>
    <mergeCell ref="O42:O47"/>
    <mergeCell ref="C49:C54"/>
    <mergeCell ref="D49:D54"/>
    <mergeCell ref="E49:E54"/>
    <mergeCell ref="F49:F54"/>
    <mergeCell ref="G49:G54"/>
    <mergeCell ref="H49:H54"/>
    <mergeCell ref="I49:I54"/>
    <mergeCell ref="J49:J54"/>
    <mergeCell ref="K49:K54"/>
    <mergeCell ref="L49:L54"/>
    <mergeCell ref="M49:M54"/>
    <mergeCell ref="N49:N54"/>
    <mergeCell ref="O49:O54"/>
    <mergeCell ref="H42:H47"/>
    <mergeCell ref="I42:I47"/>
    <mergeCell ref="J42:J47"/>
    <mergeCell ref="K42:K47"/>
    <mergeCell ref="L42:L47"/>
    <mergeCell ref="C42:C47"/>
    <mergeCell ref="D42:D47"/>
    <mergeCell ref="E42:E47"/>
    <mergeCell ref="L35:L40"/>
    <mergeCell ref="M35:M40"/>
    <mergeCell ref="N35:N40"/>
    <mergeCell ref="O35:O40"/>
    <mergeCell ref="H28:H33"/>
    <mergeCell ref="I28:I33"/>
    <mergeCell ref="J28:J33"/>
    <mergeCell ref="K28:K33"/>
    <mergeCell ref="L28:L33"/>
    <mergeCell ref="C35:C40"/>
    <mergeCell ref="D35:D40"/>
    <mergeCell ref="E35:E40"/>
    <mergeCell ref="F35:F40"/>
    <mergeCell ref="G35:G40"/>
    <mergeCell ref="H35:H40"/>
    <mergeCell ref="I35:I40"/>
    <mergeCell ref="J35:J40"/>
    <mergeCell ref="K35:K40"/>
    <mergeCell ref="L14:L19"/>
    <mergeCell ref="C14:C19"/>
    <mergeCell ref="D14:D19"/>
    <mergeCell ref="E14:E19"/>
    <mergeCell ref="F14:F19"/>
    <mergeCell ref="G14:G19"/>
    <mergeCell ref="M28:M33"/>
    <mergeCell ref="N28:N33"/>
    <mergeCell ref="O28:O33"/>
    <mergeCell ref="C28:C33"/>
    <mergeCell ref="D28:D33"/>
    <mergeCell ref="E28:E33"/>
    <mergeCell ref="F28:F33"/>
    <mergeCell ref="G28:G33"/>
    <mergeCell ref="L163:L166"/>
    <mergeCell ref="M163:M166"/>
    <mergeCell ref="N163:N166"/>
    <mergeCell ref="O163:O166"/>
    <mergeCell ref="M14:M19"/>
    <mergeCell ref="N14:N19"/>
    <mergeCell ref="O14:O19"/>
    <mergeCell ref="C21:C26"/>
    <mergeCell ref="D21:D26"/>
    <mergeCell ref="E21:E26"/>
    <mergeCell ref="F21:F26"/>
    <mergeCell ref="G21:G26"/>
    <mergeCell ref="H21:H26"/>
    <mergeCell ref="I21:I26"/>
    <mergeCell ref="J21:J26"/>
    <mergeCell ref="K21:K26"/>
    <mergeCell ref="L21:L26"/>
    <mergeCell ref="M21:M26"/>
    <mergeCell ref="N21:N26"/>
    <mergeCell ref="O21:O26"/>
    <mergeCell ref="H14:H19"/>
    <mergeCell ref="I14:I19"/>
    <mergeCell ref="J14:J19"/>
    <mergeCell ref="K14:K19"/>
    <mergeCell ref="C163:C166"/>
    <mergeCell ref="D163:D166"/>
    <mergeCell ref="E163:E166"/>
    <mergeCell ref="F163:F166"/>
    <mergeCell ref="G163:G166"/>
    <mergeCell ref="H163:H166"/>
    <mergeCell ref="I163:I166"/>
    <mergeCell ref="J163:J166"/>
    <mergeCell ref="K163:K166"/>
  </mergeCells>
  <hyperlinks>
    <hyperlink ref="A3" r:id="rId1" xr:uid="{00000000-0004-0000-0400-000000000000}"/>
  </hyperlinks>
  <pageMargins left="0.7" right="0.7" top="0.75" bottom="0.75" header="0.3" footer="0.3"/>
  <pageSetup paperSize="9" orientation="portrait" r:id="rId2"/>
  <ignoredErrors>
    <ignoredError sqref="B379:B381 C379:J381" formulaRange="1"/>
    <ignoredError sqref="P379:P381"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382"/>
  <sheetViews>
    <sheetView zoomScale="75" zoomScaleNormal="75" workbookViewId="0">
      <pane xSplit="1" ySplit="11" topLeftCell="B359" activePane="bottomRight" state="frozen"/>
      <selection pane="topRight" activeCell="B1" sqref="B1"/>
      <selection pane="bottomLeft" activeCell="A12" sqref="A12"/>
      <selection pane="bottomRight" activeCell="M326" sqref="M326"/>
    </sheetView>
  </sheetViews>
  <sheetFormatPr defaultRowHeight="15"/>
  <cols>
    <col min="1" max="1" width="30.42578125" bestFit="1" customWidth="1"/>
    <col min="2" max="2" width="13.85546875" customWidth="1"/>
    <col min="3" max="3" width="11" customWidth="1"/>
    <col min="6" max="6" width="11.42578125" customWidth="1"/>
    <col min="11" max="11" width="10.140625" customWidth="1"/>
    <col min="12" max="12" width="10.28515625" customWidth="1"/>
    <col min="13" max="13" width="10.140625" customWidth="1"/>
    <col min="14" max="14" width="11.28515625" customWidth="1"/>
    <col min="15" max="15" width="11.5703125" customWidth="1"/>
    <col min="16" max="16" width="10.42578125" customWidth="1"/>
    <col min="17" max="17" width="11" customWidth="1"/>
    <col min="18" max="18" width="16.28515625" customWidth="1"/>
  </cols>
  <sheetData>
    <row r="1" spans="1:18" ht="21">
      <c r="A1" s="313" t="s">
        <v>48</v>
      </c>
      <c r="B1" s="313"/>
      <c r="C1" s="313"/>
      <c r="D1" s="313"/>
      <c r="E1" s="313"/>
      <c r="F1" s="313"/>
      <c r="G1" s="313"/>
      <c r="H1" s="313"/>
      <c r="I1" s="313"/>
      <c r="J1" s="313"/>
      <c r="K1" s="313"/>
      <c r="L1" s="313"/>
      <c r="M1" s="313"/>
      <c r="N1" s="313"/>
      <c r="O1" s="313"/>
      <c r="P1" s="313"/>
      <c r="Q1" s="313"/>
      <c r="R1" s="313"/>
    </row>
    <row r="2" spans="1:18" ht="21" customHeight="1">
      <c r="A2" s="314" t="s">
        <v>47</v>
      </c>
      <c r="B2" s="314"/>
      <c r="C2" s="314"/>
      <c r="D2" s="314"/>
      <c r="E2" s="314"/>
      <c r="F2" s="314"/>
      <c r="G2" s="314"/>
      <c r="H2" s="314"/>
      <c r="I2" s="314"/>
      <c r="J2" s="314"/>
      <c r="K2" s="314"/>
      <c r="L2" s="314"/>
      <c r="M2" s="314"/>
      <c r="N2" s="314"/>
      <c r="O2" s="314"/>
      <c r="P2" s="314"/>
      <c r="Q2" s="314"/>
      <c r="R2" s="314"/>
    </row>
    <row r="3" spans="1:18" ht="21" customHeight="1">
      <c r="A3" s="315" t="s">
        <v>49</v>
      </c>
      <c r="B3" s="315"/>
      <c r="C3" s="315"/>
      <c r="D3" s="315"/>
      <c r="E3" s="315"/>
      <c r="F3" s="315"/>
      <c r="G3" s="315"/>
      <c r="H3" s="315"/>
      <c r="I3" s="315"/>
      <c r="J3" s="315"/>
      <c r="K3" s="315"/>
      <c r="L3" s="315"/>
      <c r="M3" s="315"/>
      <c r="N3" s="315"/>
      <c r="O3" s="315"/>
      <c r="P3" s="315"/>
      <c r="Q3" s="315"/>
      <c r="R3" s="315"/>
    </row>
    <row r="4" spans="1:18" ht="12.75" customHeight="1">
      <c r="A4" s="316"/>
      <c r="B4" s="316"/>
      <c r="C4" s="316"/>
      <c r="D4" s="316"/>
      <c r="E4" s="316"/>
      <c r="F4" s="316"/>
      <c r="G4" s="316"/>
      <c r="H4" s="316"/>
      <c r="I4" s="316"/>
      <c r="J4" s="316"/>
      <c r="K4" s="316"/>
      <c r="L4" s="316"/>
      <c r="M4" s="316"/>
      <c r="N4" s="316"/>
      <c r="O4" s="316"/>
      <c r="P4" s="316"/>
      <c r="Q4" s="316"/>
      <c r="R4" s="316"/>
    </row>
    <row r="5" spans="1:18" ht="18" customHeight="1">
      <c r="A5" s="333" t="s">
        <v>46</v>
      </c>
      <c r="B5" s="334"/>
      <c r="C5" s="334"/>
      <c r="D5" s="334"/>
      <c r="E5" s="334"/>
      <c r="F5" s="334"/>
      <c r="G5" s="334"/>
      <c r="H5" s="334"/>
      <c r="I5" s="334"/>
      <c r="J5" s="334"/>
      <c r="K5" s="334"/>
      <c r="L5" s="334"/>
      <c r="M5" s="334"/>
      <c r="N5" s="334"/>
      <c r="O5" s="334"/>
      <c r="P5" s="334"/>
      <c r="Q5" s="334"/>
      <c r="R5" s="356"/>
    </row>
    <row r="6" spans="1:18" ht="20.25" customHeight="1">
      <c r="A6" s="357" t="s">
        <v>32</v>
      </c>
      <c r="B6" s="357"/>
      <c r="C6" s="357"/>
      <c r="D6" s="357"/>
      <c r="E6" s="357"/>
      <c r="F6" s="357"/>
      <c r="G6" s="357"/>
      <c r="H6" s="357"/>
      <c r="I6" s="357"/>
      <c r="J6" s="357"/>
      <c r="K6" s="357"/>
      <c r="L6" s="357"/>
      <c r="M6" s="357"/>
      <c r="N6" s="357"/>
      <c r="O6" s="357"/>
      <c r="P6" s="357"/>
      <c r="Q6" s="357"/>
      <c r="R6" s="357"/>
    </row>
    <row r="7" spans="1:18" ht="34.5" customHeight="1">
      <c r="A7" s="321" t="s">
        <v>2</v>
      </c>
      <c r="B7" s="324" t="s">
        <v>41</v>
      </c>
      <c r="C7" s="354" t="s">
        <v>33</v>
      </c>
      <c r="D7" s="326"/>
      <c r="E7" s="326"/>
      <c r="F7" s="326"/>
      <c r="G7" s="326"/>
      <c r="H7" s="326"/>
      <c r="I7" s="326"/>
      <c r="J7" s="327"/>
      <c r="K7" s="328" t="s">
        <v>3</v>
      </c>
      <c r="L7" s="329"/>
      <c r="M7" s="329"/>
      <c r="N7" s="329"/>
      <c r="O7" s="330"/>
      <c r="P7" s="46"/>
      <c r="Q7" s="324" t="s">
        <v>30</v>
      </c>
      <c r="R7" s="324" t="s">
        <v>31</v>
      </c>
    </row>
    <row r="8" spans="1:18" ht="51">
      <c r="A8" s="322"/>
      <c r="B8" s="344"/>
      <c r="C8" s="6" t="s">
        <v>4</v>
      </c>
      <c r="D8" s="7" t="s">
        <v>40</v>
      </c>
      <c r="E8" s="331" t="s">
        <v>0</v>
      </c>
      <c r="F8" s="6" t="s">
        <v>5</v>
      </c>
      <c r="G8" s="8" t="s">
        <v>50</v>
      </c>
      <c r="H8" s="8" t="s">
        <v>7</v>
      </c>
      <c r="I8" s="8" t="s">
        <v>8</v>
      </c>
      <c r="J8" s="7" t="s">
        <v>9</v>
      </c>
      <c r="K8" s="9" t="s">
        <v>10</v>
      </c>
      <c r="L8" s="9" t="s">
        <v>11</v>
      </c>
      <c r="M8" s="9" t="s">
        <v>12</v>
      </c>
      <c r="N8" s="9" t="s">
        <v>13</v>
      </c>
      <c r="O8" s="9" t="s">
        <v>14</v>
      </c>
      <c r="P8" s="9" t="s">
        <v>26</v>
      </c>
      <c r="Q8" s="343"/>
      <c r="R8" s="343"/>
    </row>
    <row r="9" spans="1:18">
      <c r="A9" s="323"/>
      <c r="B9" s="10" t="s">
        <v>29</v>
      </c>
      <c r="C9" s="11" t="s">
        <v>15</v>
      </c>
      <c r="D9" s="8" t="s">
        <v>15</v>
      </c>
      <c r="E9" s="332"/>
      <c r="F9" s="11" t="s">
        <v>16</v>
      </c>
      <c r="G9" s="12" t="s">
        <v>15</v>
      </c>
      <c r="H9" s="12" t="s">
        <v>15</v>
      </c>
      <c r="I9" s="11" t="s">
        <v>15</v>
      </c>
      <c r="J9" s="11" t="s">
        <v>15</v>
      </c>
      <c r="K9" s="11" t="s">
        <v>17</v>
      </c>
      <c r="L9" s="11" t="s">
        <v>17</v>
      </c>
      <c r="M9" s="11" t="s">
        <v>17</v>
      </c>
      <c r="N9" s="11" t="s">
        <v>17</v>
      </c>
      <c r="O9" s="11" t="s">
        <v>17</v>
      </c>
      <c r="P9" s="11" t="s">
        <v>27</v>
      </c>
      <c r="Q9" s="344"/>
      <c r="R9" s="344"/>
    </row>
    <row r="10" spans="1:18">
      <c r="A10" s="13" t="s">
        <v>18</v>
      </c>
      <c r="B10" s="18">
        <v>6500</v>
      </c>
      <c r="C10" s="15">
        <v>5</v>
      </c>
      <c r="D10" s="16">
        <v>6</v>
      </c>
      <c r="E10" s="311" t="s">
        <v>39</v>
      </c>
      <c r="F10" s="17">
        <v>600</v>
      </c>
      <c r="G10" s="17">
        <v>30</v>
      </c>
      <c r="H10" s="17">
        <v>20</v>
      </c>
      <c r="I10" s="17">
        <v>20</v>
      </c>
      <c r="J10" s="18">
        <v>1</v>
      </c>
      <c r="K10" s="79">
        <v>7227</v>
      </c>
      <c r="L10" s="79">
        <v>9636</v>
      </c>
      <c r="M10" s="79">
        <v>4818</v>
      </c>
      <c r="N10" s="79">
        <v>483</v>
      </c>
      <c r="O10" s="79">
        <v>7227</v>
      </c>
      <c r="P10" s="79"/>
      <c r="Q10" s="66" t="s">
        <v>1</v>
      </c>
      <c r="R10" s="66" t="s">
        <v>1</v>
      </c>
    </row>
    <row r="11" spans="1:18">
      <c r="A11" s="13" t="s">
        <v>19</v>
      </c>
      <c r="B11" s="14" t="s">
        <v>1</v>
      </c>
      <c r="C11" s="18">
        <v>2</v>
      </c>
      <c r="D11" s="18">
        <v>2</v>
      </c>
      <c r="E11" s="312"/>
      <c r="F11" s="66">
        <v>200</v>
      </c>
      <c r="G11" s="66">
        <v>15</v>
      </c>
      <c r="H11" s="66">
        <v>10</v>
      </c>
      <c r="I11" s="66">
        <v>10</v>
      </c>
      <c r="J11" s="18">
        <v>0.3</v>
      </c>
      <c r="K11" s="78" t="s">
        <v>1</v>
      </c>
      <c r="L11" s="78" t="s">
        <v>1</v>
      </c>
      <c r="M11" s="78" t="s">
        <v>1</v>
      </c>
      <c r="N11" s="78" t="s">
        <v>1</v>
      </c>
      <c r="O11" s="78" t="s">
        <v>1</v>
      </c>
      <c r="P11" s="78" t="s">
        <v>1</v>
      </c>
      <c r="Q11" s="66" t="s">
        <v>1</v>
      </c>
      <c r="R11" s="66" t="s">
        <v>1</v>
      </c>
    </row>
    <row r="12" spans="1:18">
      <c r="A12" s="57">
        <v>42522</v>
      </c>
      <c r="B12" s="25">
        <v>1164</v>
      </c>
      <c r="C12" s="302"/>
      <c r="D12" s="302"/>
      <c r="E12" s="302"/>
      <c r="F12" s="302"/>
      <c r="G12" s="302"/>
      <c r="H12" s="302"/>
      <c r="I12" s="302"/>
      <c r="J12" s="302"/>
      <c r="K12" s="302"/>
      <c r="L12" s="302"/>
      <c r="M12" s="302"/>
      <c r="N12" s="302"/>
      <c r="O12" s="302"/>
      <c r="P12" s="47">
        <v>0</v>
      </c>
      <c r="Q12" s="75"/>
      <c r="R12" s="75"/>
    </row>
    <row r="13" spans="1:18">
      <c r="A13" s="57">
        <v>42523</v>
      </c>
      <c r="B13" s="25">
        <v>1179</v>
      </c>
      <c r="C13" s="303"/>
      <c r="D13" s="303"/>
      <c r="E13" s="303"/>
      <c r="F13" s="303"/>
      <c r="G13" s="303"/>
      <c r="H13" s="303"/>
      <c r="I13" s="303"/>
      <c r="J13" s="303"/>
      <c r="K13" s="303"/>
      <c r="L13" s="303"/>
      <c r="M13" s="303"/>
      <c r="N13" s="303"/>
      <c r="O13" s="303"/>
      <c r="P13" s="47">
        <v>0</v>
      </c>
      <c r="Q13" s="75"/>
      <c r="R13" s="75"/>
    </row>
    <row r="14" spans="1:18">
      <c r="A14" s="57">
        <v>42524</v>
      </c>
      <c r="B14" s="25">
        <v>1093</v>
      </c>
      <c r="C14" s="303"/>
      <c r="D14" s="303"/>
      <c r="E14" s="303"/>
      <c r="F14" s="303"/>
      <c r="G14" s="303"/>
      <c r="H14" s="303"/>
      <c r="I14" s="303"/>
      <c r="J14" s="303"/>
      <c r="K14" s="303"/>
      <c r="L14" s="303"/>
      <c r="M14" s="303"/>
      <c r="N14" s="303"/>
      <c r="O14" s="303"/>
      <c r="P14" s="47">
        <v>9</v>
      </c>
      <c r="Q14" s="75"/>
      <c r="R14" s="75"/>
    </row>
    <row r="15" spans="1:18">
      <c r="A15" s="57">
        <v>42525</v>
      </c>
      <c r="B15" s="25">
        <v>888</v>
      </c>
      <c r="C15" s="303"/>
      <c r="D15" s="303"/>
      <c r="E15" s="303"/>
      <c r="F15" s="303"/>
      <c r="G15" s="303"/>
      <c r="H15" s="303"/>
      <c r="I15" s="303"/>
      <c r="J15" s="303"/>
      <c r="K15" s="303"/>
      <c r="L15" s="303"/>
      <c r="M15" s="303"/>
      <c r="N15" s="303"/>
      <c r="O15" s="303"/>
      <c r="P15" s="47">
        <v>3</v>
      </c>
      <c r="Q15" s="75"/>
      <c r="R15" s="75"/>
    </row>
    <row r="16" spans="1:18">
      <c r="A16" s="57">
        <v>42526</v>
      </c>
      <c r="B16" s="25">
        <v>4543</v>
      </c>
      <c r="C16" s="304"/>
      <c r="D16" s="304"/>
      <c r="E16" s="304"/>
      <c r="F16" s="304"/>
      <c r="G16" s="304"/>
      <c r="H16" s="304"/>
      <c r="I16" s="304"/>
      <c r="J16" s="304"/>
      <c r="K16" s="304"/>
      <c r="L16" s="304"/>
      <c r="M16" s="304"/>
      <c r="N16" s="304"/>
      <c r="O16" s="304"/>
      <c r="P16" s="47">
        <v>25</v>
      </c>
      <c r="Q16" s="75"/>
      <c r="R16" s="75"/>
    </row>
    <row r="17" spans="1:18" ht="15" customHeight="1">
      <c r="A17" s="57">
        <v>42527</v>
      </c>
      <c r="B17" s="25">
        <v>7427</v>
      </c>
      <c r="C17" s="21">
        <v>0.35</v>
      </c>
      <c r="D17" s="25">
        <v>2</v>
      </c>
      <c r="E17" s="24">
        <v>6.7</v>
      </c>
      <c r="F17" s="25">
        <v>4</v>
      </c>
      <c r="G17" s="25">
        <v>19</v>
      </c>
      <c r="H17" s="25">
        <v>6</v>
      </c>
      <c r="I17" s="24">
        <v>4.9000000000000004</v>
      </c>
      <c r="J17" s="21">
        <v>0.57999999999999996</v>
      </c>
      <c r="K17" s="21">
        <v>7.3979999999999997</v>
      </c>
      <c r="L17" s="21">
        <v>6.0417000000000005</v>
      </c>
      <c r="M17" s="21">
        <v>2.4660000000000002</v>
      </c>
      <c r="N17" s="21">
        <v>0.71514</v>
      </c>
      <c r="O17" s="21">
        <v>23.427</v>
      </c>
      <c r="P17" s="47">
        <v>215</v>
      </c>
      <c r="Q17" s="75">
        <v>42531</v>
      </c>
      <c r="R17" s="75">
        <v>42545</v>
      </c>
    </row>
    <row r="18" spans="1:18">
      <c r="A18" s="57">
        <v>42528</v>
      </c>
      <c r="B18" s="25">
        <v>3199</v>
      </c>
      <c r="C18" s="302"/>
      <c r="D18" s="336"/>
      <c r="E18" s="305"/>
      <c r="F18" s="336"/>
      <c r="G18" s="336"/>
      <c r="H18" s="336"/>
      <c r="I18" s="305"/>
      <c r="J18" s="302"/>
      <c r="K18" s="302" t="str">
        <f>IF(C18&gt;0,C18*'[4]Operations INPUT'!#REF!/1000,"")</f>
        <v/>
      </c>
      <c r="L18" s="302" t="str">
        <f>IF(H18&gt;0,H18*'[4]Operations INPUT'!#REF!/1000,"")</f>
        <v/>
      </c>
      <c r="M18" s="302"/>
      <c r="N18" s="302"/>
      <c r="O18" s="302"/>
      <c r="P18" s="47">
        <v>0</v>
      </c>
      <c r="Q18" s="75"/>
      <c r="R18" s="75"/>
    </row>
    <row r="19" spans="1:18">
      <c r="A19" s="57">
        <v>42529</v>
      </c>
      <c r="B19" s="25">
        <v>2411</v>
      </c>
      <c r="C19" s="303"/>
      <c r="D19" s="337"/>
      <c r="E19" s="306"/>
      <c r="F19" s="337"/>
      <c r="G19" s="337"/>
      <c r="H19" s="337"/>
      <c r="I19" s="306"/>
      <c r="J19" s="303"/>
      <c r="K19" s="303"/>
      <c r="L19" s="303"/>
      <c r="M19" s="303"/>
      <c r="N19" s="303"/>
      <c r="O19" s="303"/>
      <c r="P19" s="47">
        <v>0</v>
      </c>
      <c r="Q19" s="75"/>
      <c r="R19" s="75"/>
    </row>
    <row r="20" spans="1:18">
      <c r="A20" s="57">
        <v>42530</v>
      </c>
      <c r="B20" s="25">
        <v>2394</v>
      </c>
      <c r="C20" s="303"/>
      <c r="D20" s="337"/>
      <c r="E20" s="306"/>
      <c r="F20" s="337"/>
      <c r="G20" s="337"/>
      <c r="H20" s="337"/>
      <c r="I20" s="306"/>
      <c r="J20" s="303"/>
      <c r="K20" s="303"/>
      <c r="L20" s="303"/>
      <c r="M20" s="303"/>
      <c r="N20" s="303"/>
      <c r="O20" s="303"/>
      <c r="P20" s="47">
        <v>0</v>
      </c>
      <c r="Q20" s="75"/>
      <c r="R20" s="75"/>
    </row>
    <row r="21" spans="1:18">
      <c r="A21" s="57">
        <v>42531</v>
      </c>
      <c r="B21" s="25">
        <v>2168</v>
      </c>
      <c r="C21" s="303"/>
      <c r="D21" s="337"/>
      <c r="E21" s="306"/>
      <c r="F21" s="337"/>
      <c r="G21" s="337"/>
      <c r="H21" s="337"/>
      <c r="I21" s="306"/>
      <c r="J21" s="303"/>
      <c r="K21" s="303"/>
      <c r="L21" s="303"/>
      <c r="M21" s="303"/>
      <c r="N21" s="303"/>
      <c r="O21" s="303"/>
      <c r="P21" s="48">
        <v>0</v>
      </c>
      <c r="Q21" s="75"/>
      <c r="R21" s="75"/>
    </row>
    <row r="22" spans="1:18">
      <c r="A22" s="57">
        <v>42532</v>
      </c>
      <c r="B22" s="25">
        <v>1960</v>
      </c>
      <c r="C22" s="303"/>
      <c r="D22" s="337"/>
      <c r="E22" s="306"/>
      <c r="F22" s="337"/>
      <c r="G22" s="337"/>
      <c r="H22" s="337"/>
      <c r="I22" s="306"/>
      <c r="J22" s="303"/>
      <c r="K22" s="303"/>
      <c r="L22" s="303"/>
      <c r="M22" s="303"/>
      <c r="N22" s="303"/>
      <c r="O22" s="303"/>
      <c r="P22" s="47">
        <v>0</v>
      </c>
      <c r="Q22" s="75"/>
      <c r="R22" s="75"/>
    </row>
    <row r="23" spans="1:18">
      <c r="A23" s="57">
        <v>42533</v>
      </c>
      <c r="B23" s="25">
        <v>2460</v>
      </c>
      <c r="C23" s="303"/>
      <c r="D23" s="337"/>
      <c r="E23" s="306"/>
      <c r="F23" s="337"/>
      <c r="G23" s="337"/>
      <c r="H23" s="337"/>
      <c r="I23" s="306"/>
      <c r="J23" s="303"/>
      <c r="K23" s="303"/>
      <c r="L23" s="303"/>
      <c r="M23" s="303"/>
      <c r="N23" s="303"/>
      <c r="O23" s="303"/>
      <c r="P23" s="47">
        <v>0</v>
      </c>
      <c r="Q23" s="75"/>
      <c r="R23" s="75"/>
    </row>
    <row r="24" spans="1:18">
      <c r="A24" s="57">
        <v>42534</v>
      </c>
      <c r="B24" s="25">
        <v>1629</v>
      </c>
      <c r="C24" s="304"/>
      <c r="D24" s="338"/>
      <c r="E24" s="307"/>
      <c r="F24" s="338"/>
      <c r="G24" s="338"/>
      <c r="H24" s="338"/>
      <c r="I24" s="307"/>
      <c r="J24" s="304"/>
      <c r="K24" s="304"/>
      <c r="L24" s="304"/>
      <c r="M24" s="304"/>
      <c r="N24" s="304"/>
      <c r="O24" s="304"/>
      <c r="P24" s="47">
        <v>0</v>
      </c>
      <c r="Q24" s="75"/>
      <c r="R24" s="75"/>
    </row>
    <row r="25" spans="1:18" ht="15" customHeight="1">
      <c r="A25" s="57">
        <v>42535</v>
      </c>
      <c r="B25" s="25">
        <v>1853</v>
      </c>
      <c r="C25" s="110"/>
      <c r="D25" s="68"/>
      <c r="E25" s="77"/>
      <c r="F25" s="68"/>
      <c r="G25" s="68"/>
      <c r="H25" s="68"/>
      <c r="I25" s="77"/>
      <c r="J25" s="110"/>
      <c r="K25" s="110" t="str">
        <f>IF(C25&gt;0,C25*'[4]Operations INPUT'!#REF!/1000,"")</f>
        <v/>
      </c>
      <c r="L25" s="110" t="str">
        <f>IF(H25&gt;0,H25*'[4]Operations INPUT'!#REF!/1000,"")</f>
        <v/>
      </c>
      <c r="M25" s="110"/>
      <c r="N25" s="110"/>
      <c r="O25" s="110"/>
      <c r="P25" s="47">
        <v>7</v>
      </c>
      <c r="Q25" s="75"/>
      <c r="R25" s="75"/>
    </row>
    <row r="26" spans="1:18">
      <c r="A26" s="57">
        <v>42536</v>
      </c>
      <c r="B26" s="25">
        <v>2124</v>
      </c>
      <c r="C26" s="302"/>
      <c r="D26" s="336"/>
      <c r="E26" s="305"/>
      <c r="F26" s="336"/>
      <c r="G26" s="336"/>
      <c r="H26" s="336"/>
      <c r="I26" s="305"/>
      <c r="J26" s="302"/>
      <c r="K26" s="302"/>
      <c r="L26" s="302"/>
      <c r="M26" s="302"/>
      <c r="N26" s="302"/>
      <c r="O26" s="302"/>
      <c r="P26" s="47">
        <v>5</v>
      </c>
      <c r="Q26" s="75"/>
      <c r="R26" s="75"/>
    </row>
    <row r="27" spans="1:18">
      <c r="A27" s="57">
        <v>42537</v>
      </c>
      <c r="B27" s="25">
        <v>1386</v>
      </c>
      <c r="C27" s="303"/>
      <c r="D27" s="337"/>
      <c r="E27" s="306"/>
      <c r="F27" s="337"/>
      <c r="G27" s="337"/>
      <c r="H27" s="337"/>
      <c r="I27" s="306"/>
      <c r="J27" s="303"/>
      <c r="K27" s="303"/>
      <c r="L27" s="303"/>
      <c r="M27" s="303"/>
      <c r="N27" s="303"/>
      <c r="O27" s="303"/>
      <c r="P27" s="47">
        <v>3</v>
      </c>
      <c r="Q27" s="75"/>
      <c r="R27" s="75"/>
    </row>
    <row r="28" spans="1:18">
      <c r="A28" s="57">
        <v>42538</v>
      </c>
      <c r="B28" s="25">
        <v>1978</v>
      </c>
      <c r="C28" s="303"/>
      <c r="D28" s="337"/>
      <c r="E28" s="306"/>
      <c r="F28" s="337"/>
      <c r="G28" s="337"/>
      <c r="H28" s="337"/>
      <c r="I28" s="306"/>
      <c r="J28" s="303"/>
      <c r="K28" s="303"/>
      <c r="L28" s="303"/>
      <c r="M28" s="303"/>
      <c r="N28" s="303"/>
      <c r="O28" s="303"/>
      <c r="P28" s="47">
        <v>0</v>
      </c>
      <c r="Q28" s="75"/>
      <c r="R28" s="75"/>
    </row>
    <row r="29" spans="1:18">
      <c r="A29" s="57">
        <v>42539</v>
      </c>
      <c r="B29" s="25">
        <v>1727</v>
      </c>
      <c r="C29" s="303"/>
      <c r="D29" s="337"/>
      <c r="E29" s="306"/>
      <c r="F29" s="337"/>
      <c r="G29" s="337"/>
      <c r="H29" s="337"/>
      <c r="I29" s="306"/>
      <c r="J29" s="303"/>
      <c r="K29" s="303"/>
      <c r="L29" s="303"/>
      <c r="M29" s="303"/>
      <c r="N29" s="303"/>
      <c r="O29" s="303"/>
      <c r="P29" s="47">
        <v>0</v>
      </c>
      <c r="Q29" s="75"/>
      <c r="R29" s="75"/>
    </row>
    <row r="30" spans="1:18">
      <c r="A30" s="57">
        <v>42540</v>
      </c>
      <c r="B30" s="25">
        <v>1426</v>
      </c>
      <c r="C30" s="303"/>
      <c r="D30" s="337"/>
      <c r="E30" s="306"/>
      <c r="F30" s="337"/>
      <c r="G30" s="337"/>
      <c r="H30" s="337"/>
      <c r="I30" s="306"/>
      <c r="J30" s="303"/>
      <c r="K30" s="303"/>
      <c r="L30" s="303"/>
      <c r="M30" s="303"/>
      <c r="N30" s="303"/>
      <c r="O30" s="303"/>
      <c r="P30" s="47">
        <v>0</v>
      </c>
      <c r="Q30" s="75"/>
      <c r="R30" s="75"/>
    </row>
    <row r="31" spans="1:18">
      <c r="A31" s="57">
        <v>42541</v>
      </c>
      <c r="B31" s="25">
        <v>2538</v>
      </c>
      <c r="C31" s="304"/>
      <c r="D31" s="338"/>
      <c r="E31" s="307"/>
      <c r="F31" s="338"/>
      <c r="G31" s="338"/>
      <c r="H31" s="338"/>
      <c r="I31" s="307"/>
      <c r="J31" s="304"/>
      <c r="K31" s="304"/>
      <c r="L31" s="304"/>
      <c r="M31" s="304"/>
      <c r="N31" s="304"/>
      <c r="O31" s="304"/>
      <c r="P31" s="47">
        <v>0</v>
      </c>
      <c r="Q31" s="75"/>
      <c r="R31" s="75"/>
    </row>
    <row r="32" spans="1:18" ht="15" customHeight="1">
      <c r="A32" s="57">
        <v>42542</v>
      </c>
      <c r="B32" s="25">
        <v>2631</v>
      </c>
      <c r="C32" s="21">
        <v>1.1000000000000001</v>
      </c>
      <c r="D32" s="25">
        <v>2</v>
      </c>
      <c r="E32" s="24">
        <v>7</v>
      </c>
      <c r="F32" s="25">
        <v>1</v>
      </c>
      <c r="G32" s="25">
        <v>6</v>
      </c>
      <c r="H32" s="25">
        <v>4</v>
      </c>
      <c r="I32" s="24">
        <v>5.6</v>
      </c>
      <c r="J32" s="21">
        <v>0.14000000000000001</v>
      </c>
      <c r="K32" s="21">
        <v>7.1120000000000001</v>
      </c>
      <c r="L32" s="21">
        <v>9.9567999999999994</v>
      </c>
      <c r="M32" s="21">
        <v>3.556</v>
      </c>
      <c r="N32" s="21">
        <v>0.24892</v>
      </c>
      <c r="O32" s="21">
        <v>10.667999999999999</v>
      </c>
      <c r="P32" s="47">
        <v>32</v>
      </c>
      <c r="Q32" s="75">
        <v>42549</v>
      </c>
      <c r="R32" s="75">
        <v>42563</v>
      </c>
    </row>
    <row r="33" spans="1:18">
      <c r="A33" s="57">
        <v>42543</v>
      </c>
      <c r="B33" s="25">
        <v>1839</v>
      </c>
      <c r="C33" s="302"/>
      <c r="D33" s="336"/>
      <c r="E33" s="305"/>
      <c r="F33" s="336"/>
      <c r="G33" s="336"/>
      <c r="H33" s="336"/>
      <c r="I33" s="305"/>
      <c r="J33" s="302"/>
      <c r="K33" s="302"/>
      <c r="L33" s="302"/>
      <c r="M33" s="302"/>
      <c r="N33" s="302"/>
      <c r="O33" s="302"/>
      <c r="P33" s="47">
        <v>0</v>
      </c>
      <c r="Q33" s="75"/>
      <c r="R33" s="75"/>
    </row>
    <row r="34" spans="1:18">
      <c r="A34" s="57">
        <v>42544</v>
      </c>
      <c r="B34" s="25">
        <v>1999</v>
      </c>
      <c r="C34" s="303"/>
      <c r="D34" s="337"/>
      <c r="E34" s="306"/>
      <c r="F34" s="337"/>
      <c r="G34" s="337"/>
      <c r="H34" s="337"/>
      <c r="I34" s="306"/>
      <c r="J34" s="303"/>
      <c r="K34" s="303"/>
      <c r="L34" s="303"/>
      <c r="M34" s="303"/>
      <c r="N34" s="303"/>
      <c r="O34" s="303"/>
      <c r="P34" s="47">
        <v>0</v>
      </c>
      <c r="Q34" s="75"/>
      <c r="R34" s="75"/>
    </row>
    <row r="35" spans="1:18">
      <c r="A35" s="57">
        <v>42545</v>
      </c>
      <c r="B35" s="25">
        <v>1389</v>
      </c>
      <c r="C35" s="303"/>
      <c r="D35" s="337"/>
      <c r="E35" s="306"/>
      <c r="F35" s="337"/>
      <c r="G35" s="337"/>
      <c r="H35" s="337"/>
      <c r="I35" s="306"/>
      <c r="J35" s="303"/>
      <c r="K35" s="303"/>
      <c r="L35" s="303"/>
      <c r="M35" s="303"/>
      <c r="N35" s="303"/>
      <c r="O35" s="303"/>
      <c r="P35" s="47">
        <v>0</v>
      </c>
      <c r="Q35" s="75"/>
      <c r="R35" s="75"/>
    </row>
    <row r="36" spans="1:18">
      <c r="A36" s="57">
        <v>42546</v>
      </c>
      <c r="B36" s="25">
        <v>1558</v>
      </c>
      <c r="C36" s="303"/>
      <c r="D36" s="337"/>
      <c r="E36" s="306"/>
      <c r="F36" s="337"/>
      <c r="G36" s="337"/>
      <c r="H36" s="337"/>
      <c r="I36" s="306"/>
      <c r="J36" s="303"/>
      <c r="K36" s="303"/>
      <c r="L36" s="303"/>
      <c r="M36" s="303"/>
      <c r="N36" s="303"/>
      <c r="O36" s="303"/>
      <c r="P36" s="47">
        <v>0</v>
      </c>
      <c r="Q36" s="75"/>
      <c r="R36" s="75"/>
    </row>
    <row r="37" spans="1:18">
      <c r="A37" s="57">
        <v>42547</v>
      </c>
      <c r="B37" s="25">
        <v>1808</v>
      </c>
      <c r="C37" s="303"/>
      <c r="D37" s="337"/>
      <c r="E37" s="306"/>
      <c r="F37" s="337"/>
      <c r="G37" s="337"/>
      <c r="H37" s="337"/>
      <c r="I37" s="306"/>
      <c r="J37" s="303"/>
      <c r="K37" s="303"/>
      <c r="L37" s="303"/>
      <c r="M37" s="303"/>
      <c r="N37" s="303"/>
      <c r="O37" s="303"/>
      <c r="P37" s="47">
        <v>0</v>
      </c>
      <c r="Q37" s="75"/>
      <c r="R37" s="75"/>
    </row>
    <row r="38" spans="1:18">
      <c r="A38" s="57">
        <v>42548</v>
      </c>
      <c r="B38" s="25">
        <v>1502</v>
      </c>
      <c r="C38" s="304"/>
      <c r="D38" s="338"/>
      <c r="E38" s="307"/>
      <c r="F38" s="338"/>
      <c r="G38" s="338"/>
      <c r="H38" s="338"/>
      <c r="I38" s="307"/>
      <c r="J38" s="304"/>
      <c r="K38" s="304"/>
      <c r="L38" s="304"/>
      <c r="M38" s="304"/>
      <c r="N38" s="304"/>
      <c r="O38" s="304"/>
      <c r="P38" s="47">
        <v>0</v>
      </c>
      <c r="Q38" s="75"/>
      <c r="R38" s="75"/>
    </row>
    <row r="39" spans="1:18" ht="15" customHeight="1">
      <c r="A39" s="57">
        <v>42549</v>
      </c>
      <c r="B39" s="25">
        <v>1843</v>
      </c>
      <c r="C39" s="110"/>
      <c r="D39" s="68"/>
      <c r="E39" s="77"/>
      <c r="F39" s="68"/>
      <c r="G39" s="68"/>
      <c r="H39" s="68"/>
      <c r="I39" s="77"/>
      <c r="J39" s="110"/>
      <c r="K39" s="110" t="str">
        <f>IF(C39&gt;0,C39*'[4]Operations INPUT'!#REF!/1000,"")</f>
        <v/>
      </c>
      <c r="L39" s="110" t="str">
        <f>IF(H39&gt;0,H39*'[4]Operations INPUT'!#REF!/1000,"")</f>
        <v/>
      </c>
      <c r="M39" s="110"/>
      <c r="N39" s="110"/>
      <c r="O39" s="110"/>
      <c r="P39" s="47">
        <v>0</v>
      </c>
      <c r="Q39" s="75"/>
      <c r="R39" s="75"/>
    </row>
    <row r="40" spans="1:18">
      <c r="A40" s="57">
        <v>42550</v>
      </c>
      <c r="B40" s="25">
        <v>1414</v>
      </c>
      <c r="C40" s="302"/>
      <c r="D40" s="336"/>
      <c r="E40" s="305"/>
      <c r="F40" s="336"/>
      <c r="G40" s="336"/>
      <c r="H40" s="336"/>
      <c r="I40" s="305"/>
      <c r="J40" s="302"/>
      <c r="K40" s="302"/>
      <c r="L40" s="302"/>
      <c r="M40" s="302"/>
      <c r="N40" s="302"/>
      <c r="O40" s="302"/>
      <c r="P40" s="47">
        <v>2</v>
      </c>
      <c r="Q40" s="75"/>
      <c r="R40" s="75"/>
    </row>
    <row r="41" spans="1:18">
      <c r="A41" s="57">
        <v>42551</v>
      </c>
      <c r="B41" s="25">
        <v>1490</v>
      </c>
      <c r="C41" s="303"/>
      <c r="D41" s="337"/>
      <c r="E41" s="306"/>
      <c r="F41" s="337"/>
      <c r="G41" s="337"/>
      <c r="H41" s="337"/>
      <c r="I41" s="306"/>
      <c r="J41" s="303"/>
      <c r="K41" s="303"/>
      <c r="L41" s="303"/>
      <c r="M41" s="303"/>
      <c r="N41" s="303"/>
      <c r="O41" s="303"/>
      <c r="P41" s="47">
        <v>0</v>
      </c>
      <c r="Q41" s="75"/>
      <c r="R41" s="75"/>
    </row>
    <row r="42" spans="1:18">
      <c r="A42" s="57">
        <v>42552</v>
      </c>
      <c r="B42" s="25">
        <v>1505</v>
      </c>
      <c r="C42" s="303"/>
      <c r="D42" s="337"/>
      <c r="E42" s="306"/>
      <c r="F42" s="337"/>
      <c r="G42" s="337"/>
      <c r="H42" s="337"/>
      <c r="I42" s="306"/>
      <c r="J42" s="303"/>
      <c r="K42" s="303"/>
      <c r="L42" s="303"/>
      <c r="M42" s="303"/>
      <c r="N42" s="303"/>
      <c r="O42" s="303"/>
      <c r="P42" s="47">
        <v>0</v>
      </c>
      <c r="Q42" s="75"/>
      <c r="R42" s="75"/>
    </row>
    <row r="43" spans="1:18">
      <c r="A43" s="57">
        <v>42553</v>
      </c>
      <c r="B43" s="25">
        <v>1526</v>
      </c>
      <c r="C43" s="303"/>
      <c r="D43" s="337"/>
      <c r="E43" s="306"/>
      <c r="F43" s="337"/>
      <c r="G43" s="337"/>
      <c r="H43" s="337"/>
      <c r="I43" s="306"/>
      <c r="J43" s="303"/>
      <c r="K43" s="303"/>
      <c r="L43" s="303"/>
      <c r="M43" s="303"/>
      <c r="N43" s="303"/>
      <c r="O43" s="303"/>
      <c r="P43" s="47">
        <v>0</v>
      </c>
      <c r="Q43" s="75"/>
      <c r="R43" s="75"/>
    </row>
    <row r="44" spans="1:18">
      <c r="A44" s="57">
        <v>42554</v>
      </c>
      <c r="B44" s="25">
        <v>1634</v>
      </c>
      <c r="C44" s="303"/>
      <c r="D44" s="337"/>
      <c r="E44" s="306"/>
      <c r="F44" s="337"/>
      <c r="G44" s="337"/>
      <c r="H44" s="337"/>
      <c r="I44" s="306"/>
      <c r="J44" s="303"/>
      <c r="K44" s="303"/>
      <c r="L44" s="303"/>
      <c r="M44" s="303"/>
      <c r="N44" s="303"/>
      <c r="O44" s="303"/>
      <c r="P44" s="47">
        <v>0</v>
      </c>
      <c r="Q44" s="75"/>
      <c r="R44" s="75"/>
    </row>
    <row r="45" spans="1:18">
      <c r="A45" s="57">
        <v>42555</v>
      </c>
      <c r="B45" s="25">
        <v>1660</v>
      </c>
      <c r="C45" s="304"/>
      <c r="D45" s="338"/>
      <c r="E45" s="307"/>
      <c r="F45" s="338"/>
      <c r="G45" s="338"/>
      <c r="H45" s="338"/>
      <c r="I45" s="307"/>
      <c r="J45" s="304"/>
      <c r="K45" s="304"/>
      <c r="L45" s="304"/>
      <c r="M45" s="304"/>
      <c r="N45" s="304"/>
      <c r="O45" s="304"/>
      <c r="P45" s="47">
        <v>0</v>
      </c>
      <c r="Q45" s="75"/>
      <c r="R45" s="75"/>
    </row>
    <row r="46" spans="1:18" ht="15" customHeight="1">
      <c r="A46" s="57">
        <v>42556</v>
      </c>
      <c r="B46" s="25">
        <v>1275</v>
      </c>
      <c r="C46" s="21">
        <v>0.98</v>
      </c>
      <c r="D46" s="25">
        <v>2</v>
      </c>
      <c r="E46" s="24">
        <v>7</v>
      </c>
      <c r="F46" s="25">
        <v>2</v>
      </c>
      <c r="G46" s="25">
        <v>5</v>
      </c>
      <c r="H46" s="25">
        <v>2</v>
      </c>
      <c r="I46" s="24">
        <v>4.5</v>
      </c>
      <c r="J46" s="21">
        <v>0.14000000000000001</v>
      </c>
      <c r="K46" s="21">
        <v>3.2440000000000002</v>
      </c>
      <c r="L46" s="21">
        <v>7.2990000000000004</v>
      </c>
      <c r="M46" s="21">
        <v>3.2440000000000002</v>
      </c>
      <c r="N46" s="21">
        <v>0.22708</v>
      </c>
      <c r="O46" s="21">
        <v>8.11</v>
      </c>
      <c r="P46" s="47">
        <v>0</v>
      </c>
      <c r="Q46" s="75">
        <v>42565</v>
      </c>
      <c r="R46" s="75">
        <v>42579</v>
      </c>
    </row>
    <row r="47" spans="1:18">
      <c r="A47" s="57">
        <v>42557</v>
      </c>
      <c r="B47" s="25">
        <v>1370</v>
      </c>
      <c r="C47" s="302"/>
      <c r="D47" s="336"/>
      <c r="E47" s="305"/>
      <c r="F47" s="336"/>
      <c r="G47" s="336"/>
      <c r="H47" s="336"/>
      <c r="I47" s="305"/>
      <c r="J47" s="302"/>
      <c r="K47" s="302"/>
      <c r="L47" s="302"/>
      <c r="M47" s="302"/>
      <c r="N47" s="302"/>
      <c r="O47" s="302"/>
      <c r="P47" s="47">
        <v>2</v>
      </c>
      <c r="Q47" s="75"/>
      <c r="R47" s="75"/>
    </row>
    <row r="48" spans="1:18">
      <c r="A48" s="57">
        <v>42558</v>
      </c>
      <c r="B48" s="25">
        <v>1579</v>
      </c>
      <c r="C48" s="303"/>
      <c r="D48" s="337"/>
      <c r="E48" s="306"/>
      <c r="F48" s="337"/>
      <c r="G48" s="337"/>
      <c r="H48" s="337"/>
      <c r="I48" s="306"/>
      <c r="J48" s="303"/>
      <c r="K48" s="303"/>
      <c r="L48" s="303"/>
      <c r="M48" s="303"/>
      <c r="N48" s="303"/>
      <c r="O48" s="303"/>
      <c r="P48" s="47">
        <v>0</v>
      </c>
      <c r="Q48" s="75"/>
      <c r="R48" s="75"/>
    </row>
    <row r="49" spans="1:18">
      <c r="A49" s="57">
        <v>42559</v>
      </c>
      <c r="B49" s="25">
        <v>1812</v>
      </c>
      <c r="C49" s="303"/>
      <c r="D49" s="337"/>
      <c r="E49" s="306"/>
      <c r="F49" s="337"/>
      <c r="G49" s="337"/>
      <c r="H49" s="337"/>
      <c r="I49" s="306"/>
      <c r="J49" s="303"/>
      <c r="K49" s="303"/>
      <c r="L49" s="303"/>
      <c r="M49" s="303"/>
      <c r="N49" s="303"/>
      <c r="O49" s="303"/>
      <c r="P49" s="47">
        <v>0</v>
      </c>
      <c r="Q49" s="75"/>
      <c r="R49" s="75"/>
    </row>
    <row r="50" spans="1:18">
      <c r="A50" s="57">
        <v>42560</v>
      </c>
      <c r="B50" s="25">
        <v>1132</v>
      </c>
      <c r="C50" s="303"/>
      <c r="D50" s="337"/>
      <c r="E50" s="306"/>
      <c r="F50" s="337"/>
      <c r="G50" s="337"/>
      <c r="H50" s="337"/>
      <c r="I50" s="306"/>
      <c r="J50" s="303"/>
      <c r="K50" s="303"/>
      <c r="L50" s="303"/>
      <c r="M50" s="303"/>
      <c r="N50" s="303"/>
      <c r="O50" s="303"/>
      <c r="P50" s="47">
        <v>0</v>
      </c>
      <c r="Q50" s="75"/>
      <c r="R50" s="75"/>
    </row>
    <row r="51" spans="1:18">
      <c r="A51" s="57">
        <v>42561</v>
      </c>
      <c r="B51" s="25">
        <v>1675</v>
      </c>
      <c r="C51" s="303"/>
      <c r="D51" s="337"/>
      <c r="E51" s="306"/>
      <c r="F51" s="337"/>
      <c r="G51" s="337"/>
      <c r="H51" s="337"/>
      <c r="I51" s="306"/>
      <c r="J51" s="303"/>
      <c r="K51" s="303"/>
      <c r="L51" s="303"/>
      <c r="M51" s="303"/>
      <c r="N51" s="303"/>
      <c r="O51" s="303"/>
      <c r="P51" s="48">
        <v>6</v>
      </c>
      <c r="Q51" s="75"/>
      <c r="R51" s="75"/>
    </row>
    <row r="52" spans="1:18">
      <c r="A52" s="57">
        <v>42562</v>
      </c>
      <c r="B52" s="25">
        <v>1601</v>
      </c>
      <c r="C52" s="304"/>
      <c r="D52" s="338"/>
      <c r="E52" s="307"/>
      <c r="F52" s="338"/>
      <c r="G52" s="338"/>
      <c r="H52" s="338"/>
      <c r="I52" s="307"/>
      <c r="J52" s="304"/>
      <c r="K52" s="304"/>
      <c r="L52" s="304"/>
      <c r="M52" s="304"/>
      <c r="N52" s="304"/>
      <c r="O52" s="304"/>
      <c r="P52" s="48">
        <v>0</v>
      </c>
      <c r="Q52" s="75"/>
      <c r="R52" s="75"/>
    </row>
    <row r="53" spans="1:18" ht="15" customHeight="1">
      <c r="A53" s="57">
        <v>42563</v>
      </c>
      <c r="B53" s="25">
        <v>1388</v>
      </c>
      <c r="C53" s="110"/>
      <c r="D53" s="68"/>
      <c r="E53" s="77"/>
      <c r="F53" s="68"/>
      <c r="G53" s="68"/>
      <c r="H53" s="68"/>
      <c r="I53" s="77"/>
      <c r="J53" s="110"/>
      <c r="K53" s="110" t="str">
        <f>IF(C53&gt;0,C53*'[4]Operations INPUT'!#REF!/1000,"")</f>
        <v/>
      </c>
      <c r="L53" s="110" t="str">
        <f>IF(H53&gt;0,H53*'[4]Operations INPUT'!#REF!/1000,"")</f>
        <v/>
      </c>
      <c r="M53" s="110"/>
      <c r="N53" s="110"/>
      <c r="O53" s="110"/>
      <c r="P53" s="48">
        <v>0</v>
      </c>
      <c r="Q53" s="75"/>
      <c r="R53" s="75"/>
    </row>
    <row r="54" spans="1:18">
      <c r="A54" s="57">
        <v>42564</v>
      </c>
      <c r="B54" s="25">
        <v>1145</v>
      </c>
      <c r="C54" s="302"/>
      <c r="D54" s="336"/>
      <c r="E54" s="305"/>
      <c r="F54" s="336"/>
      <c r="G54" s="336"/>
      <c r="H54" s="336"/>
      <c r="I54" s="305"/>
      <c r="J54" s="302"/>
      <c r="K54" s="302"/>
      <c r="L54" s="302"/>
      <c r="M54" s="302"/>
      <c r="N54" s="302"/>
      <c r="O54" s="302"/>
      <c r="P54" s="48">
        <v>0</v>
      </c>
      <c r="Q54" s="75"/>
      <c r="R54" s="75"/>
    </row>
    <row r="55" spans="1:18">
      <c r="A55" s="57">
        <v>42565</v>
      </c>
      <c r="B55" s="25">
        <v>1663</v>
      </c>
      <c r="C55" s="303"/>
      <c r="D55" s="337"/>
      <c r="E55" s="306"/>
      <c r="F55" s="337"/>
      <c r="G55" s="337"/>
      <c r="H55" s="337"/>
      <c r="I55" s="306"/>
      <c r="J55" s="303"/>
      <c r="K55" s="303"/>
      <c r="L55" s="303"/>
      <c r="M55" s="303"/>
      <c r="N55" s="303"/>
      <c r="O55" s="303"/>
      <c r="P55" s="47">
        <v>0</v>
      </c>
      <c r="Q55" s="75"/>
      <c r="R55" s="75"/>
    </row>
    <row r="56" spans="1:18">
      <c r="A56" s="57">
        <v>42566</v>
      </c>
      <c r="B56" s="25">
        <v>1178</v>
      </c>
      <c r="C56" s="303"/>
      <c r="D56" s="337"/>
      <c r="E56" s="306"/>
      <c r="F56" s="337"/>
      <c r="G56" s="337"/>
      <c r="H56" s="337"/>
      <c r="I56" s="306"/>
      <c r="J56" s="303"/>
      <c r="K56" s="303"/>
      <c r="L56" s="303"/>
      <c r="M56" s="303"/>
      <c r="N56" s="303"/>
      <c r="O56" s="303"/>
      <c r="P56" s="47">
        <v>0</v>
      </c>
      <c r="Q56" s="75"/>
      <c r="R56" s="75"/>
    </row>
    <row r="57" spans="1:18">
      <c r="A57" s="57">
        <v>42567</v>
      </c>
      <c r="B57" s="25">
        <v>1723</v>
      </c>
      <c r="C57" s="303"/>
      <c r="D57" s="337"/>
      <c r="E57" s="306"/>
      <c r="F57" s="337"/>
      <c r="G57" s="337"/>
      <c r="H57" s="337"/>
      <c r="I57" s="306"/>
      <c r="J57" s="303"/>
      <c r="K57" s="303"/>
      <c r="L57" s="303"/>
      <c r="M57" s="303"/>
      <c r="N57" s="303"/>
      <c r="O57" s="303"/>
      <c r="P57" s="47">
        <v>0</v>
      </c>
      <c r="Q57" s="75"/>
      <c r="R57" s="75"/>
    </row>
    <row r="58" spans="1:18">
      <c r="A58" s="57">
        <v>42568</v>
      </c>
      <c r="B58" s="25">
        <v>1327</v>
      </c>
      <c r="C58" s="303"/>
      <c r="D58" s="337"/>
      <c r="E58" s="306"/>
      <c r="F58" s="337"/>
      <c r="G58" s="337"/>
      <c r="H58" s="337"/>
      <c r="I58" s="306"/>
      <c r="J58" s="303"/>
      <c r="K58" s="303"/>
      <c r="L58" s="303"/>
      <c r="M58" s="303"/>
      <c r="N58" s="303"/>
      <c r="O58" s="303"/>
      <c r="P58" s="47">
        <v>0</v>
      </c>
      <c r="Q58" s="75"/>
      <c r="R58" s="75"/>
    </row>
    <row r="59" spans="1:18">
      <c r="A59" s="57">
        <v>42569</v>
      </c>
      <c r="B59" s="25">
        <v>1368</v>
      </c>
      <c r="C59" s="304"/>
      <c r="D59" s="338"/>
      <c r="E59" s="307"/>
      <c r="F59" s="338"/>
      <c r="G59" s="338"/>
      <c r="H59" s="338"/>
      <c r="I59" s="307"/>
      <c r="J59" s="304"/>
      <c r="K59" s="304"/>
      <c r="L59" s="304"/>
      <c r="M59" s="304"/>
      <c r="N59" s="304"/>
      <c r="O59" s="304"/>
      <c r="P59" s="47">
        <v>3</v>
      </c>
      <c r="Q59" s="75"/>
      <c r="R59" s="75"/>
    </row>
    <row r="60" spans="1:18" ht="15" customHeight="1">
      <c r="A60" s="57">
        <v>42570</v>
      </c>
      <c r="B60" s="25">
        <v>1233</v>
      </c>
      <c r="C60" s="21">
        <v>0.32</v>
      </c>
      <c r="D60" s="25">
        <v>2</v>
      </c>
      <c r="E60" s="24">
        <v>6.9</v>
      </c>
      <c r="F60" s="25">
        <v>1</v>
      </c>
      <c r="G60" s="25">
        <v>4</v>
      </c>
      <c r="H60" s="25">
        <v>2</v>
      </c>
      <c r="I60" s="24">
        <v>4.7</v>
      </c>
      <c r="J60" s="21">
        <v>0.13</v>
      </c>
      <c r="K60" s="21">
        <v>3.032</v>
      </c>
      <c r="L60" s="21">
        <v>7.1251999999999995</v>
      </c>
      <c r="M60" s="21">
        <v>3.032</v>
      </c>
      <c r="N60" s="21">
        <v>0.19708000000000001</v>
      </c>
      <c r="O60" s="21">
        <v>6.0640000000000001</v>
      </c>
      <c r="P60" s="47">
        <v>8</v>
      </c>
      <c r="Q60" s="75">
        <v>42577</v>
      </c>
      <c r="R60" s="75">
        <v>42579</v>
      </c>
    </row>
    <row r="61" spans="1:18">
      <c r="A61" s="57">
        <v>42571</v>
      </c>
      <c r="B61" s="25">
        <v>1193</v>
      </c>
      <c r="C61" s="302"/>
      <c r="D61" s="336"/>
      <c r="E61" s="305"/>
      <c r="F61" s="336"/>
      <c r="G61" s="336"/>
      <c r="H61" s="336"/>
      <c r="I61" s="305"/>
      <c r="J61" s="302"/>
      <c r="K61" s="302"/>
      <c r="L61" s="302"/>
      <c r="M61" s="302"/>
      <c r="N61" s="302"/>
      <c r="O61" s="302"/>
      <c r="P61" s="47">
        <v>0</v>
      </c>
      <c r="Q61" s="75"/>
      <c r="R61" s="75"/>
    </row>
    <row r="62" spans="1:18">
      <c r="A62" s="57">
        <v>42572</v>
      </c>
      <c r="B62" s="25">
        <v>1365</v>
      </c>
      <c r="C62" s="303"/>
      <c r="D62" s="337"/>
      <c r="E62" s="306"/>
      <c r="F62" s="337"/>
      <c r="G62" s="337"/>
      <c r="H62" s="337"/>
      <c r="I62" s="306"/>
      <c r="J62" s="303"/>
      <c r="K62" s="303"/>
      <c r="L62" s="303"/>
      <c r="M62" s="303"/>
      <c r="N62" s="303"/>
      <c r="O62" s="303"/>
      <c r="P62" s="47">
        <v>0</v>
      </c>
      <c r="Q62" s="75"/>
      <c r="R62" s="75"/>
    </row>
    <row r="63" spans="1:18">
      <c r="A63" s="57">
        <v>42573</v>
      </c>
      <c r="B63" s="25">
        <v>665</v>
      </c>
      <c r="C63" s="303"/>
      <c r="D63" s="337"/>
      <c r="E63" s="306"/>
      <c r="F63" s="337"/>
      <c r="G63" s="337"/>
      <c r="H63" s="337"/>
      <c r="I63" s="306"/>
      <c r="J63" s="303"/>
      <c r="K63" s="303"/>
      <c r="L63" s="303"/>
      <c r="M63" s="303"/>
      <c r="N63" s="303"/>
      <c r="O63" s="303"/>
      <c r="P63" s="47">
        <v>0</v>
      </c>
      <c r="Q63" s="75"/>
      <c r="R63" s="75"/>
    </row>
    <row r="64" spans="1:18">
      <c r="A64" s="57">
        <v>42574</v>
      </c>
      <c r="B64" s="25">
        <v>2054</v>
      </c>
      <c r="C64" s="303"/>
      <c r="D64" s="337"/>
      <c r="E64" s="306"/>
      <c r="F64" s="337"/>
      <c r="G64" s="337"/>
      <c r="H64" s="337"/>
      <c r="I64" s="306"/>
      <c r="J64" s="303"/>
      <c r="K64" s="303"/>
      <c r="L64" s="303"/>
      <c r="M64" s="303"/>
      <c r="N64" s="303"/>
      <c r="O64" s="303"/>
      <c r="P64" s="47">
        <v>0</v>
      </c>
      <c r="Q64" s="75"/>
      <c r="R64" s="75"/>
    </row>
    <row r="65" spans="1:18">
      <c r="A65" s="57">
        <v>42575</v>
      </c>
      <c r="B65" s="25">
        <v>1068</v>
      </c>
      <c r="C65" s="303"/>
      <c r="D65" s="337"/>
      <c r="E65" s="306"/>
      <c r="F65" s="337"/>
      <c r="G65" s="337"/>
      <c r="H65" s="337"/>
      <c r="I65" s="306"/>
      <c r="J65" s="303"/>
      <c r="K65" s="303"/>
      <c r="L65" s="303"/>
      <c r="M65" s="303"/>
      <c r="N65" s="303"/>
      <c r="O65" s="303"/>
      <c r="P65" s="47">
        <v>0</v>
      </c>
      <c r="Q65" s="75"/>
      <c r="R65" s="75"/>
    </row>
    <row r="66" spans="1:18">
      <c r="A66" s="57">
        <v>42576</v>
      </c>
      <c r="B66" s="25">
        <v>1684</v>
      </c>
      <c r="C66" s="304"/>
      <c r="D66" s="338"/>
      <c r="E66" s="307"/>
      <c r="F66" s="338"/>
      <c r="G66" s="338"/>
      <c r="H66" s="338"/>
      <c r="I66" s="307"/>
      <c r="J66" s="304"/>
      <c r="K66" s="304"/>
      <c r="L66" s="304"/>
      <c r="M66" s="304"/>
      <c r="N66" s="304"/>
      <c r="O66" s="304"/>
      <c r="P66" s="47">
        <v>0</v>
      </c>
      <c r="Q66" s="75"/>
      <c r="R66" s="75"/>
    </row>
    <row r="67" spans="1:18" ht="15" customHeight="1">
      <c r="A67" s="57">
        <v>42577</v>
      </c>
      <c r="B67" s="25">
        <v>1358</v>
      </c>
      <c r="C67" s="110"/>
      <c r="D67" s="68"/>
      <c r="E67" s="77"/>
      <c r="F67" s="68"/>
      <c r="G67" s="68"/>
      <c r="H67" s="68"/>
      <c r="I67" s="77"/>
      <c r="J67" s="110"/>
      <c r="K67" s="110" t="str">
        <f>IF(C67&gt;0,C67*'[4]Operations INPUT'!#REF!/1000,"")</f>
        <v/>
      </c>
      <c r="L67" s="110" t="str">
        <f>IF(H67&gt;0,H67*'[4]Operations INPUT'!#REF!/1000,"")</f>
        <v/>
      </c>
      <c r="M67" s="110"/>
      <c r="N67" s="110"/>
      <c r="O67" s="110"/>
      <c r="P67" s="48">
        <v>0</v>
      </c>
      <c r="Q67" s="75"/>
      <c r="R67" s="75"/>
    </row>
    <row r="68" spans="1:18">
      <c r="A68" s="57">
        <v>42578</v>
      </c>
      <c r="B68" s="25">
        <v>1263</v>
      </c>
      <c r="C68" s="302"/>
      <c r="D68" s="336"/>
      <c r="E68" s="305"/>
      <c r="F68" s="336"/>
      <c r="G68" s="336"/>
      <c r="H68" s="336"/>
      <c r="I68" s="305"/>
      <c r="J68" s="302"/>
      <c r="K68" s="302"/>
      <c r="L68" s="302"/>
      <c r="M68" s="302"/>
      <c r="N68" s="302"/>
      <c r="O68" s="302"/>
      <c r="P68" s="48">
        <v>0</v>
      </c>
      <c r="Q68" s="75"/>
      <c r="R68" s="75"/>
    </row>
    <row r="69" spans="1:18">
      <c r="A69" s="57">
        <v>42579</v>
      </c>
      <c r="B69" s="25">
        <v>768</v>
      </c>
      <c r="C69" s="303"/>
      <c r="D69" s="337"/>
      <c r="E69" s="306"/>
      <c r="F69" s="337"/>
      <c r="G69" s="337"/>
      <c r="H69" s="337"/>
      <c r="I69" s="306"/>
      <c r="J69" s="303"/>
      <c r="K69" s="303"/>
      <c r="L69" s="303"/>
      <c r="M69" s="303"/>
      <c r="N69" s="303"/>
      <c r="O69" s="303"/>
      <c r="P69" s="47">
        <v>0</v>
      </c>
      <c r="Q69" s="75"/>
      <c r="R69" s="75"/>
    </row>
    <row r="70" spans="1:18">
      <c r="A70" s="57">
        <v>42580</v>
      </c>
      <c r="B70" s="25">
        <v>1824</v>
      </c>
      <c r="C70" s="303"/>
      <c r="D70" s="337"/>
      <c r="E70" s="306"/>
      <c r="F70" s="337"/>
      <c r="G70" s="337"/>
      <c r="H70" s="337"/>
      <c r="I70" s="306"/>
      <c r="J70" s="303"/>
      <c r="K70" s="303"/>
      <c r="L70" s="303"/>
      <c r="M70" s="303"/>
      <c r="N70" s="303"/>
      <c r="O70" s="303"/>
      <c r="P70" s="47">
        <v>0</v>
      </c>
      <c r="Q70" s="75"/>
      <c r="R70" s="75"/>
    </row>
    <row r="71" spans="1:18">
      <c r="A71" s="57">
        <v>42581</v>
      </c>
      <c r="B71" s="25">
        <v>1163</v>
      </c>
      <c r="C71" s="303"/>
      <c r="D71" s="337"/>
      <c r="E71" s="306"/>
      <c r="F71" s="337"/>
      <c r="G71" s="337"/>
      <c r="H71" s="337"/>
      <c r="I71" s="306"/>
      <c r="J71" s="303"/>
      <c r="K71" s="303"/>
      <c r="L71" s="303"/>
      <c r="M71" s="303"/>
      <c r="N71" s="303"/>
      <c r="O71" s="303"/>
      <c r="P71" s="47">
        <v>0</v>
      </c>
      <c r="Q71" s="75"/>
      <c r="R71" s="75"/>
    </row>
    <row r="72" spans="1:18">
      <c r="A72" s="57">
        <v>42582</v>
      </c>
      <c r="B72" s="25">
        <v>1479</v>
      </c>
      <c r="C72" s="303"/>
      <c r="D72" s="337"/>
      <c r="E72" s="306"/>
      <c r="F72" s="337"/>
      <c r="G72" s="337"/>
      <c r="H72" s="337"/>
      <c r="I72" s="306"/>
      <c r="J72" s="303"/>
      <c r="K72" s="303"/>
      <c r="L72" s="303"/>
      <c r="M72" s="303"/>
      <c r="N72" s="303"/>
      <c r="O72" s="303"/>
      <c r="P72" s="47">
        <v>0</v>
      </c>
      <c r="Q72" s="75"/>
      <c r="R72" s="75"/>
    </row>
    <row r="73" spans="1:18">
      <c r="A73" s="57">
        <v>42583</v>
      </c>
      <c r="B73" s="25">
        <v>994</v>
      </c>
      <c r="C73" s="304"/>
      <c r="D73" s="338"/>
      <c r="E73" s="307"/>
      <c r="F73" s="338"/>
      <c r="G73" s="338"/>
      <c r="H73" s="338"/>
      <c r="I73" s="307"/>
      <c r="J73" s="304"/>
      <c r="K73" s="304"/>
      <c r="L73" s="304"/>
      <c r="M73" s="304"/>
      <c r="N73" s="304"/>
      <c r="O73" s="304"/>
      <c r="P73" s="47">
        <v>0</v>
      </c>
      <c r="Q73" s="75"/>
      <c r="R73" s="75"/>
    </row>
    <row r="74" spans="1:18" ht="15" customHeight="1">
      <c r="A74" s="57">
        <v>42584</v>
      </c>
      <c r="B74" s="25">
        <v>1500</v>
      </c>
      <c r="C74" s="21">
        <v>0.69</v>
      </c>
      <c r="D74" s="25">
        <v>2</v>
      </c>
      <c r="E74" s="24">
        <v>7</v>
      </c>
      <c r="F74" s="25" t="s">
        <v>42</v>
      </c>
      <c r="G74" s="25">
        <v>4</v>
      </c>
      <c r="H74" s="25">
        <v>2</v>
      </c>
      <c r="I74" s="24">
        <v>4.4000000000000004</v>
      </c>
      <c r="J74" s="21">
        <v>0.14000000000000001</v>
      </c>
      <c r="K74" s="21">
        <v>2.8620000000000001</v>
      </c>
      <c r="L74" s="21">
        <v>6.2964000000000002</v>
      </c>
      <c r="M74" s="21">
        <v>2.8620000000000001</v>
      </c>
      <c r="N74" s="21">
        <v>0.20034000000000002</v>
      </c>
      <c r="O74" s="21">
        <v>5.7240000000000002</v>
      </c>
      <c r="P74" s="47">
        <v>0</v>
      </c>
      <c r="Q74" s="75">
        <v>42592</v>
      </c>
      <c r="R74" s="75">
        <v>42606</v>
      </c>
    </row>
    <row r="75" spans="1:18">
      <c r="A75" s="57">
        <v>42585</v>
      </c>
      <c r="B75" s="25">
        <v>1235</v>
      </c>
      <c r="C75" s="302"/>
      <c r="D75" s="336"/>
      <c r="E75" s="305"/>
      <c r="F75" s="336"/>
      <c r="G75" s="336"/>
      <c r="H75" s="336"/>
      <c r="I75" s="305"/>
      <c r="J75" s="302"/>
      <c r="K75" s="302"/>
      <c r="L75" s="302"/>
      <c r="M75" s="302"/>
      <c r="N75" s="302"/>
      <c r="O75" s="302"/>
      <c r="P75" s="47">
        <v>0</v>
      </c>
      <c r="Q75" s="75"/>
      <c r="R75" s="75"/>
    </row>
    <row r="76" spans="1:18">
      <c r="A76" s="57">
        <v>42586</v>
      </c>
      <c r="B76" s="25">
        <v>1235</v>
      </c>
      <c r="C76" s="303"/>
      <c r="D76" s="337"/>
      <c r="E76" s="306"/>
      <c r="F76" s="337"/>
      <c r="G76" s="337"/>
      <c r="H76" s="337"/>
      <c r="I76" s="306"/>
      <c r="J76" s="303"/>
      <c r="K76" s="303"/>
      <c r="L76" s="303"/>
      <c r="M76" s="303"/>
      <c r="N76" s="303"/>
      <c r="O76" s="303"/>
      <c r="P76" s="47">
        <v>4</v>
      </c>
      <c r="Q76" s="75"/>
      <c r="R76" s="75"/>
    </row>
    <row r="77" spans="1:18">
      <c r="A77" s="57">
        <v>42587</v>
      </c>
      <c r="B77" s="25">
        <v>2514</v>
      </c>
      <c r="C77" s="303"/>
      <c r="D77" s="337"/>
      <c r="E77" s="306"/>
      <c r="F77" s="337"/>
      <c r="G77" s="337"/>
      <c r="H77" s="337"/>
      <c r="I77" s="306"/>
      <c r="J77" s="303"/>
      <c r="K77" s="303"/>
      <c r="L77" s="303"/>
      <c r="M77" s="303"/>
      <c r="N77" s="303"/>
      <c r="O77" s="303"/>
      <c r="P77" s="47">
        <v>50</v>
      </c>
      <c r="Q77" s="75"/>
      <c r="R77" s="75"/>
    </row>
    <row r="78" spans="1:18">
      <c r="A78" s="57">
        <v>42588</v>
      </c>
      <c r="B78" s="25">
        <v>2309</v>
      </c>
      <c r="C78" s="303"/>
      <c r="D78" s="337"/>
      <c r="E78" s="306"/>
      <c r="F78" s="337"/>
      <c r="G78" s="337"/>
      <c r="H78" s="337"/>
      <c r="I78" s="306"/>
      <c r="J78" s="303"/>
      <c r="K78" s="303"/>
      <c r="L78" s="303"/>
      <c r="M78" s="303"/>
      <c r="N78" s="303"/>
      <c r="O78" s="303"/>
      <c r="P78" s="47">
        <v>25</v>
      </c>
      <c r="Q78" s="75"/>
      <c r="R78" s="75"/>
    </row>
    <row r="79" spans="1:18">
      <c r="A79" s="57">
        <v>42589</v>
      </c>
      <c r="B79" s="25">
        <v>1932</v>
      </c>
      <c r="C79" s="303"/>
      <c r="D79" s="337"/>
      <c r="E79" s="306"/>
      <c r="F79" s="337"/>
      <c r="G79" s="337"/>
      <c r="H79" s="337"/>
      <c r="I79" s="306"/>
      <c r="J79" s="303"/>
      <c r="K79" s="303"/>
      <c r="L79" s="303"/>
      <c r="M79" s="303"/>
      <c r="N79" s="303"/>
      <c r="O79" s="303"/>
      <c r="P79" s="47">
        <v>16</v>
      </c>
      <c r="Q79" s="75"/>
      <c r="R79" s="75"/>
    </row>
    <row r="80" spans="1:18">
      <c r="A80" s="57">
        <v>42590</v>
      </c>
      <c r="B80" s="25">
        <v>1577</v>
      </c>
      <c r="C80" s="304"/>
      <c r="D80" s="338"/>
      <c r="E80" s="307"/>
      <c r="F80" s="338"/>
      <c r="G80" s="338"/>
      <c r="H80" s="338"/>
      <c r="I80" s="307"/>
      <c r="J80" s="304"/>
      <c r="K80" s="304"/>
      <c r="L80" s="304"/>
      <c r="M80" s="304"/>
      <c r="N80" s="304"/>
      <c r="O80" s="304"/>
      <c r="P80" s="47">
        <v>3</v>
      </c>
      <c r="Q80" s="75"/>
      <c r="R80" s="75"/>
    </row>
    <row r="81" spans="1:18" ht="15" customHeight="1">
      <c r="A81" s="57">
        <v>42591</v>
      </c>
      <c r="B81" s="25">
        <v>1814</v>
      </c>
      <c r="C81" s="110"/>
      <c r="D81" s="68"/>
      <c r="E81" s="77"/>
      <c r="F81" s="68"/>
      <c r="G81" s="68"/>
      <c r="H81" s="68"/>
      <c r="I81" s="77"/>
      <c r="J81" s="110"/>
      <c r="K81" s="110" t="str">
        <f>IF(C81&gt;0,C81*'[4]Operations INPUT'!#REF!/1000,"")</f>
        <v/>
      </c>
      <c r="L81" s="110" t="str">
        <f>IF(H81&gt;0,H81*'[4]Operations INPUT'!#REF!/1000,"")</f>
        <v/>
      </c>
      <c r="M81" s="110"/>
      <c r="N81" s="110"/>
      <c r="O81" s="110"/>
      <c r="P81" s="47">
        <v>1</v>
      </c>
      <c r="Q81" s="75"/>
      <c r="R81" s="75"/>
    </row>
    <row r="82" spans="1:18">
      <c r="A82" s="57">
        <v>42592</v>
      </c>
      <c r="B82" s="25">
        <v>1679</v>
      </c>
      <c r="C82" s="302"/>
      <c r="D82" s="336"/>
      <c r="E82" s="305"/>
      <c r="F82" s="336"/>
      <c r="G82" s="336"/>
      <c r="H82" s="336"/>
      <c r="I82" s="305"/>
      <c r="J82" s="302"/>
      <c r="K82" s="302"/>
      <c r="L82" s="302"/>
      <c r="M82" s="302"/>
      <c r="N82" s="302"/>
      <c r="O82" s="302"/>
      <c r="P82" s="47">
        <v>0</v>
      </c>
      <c r="Q82" s="75"/>
      <c r="R82" s="75"/>
    </row>
    <row r="83" spans="1:18">
      <c r="A83" s="57">
        <v>42593</v>
      </c>
      <c r="B83" s="25">
        <v>1601</v>
      </c>
      <c r="C83" s="303"/>
      <c r="D83" s="337"/>
      <c r="E83" s="306"/>
      <c r="F83" s="337"/>
      <c r="G83" s="337"/>
      <c r="H83" s="337"/>
      <c r="I83" s="306"/>
      <c r="J83" s="303"/>
      <c r="K83" s="303"/>
      <c r="L83" s="303"/>
      <c r="M83" s="303"/>
      <c r="N83" s="303"/>
      <c r="O83" s="303"/>
      <c r="P83" s="47">
        <v>0</v>
      </c>
      <c r="Q83" s="75"/>
      <c r="R83" s="75"/>
    </row>
    <row r="84" spans="1:18">
      <c r="A84" s="57">
        <v>42594</v>
      </c>
      <c r="B84" s="25">
        <v>1557</v>
      </c>
      <c r="C84" s="303"/>
      <c r="D84" s="337"/>
      <c r="E84" s="306"/>
      <c r="F84" s="337"/>
      <c r="G84" s="337"/>
      <c r="H84" s="337"/>
      <c r="I84" s="306"/>
      <c r="J84" s="303"/>
      <c r="K84" s="303"/>
      <c r="L84" s="303"/>
      <c r="M84" s="303"/>
      <c r="N84" s="303"/>
      <c r="O84" s="303"/>
      <c r="P84" s="47">
        <v>0</v>
      </c>
      <c r="Q84" s="75"/>
      <c r="R84" s="75"/>
    </row>
    <row r="85" spans="1:18">
      <c r="A85" s="57">
        <v>42595</v>
      </c>
      <c r="B85" s="25">
        <v>1519</v>
      </c>
      <c r="C85" s="303"/>
      <c r="D85" s="337"/>
      <c r="E85" s="306"/>
      <c r="F85" s="337"/>
      <c r="G85" s="337"/>
      <c r="H85" s="337"/>
      <c r="I85" s="306"/>
      <c r="J85" s="303"/>
      <c r="K85" s="303"/>
      <c r="L85" s="303"/>
      <c r="M85" s="303"/>
      <c r="N85" s="303"/>
      <c r="O85" s="303"/>
      <c r="P85" s="47">
        <v>1</v>
      </c>
      <c r="Q85" s="75"/>
      <c r="R85" s="75"/>
    </row>
    <row r="86" spans="1:18">
      <c r="A86" s="57">
        <v>42596</v>
      </c>
      <c r="B86" s="25">
        <v>1747</v>
      </c>
      <c r="C86" s="303"/>
      <c r="D86" s="337"/>
      <c r="E86" s="306"/>
      <c r="F86" s="337"/>
      <c r="G86" s="337"/>
      <c r="H86" s="337"/>
      <c r="I86" s="306"/>
      <c r="J86" s="303"/>
      <c r="K86" s="303"/>
      <c r="L86" s="303"/>
      <c r="M86" s="303"/>
      <c r="N86" s="303"/>
      <c r="O86" s="303"/>
      <c r="P86" s="47">
        <v>0</v>
      </c>
      <c r="Q86" s="75"/>
      <c r="R86" s="75"/>
    </row>
    <row r="87" spans="1:18">
      <c r="A87" s="57">
        <v>42597</v>
      </c>
      <c r="B87" s="25">
        <v>1338</v>
      </c>
      <c r="C87" s="304"/>
      <c r="D87" s="338"/>
      <c r="E87" s="307"/>
      <c r="F87" s="338"/>
      <c r="G87" s="338"/>
      <c r="H87" s="338"/>
      <c r="I87" s="307"/>
      <c r="J87" s="304"/>
      <c r="K87" s="304"/>
      <c r="L87" s="304"/>
      <c r="M87" s="304"/>
      <c r="N87" s="304"/>
      <c r="O87" s="304"/>
      <c r="P87" s="47">
        <v>0</v>
      </c>
      <c r="Q87" s="75"/>
      <c r="R87" s="75"/>
    </row>
    <row r="88" spans="1:18" ht="15" customHeight="1">
      <c r="A88" s="57">
        <v>42598</v>
      </c>
      <c r="B88" s="25">
        <v>1663</v>
      </c>
      <c r="C88" s="21">
        <v>0.74</v>
      </c>
      <c r="D88" s="25">
        <v>2</v>
      </c>
      <c r="E88" s="24">
        <v>7</v>
      </c>
      <c r="F88" s="25">
        <v>2</v>
      </c>
      <c r="G88" s="25">
        <v>4</v>
      </c>
      <c r="H88" s="25">
        <v>2</v>
      </c>
      <c r="I88" s="24">
        <v>5.5</v>
      </c>
      <c r="J88" s="21">
        <v>0.11</v>
      </c>
      <c r="K88" s="21">
        <v>3.1040000000000001</v>
      </c>
      <c r="L88" s="21">
        <v>8.5359999999999996</v>
      </c>
      <c r="M88" s="21">
        <v>3.1040000000000001</v>
      </c>
      <c r="N88" s="21">
        <v>0.17072000000000001</v>
      </c>
      <c r="O88" s="21">
        <v>6.2080000000000002</v>
      </c>
      <c r="P88" s="47">
        <v>1</v>
      </c>
      <c r="Q88" s="75">
        <v>42608</v>
      </c>
      <c r="R88" s="75">
        <v>42622</v>
      </c>
    </row>
    <row r="89" spans="1:18">
      <c r="A89" s="57">
        <v>42599</v>
      </c>
      <c r="B89" s="25">
        <v>1102</v>
      </c>
      <c r="C89" s="302"/>
      <c r="D89" s="336"/>
      <c r="E89" s="305"/>
      <c r="F89" s="336"/>
      <c r="G89" s="336"/>
      <c r="H89" s="336"/>
      <c r="I89" s="305"/>
      <c r="J89" s="302"/>
      <c r="K89" s="302"/>
      <c r="L89" s="302"/>
      <c r="M89" s="302"/>
      <c r="N89" s="302"/>
      <c r="O89" s="302"/>
      <c r="P89" s="47">
        <v>0</v>
      </c>
      <c r="Q89" s="75"/>
      <c r="R89" s="75"/>
    </row>
    <row r="90" spans="1:18">
      <c r="A90" s="57">
        <v>42600</v>
      </c>
      <c r="B90" s="25">
        <v>1393</v>
      </c>
      <c r="C90" s="303"/>
      <c r="D90" s="337"/>
      <c r="E90" s="306"/>
      <c r="F90" s="337"/>
      <c r="G90" s="337"/>
      <c r="H90" s="337"/>
      <c r="I90" s="306"/>
      <c r="J90" s="303"/>
      <c r="K90" s="303"/>
      <c r="L90" s="303"/>
      <c r="M90" s="303"/>
      <c r="N90" s="303"/>
      <c r="O90" s="303"/>
      <c r="P90" s="47">
        <v>0</v>
      </c>
      <c r="Q90" s="75"/>
      <c r="R90" s="75"/>
    </row>
    <row r="91" spans="1:18">
      <c r="A91" s="57">
        <v>42601</v>
      </c>
      <c r="B91" s="25">
        <v>1222</v>
      </c>
      <c r="C91" s="303"/>
      <c r="D91" s="337"/>
      <c r="E91" s="306"/>
      <c r="F91" s="337"/>
      <c r="G91" s="337"/>
      <c r="H91" s="337"/>
      <c r="I91" s="306"/>
      <c r="J91" s="303"/>
      <c r="K91" s="303"/>
      <c r="L91" s="303"/>
      <c r="M91" s="303"/>
      <c r="N91" s="303"/>
      <c r="O91" s="303"/>
      <c r="P91" s="47">
        <v>0</v>
      </c>
      <c r="Q91" s="75"/>
      <c r="R91" s="75"/>
    </row>
    <row r="92" spans="1:18">
      <c r="A92" s="57">
        <v>42602</v>
      </c>
      <c r="B92" s="25">
        <v>1904</v>
      </c>
      <c r="C92" s="303"/>
      <c r="D92" s="337"/>
      <c r="E92" s="306"/>
      <c r="F92" s="337"/>
      <c r="G92" s="337"/>
      <c r="H92" s="337"/>
      <c r="I92" s="306"/>
      <c r="J92" s="303"/>
      <c r="K92" s="303"/>
      <c r="L92" s="303"/>
      <c r="M92" s="303"/>
      <c r="N92" s="303"/>
      <c r="O92" s="303"/>
      <c r="P92" s="47">
        <v>0</v>
      </c>
      <c r="Q92" s="75"/>
      <c r="R92" s="75"/>
    </row>
    <row r="93" spans="1:18">
      <c r="A93" s="57">
        <v>42603</v>
      </c>
      <c r="B93" s="25">
        <v>1216</v>
      </c>
      <c r="C93" s="303"/>
      <c r="D93" s="337"/>
      <c r="E93" s="306"/>
      <c r="F93" s="337"/>
      <c r="G93" s="337"/>
      <c r="H93" s="337"/>
      <c r="I93" s="306"/>
      <c r="J93" s="303"/>
      <c r="K93" s="303"/>
      <c r="L93" s="303"/>
      <c r="M93" s="303"/>
      <c r="N93" s="303"/>
      <c r="O93" s="303"/>
      <c r="P93" s="47">
        <v>0</v>
      </c>
      <c r="Q93" s="75"/>
      <c r="R93" s="75"/>
    </row>
    <row r="94" spans="1:18">
      <c r="A94" s="57">
        <v>42604</v>
      </c>
      <c r="B94" s="25">
        <v>1216</v>
      </c>
      <c r="C94" s="304"/>
      <c r="D94" s="338"/>
      <c r="E94" s="307"/>
      <c r="F94" s="338"/>
      <c r="G94" s="338"/>
      <c r="H94" s="338"/>
      <c r="I94" s="307"/>
      <c r="J94" s="304"/>
      <c r="K94" s="304"/>
      <c r="L94" s="304"/>
      <c r="M94" s="304"/>
      <c r="N94" s="304"/>
      <c r="O94" s="304"/>
      <c r="P94" s="47">
        <v>0</v>
      </c>
      <c r="Q94" s="75"/>
      <c r="R94" s="75"/>
    </row>
    <row r="95" spans="1:18" ht="15" customHeight="1">
      <c r="A95" s="57">
        <v>42605</v>
      </c>
      <c r="B95" s="25">
        <v>1710</v>
      </c>
      <c r="C95" s="110"/>
      <c r="D95" s="68"/>
      <c r="E95" s="77"/>
      <c r="F95" s="68"/>
      <c r="G95" s="68"/>
      <c r="H95" s="68"/>
      <c r="I95" s="77"/>
      <c r="J95" s="110"/>
      <c r="K95" s="110" t="str">
        <f>IF(C95&gt;0,C95*'[4]Operations INPUT'!#REF!/1000,"")</f>
        <v/>
      </c>
      <c r="L95" s="110" t="str">
        <f>IF(H95&gt;0,H95*'[4]Operations INPUT'!#REF!/1000,"")</f>
        <v/>
      </c>
      <c r="M95" s="110"/>
      <c r="N95" s="110"/>
      <c r="O95" s="110"/>
      <c r="P95" s="47">
        <v>0</v>
      </c>
      <c r="Q95" s="75"/>
      <c r="R95" s="75"/>
    </row>
    <row r="96" spans="1:18">
      <c r="A96" s="57">
        <v>42606</v>
      </c>
      <c r="B96" s="25">
        <v>1372</v>
      </c>
      <c r="C96" s="302"/>
      <c r="D96" s="336"/>
      <c r="E96" s="305"/>
      <c r="F96" s="336"/>
      <c r="G96" s="336"/>
      <c r="H96" s="336"/>
      <c r="I96" s="305"/>
      <c r="J96" s="302"/>
      <c r="K96" s="302"/>
      <c r="L96" s="302"/>
      <c r="M96" s="302"/>
      <c r="N96" s="302"/>
      <c r="O96" s="302"/>
      <c r="P96" s="47">
        <v>7</v>
      </c>
      <c r="Q96" s="75"/>
      <c r="R96" s="75"/>
    </row>
    <row r="97" spans="1:18">
      <c r="A97" s="57">
        <v>42607</v>
      </c>
      <c r="B97" s="25">
        <v>2401</v>
      </c>
      <c r="C97" s="303"/>
      <c r="D97" s="337"/>
      <c r="E97" s="306"/>
      <c r="F97" s="337"/>
      <c r="G97" s="337"/>
      <c r="H97" s="337"/>
      <c r="I97" s="306"/>
      <c r="J97" s="303"/>
      <c r="K97" s="303"/>
      <c r="L97" s="303"/>
      <c r="M97" s="303"/>
      <c r="N97" s="303"/>
      <c r="O97" s="303"/>
      <c r="P97" s="47">
        <v>35</v>
      </c>
      <c r="Q97" s="75"/>
      <c r="R97" s="75"/>
    </row>
    <row r="98" spans="1:18">
      <c r="A98" s="57">
        <v>42608</v>
      </c>
      <c r="B98" s="25">
        <v>2252</v>
      </c>
      <c r="C98" s="303"/>
      <c r="D98" s="337"/>
      <c r="E98" s="306"/>
      <c r="F98" s="337"/>
      <c r="G98" s="337"/>
      <c r="H98" s="337"/>
      <c r="I98" s="306"/>
      <c r="J98" s="303"/>
      <c r="K98" s="303"/>
      <c r="L98" s="303"/>
      <c r="M98" s="303"/>
      <c r="N98" s="303"/>
      <c r="O98" s="303"/>
      <c r="P98" s="48">
        <v>25</v>
      </c>
      <c r="Q98" s="75"/>
      <c r="R98" s="75"/>
    </row>
    <row r="99" spans="1:18">
      <c r="A99" s="57">
        <v>42609</v>
      </c>
      <c r="B99" s="25">
        <v>1425</v>
      </c>
      <c r="C99" s="303"/>
      <c r="D99" s="337"/>
      <c r="E99" s="306"/>
      <c r="F99" s="337"/>
      <c r="G99" s="337"/>
      <c r="H99" s="337"/>
      <c r="I99" s="306"/>
      <c r="J99" s="303"/>
      <c r="K99" s="303"/>
      <c r="L99" s="303"/>
      <c r="M99" s="303"/>
      <c r="N99" s="303"/>
      <c r="O99" s="303"/>
      <c r="P99" s="47">
        <v>0</v>
      </c>
      <c r="Q99" s="75"/>
      <c r="R99" s="75"/>
    </row>
    <row r="100" spans="1:18">
      <c r="A100" s="57">
        <v>42610</v>
      </c>
      <c r="B100" s="25">
        <v>1699</v>
      </c>
      <c r="C100" s="303"/>
      <c r="D100" s="337"/>
      <c r="E100" s="306"/>
      <c r="F100" s="337"/>
      <c r="G100" s="337"/>
      <c r="H100" s="337"/>
      <c r="I100" s="306"/>
      <c r="J100" s="303"/>
      <c r="K100" s="303"/>
      <c r="L100" s="303"/>
      <c r="M100" s="303"/>
      <c r="N100" s="303"/>
      <c r="O100" s="303"/>
      <c r="P100" s="47">
        <v>0</v>
      </c>
      <c r="Q100" s="75"/>
      <c r="R100" s="75"/>
    </row>
    <row r="101" spans="1:18">
      <c r="A101" s="57">
        <v>42611</v>
      </c>
      <c r="B101" s="25">
        <v>1849</v>
      </c>
      <c r="C101" s="304"/>
      <c r="D101" s="338"/>
      <c r="E101" s="307"/>
      <c r="F101" s="338"/>
      <c r="G101" s="338"/>
      <c r="H101" s="338"/>
      <c r="I101" s="307"/>
      <c r="J101" s="304"/>
      <c r="K101" s="304"/>
      <c r="L101" s="304"/>
      <c r="M101" s="304"/>
      <c r="N101" s="304"/>
      <c r="O101" s="304"/>
      <c r="P101" s="47">
        <v>0</v>
      </c>
      <c r="Q101" s="75"/>
      <c r="R101" s="75"/>
    </row>
    <row r="102" spans="1:18" ht="15" customHeight="1">
      <c r="A102" s="57">
        <v>42612</v>
      </c>
      <c r="B102" s="25">
        <v>1361</v>
      </c>
      <c r="C102" s="21">
        <v>0.63</v>
      </c>
      <c r="D102" s="25">
        <v>2</v>
      </c>
      <c r="E102" s="24">
        <v>7</v>
      </c>
      <c r="F102" s="25">
        <v>1</v>
      </c>
      <c r="G102" s="25">
        <v>6</v>
      </c>
      <c r="H102" s="25">
        <v>2</v>
      </c>
      <c r="I102" s="24">
        <v>4.5999999999999996</v>
      </c>
      <c r="J102" s="21">
        <v>0.11</v>
      </c>
      <c r="K102" s="21">
        <v>3.7120000000000002</v>
      </c>
      <c r="L102" s="21">
        <v>8.5375999999999994</v>
      </c>
      <c r="M102" s="21">
        <v>3.7120000000000002</v>
      </c>
      <c r="N102" s="21">
        <v>0.20416000000000001</v>
      </c>
      <c r="O102" s="21">
        <v>11.135999999999999</v>
      </c>
      <c r="P102" s="47">
        <v>0</v>
      </c>
      <c r="Q102" s="75">
        <v>42627</v>
      </c>
      <c r="R102" s="75">
        <v>42641</v>
      </c>
    </row>
    <row r="103" spans="1:18">
      <c r="A103" s="57">
        <v>42613</v>
      </c>
      <c r="B103" s="25">
        <v>1459</v>
      </c>
      <c r="C103" s="302"/>
      <c r="D103" s="336"/>
      <c r="E103" s="305"/>
      <c r="F103" s="336"/>
      <c r="G103" s="336"/>
      <c r="H103" s="336"/>
      <c r="I103" s="305"/>
      <c r="J103" s="302"/>
      <c r="K103" s="302"/>
      <c r="L103" s="302"/>
      <c r="M103" s="302"/>
      <c r="N103" s="302"/>
      <c r="O103" s="302"/>
      <c r="P103" s="47">
        <v>0</v>
      </c>
      <c r="Q103" s="75"/>
      <c r="R103" s="75"/>
    </row>
    <row r="104" spans="1:18">
      <c r="A104" s="57">
        <v>42614</v>
      </c>
      <c r="B104" s="25">
        <v>1784</v>
      </c>
      <c r="C104" s="303"/>
      <c r="D104" s="337"/>
      <c r="E104" s="306"/>
      <c r="F104" s="337"/>
      <c r="G104" s="337"/>
      <c r="H104" s="337"/>
      <c r="I104" s="306"/>
      <c r="J104" s="303"/>
      <c r="K104" s="303"/>
      <c r="L104" s="303"/>
      <c r="M104" s="303"/>
      <c r="N104" s="303"/>
      <c r="O104" s="303"/>
      <c r="P104" s="47">
        <v>0</v>
      </c>
      <c r="Q104" s="75"/>
      <c r="R104" s="75"/>
    </row>
    <row r="105" spans="1:18">
      <c r="A105" s="57">
        <v>42615</v>
      </c>
      <c r="B105" s="25">
        <v>1042</v>
      </c>
      <c r="C105" s="303"/>
      <c r="D105" s="337"/>
      <c r="E105" s="306"/>
      <c r="F105" s="337"/>
      <c r="G105" s="337"/>
      <c r="H105" s="337"/>
      <c r="I105" s="306"/>
      <c r="J105" s="303"/>
      <c r="K105" s="303"/>
      <c r="L105" s="303"/>
      <c r="M105" s="303"/>
      <c r="N105" s="303"/>
      <c r="O105" s="303"/>
      <c r="P105" s="47">
        <v>0</v>
      </c>
      <c r="Q105" s="75"/>
      <c r="R105" s="75"/>
    </row>
    <row r="106" spans="1:18">
      <c r="A106" s="57">
        <v>42616</v>
      </c>
      <c r="B106" s="25">
        <v>1631</v>
      </c>
      <c r="C106" s="303"/>
      <c r="D106" s="337"/>
      <c r="E106" s="306"/>
      <c r="F106" s="337"/>
      <c r="G106" s="337"/>
      <c r="H106" s="337"/>
      <c r="I106" s="306"/>
      <c r="J106" s="303"/>
      <c r="K106" s="303"/>
      <c r="L106" s="303"/>
      <c r="M106" s="303"/>
      <c r="N106" s="303"/>
      <c r="O106" s="303"/>
      <c r="P106" s="47">
        <v>0</v>
      </c>
      <c r="Q106" s="75"/>
      <c r="R106" s="75"/>
    </row>
    <row r="107" spans="1:18">
      <c r="A107" s="57">
        <v>42617</v>
      </c>
      <c r="B107" s="25">
        <v>1591</v>
      </c>
      <c r="C107" s="303"/>
      <c r="D107" s="337"/>
      <c r="E107" s="306"/>
      <c r="F107" s="337"/>
      <c r="G107" s="337"/>
      <c r="H107" s="337"/>
      <c r="I107" s="306"/>
      <c r="J107" s="303"/>
      <c r="K107" s="303"/>
      <c r="L107" s="303"/>
      <c r="M107" s="303"/>
      <c r="N107" s="303"/>
      <c r="O107" s="303"/>
      <c r="P107" s="47">
        <v>4</v>
      </c>
      <c r="Q107" s="75"/>
      <c r="R107" s="75"/>
    </row>
    <row r="108" spans="1:18">
      <c r="A108" s="57">
        <v>42618</v>
      </c>
      <c r="B108" s="25">
        <v>1149</v>
      </c>
      <c r="C108" s="304"/>
      <c r="D108" s="338"/>
      <c r="E108" s="307"/>
      <c r="F108" s="338"/>
      <c r="G108" s="338"/>
      <c r="H108" s="338"/>
      <c r="I108" s="307"/>
      <c r="J108" s="304"/>
      <c r="K108" s="304"/>
      <c r="L108" s="304"/>
      <c r="M108" s="304"/>
      <c r="N108" s="304"/>
      <c r="O108" s="304"/>
      <c r="P108" s="47">
        <v>0</v>
      </c>
      <c r="Q108" s="75"/>
      <c r="R108" s="75"/>
    </row>
    <row r="109" spans="1:18" ht="15" customHeight="1">
      <c r="A109" s="57">
        <v>42619</v>
      </c>
      <c r="B109" s="25">
        <v>1522</v>
      </c>
      <c r="C109" s="110"/>
      <c r="D109" s="68"/>
      <c r="E109" s="77"/>
      <c r="F109" s="68"/>
      <c r="G109" s="68"/>
      <c r="H109" s="68"/>
      <c r="I109" s="77"/>
      <c r="J109" s="110"/>
      <c r="K109" s="110" t="str">
        <f>IF(C109&gt;0,C109*'[4]Operations INPUT'!#REF!/1000,"")</f>
        <v/>
      </c>
      <c r="L109" s="110" t="str">
        <f>IF(H109&gt;0,H109*'[4]Operations INPUT'!#REF!/1000,"")</f>
        <v/>
      </c>
      <c r="M109" s="110"/>
      <c r="N109" s="110"/>
      <c r="O109" s="110"/>
      <c r="P109" s="48">
        <v>0</v>
      </c>
      <c r="Q109" s="75"/>
      <c r="R109" s="75"/>
    </row>
    <row r="110" spans="1:18">
      <c r="A110" s="57">
        <v>42620</v>
      </c>
      <c r="B110" s="25">
        <v>1305</v>
      </c>
      <c r="C110" s="302"/>
      <c r="D110" s="336"/>
      <c r="E110" s="305"/>
      <c r="F110" s="336"/>
      <c r="G110" s="336"/>
      <c r="H110" s="336"/>
      <c r="I110" s="305"/>
      <c r="J110" s="302"/>
      <c r="K110" s="302"/>
      <c r="L110" s="302"/>
      <c r="M110" s="302"/>
      <c r="N110" s="302"/>
      <c r="O110" s="302"/>
      <c r="P110" s="47">
        <v>0</v>
      </c>
      <c r="Q110" s="75"/>
      <c r="R110" s="75"/>
    </row>
    <row r="111" spans="1:18">
      <c r="A111" s="57">
        <v>42621</v>
      </c>
      <c r="B111" s="25">
        <v>1525</v>
      </c>
      <c r="C111" s="303"/>
      <c r="D111" s="337"/>
      <c r="E111" s="306"/>
      <c r="F111" s="337"/>
      <c r="G111" s="337"/>
      <c r="H111" s="337"/>
      <c r="I111" s="306"/>
      <c r="J111" s="303"/>
      <c r="K111" s="303"/>
      <c r="L111" s="303"/>
      <c r="M111" s="303"/>
      <c r="N111" s="303"/>
      <c r="O111" s="303"/>
      <c r="P111" s="47">
        <v>1</v>
      </c>
      <c r="Q111" s="75"/>
      <c r="R111" s="75"/>
    </row>
    <row r="112" spans="1:18">
      <c r="A112" s="57">
        <v>42622</v>
      </c>
      <c r="B112" s="25">
        <v>1290</v>
      </c>
      <c r="C112" s="303"/>
      <c r="D112" s="337"/>
      <c r="E112" s="306"/>
      <c r="F112" s="337"/>
      <c r="G112" s="337"/>
      <c r="H112" s="337"/>
      <c r="I112" s="306"/>
      <c r="J112" s="303"/>
      <c r="K112" s="303"/>
      <c r="L112" s="303"/>
      <c r="M112" s="303"/>
      <c r="N112" s="303"/>
      <c r="O112" s="303"/>
      <c r="P112" s="47">
        <v>0</v>
      </c>
      <c r="Q112" s="75"/>
      <c r="R112" s="75"/>
    </row>
    <row r="113" spans="1:18">
      <c r="A113" s="57">
        <v>42623</v>
      </c>
      <c r="B113" s="25">
        <v>889</v>
      </c>
      <c r="C113" s="303"/>
      <c r="D113" s="337"/>
      <c r="E113" s="306"/>
      <c r="F113" s="337"/>
      <c r="G113" s="337"/>
      <c r="H113" s="337"/>
      <c r="I113" s="306"/>
      <c r="J113" s="303"/>
      <c r="K113" s="303"/>
      <c r="L113" s="303"/>
      <c r="M113" s="303"/>
      <c r="N113" s="303"/>
      <c r="O113" s="303"/>
      <c r="P113" s="47">
        <v>2</v>
      </c>
      <c r="Q113" s="75"/>
      <c r="R113" s="75"/>
    </row>
    <row r="114" spans="1:18">
      <c r="A114" s="57">
        <v>42624</v>
      </c>
      <c r="B114" s="25">
        <v>1605</v>
      </c>
      <c r="C114" s="303"/>
      <c r="D114" s="337"/>
      <c r="E114" s="306"/>
      <c r="F114" s="337"/>
      <c r="G114" s="337"/>
      <c r="H114" s="337"/>
      <c r="I114" s="306"/>
      <c r="J114" s="303"/>
      <c r="K114" s="303"/>
      <c r="L114" s="303"/>
      <c r="M114" s="303"/>
      <c r="N114" s="303"/>
      <c r="O114" s="303"/>
      <c r="P114" s="47">
        <v>0</v>
      </c>
      <c r="Q114" s="75"/>
      <c r="R114" s="75"/>
    </row>
    <row r="115" spans="1:18">
      <c r="A115" s="57">
        <v>42625</v>
      </c>
      <c r="B115" s="25">
        <v>1512</v>
      </c>
      <c r="C115" s="304"/>
      <c r="D115" s="338"/>
      <c r="E115" s="307"/>
      <c r="F115" s="338"/>
      <c r="G115" s="338"/>
      <c r="H115" s="338"/>
      <c r="I115" s="307"/>
      <c r="J115" s="304"/>
      <c r="K115" s="304"/>
      <c r="L115" s="304"/>
      <c r="M115" s="304"/>
      <c r="N115" s="304"/>
      <c r="O115" s="304"/>
      <c r="P115" s="47">
        <v>0</v>
      </c>
      <c r="Q115" s="75"/>
      <c r="R115" s="75"/>
    </row>
    <row r="116" spans="1:18" ht="15" customHeight="1">
      <c r="A116" s="57">
        <v>42626</v>
      </c>
      <c r="B116" s="25">
        <v>1290</v>
      </c>
      <c r="C116" s="21">
        <v>0.47</v>
      </c>
      <c r="D116" s="25">
        <v>2</v>
      </c>
      <c r="E116" s="24">
        <v>7.2</v>
      </c>
      <c r="F116" s="25">
        <v>1</v>
      </c>
      <c r="G116" s="25">
        <v>7</v>
      </c>
      <c r="H116" s="25">
        <v>2</v>
      </c>
      <c r="I116" s="24">
        <v>4.3</v>
      </c>
      <c r="J116" s="21">
        <v>0.05</v>
      </c>
      <c r="K116" s="21">
        <v>2.57</v>
      </c>
      <c r="L116" s="21">
        <v>5.5255000000000001</v>
      </c>
      <c r="M116" s="21">
        <v>2.57</v>
      </c>
      <c r="N116" s="21">
        <v>6.4250000000000002E-2</v>
      </c>
      <c r="O116" s="21">
        <v>8.9949999999999992</v>
      </c>
      <c r="P116" s="48">
        <v>0</v>
      </c>
      <c r="Q116" s="75">
        <v>42640</v>
      </c>
      <c r="R116" s="75">
        <v>42641</v>
      </c>
    </row>
    <row r="117" spans="1:18">
      <c r="A117" s="57">
        <v>42627</v>
      </c>
      <c r="B117" s="25">
        <v>1228</v>
      </c>
      <c r="C117" s="302"/>
      <c r="D117" s="336"/>
      <c r="E117" s="305"/>
      <c r="F117" s="336"/>
      <c r="G117" s="336"/>
      <c r="H117" s="336"/>
      <c r="I117" s="305"/>
      <c r="J117" s="302"/>
      <c r="K117" s="302"/>
      <c r="L117" s="302"/>
      <c r="M117" s="302"/>
      <c r="N117" s="302"/>
      <c r="O117" s="302"/>
      <c r="P117" s="47">
        <v>0</v>
      </c>
      <c r="Q117" s="75"/>
      <c r="R117" s="75"/>
    </row>
    <row r="118" spans="1:18">
      <c r="A118" s="57">
        <v>42628</v>
      </c>
      <c r="B118" s="25">
        <v>974</v>
      </c>
      <c r="C118" s="303"/>
      <c r="D118" s="337"/>
      <c r="E118" s="306"/>
      <c r="F118" s="337"/>
      <c r="G118" s="337"/>
      <c r="H118" s="337"/>
      <c r="I118" s="306"/>
      <c r="J118" s="303"/>
      <c r="K118" s="303"/>
      <c r="L118" s="303"/>
      <c r="M118" s="303"/>
      <c r="N118" s="303"/>
      <c r="O118" s="303"/>
      <c r="P118" s="47">
        <v>0</v>
      </c>
      <c r="Q118" s="75"/>
      <c r="R118" s="75"/>
    </row>
    <row r="119" spans="1:18">
      <c r="A119" s="57">
        <v>42629</v>
      </c>
      <c r="B119" s="25">
        <v>1405</v>
      </c>
      <c r="C119" s="303"/>
      <c r="D119" s="337"/>
      <c r="E119" s="306"/>
      <c r="F119" s="337"/>
      <c r="G119" s="337"/>
      <c r="H119" s="337"/>
      <c r="I119" s="306"/>
      <c r="J119" s="303"/>
      <c r="K119" s="303"/>
      <c r="L119" s="303"/>
      <c r="M119" s="303"/>
      <c r="N119" s="303"/>
      <c r="O119" s="303"/>
      <c r="P119" s="47">
        <v>2</v>
      </c>
      <c r="Q119" s="75"/>
      <c r="R119" s="75"/>
    </row>
    <row r="120" spans="1:18">
      <c r="A120" s="57">
        <v>42630</v>
      </c>
      <c r="B120" s="25">
        <v>1471</v>
      </c>
      <c r="C120" s="303"/>
      <c r="D120" s="337"/>
      <c r="E120" s="306"/>
      <c r="F120" s="337"/>
      <c r="G120" s="337"/>
      <c r="H120" s="337"/>
      <c r="I120" s="306"/>
      <c r="J120" s="303"/>
      <c r="K120" s="303"/>
      <c r="L120" s="303"/>
      <c r="M120" s="303"/>
      <c r="N120" s="303"/>
      <c r="O120" s="303"/>
      <c r="P120" s="47">
        <v>5</v>
      </c>
      <c r="Q120" s="75"/>
      <c r="R120" s="75"/>
    </row>
    <row r="121" spans="1:18">
      <c r="A121" s="57">
        <v>42631</v>
      </c>
      <c r="B121" s="25">
        <v>1037</v>
      </c>
      <c r="C121" s="303"/>
      <c r="D121" s="337"/>
      <c r="E121" s="306"/>
      <c r="F121" s="337"/>
      <c r="G121" s="337"/>
      <c r="H121" s="337"/>
      <c r="I121" s="306"/>
      <c r="J121" s="303"/>
      <c r="K121" s="303"/>
      <c r="L121" s="303"/>
      <c r="M121" s="303"/>
      <c r="N121" s="303"/>
      <c r="O121" s="303"/>
      <c r="P121" s="47">
        <v>0</v>
      </c>
      <c r="Q121" s="75"/>
      <c r="R121" s="75"/>
    </row>
    <row r="122" spans="1:18">
      <c r="A122" s="57">
        <v>42632</v>
      </c>
      <c r="B122" s="25">
        <v>1299</v>
      </c>
      <c r="C122" s="304"/>
      <c r="D122" s="338"/>
      <c r="E122" s="307"/>
      <c r="F122" s="338"/>
      <c r="G122" s="338"/>
      <c r="H122" s="338"/>
      <c r="I122" s="307"/>
      <c r="J122" s="304"/>
      <c r="K122" s="304"/>
      <c r="L122" s="304"/>
      <c r="M122" s="304"/>
      <c r="N122" s="304"/>
      <c r="O122" s="304"/>
      <c r="P122" s="47">
        <v>0</v>
      </c>
      <c r="Q122" s="75"/>
      <c r="R122" s="75"/>
    </row>
    <row r="123" spans="1:18" ht="15" customHeight="1">
      <c r="A123" s="57">
        <v>42633</v>
      </c>
      <c r="B123" s="25">
        <v>1386</v>
      </c>
      <c r="C123" s="110"/>
      <c r="D123" s="68"/>
      <c r="E123" s="77"/>
      <c r="F123" s="68"/>
      <c r="G123" s="68"/>
      <c r="H123" s="68"/>
      <c r="I123" s="77"/>
      <c r="J123" s="110"/>
      <c r="K123" s="110" t="str">
        <f>IF(C123&gt;0,C123*'[4]Operations INPUT'!#REF!/1000,"")</f>
        <v/>
      </c>
      <c r="L123" s="110" t="str">
        <f>IF(H123&gt;0,H123*'[4]Operations INPUT'!#REF!/1000,"")</f>
        <v/>
      </c>
      <c r="M123" s="110"/>
      <c r="N123" s="110"/>
      <c r="O123" s="110"/>
      <c r="P123" s="48">
        <v>8</v>
      </c>
      <c r="Q123" s="75"/>
      <c r="R123" s="75"/>
    </row>
    <row r="124" spans="1:18">
      <c r="A124" s="57">
        <v>42634</v>
      </c>
      <c r="B124" s="25">
        <v>1364</v>
      </c>
      <c r="C124" s="302"/>
      <c r="D124" s="336"/>
      <c r="E124" s="305"/>
      <c r="F124" s="336"/>
      <c r="G124" s="336"/>
      <c r="H124" s="336"/>
      <c r="I124" s="305"/>
      <c r="J124" s="302"/>
      <c r="K124" s="302"/>
      <c r="L124" s="302"/>
      <c r="M124" s="302"/>
      <c r="N124" s="302"/>
      <c r="O124" s="302"/>
      <c r="P124" s="47">
        <v>0</v>
      </c>
      <c r="Q124" s="75"/>
      <c r="R124" s="75"/>
    </row>
    <row r="125" spans="1:18">
      <c r="A125" s="57">
        <v>42635</v>
      </c>
      <c r="B125" s="25">
        <v>1277</v>
      </c>
      <c r="C125" s="303"/>
      <c r="D125" s="337"/>
      <c r="E125" s="306"/>
      <c r="F125" s="337"/>
      <c r="G125" s="337"/>
      <c r="H125" s="337"/>
      <c r="I125" s="306"/>
      <c r="J125" s="303"/>
      <c r="K125" s="303"/>
      <c r="L125" s="303"/>
      <c r="M125" s="303"/>
      <c r="N125" s="303"/>
      <c r="O125" s="303"/>
      <c r="P125" s="47">
        <v>3</v>
      </c>
      <c r="Q125" s="75"/>
      <c r="R125" s="75"/>
    </row>
    <row r="126" spans="1:18">
      <c r="A126" s="57">
        <v>42636</v>
      </c>
      <c r="B126" s="25">
        <v>1595</v>
      </c>
      <c r="C126" s="303"/>
      <c r="D126" s="337"/>
      <c r="E126" s="306"/>
      <c r="F126" s="337"/>
      <c r="G126" s="337"/>
      <c r="H126" s="337"/>
      <c r="I126" s="306"/>
      <c r="J126" s="303"/>
      <c r="K126" s="303"/>
      <c r="L126" s="303"/>
      <c r="M126" s="303"/>
      <c r="N126" s="303"/>
      <c r="O126" s="303"/>
      <c r="P126" s="47">
        <v>0</v>
      </c>
      <c r="Q126" s="75"/>
      <c r="R126" s="75"/>
    </row>
    <row r="127" spans="1:18">
      <c r="A127" s="57">
        <v>42637</v>
      </c>
      <c r="B127" s="25">
        <v>1363</v>
      </c>
      <c r="C127" s="303"/>
      <c r="D127" s="337"/>
      <c r="E127" s="306"/>
      <c r="F127" s="337"/>
      <c r="G127" s="337"/>
      <c r="H127" s="337"/>
      <c r="I127" s="306"/>
      <c r="J127" s="303"/>
      <c r="K127" s="303"/>
      <c r="L127" s="303"/>
      <c r="M127" s="303"/>
      <c r="N127" s="303"/>
      <c r="O127" s="303"/>
      <c r="P127" s="47">
        <v>0</v>
      </c>
      <c r="Q127" s="75"/>
      <c r="R127" s="75"/>
    </row>
    <row r="128" spans="1:18">
      <c r="A128" s="57">
        <v>42638</v>
      </c>
      <c r="B128" s="25">
        <v>1359</v>
      </c>
      <c r="C128" s="303"/>
      <c r="D128" s="337"/>
      <c r="E128" s="306"/>
      <c r="F128" s="337"/>
      <c r="G128" s="337"/>
      <c r="H128" s="337"/>
      <c r="I128" s="306"/>
      <c r="J128" s="303"/>
      <c r="K128" s="303"/>
      <c r="L128" s="303"/>
      <c r="M128" s="303"/>
      <c r="N128" s="303"/>
      <c r="O128" s="303"/>
      <c r="P128" s="47">
        <v>0</v>
      </c>
      <c r="Q128" s="75"/>
      <c r="R128" s="75"/>
    </row>
    <row r="129" spans="1:18">
      <c r="A129" s="57">
        <v>42639</v>
      </c>
      <c r="B129" s="25">
        <v>1165</v>
      </c>
      <c r="C129" s="304"/>
      <c r="D129" s="338"/>
      <c r="E129" s="307"/>
      <c r="F129" s="338"/>
      <c r="G129" s="338"/>
      <c r="H129" s="338"/>
      <c r="I129" s="307"/>
      <c r="J129" s="304"/>
      <c r="K129" s="304"/>
      <c r="L129" s="304"/>
      <c r="M129" s="304"/>
      <c r="N129" s="304"/>
      <c r="O129" s="304"/>
      <c r="P129" s="47">
        <v>1</v>
      </c>
      <c r="Q129" s="75"/>
      <c r="R129" s="75"/>
    </row>
    <row r="130" spans="1:18" ht="15" customHeight="1">
      <c r="A130" s="57">
        <v>42640</v>
      </c>
      <c r="B130" s="25">
        <v>1563</v>
      </c>
      <c r="C130" s="21">
        <v>0.56999999999999995</v>
      </c>
      <c r="D130" s="25">
        <v>2</v>
      </c>
      <c r="E130" s="24">
        <v>7.2</v>
      </c>
      <c r="F130" s="25">
        <v>1</v>
      </c>
      <c r="G130" s="25">
        <v>4</v>
      </c>
      <c r="H130" s="25">
        <v>2</v>
      </c>
      <c r="I130" s="24">
        <v>9.1999999999999993</v>
      </c>
      <c r="J130" s="21">
        <v>0.12</v>
      </c>
      <c r="K130" s="21">
        <v>2.8319999999999999</v>
      </c>
      <c r="L130" s="21">
        <v>13.027199999999999</v>
      </c>
      <c r="M130" s="21">
        <v>2.8319999999999999</v>
      </c>
      <c r="N130" s="21">
        <v>0.16991999999999999</v>
      </c>
      <c r="O130" s="21">
        <v>5.6639999999999997</v>
      </c>
      <c r="P130" s="47">
        <v>0</v>
      </c>
      <c r="Q130" s="75">
        <v>42650</v>
      </c>
      <c r="R130" s="75">
        <v>42664</v>
      </c>
    </row>
    <row r="131" spans="1:18">
      <c r="A131" s="57">
        <v>42641</v>
      </c>
      <c r="B131" s="25">
        <v>1140</v>
      </c>
      <c r="C131" s="302"/>
      <c r="D131" s="336"/>
      <c r="E131" s="305"/>
      <c r="F131" s="336"/>
      <c r="G131" s="336"/>
      <c r="H131" s="336"/>
      <c r="I131" s="305"/>
      <c r="J131" s="302"/>
      <c r="K131" s="302"/>
      <c r="L131" s="302"/>
      <c r="M131" s="302"/>
      <c r="N131" s="302"/>
      <c r="O131" s="302"/>
      <c r="P131" s="47">
        <v>0</v>
      </c>
      <c r="Q131" s="75"/>
      <c r="R131" s="75"/>
    </row>
    <row r="132" spans="1:18">
      <c r="A132" s="57">
        <v>42642</v>
      </c>
      <c r="B132" s="25">
        <v>1365</v>
      </c>
      <c r="C132" s="303"/>
      <c r="D132" s="337"/>
      <c r="E132" s="306"/>
      <c r="F132" s="337"/>
      <c r="G132" s="337"/>
      <c r="H132" s="337"/>
      <c r="I132" s="306"/>
      <c r="J132" s="303"/>
      <c r="K132" s="303"/>
      <c r="L132" s="303"/>
      <c r="M132" s="303"/>
      <c r="N132" s="303"/>
      <c r="O132" s="303"/>
      <c r="P132" s="47">
        <v>0</v>
      </c>
      <c r="Q132" s="75"/>
      <c r="R132" s="75"/>
    </row>
    <row r="133" spans="1:18">
      <c r="A133" s="57">
        <v>42643</v>
      </c>
      <c r="B133" s="25">
        <v>1528</v>
      </c>
      <c r="C133" s="303"/>
      <c r="D133" s="337"/>
      <c r="E133" s="306"/>
      <c r="F133" s="337"/>
      <c r="G133" s="337"/>
      <c r="H133" s="337"/>
      <c r="I133" s="306"/>
      <c r="J133" s="303"/>
      <c r="K133" s="303"/>
      <c r="L133" s="303"/>
      <c r="M133" s="303"/>
      <c r="N133" s="303"/>
      <c r="O133" s="303"/>
      <c r="P133" s="48">
        <v>0</v>
      </c>
      <c r="Q133" s="75"/>
      <c r="R133" s="75"/>
    </row>
    <row r="134" spans="1:18">
      <c r="A134" s="57">
        <v>42644</v>
      </c>
      <c r="B134" s="25">
        <v>1192</v>
      </c>
      <c r="C134" s="303"/>
      <c r="D134" s="337"/>
      <c r="E134" s="306"/>
      <c r="F134" s="337"/>
      <c r="G134" s="337"/>
      <c r="H134" s="337"/>
      <c r="I134" s="306"/>
      <c r="J134" s="303"/>
      <c r="K134" s="303"/>
      <c r="L134" s="303"/>
      <c r="M134" s="303"/>
      <c r="N134" s="303"/>
      <c r="O134" s="303"/>
      <c r="P134" s="48">
        <v>0</v>
      </c>
      <c r="Q134" s="75"/>
      <c r="R134" s="75"/>
    </row>
    <row r="135" spans="1:18">
      <c r="A135" s="57">
        <v>42645</v>
      </c>
      <c r="B135" s="25">
        <v>1633</v>
      </c>
      <c r="C135" s="303"/>
      <c r="D135" s="337"/>
      <c r="E135" s="306"/>
      <c r="F135" s="337"/>
      <c r="G135" s="337"/>
      <c r="H135" s="337"/>
      <c r="I135" s="306"/>
      <c r="J135" s="303"/>
      <c r="K135" s="303"/>
      <c r="L135" s="303"/>
      <c r="M135" s="303"/>
      <c r="N135" s="303"/>
      <c r="O135" s="303"/>
      <c r="P135" s="47">
        <v>0</v>
      </c>
      <c r="Q135" s="75"/>
      <c r="R135" s="75"/>
    </row>
    <row r="136" spans="1:18">
      <c r="A136" s="57">
        <v>42646</v>
      </c>
      <c r="B136" s="25">
        <v>1633</v>
      </c>
      <c r="C136" s="304"/>
      <c r="D136" s="338"/>
      <c r="E136" s="307"/>
      <c r="F136" s="338"/>
      <c r="G136" s="338"/>
      <c r="H136" s="338"/>
      <c r="I136" s="307"/>
      <c r="J136" s="304"/>
      <c r="K136" s="304"/>
      <c r="L136" s="304"/>
      <c r="M136" s="304"/>
      <c r="N136" s="304"/>
      <c r="O136" s="304"/>
      <c r="P136" s="47">
        <v>6</v>
      </c>
      <c r="Q136" s="75"/>
      <c r="R136" s="75"/>
    </row>
    <row r="137" spans="1:18" ht="15" customHeight="1">
      <c r="A137" s="57">
        <v>42647</v>
      </c>
      <c r="B137" s="25">
        <v>1560</v>
      </c>
      <c r="C137" s="110"/>
      <c r="D137" s="68"/>
      <c r="E137" s="77"/>
      <c r="F137" s="68"/>
      <c r="G137" s="68"/>
      <c r="H137" s="68"/>
      <c r="I137" s="77"/>
      <c r="J137" s="110"/>
      <c r="K137" s="110" t="str">
        <f>IF(C137&gt;0,C137*'[4]Operations INPUT'!#REF!/1000,"")</f>
        <v/>
      </c>
      <c r="L137" s="110" t="str">
        <f>IF(H137&gt;0,H137*'[4]Operations INPUT'!#REF!/1000,"")</f>
        <v/>
      </c>
      <c r="M137" s="110"/>
      <c r="N137" s="110"/>
      <c r="O137" s="110"/>
      <c r="P137" s="47">
        <v>0</v>
      </c>
      <c r="Q137" s="75"/>
      <c r="R137" s="75"/>
    </row>
    <row r="138" spans="1:18">
      <c r="A138" s="57">
        <v>42648</v>
      </c>
      <c r="B138" s="25">
        <v>1367</v>
      </c>
      <c r="C138" s="302"/>
      <c r="D138" s="336"/>
      <c r="E138" s="305"/>
      <c r="F138" s="336"/>
      <c r="G138" s="336"/>
      <c r="H138" s="336"/>
      <c r="I138" s="305"/>
      <c r="J138" s="302"/>
      <c r="K138" s="302"/>
      <c r="L138" s="302"/>
      <c r="M138" s="302"/>
      <c r="N138" s="302"/>
      <c r="O138" s="302"/>
      <c r="P138" s="47">
        <v>0</v>
      </c>
      <c r="Q138" s="75"/>
      <c r="R138" s="75"/>
    </row>
    <row r="139" spans="1:18">
      <c r="A139" s="57">
        <v>42649</v>
      </c>
      <c r="B139" s="25">
        <v>1439</v>
      </c>
      <c r="C139" s="303"/>
      <c r="D139" s="337"/>
      <c r="E139" s="306"/>
      <c r="F139" s="337"/>
      <c r="G139" s="337"/>
      <c r="H139" s="337"/>
      <c r="I139" s="306"/>
      <c r="J139" s="303"/>
      <c r="K139" s="303"/>
      <c r="L139" s="303"/>
      <c r="M139" s="303"/>
      <c r="N139" s="303"/>
      <c r="O139" s="303"/>
      <c r="P139" s="47">
        <v>0</v>
      </c>
      <c r="Q139" s="75"/>
      <c r="R139" s="75"/>
    </row>
    <row r="140" spans="1:18">
      <c r="A140" s="57">
        <v>42650</v>
      </c>
      <c r="B140" s="25">
        <v>920</v>
      </c>
      <c r="C140" s="303"/>
      <c r="D140" s="337"/>
      <c r="E140" s="306"/>
      <c r="F140" s="337"/>
      <c r="G140" s="337"/>
      <c r="H140" s="337"/>
      <c r="I140" s="306"/>
      <c r="J140" s="303"/>
      <c r="K140" s="303"/>
      <c r="L140" s="303"/>
      <c r="M140" s="303"/>
      <c r="N140" s="303"/>
      <c r="O140" s="303"/>
      <c r="P140" s="47">
        <v>0</v>
      </c>
      <c r="Q140" s="75"/>
      <c r="R140" s="75"/>
    </row>
    <row r="141" spans="1:18">
      <c r="A141" s="57">
        <v>42651</v>
      </c>
      <c r="B141" s="25">
        <v>1482</v>
      </c>
      <c r="C141" s="303"/>
      <c r="D141" s="337"/>
      <c r="E141" s="306"/>
      <c r="F141" s="337"/>
      <c r="G141" s="337"/>
      <c r="H141" s="337"/>
      <c r="I141" s="306"/>
      <c r="J141" s="303"/>
      <c r="K141" s="303"/>
      <c r="L141" s="303"/>
      <c r="M141" s="303"/>
      <c r="N141" s="303"/>
      <c r="O141" s="303"/>
      <c r="P141" s="47">
        <v>0</v>
      </c>
      <c r="Q141" s="75"/>
      <c r="R141" s="75"/>
    </row>
    <row r="142" spans="1:18">
      <c r="A142" s="57">
        <v>42652</v>
      </c>
      <c r="B142" s="25">
        <v>1210</v>
      </c>
      <c r="C142" s="303"/>
      <c r="D142" s="337"/>
      <c r="E142" s="306"/>
      <c r="F142" s="337"/>
      <c r="G142" s="337"/>
      <c r="H142" s="337"/>
      <c r="I142" s="306"/>
      <c r="J142" s="303"/>
      <c r="K142" s="303"/>
      <c r="L142" s="303"/>
      <c r="M142" s="303"/>
      <c r="N142" s="303"/>
      <c r="O142" s="303"/>
      <c r="P142" s="47">
        <v>0</v>
      </c>
      <c r="Q142" s="75"/>
      <c r="R142" s="75"/>
    </row>
    <row r="143" spans="1:18">
      <c r="A143" s="57">
        <v>42653</v>
      </c>
      <c r="B143" s="25">
        <v>1152</v>
      </c>
      <c r="C143" s="304"/>
      <c r="D143" s="338"/>
      <c r="E143" s="307"/>
      <c r="F143" s="338"/>
      <c r="G143" s="338"/>
      <c r="H143" s="338"/>
      <c r="I143" s="307"/>
      <c r="J143" s="304"/>
      <c r="K143" s="304"/>
      <c r="L143" s="304"/>
      <c r="M143" s="304"/>
      <c r="N143" s="304"/>
      <c r="O143" s="304"/>
      <c r="P143" s="47">
        <v>2</v>
      </c>
      <c r="Q143" s="75"/>
      <c r="R143" s="75"/>
    </row>
    <row r="144" spans="1:18" ht="15" customHeight="1">
      <c r="A144" s="57">
        <v>42654</v>
      </c>
      <c r="B144" s="25">
        <v>1239</v>
      </c>
      <c r="C144" s="21">
        <v>0.78</v>
      </c>
      <c r="D144" s="25">
        <v>2</v>
      </c>
      <c r="E144" s="24">
        <v>7.4</v>
      </c>
      <c r="F144" s="25">
        <v>5</v>
      </c>
      <c r="G144" s="25">
        <v>6</v>
      </c>
      <c r="H144" s="25">
        <v>2</v>
      </c>
      <c r="I144" s="24">
        <v>5</v>
      </c>
      <c r="J144" s="21">
        <v>0.1</v>
      </c>
      <c r="K144" s="21">
        <v>2.4900000000000002</v>
      </c>
      <c r="L144" s="21">
        <v>6.2249999999999996</v>
      </c>
      <c r="M144" s="21">
        <v>2.4900000000000002</v>
      </c>
      <c r="N144" s="21">
        <v>0.1245</v>
      </c>
      <c r="O144" s="21">
        <v>7.47</v>
      </c>
      <c r="P144" s="47">
        <v>0</v>
      </c>
      <c r="Q144" s="75">
        <v>42664</v>
      </c>
      <c r="R144" s="75">
        <v>42664</v>
      </c>
    </row>
    <row r="145" spans="1:18">
      <c r="A145" s="57">
        <v>42655</v>
      </c>
      <c r="B145" s="25">
        <v>1078</v>
      </c>
      <c r="C145" s="302"/>
      <c r="D145" s="336"/>
      <c r="E145" s="305"/>
      <c r="F145" s="336"/>
      <c r="G145" s="336"/>
      <c r="H145" s="336"/>
      <c r="I145" s="305"/>
      <c r="J145" s="302"/>
      <c r="K145" s="302"/>
      <c r="L145" s="302"/>
      <c r="M145" s="302"/>
      <c r="N145" s="302"/>
      <c r="O145" s="302"/>
      <c r="P145" s="47">
        <v>0</v>
      </c>
      <c r="Q145" s="75"/>
      <c r="R145" s="75"/>
    </row>
    <row r="146" spans="1:18">
      <c r="A146" s="57">
        <v>42656</v>
      </c>
      <c r="B146" s="25">
        <v>1259</v>
      </c>
      <c r="C146" s="303"/>
      <c r="D146" s="337"/>
      <c r="E146" s="306"/>
      <c r="F146" s="337"/>
      <c r="G146" s="337"/>
      <c r="H146" s="337"/>
      <c r="I146" s="306"/>
      <c r="J146" s="303"/>
      <c r="K146" s="303"/>
      <c r="L146" s="303"/>
      <c r="M146" s="303"/>
      <c r="N146" s="303"/>
      <c r="O146" s="303"/>
      <c r="P146" s="47">
        <v>0</v>
      </c>
      <c r="Q146" s="75"/>
      <c r="R146" s="75"/>
    </row>
    <row r="147" spans="1:18">
      <c r="A147" s="57">
        <v>42657</v>
      </c>
      <c r="B147" s="25">
        <v>877</v>
      </c>
      <c r="C147" s="303"/>
      <c r="D147" s="337"/>
      <c r="E147" s="306"/>
      <c r="F147" s="337"/>
      <c r="G147" s="337"/>
      <c r="H147" s="337"/>
      <c r="I147" s="306"/>
      <c r="J147" s="303"/>
      <c r="K147" s="303"/>
      <c r="L147" s="303"/>
      <c r="M147" s="303"/>
      <c r="N147" s="303"/>
      <c r="O147" s="303"/>
      <c r="P147" s="47">
        <v>0</v>
      </c>
      <c r="Q147" s="75"/>
      <c r="R147" s="75"/>
    </row>
    <row r="148" spans="1:18">
      <c r="A148" s="57">
        <v>42658</v>
      </c>
      <c r="B148" s="25">
        <v>1589</v>
      </c>
      <c r="C148" s="303"/>
      <c r="D148" s="337"/>
      <c r="E148" s="306"/>
      <c r="F148" s="337"/>
      <c r="G148" s="337"/>
      <c r="H148" s="337"/>
      <c r="I148" s="306"/>
      <c r="J148" s="303"/>
      <c r="K148" s="303"/>
      <c r="L148" s="303"/>
      <c r="M148" s="303"/>
      <c r="N148" s="303"/>
      <c r="O148" s="303"/>
      <c r="P148" s="47">
        <v>0</v>
      </c>
      <c r="Q148" s="75"/>
      <c r="R148" s="75"/>
    </row>
    <row r="149" spans="1:18">
      <c r="A149" s="57">
        <v>42659</v>
      </c>
      <c r="B149" s="25">
        <v>1092</v>
      </c>
      <c r="C149" s="303"/>
      <c r="D149" s="337"/>
      <c r="E149" s="306"/>
      <c r="F149" s="337"/>
      <c r="G149" s="337"/>
      <c r="H149" s="337"/>
      <c r="I149" s="306"/>
      <c r="J149" s="303"/>
      <c r="K149" s="303"/>
      <c r="L149" s="303"/>
      <c r="M149" s="303"/>
      <c r="N149" s="303"/>
      <c r="O149" s="303"/>
      <c r="P149" s="47">
        <v>0</v>
      </c>
      <c r="Q149" s="75"/>
      <c r="R149" s="75"/>
    </row>
    <row r="150" spans="1:18">
      <c r="A150" s="57">
        <v>42660</v>
      </c>
      <c r="B150" s="25">
        <v>1308</v>
      </c>
      <c r="C150" s="304"/>
      <c r="D150" s="338"/>
      <c r="E150" s="307"/>
      <c r="F150" s="338"/>
      <c r="G150" s="338"/>
      <c r="H150" s="338"/>
      <c r="I150" s="307"/>
      <c r="J150" s="304"/>
      <c r="K150" s="304"/>
      <c r="L150" s="304"/>
      <c r="M150" s="304"/>
      <c r="N150" s="304"/>
      <c r="O150" s="304"/>
      <c r="P150" s="48">
        <v>0</v>
      </c>
      <c r="Q150" s="75"/>
      <c r="R150" s="75"/>
    </row>
    <row r="151" spans="1:18" ht="15" customHeight="1">
      <c r="A151" s="57">
        <v>42661</v>
      </c>
      <c r="B151" s="25">
        <v>1226</v>
      </c>
      <c r="C151" s="110"/>
      <c r="D151" s="68"/>
      <c r="E151" s="77"/>
      <c r="F151" s="68"/>
      <c r="G151" s="68"/>
      <c r="H151" s="68"/>
      <c r="I151" s="77"/>
      <c r="J151" s="110"/>
      <c r="K151" s="110" t="str">
        <f>IF(C151&gt;0,C151*'[4]Operations INPUT'!#REF!/1000,"")</f>
        <v/>
      </c>
      <c r="L151" s="110" t="str">
        <f>IF(H151&gt;0,H151*'[4]Operations INPUT'!#REF!/1000,"")</f>
        <v/>
      </c>
      <c r="M151" s="110"/>
      <c r="N151" s="110"/>
      <c r="O151" s="110"/>
      <c r="P151" s="47">
        <v>0</v>
      </c>
      <c r="Q151" s="75"/>
      <c r="R151" s="75"/>
    </row>
    <row r="152" spans="1:18">
      <c r="A152" s="57">
        <v>42662</v>
      </c>
      <c r="B152" s="25">
        <v>1361</v>
      </c>
      <c r="C152" s="302"/>
      <c r="D152" s="336"/>
      <c r="E152" s="305"/>
      <c r="F152" s="336"/>
      <c r="G152" s="336"/>
      <c r="H152" s="336"/>
      <c r="I152" s="305"/>
      <c r="J152" s="302"/>
      <c r="K152" s="302"/>
      <c r="L152" s="302"/>
      <c r="M152" s="302"/>
      <c r="N152" s="302"/>
      <c r="O152" s="302"/>
      <c r="P152" s="47">
        <v>3</v>
      </c>
      <c r="Q152" s="75"/>
      <c r="R152" s="75"/>
    </row>
    <row r="153" spans="1:18">
      <c r="A153" s="57">
        <v>42663</v>
      </c>
      <c r="B153" s="25">
        <v>1130</v>
      </c>
      <c r="C153" s="303"/>
      <c r="D153" s="337"/>
      <c r="E153" s="306"/>
      <c r="F153" s="337"/>
      <c r="G153" s="337"/>
      <c r="H153" s="337"/>
      <c r="I153" s="306"/>
      <c r="J153" s="303"/>
      <c r="K153" s="303"/>
      <c r="L153" s="303"/>
      <c r="M153" s="303"/>
      <c r="N153" s="303"/>
      <c r="O153" s="303"/>
      <c r="P153" s="47">
        <v>0</v>
      </c>
      <c r="Q153" s="75"/>
      <c r="R153" s="75"/>
    </row>
    <row r="154" spans="1:18">
      <c r="A154" s="57">
        <v>42664</v>
      </c>
      <c r="B154" s="25">
        <v>751</v>
      </c>
      <c r="C154" s="303"/>
      <c r="D154" s="337"/>
      <c r="E154" s="306"/>
      <c r="F154" s="337"/>
      <c r="G154" s="337"/>
      <c r="H154" s="337"/>
      <c r="I154" s="306"/>
      <c r="J154" s="303"/>
      <c r="K154" s="303"/>
      <c r="L154" s="303"/>
      <c r="M154" s="303"/>
      <c r="N154" s="303"/>
      <c r="O154" s="303"/>
      <c r="P154" s="47">
        <v>0</v>
      </c>
      <c r="Q154" s="75"/>
      <c r="R154" s="75"/>
    </row>
    <row r="155" spans="1:18">
      <c r="A155" s="57">
        <v>42665</v>
      </c>
      <c r="B155" s="25">
        <v>1683</v>
      </c>
      <c r="C155" s="303"/>
      <c r="D155" s="337"/>
      <c r="E155" s="306"/>
      <c r="F155" s="337"/>
      <c r="G155" s="337"/>
      <c r="H155" s="337"/>
      <c r="I155" s="306"/>
      <c r="J155" s="303"/>
      <c r="K155" s="303"/>
      <c r="L155" s="303"/>
      <c r="M155" s="303"/>
      <c r="N155" s="303"/>
      <c r="O155" s="303"/>
      <c r="P155" s="47">
        <v>0</v>
      </c>
      <c r="Q155" s="75"/>
      <c r="R155" s="75"/>
    </row>
    <row r="156" spans="1:18">
      <c r="A156" s="57">
        <v>42666</v>
      </c>
      <c r="B156" s="25">
        <v>1099</v>
      </c>
      <c r="C156" s="303"/>
      <c r="D156" s="337"/>
      <c r="E156" s="306"/>
      <c r="F156" s="337"/>
      <c r="G156" s="337"/>
      <c r="H156" s="337"/>
      <c r="I156" s="306"/>
      <c r="J156" s="303"/>
      <c r="K156" s="303"/>
      <c r="L156" s="303"/>
      <c r="M156" s="303"/>
      <c r="N156" s="303"/>
      <c r="O156" s="303"/>
      <c r="P156" s="47">
        <v>0</v>
      </c>
      <c r="Q156" s="75"/>
      <c r="R156" s="75"/>
    </row>
    <row r="157" spans="1:18">
      <c r="A157" s="57">
        <v>42667</v>
      </c>
      <c r="B157" s="25">
        <v>1110</v>
      </c>
      <c r="C157" s="304"/>
      <c r="D157" s="338"/>
      <c r="E157" s="307"/>
      <c r="F157" s="338"/>
      <c r="G157" s="338"/>
      <c r="H157" s="338"/>
      <c r="I157" s="307"/>
      <c r="J157" s="304"/>
      <c r="K157" s="304"/>
      <c r="L157" s="304"/>
      <c r="M157" s="304"/>
      <c r="N157" s="304"/>
      <c r="O157" s="304"/>
      <c r="P157" s="47">
        <v>4</v>
      </c>
      <c r="Q157" s="75"/>
      <c r="R157" s="75"/>
    </row>
    <row r="158" spans="1:18" ht="15" customHeight="1">
      <c r="A158" s="57">
        <v>42668</v>
      </c>
      <c r="B158" s="25">
        <v>1351</v>
      </c>
      <c r="C158" s="21">
        <v>0.72</v>
      </c>
      <c r="D158" s="25">
        <v>2</v>
      </c>
      <c r="E158" s="24">
        <v>7.2</v>
      </c>
      <c r="F158" s="25">
        <v>24</v>
      </c>
      <c r="G158" s="25">
        <v>6</v>
      </c>
      <c r="H158" s="25">
        <v>2</v>
      </c>
      <c r="I158" s="24">
        <v>6.4</v>
      </c>
      <c r="J158" s="21">
        <v>0.08</v>
      </c>
      <c r="K158" s="21">
        <v>2.3719999999999999</v>
      </c>
      <c r="L158" s="21">
        <v>7.5904000000000007</v>
      </c>
      <c r="M158" s="21">
        <v>2.3719999999999999</v>
      </c>
      <c r="N158" s="21">
        <v>9.4879999999999992E-2</v>
      </c>
      <c r="O158" s="21">
        <v>7.1159999999999997</v>
      </c>
      <c r="P158" s="47">
        <v>0</v>
      </c>
      <c r="Q158" s="75">
        <v>42678</v>
      </c>
      <c r="R158" s="75">
        <v>42692</v>
      </c>
    </row>
    <row r="159" spans="1:18">
      <c r="A159" s="57">
        <v>42669</v>
      </c>
      <c r="B159" s="25">
        <v>713</v>
      </c>
      <c r="C159" s="302"/>
      <c r="D159" s="336"/>
      <c r="E159" s="305"/>
      <c r="F159" s="336"/>
      <c r="G159" s="336"/>
      <c r="H159" s="336"/>
      <c r="I159" s="305"/>
      <c r="J159" s="302"/>
      <c r="K159" s="302"/>
      <c r="L159" s="302"/>
      <c r="M159" s="302"/>
      <c r="N159" s="302"/>
      <c r="O159" s="302"/>
      <c r="P159" s="47">
        <v>0</v>
      </c>
      <c r="Q159" s="75"/>
      <c r="R159" s="75"/>
    </row>
    <row r="160" spans="1:18">
      <c r="A160" s="57">
        <v>42670</v>
      </c>
      <c r="B160" s="25">
        <v>1350</v>
      </c>
      <c r="C160" s="303"/>
      <c r="D160" s="337"/>
      <c r="E160" s="306"/>
      <c r="F160" s="337"/>
      <c r="G160" s="337"/>
      <c r="H160" s="337"/>
      <c r="I160" s="306"/>
      <c r="J160" s="303"/>
      <c r="K160" s="303"/>
      <c r="L160" s="303"/>
      <c r="M160" s="303"/>
      <c r="N160" s="303"/>
      <c r="O160" s="303"/>
      <c r="P160" s="47">
        <v>0</v>
      </c>
      <c r="Q160" s="75"/>
      <c r="R160" s="75"/>
    </row>
    <row r="161" spans="1:18">
      <c r="A161" s="57">
        <v>42671</v>
      </c>
      <c r="B161" s="25">
        <v>1306</v>
      </c>
      <c r="C161" s="303"/>
      <c r="D161" s="337"/>
      <c r="E161" s="306"/>
      <c r="F161" s="337"/>
      <c r="G161" s="337"/>
      <c r="H161" s="337"/>
      <c r="I161" s="306"/>
      <c r="J161" s="303"/>
      <c r="K161" s="303"/>
      <c r="L161" s="303"/>
      <c r="M161" s="303"/>
      <c r="N161" s="303"/>
      <c r="O161" s="303"/>
      <c r="P161" s="47">
        <v>2</v>
      </c>
      <c r="Q161" s="75"/>
      <c r="R161" s="75"/>
    </row>
    <row r="162" spans="1:18">
      <c r="A162" s="57">
        <v>42672</v>
      </c>
      <c r="B162" s="25">
        <v>1112</v>
      </c>
      <c r="C162" s="303"/>
      <c r="D162" s="337"/>
      <c r="E162" s="306"/>
      <c r="F162" s="337"/>
      <c r="G162" s="337"/>
      <c r="H162" s="337"/>
      <c r="I162" s="306"/>
      <c r="J162" s="303"/>
      <c r="K162" s="303"/>
      <c r="L162" s="303"/>
      <c r="M162" s="303"/>
      <c r="N162" s="303"/>
      <c r="O162" s="303"/>
      <c r="P162" s="47">
        <v>9</v>
      </c>
      <c r="Q162" s="75"/>
      <c r="R162" s="75"/>
    </row>
    <row r="163" spans="1:18">
      <c r="A163" s="57">
        <v>42673</v>
      </c>
      <c r="B163" s="25">
        <v>1191</v>
      </c>
      <c r="C163" s="303"/>
      <c r="D163" s="337"/>
      <c r="E163" s="306"/>
      <c r="F163" s="337"/>
      <c r="G163" s="337"/>
      <c r="H163" s="337"/>
      <c r="I163" s="306"/>
      <c r="J163" s="303"/>
      <c r="K163" s="303"/>
      <c r="L163" s="303"/>
      <c r="M163" s="303"/>
      <c r="N163" s="303"/>
      <c r="O163" s="303"/>
      <c r="P163" s="48">
        <v>0</v>
      </c>
      <c r="Q163" s="75"/>
      <c r="R163" s="75"/>
    </row>
    <row r="164" spans="1:18">
      <c r="A164" s="57">
        <v>42674</v>
      </c>
      <c r="B164" s="25">
        <v>642</v>
      </c>
      <c r="C164" s="304"/>
      <c r="D164" s="338"/>
      <c r="E164" s="307"/>
      <c r="F164" s="338"/>
      <c r="G164" s="338"/>
      <c r="H164" s="338"/>
      <c r="I164" s="307"/>
      <c r="J164" s="304"/>
      <c r="K164" s="304"/>
      <c r="L164" s="304"/>
      <c r="M164" s="304"/>
      <c r="N164" s="304"/>
      <c r="O164" s="304"/>
      <c r="P164" s="47">
        <v>0</v>
      </c>
      <c r="Q164" s="75"/>
      <c r="R164" s="75"/>
    </row>
    <row r="165" spans="1:18" ht="15" customHeight="1">
      <c r="A165" s="57">
        <v>42675</v>
      </c>
      <c r="B165" s="25">
        <v>1556</v>
      </c>
      <c r="C165" s="110"/>
      <c r="D165" s="68"/>
      <c r="E165" s="77"/>
      <c r="F165" s="68"/>
      <c r="G165" s="68"/>
      <c r="H165" s="68"/>
      <c r="I165" s="77"/>
      <c r="J165" s="110"/>
      <c r="K165" s="110" t="str">
        <f>IF(C165&gt;0,C165*'[4]Operations INPUT'!#REF!/1000,"")</f>
        <v/>
      </c>
      <c r="L165" s="110" t="str">
        <f>IF(H165&gt;0,H165*'[4]Operations INPUT'!#REF!/1000,"")</f>
        <v/>
      </c>
      <c r="M165" s="110"/>
      <c r="N165" s="110"/>
      <c r="O165" s="110"/>
      <c r="P165" s="47">
        <v>0</v>
      </c>
      <c r="Q165" s="75"/>
      <c r="R165" s="75"/>
    </row>
    <row r="166" spans="1:18">
      <c r="A166" s="57">
        <v>42676</v>
      </c>
      <c r="B166" s="25">
        <v>1163</v>
      </c>
      <c r="C166" s="302"/>
      <c r="D166" s="336"/>
      <c r="E166" s="305"/>
      <c r="F166" s="336"/>
      <c r="G166" s="336"/>
      <c r="H166" s="336"/>
      <c r="I166" s="305"/>
      <c r="J166" s="302"/>
      <c r="K166" s="302"/>
      <c r="L166" s="302"/>
      <c r="M166" s="302"/>
      <c r="N166" s="302"/>
      <c r="O166" s="302"/>
      <c r="P166" s="47">
        <v>0</v>
      </c>
      <c r="Q166" s="75"/>
      <c r="R166" s="75"/>
    </row>
    <row r="167" spans="1:18">
      <c r="A167" s="57">
        <v>42677</v>
      </c>
      <c r="B167" s="25">
        <v>1122</v>
      </c>
      <c r="C167" s="303"/>
      <c r="D167" s="337"/>
      <c r="E167" s="306"/>
      <c r="F167" s="337"/>
      <c r="G167" s="337"/>
      <c r="H167" s="337"/>
      <c r="I167" s="306"/>
      <c r="J167" s="303"/>
      <c r="K167" s="303"/>
      <c r="L167" s="303"/>
      <c r="M167" s="303"/>
      <c r="N167" s="303"/>
      <c r="O167" s="303"/>
      <c r="P167" s="47">
        <v>0</v>
      </c>
      <c r="Q167" s="75"/>
      <c r="R167" s="75"/>
    </row>
    <row r="168" spans="1:18">
      <c r="A168" s="57">
        <v>42678</v>
      </c>
      <c r="B168" s="25">
        <v>1284</v>
      </c>
      <c r="C168" s="303"/>
      <c r="D168" s="337"/>
      <c r="E168" s="306"/>
      <c r="F168" s="337"/>
      <c r="G168" s="337"/>
      <c r="H168" s="337"/>
      <c r="I168" s="306"/>
      <c r="J168" s="303"/>
      <c r="K168" s="303"/>
      <c r="L168" s="303"/>
      <c r="M168" s="303"/>
      <c r="N168" s="303"/>
      <c r="O168" s="303"/>
      <c r="P168" s="47">
        <v>0</v>
      </c>
      <c r="Q168" s="75"/>
      <c r="R168" s="75"/>
    </row>
    <row r="169" spans="1:18">
      <c r="A169" s="57">
        <v>42679</v>
      </c>
      <c r="B169" s="25">
        <v>871</v>
      </c>
      <c r="C169" s="303"/>
      <c r="D169" s="337"/>
      <c r="E169" s="306"/>
      <c r="F169" s="337"/>
      <c r="G169" s="337"/>
      <c r="H169" s="337"/>
      <c r="I169" s="306"/>
      <c r="J169" s="303"/>
      <c r="K169" s="303"/>
      <c r="L169" s="303"/>
      <c r="M169" s="303"/>
      <c r="N169" s="303"/>
      <c r="O169" s="303"/>
      <c r="P169" s="47">
        <v>0</v>
      </c>
      <c r="Q169" s="75"/>
      <c r="R169" s="75"/>
    </row>
    <row r="170" spans="1:18">
      <c r="A170" s="57">
        <v>42680</v>
      </c>
      <c r="B170" s="25">
        <v>1512</v>
      </c>
      <c r="C170" s="303"/>
      <c r="D170" s="337"/>
      <c r="E170" s="306"/>
      <c r="F170" s="337"/>
      <c r="G170" s="337"/>
      <c r="H170" s="337"/>
      <c r="I170" s="306"/>
      <c r="J170" s="303"/>
      <c r="K170" s="303"/>
      <c r="L170" s="303"/>
      <c r="M170" s="303"/>
      <c r="N170" s="303"/>
      <c r="O170" s="303"/>
      <c r="P170" s="47">
        <v>0</v>
      </c>
      <c r="Q170" s="75"/>
      <c r="R170" s="75"/>
    </row>
    <row r="171" spans="1:18">
      <c r="A171" s="57">
        <v>42681</v>
      </c>
      <c r="B171" s="25">
        <v>1205</v>
      </c>
      <c r="C171" s="304"/>
      <c r="D171" s="338"/>
      <c r="E171" s="307"/>
      <c r="F171" s="338"/>
      <c r="G171" s="338"/>
      <c r="H171" s="338"/>
      <c r="I171" s="307"/>
      <c r="J171" s="304"/>
      <c r="K171" s="304"/>
      <c r="L171" s="304"/>
      <c r="M171" s="304"/>
      <c r="N171" s="304"/>
      <c r="O171" s="304"/>
      <c r="P171" s="47">
        <v>0</v>
      </c>
      <c r="Q171" s="75"/>
      <c r="R171" s="75"/>
    </row>
    <row r="172" spans="1:18" ht="15" customHeight="1">
      <c r="A172" s="57">
        <v>42682</v>
      </c>
      <c r="B172" s="25">
        <v>1015</v>
      </c>
      <c r="C172" s="21">
        <v>0.47</v>
      </c>
      <c r="D172" s="25">
        <v>2</v>
      </c>
      <c r="E172" s="24">
        <v>8.1999999999999993</v>
      </c>
      <c r="F172" s="25">
        <v>1</v>
      </c>
      <c r="G172" s="25">
        <v>5</v>
      </c>
      <c r="H172" s="25">
        <v>2</v>
      </c>
      <c r="I172" s="24">
        <v>5.3</v>
      </c>
      <c r="J172" s="21">
        <v>0.12</v>
      </c>
      <c r="K172" s="21">
        <v>2.2440000000000002</v>
      </c>
      <c r="L172" s="21">
        <v>5.9465999999999992</v>
      </c>
      <c r="M172" s="21">
        <v>2.2440000000000002</v>
      </c>
      <c r="N172" s="21">
        <v>0.13463999999999998</v>
      </c>
      <c r="O172" s="21">
        <v>5.61</v>
      </c>
      <c r="P172" s="47">
        <v>0</v>
      </c>
      <c r="Q172" s="75">
        <v>42698</v>
      </c>
      <c r="R172" s="75">
        <v>42712</v>
      </c>
    </row>
    <row r="173" spans="1:18">
      <c r="A173" s="57">
        <v>42683</v>
      </c>
      <c r="B173" s="25">
        <v>1354</v>
      </c>
      <c r="C173" s="302"/>
      <c r="D173" s="336"/>
      <c r="E173" s="305"/>
      <c r="F173" s="336"/>
      <c r="G173" s="336"/>
      <c r="H173" s="336"/>
      <c r="I173" s="305"/>
      <c r="J173" s="302"/>
      <c r="K173" s="302"/>
      <c r="L173" s="302"/>
      <c r="M173" s="302"/>
      <c r="N173" s="302"/>
      <c r="O173" s="302"/>
      <c r="P173" s="47">
        <v>0</v>
      </c>
      <c r="Q173" s="75"/>
      <c r="R173" s="75"/>
    </row>
    <row r="174" spans="1:18">
      <c r="A174" s="57">
        <v>42684</v>
      </c>
      <c r="B174" s="25">
        <v>1095</v>
      </c>
      <c r="C174" s="303"/>
      <c r="D174" s="337"/>
      <c r="E174" s="306"/>
      <c r="F174" s="337"/>
      <c r="G174" s="337"/>
      <c r="H174" s="337"/>
      <c r="I174" s="306"/>
      <c r="J174" s="303"/>
      <c r="K174" s="303"/>
      <c r="L174" s="303"/>
      <c r="M174" s="303"/>
      <c r="N174" s="303"/>
      <c r="O174" s="303"/>
      <c r="P174" s="47">
        <v>27</v>
      </c>
      <c r="Q174" s="75"/>
      <c r="R174" s="75"/>
    </row>
    <row r="175" spans="1:18">
      <c r="A175" s="57">
        <v>42685</v>
      </c>
      <c r="B175" s="25">
        <v>835</v>
      </c>
      <c r="C175" s="303"/>
      <c r="D175" s="337"/>
      <c r="E175" s="306"/>
      <c r="F175" s="337"/>
      <c r="G175" s="337"/>
      <c r="H175" s="337"/>
      <c r="I175" s="306"/>
      <c r="J175" s="303"/>
      <c r="K175" s="303"/>
      <c r="L175" s="303"/>
      <c r="M175" s="303"/>
      <c r="N175" s="303"/>
      <c r="O175" s="303"/>
      <c r="P175" s="47">
        <v>0</v>
      </c>
      <c r="Q175" s="75"/>
      <c r="R175" s="75"/>
    </row>
    <row r="176" spans="1:18">
      <c r="A176" s="57">
        <v>42686</v>
      </c>
      <c r="B176" s="25">
        <v>1464</v>
      </c>
      <c r="C176" s="303"/>
      <c r="D176" s="337"/>
      <c r="E176" s="306"/>
      <c r="F176" s="337"/>
      <c r="G176" s="337"/>
      <c r="H176" s="337"/>
      <c r="I176" s="306"/>
      <c r="J176" s="303"/>
      <c r="K176" s="303"/>
      <c r="L176" s="303"/>
      <c r="M176" s="303"/>
      <c r="N176" s="303"/>
      <c r="O176" s="303"/>
      <c r="P176" s="47">
        <v>0</v>
      </c>
      <c r="Q176" s="75"/>
      <c r="R176" s="75"/>
    </row>
    <row r="177" spans="1:18">
      <c r="A177" s="57">
        <v>42687</v>
      </c>
      <c r="B177" s="25">
        <v>1578</v>
      </c>
      <c r="C177" s="303"/>
      <c r="D177" s="337"/>
      <c r="E177" s="306"/>
      <c r="F177" s="337"/>
      <c r="G177" s="337"/>
      <c r="H177" s="337"/>
      <c r="I177" s="306"/>
      <c r="J177" s="303"/>
      <c r="K177" s="303"/>
      <c r="L177" s="303"/>
      <c r="M177" s="303"/>
      <c r="N177" s="303"/>
      <c r="O177" s="303"/>
      <c r="P177" s="47">
        <v>5</v>
      </c>
      <c r="Q177" s="75"/>
      <c r="R177" s="75"/>
    </row>
    <row r="178" spans="1:18">
      <c r="A178" s="57">
        <v>42688</v>
      </c>
      <c r="B178" s="25">
        <v>1072</v>
      </c>
      <c r="C178" s="304"/>
      <c r="D178" s="338"/>
      <c r="E178" s="307"/>
      <c r="F178" s="338"/>
      <c r="G178" s="338"/>
      <c r="H178" s="338"/>
      <c r="I178" s="307"/>
      <c r="J178" s="304"/>
      <c r="K178" s="304"/>
      <c r="L178" s="304"/>
      <c r="M178" s="304"/>
      <c r="N178" s="304"/>
      <c r="O178" s="304"/>
      <c r="P178" s="47">
        <v>0</v>
      </c>
      <c r="Q178" s="75"/>
      <c r="R178" s="75"/>
    </row>
    <row r="179" spans="1:18" ht="15" customHeight="1">
      <c r="A179" s="57">
        <v>42689</v>
      </c>
      <c r="B179" s="25">
        <v>1190</v>
      </c>
      <c r="C179" s="110"/>
      <c r="D179" s="68"/>
      <c r="E179" s="77"/>
      <c r="F179" s="68"/>
      <c r="G179" s="68"/>
      <c r="H179" s="68"/>
      <c r="I179" s="77"/>
      <c r="J179" s="110"/>
      <c r="K179" s="110" t="str">
        <f>IF(C179&gt;0,C179*'[4]Operations INPUT'!#REF!/1000,"")</f>
        <v/>
      </c>
      <c r="L179" s="110" t="str">
        <f>IF(H179&gt;0,H179*'[4]Operations INPUT'!#REF!/1000,"")</f>
        <v/>
      </c>
      <c r="M179" s="110"/>
      <c r="N179" s="110"/>
      <c r="O179" s="110"/>
      <c r="P179" s="47">
        <v>1</v>
      </c>
      <c r="Q179" s="75"/>
      <c r="R179" s="75"/>
    </row>
    <row r="180" spans="1:18">
      <c r="A180" s="57">
        <v>42690</v>
      </c>
      <c r="B180" s="25">
        <v>1249</v>
      </c>
      <c r="C180" s="302"/>
      <c r="D180" s="336"/>
      <c r="E180" s="305"/>
      <c r="F180" s="336"/>
      <c r="G180" s="336"/>
      <c r="H180" s="336"/>
      <c r="I180" s="305"/>
      <c r="J180" s="302"/>
      <c r="K180" s="302"/>
      <c r="L180" s="302"/>
      <c r="M180" s="302"/>
      <c r="N180" s="302"/>
      <c r="O180" s="302"/>
      <c r="P180" s="47">
        <v>3</v>
      </c>
      <c r="Q180" s="75"/>
      <c r="R180" s="75"/>
    </row>
    <row r="181" spans="1:18">
      <c r="A181" s="57">
        <v>42691</v>
      </c>
      <c r="B181" s="25">
        <v>1037</v>
      </c>
      <c r="C181" s="303"/>
      <c r="D181" s="337"/>
      <c r="E181" s="306"/>
      <c r="F181" s="337"/>
      <c r="G181" s="337"/>
      <c r="H181" s="337"/>
      <c r="I181" s="306"/>
      <c r="J181" s="303"/>
      <c r="K181" s="303"/>
      <c r="L181" s="303"/>
      <c r="M181" s="303"/>
      <c r="N181" s="303"/>
      <c r="O181" s="303"/>
      <c r="P181" s="47">
        <v>2</v>
      </c>
      <c r="Q181" s="75"/>
      <c r="R181" s="75"/>
    </row>
    <row r="182" spans="1:18">
      <c r="A182" s="57">
        <v>42692</v>
      </c>
      <c r="B182" s="25">
        <v>861</v>
      </c>
      <c r="C182" s="303"/>
      <c r="D182" s="337"/>
      <c r="E182" s="306"/>
      <c r="F182" s="337"/>
      <c r="G182" s="337"/>
      <c r="H182" s="337"/>
      <c r="I182" s="306"/>
      <c r="J182" s="303"/>
      <c r="K182" s="303"/>
      <c r="L182" s="303"/>
      <c r="M182" s="303"/>
      <c r="N182" s="303"/>
      <c r="O182" s="303"/>
      <c r="P182" s="47">
        <v>0</v>
      </c>
      <c r="Q182" s="75"/>
      <c r="R182" s="75"/>
    </row>
    <row r="183" spans="1:18">
      <c r="A183" s="57">
        <v>42693</v>
      </c>
      <c r="B183" s="25">
        <v>1312</v>
      </c>
      <c r="C183" s="303"/>
      <c r="D183" s="337"/>
      <c r="E183" s="306"/>
      <c r="F183" s="337"/>
      <c r="G183" s="337"/>
      <c r="H183" s="337"/>
      <c r="I183" s="306"/>
      <c r="J183" s="303"/>
      <c r="K183" s="303"/>
      <c r="L183" s="303"/>
      <c r="M183" s="303"/>
      <c r="N183" s="303"/>
      <c r="O183" s="303"/>
      <c r="P183" s="47">
        <v>0</v>
      </c>
      <c r="Q183" s="75"/>
      <c r="R183" s="75"/>
    </row>
    <row r="184" spans="1:18">
      <c r="A184" s="57">
        <v>42694</v>
      </c>
      <c r="B184" s="25">
        <v>1174</v>
      </c>
      <c r="C184" s="303"/>
      <c r="D184" s="337"/>
      <c r="E184" s="306"/>
      <c r="F184" s="337"/>
      <c r="G184" s="337"/>
      <c r="H184" s="337"/>
      <c r="I184" s="306"/>
      <c r="J184" s="303"/>
      <c r="K184" s="303"/>
      <c r="L184" s="303"/>
      <c r="M184" s="303"/>
      <c r="N184" s="303"/>
      <c r="O184" s="303"/>
      <c r="P184" s="47">
        <v>0</v>
      </c>
      <c r="Q184" s="75"/>
      <c r="R184" s="75"/>
    </row>
    <row r="185" spans="1:18">
      <c r="A185" s="57">
        <v>42695</v>
      </c>
      <c r="B185" s="25">
        <v>1201</v>
      </c>
      <c r="C185" s="304"/>
      <c r="D185" s="338"/>
      <c r="E185" s="307"/>
      <c r="F185" s="338"/>
      <c r="G185" s="338"/>
      <c r="H185" s="338"/>
      <c r="I185" s="307"/>
      <c r="J185" s="304"/>
      <c r="K185" s="304"/>
      <c r="L185" s="304"/>
      <c r="M185" s="304"/>
      <c r="N185" s="304"/>
      <c r="O185" s="304"/>
      <c r="P185" s="47">
        <v>0</v>
      </c>
      <c r="Q185" s="75"/>
      <c r="R185" s="75"/>
    </row>
    <row r="186" spans="1:18" ht="15" customHeight="1">
      <c r="A186" s="57">
        <v>42696</v>
      </c>
      <c r="B186" s="25">
        <v>1227</v>
      </c>
      <c r="C186" s="21">
        <v>0.77</v>
      </c>
      <c r="D186" s="25" t="s">
        <v>43</v>
      </c>
      <c r="E186" s="24">
        <v>6.9</v>
      </c>
      <c r="F186" s="25" t="s">
        <v>44</v>
      </c>
      <c r="G186" s="25">
        <v>5</v>
      </c>
      <c r="H186" s="25">
        <v>2</v>
      </c>
      <c r="I186" s="24">
        <v>10</v>
      </c>
      <c r="J186" s="21">
        <v>0.13</v>
      </c>
      <c r="K186" s="21">
        <v>2.35</v>
      </c>
      <c r="L186" s="21">
        <v>11.75</v>
      </c>
      <c r="M186" s="21">
        <v>2.35</v>
      </c>
      <c r="N186" s="21">
        <v>0.15275</v>
      </c>
      <c r="O186" s="21">
        <v>5.875</v>
      </c>
      <c r="P186" s="47">
        <v>0</v>
      </c>
      <c r="Q186" s="75">
        <v>42704</v>
      </c>
      <c r="R186" s="75">
        <v>42712</v>
      </c>
    </row>
    <row r="187" spans="1:18">
      <c r="A187" s="57">
        <v>42697</v>
      </c>
      <c r="B187" s="25">
        <v>634</v>
      </c>
      <c r="C187" s="302"/>
      <c r="D187" s="336"/>
      <c r="E187" s="305"/>
      <c r="F187" s="336"/>
      <c r="G187" s="336"/>
      <c r="H187" s="336"/>
      <c r="I187" s="305"/>
      <c r="J187" s="302"/>
      <c r="K187" s="302"/>
      <c r="L187" s="302"/>
      <c r="M187" s="302"/>
      <c r="N187" s="302"/>
      <c r="O187" s="302"/>
      <c r="P187" s="47">
        <v>0</v>
      </c>
      <c r="Q187" s="75"/>
      <c r="R187" s="75"/>
    </row>
    <row r="188" spans="1:18">
      <c r="A188" s="57">
        <v>42698</v>
      </c>
      <c r="B188" s="25">
        <v>483</v>
      </c>
      <c r="C188" s="303"/>
      <c r="D188" s="337"/>
      <c r="E188" s="306"/>
      <c r="F188" s="337"/>
      <c r="G188" s="337"/>
      <c r="H188" s="337"/>
      <c r="I188" s="306"/>
      <c r="J188" s="303"/>
      <c r="K188" s="303"/>
      <c r="L188" s="303"/>
      <c r="M188" s="303"/>
      <c r="N188" s="303"/>
      <c r="O188" s="303"/>
      <c r="P188" s="47">
        <v>0</v>
      </c>
      <c r="Q188" s="75"/>
      <c r="R188" s="75"/>
    </row>
    <row r="189" spans="1:18">
      <c r="A189" s="57">
        <v>42699</v>
      </c>
      <c r="B189" s="25">
        <v>1351</v>
      </c>
      <c r="C189" s="303"/>
      <c r="D189" s="337"/>
      <c r="E189" s="306"/>
      <c r="F189" s="337"/>
      <c r="G189" s="337"/>
      <c r="H189" s="337"/>
      <c r="I189" s="306"/>
      <c r="J189" s="303"/>
      <c r="K189" s="303"/>
      <c r="L189" s="303"/>
      <c r="M189" s="303"/>
      <c r="N189" s="303"/>
      <c r="O189" s="303"/>
      <c r="P189" s="47">
        <v>0</v>
      </c>
      <c r="Q189" s="75"/>
      <c r="R189" s="75"/>
    </row>
    <row r="190" spans="1:18">
      <c r="A190" s="57">
        <v>42700</v>
      </c>
      <c r="B190" s="25">
        <v>659</v>
      </c>
      <c r="C190" s="303"/>
      <c r="D190" s="337"/>
      <c r="E190" s="306"/>
      <c r="F190" s="337"/>
      <c r="G190" s="337"/>
      <c r="H190" s="337"/>
      <c r="I190" s="306"/>
      <c r="J190" s="303"/>
      <c r="K190" s="303"/>
      <c r="L190" s="303"/>
      <c r="M190" s="303"/>
      <c r="N190" s="303"/>
      <c r="O190" s="303"/>
      <c r="P190" s="47">
        <v>0</v>
      </c>
      <c r="Q190" s="75"/>
      <c r="R190" s="75"/>
    </row>
    <row r="191" spans="1:18">
      <c r="A191" s="57">
        <v>42701</v>
      </c>
      <c r="B191" s="25">
        <v>1499</v>
      </c>
      <c r="C191" s="303"/>
      <c r="D191" s="337"/>
      <c r="E191" s="306"/>
      <c r="F191" s="337"/>
      <c r="G191" s="337"/>
      <c r="H191" s="337"/>
      <c r="I191" s="306"/>
      <c r="J191" s="303"/>
      <c r="K191" s="303"/>
      <c r="L191" s="303"/>
      <c r="M191" s="303"/>
      <c r="N191" s="303"/>
      <c r="O191" s="303"/>
      <c r="P191" s="47">
        <v>0</v>
      </c>
      <c r="Q191" s="75"/>
      <c r="R191" s="75"/>
    </row>
    <row r="192" spans="1:18">
      <c r="A192" s="57">
        <v>42702</v>
      </c>
      <c r="B192" s="25">
        <v>1114</v>
      </c>
      <c r="C192" s="304"/>
      <c r="D192" s="338"/>
      <c r="E192" s="307"/>
      <c r="F192" s="338"/>
      <c r="G192" s="338"/>
      <c r="H192" s="338"/>
      <c r="I192" s="307"/>
      <c r="J192" s="304"/>
      <c r="K192" s="304"/>
      <c r="L192" s="304"/>
      <c r="M192" s="304"/>
      <c r="N192" s="304"/>
      <c r="O192" s="304"/>
      <c r="P192" s="47">
        <v>0</v>
      </c>
      <c r="Q192" s="75"/>
      <c r="R192" s="75"/>
    </row>
    <row r="193" spans="1:18" ht="15" customHeight="1">
      <c r="A193" s="57">
        <v>42703</v>
      </c>
      <c r="B193" s="25">
        <v>1163</v>
      </c>
      <c r="C193" s="110"/>
      <c r="D193" s="68"/>
      <c r="E193" s="77"/>
      <c r="F193" s="68"/>
      <c r="G193" s="68"/>
      <c r="H193" s="68"/>
      <c r="I193" s="77"/>
      <c r="J193" s="110"/>
      <c r="K193" s="110" t="str">
        <f>IF(C193&gt;0,C193*'[4]Operations INPUT'!#REF!/1000,"")</f>
        <v/>
      </c>
      <c r="L193" s="110" t="str">
        <f>IF(H193&gt;0,H193*'[4]Operations INPUT'!#REF!/1000,"")</f>
        <v/>
      </c>
      <c r="M193" s="110"/>
      <c r="N193" s="110"/>
      <c r="O193" s="110"/>
      <c r="P193" s="47">
        <v>8</v>
      </c>
      <c r="Q193" s="75"/>
      <c r="R193" s="75"/>
    </row>
    <row r="194" spans="1:18">
      <c r="A194" s="57">
        <v>42704</v>
      </c>
      <c r="B194" s="25">
        <v>1211</v>
      </c>
      <c r="C194" s="302"/>
      <c r="D194" s="336"/>
      <c r="E194" s="305"/>
      <c r="F194" s="336"/>
      <c r="G194" s="336"/>
      <c r="H194" s="336"/>
      <c r="I194" s="305"/>
      <c r="J194" s="302"/>
      <c r="K194" s="302"/>
      <c r="L194" s="302"/>
      <c r="M194" s="302"/>
      <c r="N194" s="302"/>
      <c r="O194" s="302"/>
      <c r="P194" s="47">
        <v>0</v>
      </c>
      <c r="Q194" s="75"/>
      <c r="R194" s="75"/>
    </row>
    <row r="195" spans="1:18">
      <c r="A195" s="57">
        <v>42705</v>
      </c>
      <c r="B195" s="25">
        <v>1033</v>
      </c>
      <c r="C195" s="303"/>
      <c r="D195" s="337"/>
      <c r="E195" s="306"/>
      <c r="F195" s="337"/>
      <c r="G195" s="337"/>
      <c r="H195" s="337"/>
      <c r="I195" s="306"/>
      <c r="J195" s="303"/>
      <c r="K195" s="303"/>
      <c r="L195" s="303"/>
      <c r="M195" s="303"/>
      <c r="N195" s="303"/>
      <c r="O195" s="303"/>
      <c r="P195" s="47">
        <v>0</v>
      </c>
      <c r="Q195" s="75"/>
      <c r="R195" s="75"/>
    </row>
    <row r="196" spans="1:18">
      <c r="A196" s="57">
        <v>42706</v>
      </c>
      <c r="B196" s="25">
        <v>1176</v>
      </c>
      <c r="C196" s="303"/>
      <c r="D196" s="337"/>
      <c r="E196" s="306"/>
      <c r="F196" s="337"/>
      <c r="G196" s="337"/>
      <c r="H196" s="337"/>
      <c r="I196" s="306"/>
      <c r="J196" s="303"/>
      <c r="K196" s="303"/>
      <c r="L196" s="303"/>
      <c r="M196" s="303"/>
      <c r="N196" s="303"/>
      <c r="O196" s="303"/>
      <c r="P196" s="47">
        <v>1</v>
      </c>
      <c r="Q196" s="75"/>
      <c r="R196" s="75"/>
    </row>
    <row r="197" spans="1:18">
      <c r="A197" s="57">
        <v>42707</v>
      </c>
      <c r="B197" s="25">
        <v>1121</v>
      </c>
      <c r="C197" s="303"/>
      <c r="D197" s="337"/>
      <c r="E197" s="306"/>
      <c r="F197" s="337"/>
      <c r="G197" s="337"/>
      <c r="H197" s="337"/>
      <c r="I197" s="306"/>
      <c r="J197" s="303"/>
      <c r="K197" s="303"/>
      <c r="L197" s="303"/>
      <c r="M197" s="303"/>
      <c r="N197" s="303"/>
      <c r="O197" s="303"/>
      <c r="P197" s="47">
        <v>0</v>
      </c>
      <c r="Q197" s="75"/>
      <c r="R197" s="75"/>
    </row>
    <row r="198" spans="1:18">
      <c r="A198" s="57">
        <v>42708</v>
      </c>
      <c r="B198" s="25">
        <v>1324</v>
      </c>
      <c r="C198" s="303"/>
      <c r="D198" s="337"/>
      <c r="E198" s="306"/>
      <c r="F198" s="337"/>
      <c r="G198" s="337"/>
      <c r="H198" s="337"/>
      <c r="I198" s="306"/>
      <c r="J198" s="303"/>
      <c r="K198" s="303"/>
      <c r="L198" s="303"/>
      <c r="M198" s="303"/>
      <c r="N198" s="303"/>
      <c r="O198" s="303"/>
      <c r="P198" s="47">
        <v>4</v>
      </c>
      <c r="Q198" s="75"/>
      <c r="R198" s="75"/>
    </row>
    <row r="199" spans="1:18">
      <c r="A199" s="57">
        <v>42709</v>
      </c>
      <c r="B199" s="25">
        <v>1157</v>
      </c>
      <c r="C199" s="304"/>
      <c r="D199" s="338"/>
      <c r="E199" s="307"/>
      <c r="F199" s="338"/>
      <c r="G199" s="338"/>
      <c r="H199" s="338"/>
      <c r="I199" s="307"/>
      <c r="J199" s="304"/>
      <c r="K199" s="304"/>
      <c r="L199" s="304"/>
      <c r="M199" s="304"/>
      <c r="N199" s="304"/>
      <c r="O199" s="304"/>
      <c r="P199" s="47">
        <v>0</v>
      </c>
      <c r="Q199" s="75"/>
      <c r="R199" s="75"/>
    </row>
    <row r="200" spans="1:18" ht="15" customHeight="1">
      <c r="A200" s="57">
        <v>42710</v>
      </c>
      <c r="B200" s="25">
        <v>1177</v>
      </c>
      <c r="C200" s="21">
        <v>0.49</v>
      </c>
      <c r="D200" s="25">
        <v>2</v>
      </c>
      <c r="E200" s="24">
        <v>7.7</v>
      </c>
      <c r="F200" s="25">
        <v>1</v>
      </c>
      <c r="G200" s="25">
        <v>9</v>
      </c>
      <c r="H200" s="25">
        <v>4</v>
      </c>
      <c r="I200" s="24">
        <v>6.3</v>
      </c>
      <c r="J200" s="21">
        <v>0.17</v>
      </c>
      <c r="K200" s="21">
        <v>5.3360000000000003</v>
      </c>
      <c r="L200" s="21">
        <v>8.4041999999999994</v>
      </c>
      <c r="M200" s="21">
        <v>2.6680000000000001</v>
      </c>
      <c r="N200" s="21">
        <v>0.22678000000000004</v>
      </c>
      <c r="O200" s="21">
        <v>12.006</v>
      </c>
      <c r="P200" s="47">
        <v>0</v>
      </c>
      <c r="Q200" s="75">
        <v>42719</v>
      </c>
      <c r="R200" s="75">
        <v>42733</v>
      </c>
    </row>
    <row r="201" spans="1:18">
      <c r="A201" s="57">
        <v>42711</v>
      </c>
      <c r="B201" s="25">
        <v>1363</v>
      </c>
      <c r="C201" s="302"/>
      <c r="D201" s="336"/>
      <c r="E201" s="305"/>
      <c r="F201" s="336"/>
      <c r="G201" s="336"/>
      <c r="H201" s="336"/>
      <c r="I201" s="305"/>
      <c r="J201" s="302"/>
      <c r="K201" s="302"/>
      <c r="L201" s="302"/>
      <c r="M201" s="302"/>
      <c r="N201" s="302"/>
      <c r="O201" s="302"/>
      <c r="P201" s="47">
        <v>21</v>
      </c>
      <c r="Q201" s="75"/>
      <c r="R201" s="75"/>
    </row>
    <row r="202" spans="1:18">
      <c r="A202" s="57">
        <v>42712</v>
      </c>
      <c r="B202" s="25">
        <v>1164</v>
      </c>
      <c r="C202" s="303"/>
      <c r="D202" s="337"/>
      <c r="E202" s="306"/>
      <c r="F202" s="337"/>
      <c r="G202" s="337"/>
      <c r="H202" s="337"/>
      <c r="I202" s="306"/>
      <c r="J202" s="303"/>
      <c r="K202" s="303"/>
      <c r="L202" s="303"/>
      <c r="M202" s="303"/>
      <c r="N202" s="303"/>
      <c r="O202" s="303"/>
      <c r="P202" s="47">
        <v>0</v>
      </c>
      <c r="Q202" s="75"/>
      <c r="R202" s="75"/>
    </row>
    <row r="203" spans="1:18">
      <c r="A203" s="57">
        <v>42713</v>
      </c>
      <c r="B203" s="25">
        <v>1743</v>
      </c>
      <c r="C203" s="303"/>
      <c r="D203" s="337"/>
      <c r="E203" s="306"/>
      <c r="F203" s="337"/>
      <c r="G203" s="337"/>
      <c r="H203" s="337"/>
      <c r="I203" s="306"/>
      <c r="J203" s="303"/>
      <c r="K203" s="303"/>
      <c r="L203" s="303"/>
      <c r="M203" s="303"/>
      <c r="N203" s="303"/>
      <c r="O203" s="303"/>
      <c r="P203" s="47">
        <v>15</v>
      </c>
      <c r="Q203" s="75"/>
      <c r="R203" s="75"/>
    </row>
    <row r="204" spans="1:18">
      <c r="A204" s="57">
        <v>42714</v>
      </c>
      <c r="B204" s="25">
        <v>1598</v>
      </c>
      <c r="C204" s="303"/>
      <c r="D204" s="337"/>
      <c r="E204" s="306"/>
      <c r="F204" s="337"/>
      <c r="G204" s="337"/>
      <c r="H204" s="337"/>
      <c r="I204" s="306"/>
      <c r="J204" s="303"/>
      <c r="K204" s="303"/>
      <c r="L204" s="303"/>
      <c r="M204" s="303"/>
      <c r="N204" s="303"/>
      <c r="O204" s="303"/>
      <c r="P204" s="47">
        <v>7</v>
      </c>
      <c r="Q204" s="75"/>
      <c r="R204" s="75"/>
    </row>
    <row r="205" spans="1:18">
      <c r="A205" s="57">
        <v>42715</v>
      </c>
      <c r="B205" s="25">
        <v>1336</v>
      </c>
      <c r="C205" s="303"/>
      <c r="D205" s="337"/>
      <c r="E205" s="306"/>
      <c r="F205" s="337"/>
      <c r="G205" s="337"/>
      <c r="H205" s="337"/>
      <c r="I205" s="306"/>
      <c r="J205" s="303"/>
      <c r="K205" s="303"/>
      <c r="L205" s="303"/>
      <c r="M205" s="303"/>
      <c r="N205" s="303"/>
      <c r="O205" s="303"/>
      <c r="P205" s="47">
        <v>0</v>
      </c>
      <c r="Q205" s="75"/>
      <c r="R205" s="75"/>
    </row>
    <row r="206" spans="1:18">
      <c r="A206" s="57">
        <v>42716</v>
      </c>
      <c r="B206" s="25">
        <v>1189</v>
      </c>
      <c r="C206" s="304"/>
      <c r="D206" s="338"/>
      <c r="E206" s="307"/>
      <c r="F206" s="338"/>
      <c r="G206" s="338"/>
      <c r="H206" s="338"/>
      <c r="I206" s="307"/>
      <c r="J206" s="304"/>
      <c r="K206" s="304"/>
      <c r="L206" s="304"/>
      <c r="M206" s="304"/>
      <c r="N206" s="304"/>
      <c r="O206" s="304"/>
      <c r="P206" s="47">
        <v>0</v>
      </c>
      <c r="Q206" s="75"/>
      <c r="R206" s="75"/>
    </row>
    <row r="207" spans="1:18" ht="15" customHeight="1">
      <c r="A207" s="57">
        <v>42717</v>
      </c>
      <c r="B207" s="25">
        <v>1225</v>
      </c>
      <c r="C207" s="110"/>
      <c r="D207" s="68"/>
      <c r="E207" s="77"/>
      <c r="F207" s="68"/>
      <c r="G207" s="68"/>
      <c r="H207" s="68"/>
      <c r="I207" s="77"/>
      <c r="J207" s="110"/>
      <c r="K207" s="110" t="str">
        <f>IF(C207&gt;0,C207*'[4]Operations INPUT'!#REF!/1000,"")</f>
        <v/>
      </c>
      <c r="L207" s="110" t="str">
        <f>IF(H207&gt;0,H207*'[4]Operations INPUT'!#REF!/1000,"")</f>
        <v/>
      </c>
      <c r="M207" s="110"/>
      <c r="N207" s="110"/>
      <c r="O207" s="110"/>
      <c r="P207" s="47">
        <v>0</v>
      </c>
      <c r="Q207" s="75"/>
      <c r="R207" s="75"/>
    </row>
    <row r="208" spans="1:18">
      <c r="A208" s="57">
        <v>42718</v>
      </c>
      <c r="B208" s="25">
        <v>1243</v>
      </c>
      <c r="C208" s="302"/>
      <c r="D208" s="302"/>
      <c r="E208" s="302"/>
      <c r="F208" s="302"/>
      <c r="G208" s="302"/>
      <c r="H208" s="302"/>
      <c r="I208" s="302"/>
      <c r="J208" s="302"/>
      <c r="K208" s="302"/>
      <c r="L208" s="302"/>
      <c r="M208" s="302"/>
      <c r="N208" s="302"/>
      <c r="O208" s="302"/>
      <c r="P208" s="47">
        <v>0</v>
      </c>
      <c r="Q208" s="75"/>
      <c r="R208" s="75"/>
    </row>
    <row r="209" spans="1:18">
      <c r="A209" s="57">
        <v>42719</v>
      </c>
      <c r="B209" s="25">
        <v>1261</v>
      </c>
      <c r="C209" s="304"/>
      <c r="D209" s="304"/>
      <c r="E209" s="304"/>
      <c r="F209" s="304"/>
      <c r="G209" s="304"/>
      <c r="H209" s="304"/>
      <c r="I209" s="304"/>
      <c r="J209" s="304"/>
      <c r="K209" s="304"/>
      <c r="L209" s="304"/>
      <c r="M209" s="304"/>
      <c r="N209" s="304"/>
      <c r="O209" s="304"/>
      <c r="P209" s="47">
        <v>0</v>
      </c>
      <c r="Q209" s="75"/>
      <c r="R209" s="75"/>
    </row>
    <row r="210" spans="1:18" ht="15" customHeight="1">
      <c r="A210" s="57">
        <v>42720</v>
      </c>
      <c r="B210" s="25">
        <v>1139</v>
      </c>
      <c r="C210" s="21">
        <v>0.45</v>
      </c>
      <c r="D210" s="25">
        <v>2</v>
      </c>
      <c r="E210" s="24">
        <v>7</v>
      </c>
      <c r="F210" s="25">
        <v>3</v>
      </c>
      <c r="G210" s="25">
        <v>5</v>
      </c>
      <c r="H210" s="25">
        <v>2</v>
      </c>
      <c r="I210" s="24">
        <v>5.8</v>
      </c>
      <c r="J210" s="21">
        <v>0.21</v>
      </c>
      <c r="K210" s="21">
        <v>2.4420000000000002</v>
      </c>
      <c r="L210" s="21">
        <v>7.0818000000000003</v>
      </c>
      <c r="M210" s="21">
        <v>2.4420000000000002</v>
      </c>
      <c r="N210" s="21">
        <v>0.25640999999999997</v>
      </c>
      <c r="O210" s="21">
        <v>6.1050000000000004</v>
      </c>
      <c r="P210" s="47">
        <v>0</v>
      </c>
      <c r="Q210" s="75">
        <v>42727</v>
      </c>
      <c r="R210" s="75">
        <v>42733</v>
      </c>
    </row>
    <row r="211" spans="1:18">
      <c r="A211" s="57">
        <v>42721</v>
      </c>
      <c r="B211" s="25">
        <v>1287</v>
      </c>
      <c r="C211" s="302"/>
      <c r="D211" s="302"/>
      <c r="E211" s="302"/>
      <c r="F211" s="302"/>
      <c r="G211" s="302"/>
      <c r="H211" s="302"/>
      <c r="I211" s="302"/>
      <c r="J211" s="302"/>
      <c r="K211" s="302"/>
      <c r="L211" s="302"/>
      <c r="M211" s="302"/>
      <c r="N211" s="302"/>
      <c r="O211" s="302"/>
      <c r="P211" s="47">
        <v>0</v>
      </c>
      <c r="Q211" s="75"/>
      <c r="R211" s="75"/>
    </row>
    <row r="212" spans="1:18">
      <c r="A212" s="57">
        <v>42722</v>
      </c>
      <c r="B212" s="25">
        <v>616</v>
      </c>
      <c r="C212" s="303"/>
      <c r="D212" s="303"/>
      <c r="E212" s="303"/>
      <c r="F212" s="303"/>
      <c r="G212" s="303"/>
      <c r="H212" s="303"/>
      <c r="I212" s="303"/>
      <c r="J212" s="303"/>
      <c r="K212" s="303"/>
      <c r="L212" s="303"/>
      <c r="M212" s="303"/>
      <c r="N212" s="303"/>
      <c r="O212" s="303"/>
      <c r="P212" s="47">
        <v>0</v>
      </c>
      <c r="Q212" s="75"/>
      <c r="R212" s="75"/>
    </row>
    <row r="213" spans="1:18">
      <c r="A213" s="57">
        <v>42723</v>
      </c>
      <c r="B213" s="25">
        <v>1778</v>
      </c>
      <c r="C213" s="304"/>
      <c r="D213" s="304"/>
      <c r="E213" s="304"/>
      <c r="F213" s="304"/>
      <c r="G213" s="304"/>
      <c r="H213" s="304"/>
      <c r="I213" s="304"/>
      <c r="J213" s="304"/>
      <c r="K213" s="304"/>
      <c r="L213" s="304"/>
      <c r="M213" s="304"/>
      <c r="N213" s="304"/>
      <c r="O213" s="304"/>
      <c r="P213" s="47">
        <v>0</v>
      </c>
      <c r="Q213" s="75"/>
      <c r="R213" s="75"/>
    </row>
    <row r="214" spans="1:18" ht="15" customHeight="1">
      <c r="A214" s="57">
        <v>42724</v>
      </c>
      <c r="B214" s="25">
        <v>1199</v>
      </c>
      <c r="C214" s="53"/>
      <c r="D214" s="53"/>
      <c r="E214" s="53"/>
      <c r="F214" s="53"/>
      <c r="G214" s="53"/>
      <c r="H214" s="53"/>
      <c r="I214" s="53"/>
      <c r="J214" s="53"/>
      <c r="K214" s="53"/>
      <c r="L214" s="53"/>
      <c r="M214" s="53"/>
      <c r="N214" s="53"/>
      <c r="O214" s="53"/>
      <c r="P214" s="47">
        <v>0</v>
      </c>
      <c r="Q214" s="75"/>
      <c r="R214" s="75"/>
    </row>
    <row r="215" spans="1:18">
      <c r="A215" s="57">
        <v>42725</v>
      </c>
      <c r="B215" s="25">
        <v>1141</v>
      </c>
      <c r="C215" s="302"/>
      <c r="D215" s="336"/>
      <c r="E215" s="305"/>
      <c r="F215" s="336"/>
      <c r="G215" s="336"/>
      <c r="H215" s="336"/>
      <c r="I215" s="305"/>
      <c r="J215" s="302"/>
      <c r="K215" s="302"/>
      <c r="L215" s="302"/>
      <c r="M215" s="302"/>
      <c r="N215" s="302"/>
      <c r="O215" s="302"/>
      <c r="P215" s="47">
        <v>0</v>
      </c>
      <c r="Q215" s="75"/>
      <c r="R215" s="75"/>
    </row>
    <row r="216" spans="1:18">
      <c r="A216" s="57">
        <v>42726</v>
      </c>
      <c r="B216" s="25">
        <v>990</v>
      </c>
      <c r="C216" s="303"/>
      <c r="D216" s="337"/>
      <c r="E216" s="306"/>
      <c r="F216" s="337"/>
      <c r="G216" s="337"/>
      <c r="H216" s="337"/>
      <c r="I216" s="306"/>
      <c r="J216" s="303"/>
      <c r="K216" s="303"/>
      <c r="L216" s="303"/>
      <c r="M216" s="303"/>
      <c r="N216" s="303"/>
      <c r="O216" s="303"/>
      <c r="P216" s="47">
        <v>0</v>
      </c>
      <c r="Q216" s="75"/>
      <c r="R216" s="75"/>
    </row>
    <row r="217" spans="1:18">
      <c r="A217" s="57">
        <v>42727</v>
      </c>
      <c r="B217" s="25">
        <v>1254</v>
      </c>
      <c r="C217" s="303"/>
      <c r="D217" s="337"/>
      <c r="E217" s="306"/>
      <c r="F217" s="337"/>
      <c r="G217" s="337"/>
      <c r="H217" s="337"/>
      <c r="I217" s="306"/>
      <c r="J217" s="303"/>
      <c r="K217" s="303"/>
      <c r="L217" s="303"/>
      <c r="M217" s="303"/>
      <c r="N217" s="303"/>
      <c r="O217" s="303"/>
      <c r="P217" s="47">
        <v>0</v>
      </c>
      <c r="Q217" s="75"/>
      <c r="R217" s="75"/>
    </row>
    <row r="218" spans="1:18">
      <c r="A218" s="57">
        <v>42728</v>
      </c>
      <c r="B218" s="25">
        <v>1316</v>
      </c>
      <c r="C218" s="303"/>
      <c r="D218" s="337"/>
      <c r="E218" s="306"/>
      <c r="F218" s="337"/>
      <c r="G218" s="337"/>
      <c r="H218" s="337"/>
      <c r="I218" s="306"/>
      <c r="J218" s="303"/>
      <c r="K218" s="303"/>
      <c r="L218" s="303"/>
      <c r="M218" s="303"/>
      <c r="N218" s="303"/>
      <c r="O218" s="303"/>
      <c r="P218" s="47">
        <v>0</v>
      </c>
      <c r="Q218" s="75"/>
      <c r="R218" s="75"/>
    </row>
    <row r="219" spans="1:18">
      <c r="A219" s="57">
        <v>42729</v>
      </c>
      <c r="B219" s="25">
        <v>745</v>
      </c>
      <c r="C219" s="303"/>
      <c r="D219" s="337"/>
      <c r="E219" s="306"/>
      <c r="F219" s="337"/>
      <c r="G219" s="337"/>
      <c r="H219" s="337"/>
      <c r="I219" s="306"/>
      <c r="J219" s="303"/>
      <c r="K219" s="303"/>
      <c r="L219" s="303"/>
      <c r="M219" s="303"/>
      <c r="N219" s="303"/>
      <c r="O219" s="303"/>
      <c r="P219" s="47">
        <v>0</v>
      </c>
      <c r="Q219" s="75"/>
      <c r="R219" s="75"/>
    </row>
    <row r="220" spans="1:18">
      <c r="A220" s="57">
        <v>42730</v>
      </c>
      <c r="B220" s="25">
        <v>1325</v>
      </c>
      <c r="C220" s="304"/>
      <c r="D220" s="338"/>
      <c r="E220" s="307"/>
      <c r="F220" s="338"/>
      <c r="G220" s="338"/>
      <c r="H220" s="338"/>
      <c r="I220" s="307"/>
      <c r="J220" s="304"/>
      <c r="K220" s="304"/>
      <c r="L220" s="304"/>
      <c r="M220" s="304"/>
      <c r="N220" s="304"/>
      <c r="O220" s="304"/>
      <c r="P220" s="47">
        <v>0</v>
      </c>
      <c r="Q220" s="75"/>
      <c r="R220" s="75"/>
    </row>
    <row r="221" spans="1:18" ht="15" customHeight="1">
      <c r="A221" s="57">
        <v>42731</v>
      </c>
      <c r="B221" s="25">
        <v>1447</v>
      </c>
      <c r="C221" s="110"/>
      <c r="D221" s="68"/>
      <c r="E221" s="77"/>
      <c r="F221" s="68"/>
      <c r="G221" s="68"/>
      <c r="H221" s="68"/>
      <c r="I221" s="77"/>
      <c r="J221" s="110"/>
      <c r="K221" s="110" t="str">
        <f>IF(C221&gt;0,C221*'[4]Operations INPUT'!#REF!/1000,"")</f>
        <v/>
      </c>
      <c r="L221" s="110" t="str">
        <f>IF(H221&gt;0,H221*'[4]Operations INPUT'!#REF!/1000,"")</f>
        <v/>
      </c>
      <c r="M221" s="110"/>
      <c r="N221" s="110"/>
      <c r="O221" s="110"/>
      <c r="P221" s="47">
        <v>0</v>
      </c>
      <c r="Q221" s="75"/>
      <c r="R221" s="75"/>
    </row>
    <row r="222" spans="1:18" ht="15" customHeight="1">
      <c r="A222" s="57">
        <v>42732</v>
      </c>
      <c r="B222" s="25">
        <v>1405</v>
      </c>
      <c r="C222" s="100"/>
      <c r="D222" s="100"/>
      <c r="E222" s="100"/>
      <c r="F222" s="100"/>
      <c r="G222" s="100"/>
      <c r="H222" s="100"/>
      <c r="I222" s="100"/>
      <c r="J222" s="100"/>
      <c r="K222" s="100"/>
      <c r="L222" s="100"/>
      <c r="M222" s="100"/>
      <c r="N222" s="100"/>
      <c r="O222" s="100"/>
      <c r="P222" s="47">
        <v>0</v>
      </c>
      <c r="Q222" s="75"/>
      <c r="R222" s="75"/>
    </row>
    <row r="223" spans="1:18" ht="15" customHeight="1">
      <c r="A223" s="57">
        <v>42733</v>
      </c>
      <c r="B223" s="25">
        <v>1346</v>
      </c>
      <c r="C223" s="91"/>
      <c r="D223" s="91"/>
      <c r="E223" s="91"/>
      <c r="F223" s="91"/>
      <c r="G223" s="91"/>
      <c r="H223" s="91"/>
      <c r="I223" s="91"/>
      <c r="J223" s="91"/>
      <c r="K223" s="91"/>
      <c r="L223" s="91"/>
      <c r="M223" s="91"/>
      <c r="N223" s="91"/>
      <c r="O223" s="91"/>
      <c r="P223" s="47">
        <v>0</v>
      </c>
      <c r="Q223" s="75"/>
      <c r="R223" s="75"/>
    </row>
    <row r="224" spans="1:18" ht="15" customHeight="1">
      <c r="A224" s="57">
        <v>42734</v>
      </c>
      <c r="B224" s="25">
        <v>1502</v>
      </c>
      <c r="C224" s="91"/>
      <c r="D224" s="91"/>
      <c r="E224" s="91"/>
      <c r="F224" s="91"/>
      <c r="G224" s="91"/>
      <c r="H224" s="91"/>
      <c r="I224" s="91"/>
      <c r="J224" s="91"/>
      <c r="K224" s="91"/>
      <c r="L224" s="91"/>
      <c r="M224" s="91"/>
      <c r="N224" s="91"/>
      <c r="O224" s="91"/>
      <c r="P224" s="47">
        <v>0</v>
      </c>
      <c r="Q224" s="75"/>
      <c r="R224" s="75"/>
    </row>
    <row r="225" spans="1:18" ht="15" customHeight="1">
      <c r="A225" s="57">
        <v>42735</v>
      </c>
      <c r="B225" s="25">
        <v>943</v>
      </c>
      <c r="C225" s="91"/>
      <c r="D225" s="91"/>
      <c r="E225" s="91"/>
      <c r="F225" s="91"/>
      <c r="G225" s="91"/>
      <c r="H225" s="91"/>
      <c r="I225" s="91"/>
      <c r="J225" s="91"/>
      <c r="K225" s="91"/>
      <c r="L225" s="91"/>
      <c r="M225" s="91"/>
      <c r="N225" s="91"/>
      <c r="O225" s="91"/>
      <c r="P225" s="47">
        <v>0</v>
      </c>
      <c r="Q225" s="75"/>
      <c r="R225" s="75"/>
    </row>
    <row r="226" spans="1:18" ht="15" customHeight="1">
      <c r="A226" s="57">
        <v>42736</v>
      </c>
      <c r="B226" s="25">
        <v>1722</v>
      </c>
      <c r="C226" s="91"/>
      <c r="D226" s="91"/>
      <c r="E226" s="91"/>
      <c r="F226" s="91"/>
      <c r="G226" s="91"/>
      <c r="H226" s="91"/>
      <c r="I226" s="91"/>
      <c r="J226" s="91"/>
      <c r="K226" s="91"/>
      <c r="L226" s="91"/>
      <c r="M226" s="91"/>
      <c r="N226" s="91"/>
      <c r="O226" s="91"/>
      <c r="P226" s="47">
        <v>0</v>
      </c>
      <c r="Q226" s="75"/>
      <c r="R226" s="75"/>
    </row>
    <row r="227" spans="1:18" ht="15" customHeight="1">
      <c r="A227" s="57">
        <v>42737</v>
      </c>
      <c r="B227" s="25">
        <v>1099</v>
      </c>
      <c r="C227" s="73">
        <v>5.4</v>
      </c>
      <c r="D227" s="25"/>
      <c r="E227" s="24"/>
      <c r="F227" s="25"/>
      <c r="G227" s="25"/>
      <c r="H227" s="25">
        <v>2</v>
      </c>
      <c r="I227" s="24">
        <v>11</v>
      </c>
      <c r="J227" s="21">
        <v>0.12</v>
      </c>
      <c r="K227" s="21">
        <v>2.99</v>
      </c>
      <c r="L227" s="21">
        <v>16.445</v>
      </c>
      <c r="M227" s="21" t="s">
        <v>45</v>
      </c>
      <c r="N227" s="21">
        <v>0.1794</v>
      </c>
      <c r="O227" s="21" t="s">
        <v>45</v>
      </c>
      <c r="P227" s="47">
        <v>0</v>
      </c>
      <c r="Q227" s="75">
        <v>42751</v>
      </c>
      <c r="R227" s="75">
        <v>42765</v>
      </c>
    </row>
    <row r="228" spans="1:18" ht="15" customHeight="1">
      <c r="A228" s="57">
        <v>42738</v>
      </c>
      <c r="B228" s="25">
        <v>352</v>
      </c>
      <c r="C228" s="21">
        <v>1.5</v>
      </c>
      <c r="D228" s="25">
        <v>2</v>
      </c>
      <c r="E228" s="24">
        <v>7</v>
      </c>
      <c r="F228" s="25">
        <v>1</v>
      </c>
      <c r="G228" s="25">
        <v>3</v>
      </c>
      <c r="H228" s="25">
        <v>2</v>
      </c>
      <c r="I228" s="24">
        <v>9.3000000000000007</v>
      </c>
      <c r="J228" s="21">
        <v>0.14000000000000001</v>
      </c>
      <c r="K228" s="21">
        <v>2.9860000000000002</v>
      </c>
      <c r="L228" s="21">
        <v>13.884900000000002</v>
      </c>
      <c r="M228" s="21">
        <v>2.9860000000000002</v>
      </c>
      <c r="N228" s="21">
        <v>0.20902000000000001</v>
      </c>
      <c r="O228" s="21">
        <v>4.4790000000000001</v>
      </c>
      <c r="P228" s="47">
        <v>0</v>
      </c>
      <c r="Q228" s="75">
        <v>42751</v>
      </c>
      <c r="R228" s="75">
        <v>42765</v>
      </c>
    </row>
    <row r="229" spans="1:18">
      <c r="A229" s="57">
        <v>42739</v>
      </c>
      <c r="B229" s="25">
        <v>642</v>
      </c>
      <c r="C229" s="302"/>
      <c r="D229" s="336"/>
      <c r="E229" s="305"/>
      <c r="F229" s="336"/>
      <c r="G229" s="336"/>
      <c r="H229" s="336"/>
      <c r="I229" s="305"/>
      <c r="J229" s="302"/>
      <c r="K229" s="302"/>
      <c r="L229" s="302"/>
      <c r="M229" s="302"/>
      <c r="N229" s="302"/>
      <c r="O229" s="302"/>
      <c r="P229" s="47">
        <v>23</v>
      </c>
      <c r="Q229" s="75"/>
      <c r="R229" s="75"/>
    </row>
    <row r="230" spans="1:18">
      <c r="A230" s="57">
        <v>42740</v>
      </c>
      <c r="B230" s="25">
        <v>1807</v>
      </c>
      <c r="C230" s="303"/>
      <c r="D230" s="337"/>
      <c r="E230" s="306"/>
      <c r="F230" s="337"/>
      <c r="G230" s="337"/>
      <c r="H230" s="337"/>
      <c r="I230" s="306"/>
      <c r="J230" s="303"/>
      <c r="K230" s="303"/>
      <c r="L230" s="303"/>
      <c r="M230" s="303"/>
      <c r="N230" s="303"/>
      <c r="O230" s="303"/>
      <c r="P230" s="47">
        <v>0</v>
      </c>
      <c r="Q230" s="75"/>
      <c r="R230" s="75"/>
    </row>
    <row r="231" spans="1:18">
      <c r="A231" s="57">
        <v>42741</v>
      </c>
      <c r="B231" s="25">
        <v>1506</v>
      </c>
      <c r="C231" s="303"/>
      <c r="D231" s="337"/>
      <c r="E231" s="306"/>
      <c r="F231" s="337"/>
      <c r="G231" s="337"/>
      <c r="H231" s="337"/>
      <c r="I231" s="306"/>
      <c r="J231" s="303"/>
      <c r="K231" s="303"/>
      <c r="L231" s="303"/>
      <c r="M231" s="303"/>
      <c r="N231" s="303"/>
      <c r="O231" s="303"/>
      <c r="P231" s="47">
        <v>0</v>
      </c>
      <c r="Q231" s="75"/>
      <c r="R231" s="75"/>
    </row>
    <row r="232" spans="1:18">
      <c r="A232" s="57">
        <v>42742</v>
      </c>
      <c r="B232" s="25">
        <v>1517</v>
      </c>
      <c r="C232" s="303"/>
      <c r="D232" s="337"/>
      <c r="E232" s="306"/>
      <c r="F232" s="337"/>
      <c r="G232" s="337"/>
      <c r="H232" s="337"/>
      <c r="I232" s="306"/>
      <c r="J232" s="303"/>
      <c r="K232" s="303"/>
      <c r="L232" s="303"/>
      <c r="M232" s="303"/>
      <c r="N232" s="303"/>
      <c r="O232" s="303"/>
      <c r="P232" s="47">
        <v>26</v>
      </c>
      <c r="Q232" s="75"/>
      <c r="R232" s="75"/>
    </row>
    <row r="233" spans="1:18">
      <c r="A233" s="57">
        <v>42743</v>
      </c>
      <c r="B233" s="25">
        <v>1363</v>
      </c>
      <c r="C233" s="303"/>
      <c r="D233" s="337"/>
      <c r="E233" s="306"/>
      <c r="F233" s="337"/>
      <c r="G233" s="337"/>
      <c r="H233" s="337"/>
      <c r="I233" s="306"/>
      <c r="J233" s="303"/>
      <c r="K233" s="303"/>
      <c r="L233" s="303"/>
      <c r="M233" s="303"/>
      <c r="N233" s="303"/>
      <c r="O233" s="303"/>
      <c r="P233" s="47">
        <v>9</v>
      </c>
      <c r="Q233" s="75"/>
      <c r="R233" s="75"/>
    </row>
    <row r="234" spans="1:18">
      <c r="A234" s="57">
        <v>42744</v>
      </c>
      <c r="B234" s="25">
        <v>1979</v>
      </c>
      <c r="C234" s="304"/>
      <c r="D234" s="338"/>
      <c r="E234" s="307"/>
      <c r="F234" s="338"/>
      <c r="G234" s="338"/>
      <c r="H234" s="338"/>
      <c r="I234" s="307"/>
      <c r="J234" s="304"/>
      <c r="K234" s="304"/>
      <c r="L234" s="304"/>
      <c r="M234" s="304"/>
      <c r="N234" s="304"/>
      <c r="O234" s="304"/>
      <c r="P234" s="47">
        <v>9</v>
      </c>
      <c r="Q234" s="75"/>
      <c r="R234" s="75"/>
    </row>
    <row r="235" spans="1:18" ht="15" customHeight="1">
      <c r="A235" s="57">
        <v>42745</v>
      </c>
      <c r="B235" s="25">
        <v>1609</v>
      </c>
      <c r="C235" s="110"/>
      <c r="D235" s="68"/>
      <c r="E235" s="77"/>
      <c r="F235" s="68"/>
      <c r="G235" s="68"/>
      <c r="H235" s="68"/>
      <c r="I235" s="77"/>
      <c r="J235" s="110"/>
      <c r="K235" s="110" t="str">
        <f>IF(C235&gt;0,C235*'[4]Operations INPUT'!#REF!/1000,"")</f>
        <v/>
      </c>
      <c r="L235" s="110" t="str">
        <f>IF(H235&gt;0,H235*'[4]Operations INPUT'!#REF!/1000,"")</f>
        <v/>
      </c>
      <c r="M235" s="110"/>
      <c r="N235" s="110"/>
      <c r="O235" s="110"/>
      <c r="P235" s="47">
        <v>0</v>
      </c>
      <c r="Q235" s="75"/>
      <c r="R235" s="75"/>
    </row>
    <row r="236" spans="1:18">
      <c r="A236" s="57">
        <v>42746</v>
      </c>
      <c r="B236" s="25">
        <v>1450</v>
      </c>
      <c r="C236" s="302"/>
      <c r="D236" s="302"/>
      <c r="E236" s="302"/>
      <c r="F236" s="302"/>
      <c r="G236" s="302"/>
      <c r="H236" s="302"/>
      <c r="I236" s="302"/>
      <c r="J236" s="302"/>
      <c r="K236" s="302"/>
      <c r="L236" s="302"/>
      <c r="M236" s="302"/>
      <c r="N236" s="302"/>
      <c r="O236" s="302"/>
      <c r="P236" s="47">
        <v>0</v>
      </c>
      <c r="Q236" s="75"/>
      <c r="R236" s="75"/>
    </row>
    <row r="237" spans="1:18">
      <c r="A237" s="57">
        <v>42747</v>
      </c>
      <c r="B237" s="25">
        <v>1595</v>
      </c>
      <c r="C237" s="303"/>
      <c r="D237" s="303"/>
      <c r="E237" s="303"/>
      <c r="F237" s="303"/>
      <c r="G237" s="303"/>
      <c r="H237" s="303"/>
      <c r="I237" s="303"/>
      <c r="J237" s="303"/>
      <c r="K237" s="303"/>
      <c r="L237" s="303"/>
      <c r="M237" s="303"/>
      <c r="N237" s="303"/>
      <c r="O237" s="303"/>
      <c r="P237" s="47">
        <v>3</v>
      </c>
      <c r="Q237" s="75"/>
      <c r="R237" s="75"/>
    </row>
    <row r="238" spans="1:18">
      <c r="A238" s="57">
        <v>42748</v>
      </c>
      <c r="B238" s="25">
        <v>1439</v>
      </c>
      <c r="C238" s="303"/>
      <c r="D238" s="303"/>
      <c r="E238" s="303"/>
      <c r="F238" s="303"/>
      <c r="G238" s="303"/>
      <c r="H238" s="303"/>
      <c r="I238" s="303"/>
      <c r="J238" s="303"/>
      <c r="K238" s="303"/>
      <c r="L238" s="303"/>
      <c r="M238" s="303"/>
      <c r="N238" s="303"/>
      <c r="O238" s="303"/>
      <c r="P238" s="47">
        <v>8</v>
      </c>
      <c r="Q238" s="75"/>
      <c r="R238" s="75"/>
    </row>
    <row r="239" spans="1:18">
      <c r="A239" s="57">
        <v>42749</v>
      </c>
      <c r="B239" s="25">
        <v>1718</v>
      </c>
      <c r="C239" s="303"/>
      <c r="D239" s="303"/>
      <c r="E239" s="303"/>
      <c r="F239" s="303"/>
      <c r="G239" s="303"/>
      <c r="H239" s="303"/>
      <c r="I239" s="303"/>
      <c r="J239" s="303"/>
      <c r="K239" s="303"/>
      <c r="L239" s="303"/>
      <c r="M239" s="303"/>
      <c r="N239" s="303"/>
      <c r="O239" s="303"/>
      <c r="P239" s="47">
        <v>0</v>
      </c>
      <c r="Q239" s="75"/>
      <c r="R239" s="75"/>
    </row>
    <row r="240" spans="1:18">
      <c r="A240" s="57">
        <v>42750</v>
      </c>
      <c r="B240" s="25">
        <v>1355</v>
      </c>
      <c r="C240" s="304"/>
      <c r="D240" s="304"/>
      <c r="E240" s="304"/>
      <c r="F240" s="304"/>
      <c r="G240" s="304"/>
      <c r="H240" s="304"/>
      <c r="I240" s="304"/>
      <c r="J240" s="304"/>
      <c r="K240" s="304"/>
      <c r="L240" s="304"/>
      <c r="M240" s="304"/>
      <c r="N240" s="304"/>
      <c r="O240" s="304"/>
      <c r="P240" s="47">
        <v>0</v>
      </c>
      <c r="Q240" s="75"/>
      <c r="R240" s="75"/>
    </row>
    <row r="241" spans="1:18" ht="15" customHeight="1">
      <c r="A241" s="57">
        <v>42751</v>
      </c>
      <c r="B241" s="25">
        <v>1505</v>
      </c>
      <c r="C241" s="21">
        <v>0.77</v>
      </c>
      <c r="D241" s="25">
        <v>1</v>
      </c>
      <c r="E241" s="24">
        <v>7.2</v>
      </c>
      <c r="F241" s="25">
        <v>1</v>
      </c>
      <c r="G241" s="25">
        <v>4</v>
      </c>
      <c r="H241" s="25">
        <v>1</v>
      </c>
      <c r="I241" s="24">
        <v>8.9</v>
      </c>
      <c r="J241" s="21">
        <v>0.12</v>
      </c>
      <c r="K241" s="21">
        <v>1.64</v>
      </c>
      <c r="L241" s="21">
        <v>14.59</v>
      </c>
      <c r="M241" s="21">
        <v>1.64</v>
      </c>
      <c r="N241" s="21">
        <v>0.2</v>
      </c>
      <c r="O241" s="21">
        <v>6.56</v>
      </c>
      <c r="P241" s="47">
        <v>0</v>
      </c>
      <c r="Q241" s="75">
        <v>42767</v>
      </c>
      <c r="R241" s="75">
        <v>42781</v>
      </c>
    </row>
    <row r="242" spans="1:18">
      <c r="A242" s="57">
        <v>42752</v>
      </c>
      <c r="B242" s="25">
        <v>1116</v>
      </c>
      <c r="C242" s="302"/>
      <c r="D242" s="302"/>
      <c r="E242" s="302"/>
      <c r="F242" s="302"/>
      <c r="G242" s="302"/>
      <c r="H242" s="302"/>
      <c r="I242" s="302"/>
      <c r="J242" s="302"/>
      <c r="K242" s="302"/>
      <c r="L242" s="302"/>
      <c r="M242" s="302"/>
      <c r="N242" s="302"/>
      <c r="O242" s="302"/>
      <c r="P242" s="47">
        <v>0</v>
      </c>
      <c r="Q242" s="75"/>
      <c r="R242" s="75"/>
    </row>
    <row r="243" spans="1:18">
      <c r="A243" s="57">
        <v>42753</v>
      </c>
      <c r="B243" s="25">
        <v>1754</v>
      </c>
      <c r="C243" s="303"/>
      <c r="D243" s="303"/>
      <c r="E243" s="303"/>
      <c r="F243" s="303"/>
      <c r="G243" s="303"/>
      <c r="H243" s="303"/>
      <c r="I243" s="303"/>
      <c r="J243" s="303"/>
      <c r="K243" s="303"/>
      <c r="L243" s="303"/>
      <c r="M243" s="303"/>
      <c r="N243" s="303"/>
      <c r="O243" s="303"/>
      <c r="P243" s="47">
        <v>0</v>
      </c>
      <c r="Q243" s="75"/>
      <c r="R243" s="75"/>
    </row>
    <row r="244" spans="1:18">
      <c r="A244" s="57">
        <v>42754</v>
      </c>
      <c r="B244" s="25">
        <v>1351</v>
      </c>
      <c r="C244" s="303"/>
      <c r="D244" s="303"/>
      <c r="E244" s="303"/>
      <c r="F244" s="303"/>
      <c r="G244" s="303"/>
      <c r="H244" s="303"/>
      <c r="I244" s="303"/>
      <c r="J244" s="303"/>
      <c r="K244" s="303"/>
      <c r="L244" s="303"/>
      <c r="M244" s="303"/>
      <c r="N244" s="303"/>
      <c r="O244" s="303"/>
      <c r="P244" s="47">
        <v>0</v>
      </c>
      <c r="Q244" s="75"/>
      <c r="R244" s="75"/>
    </row>
    <row r="245" spans="1:18">
      <c r="A245" s="57">
        <v>42755</v>
      </c>
      <c r="B245" s="25">
        <v>981</v>
      </c>
      <c r="C245" s="303"/>
      <c r="D245" s="303"/>
      <c r="E245" s="303"/>
      <c r="F245" s="303"/>
      <c r="G245" s="303"/>
      <c r="H245" s="303"/>
      <c r="I245" s="303"/>
      <c r="J245" s="303"/>
      <c r="K245" s="303"/>
      <c r="L245" s="303"/>
      <c r="M245" s="303"/>
      <c r="N245" s="303"/>
      <c r="O245" s="303"/>
      <c r="P245" s="47">
        <v>0</v>
      </c>
      <c r="Q245" s="75"/>
      <c r="R245" s="75"/>
    </row>
    <row r="246" spans="1:18">
      <c r="A246" s="57">
        <v>42756</v>
      </c>
      <c r="B246" s="25">
        <v>1257</v>
      </c>
      <c r="C246" s="303"/>
      <c r="D246" s="303"/>
      <c r="E246" s="303"/>
      <c r="F246" s="303"/>
      <c r="G246" s="303"/>
      <c r="H246" s="303"/>
      <c r="I246" s="303"/>
      <c r="J246" s="303"/>
      <c r="K246" s="303"/>
      <c r="L246" s="303"/>
      <c r="M246" s="303"/>
      <c r="N246" s="303"/>
      <c r="O246" s="303"/>
      <c r="P246" s="47">
        <v>0</v>
      </c>
      <c r="Q246" s="75"/>
      <c r="R246" s="75"/>
    </row>
    <row r="247" spans="1:18">
      <c r="A247" s="57">
        <v>42757</v>
      </c>
      <c r="B247" s="25">
        <v>960</v>
      </c>
      <c r="C247" s="303"/>
      <c r="D247" s="303"/>
      <c r="E247" s="303"/>
      <c r="F247" s="303"/>
      <c r="G247" s="303"/>
      <c r="H247" s="303"/>
      <c r="I247" s="303"/>
      <c r="J247" s="303"/>
      <c r="K247" s="303"/>
      <c r="L247" s="303"/>
      <c r="M247" s="303"/>
      <c r="N247" s="303"/>
      <c r="O247" s="303"/>
      <c r="P247" s="47">
        <v>12</v>
      </c>
      <c r="Q247" s="75"/>
      <c r="R247" s="75"/>
    </row>
    <row r="248" spans="1:18">
      <c r="A248" s="57">
        <v>42758</v>
      </c>
      <c r="B248" s="25">
        <v>1233</v>
      </c>
      <c r="C248" s="304"/>
      <c r="D248" s="304"/>
      <c r="E248" s="304"/>
      <c r="F248" s="304"/>
      <c r="G248" s="304"/>
      <c r="H248" s="304"/>
      <c r="I248" s="304"/>
      <c r="J248" s="304"/>
      <c r="K248" s="304"/>
      <c r="L248" s="304"/>
      <c r="M248" s="304"/>
      <c r="N248" s="304"/>
      <c r="O248" s="304"/>
      <c r="P248" s="47">
        <v>0</v>
      </c>
      <c r="Q248" s="75"/>
      <c r="R248" s="75"/>
    </row>
    <row r="249" spans="1:18" ht="15" customHeight="1">
      <c r="A249" s="57">
        <v>42759</v>
      </c>
      <c r="B249" s="25">
        <v>1301</v>
      </c>
      <c r="C249" s="110"/>
      <c r="D249" s="68"/>
      <c r="E249" s="77"/>
      <c r="F249" s="68"/>
      <c r="G249" s="68"/>
      <c r="H249" s="68"/>
      <c r="I249" s="77"/>
      <c r="J249" s="110"/>
      <c r="K249" s="110" t="str">
        <f>IF(C249&gt;0,C249*'[4]Operations INPUT'!#REF!/1000,"")</f>
        <v/>
      </c>
      <c r="L249" s="110" t="str">
        <f>IF(H249&gt;0,H249*'[4]Operations INPUT'!#REF!/1000,"")</f>
        <v/>
      </c>
      <c r="M249" s="110"/>
      <c r="N249" s="110" t="str">
        <f>IF(I249&gt;0,I249*'[4]Operations INPUT'!#REF!/1000,"")</f>
        <v/>
      </c>
      <c r="O249" s="110"/>
      <c r="P249" s="47">
        <v>0</v>
      </c>
      <c r="Q249" s="75"/>
      <c r="R249" s="75"/>
    </row>
    <row r="250" spans="1:18">
      <c r="A250" s="57">
        <v>42760</v>
      </c>
      <c r="B250" s="25">
        <v>1565</v>
      </c>
      <c r="C250" s="302"/>
      <c r="D250" s="302"/>
      <c r="E250" s="302"/>
      <c r="F250" s="302"/>
      <c r="G250" s="302"/>
      <c r="H250" s="302"/>
      <c r="I250" s="302"/>
      <c r="J250" s="302"/>
      <c r="K250" s="302"/>
      <c r="L250" s="302"/>
      <c r="M250" s="302"/>
      <c r="N250" s="302"/>
      <c r="O250" s="302"/>
      <c r="P250" s="47">
        <v>0</v>
      </c>
      <c r="Q250" s="75"/>
      <c r="R250" s="75"/>
    </row>
    <row r="251" spans="1:18">
      <c r="A251" s="57">
        <v>42761</v>
      </c>
      <c r="B251" s="25">
        <v>1044</v>
      </c>
      <c r="C251" s="303"/>
      <c r="D251" s="303"/>
      <c r="E251" s="303"/>
      <c r="F251" s="303"/>
      <c r="G251" s="303"/>
      <c r="H251" s="303"/>
      <c r="I251" s="303"/>
      <c r="J251" s="303"/>
      <c r="K251" s="303"/>
      <c r="L251" s="303"/>
      <c r="M251" s="303"/>
      <c r="N251" s="303"/>
      <c r="O251" s="303"/>
      <c r="P251" s="47">
        <v>0</v>
      </c>
      <c r="Q251" s="75"/>
      <c r="R251" s="75"/>
    </row>
    <row r="252" spans="1:18">
      <c r="A252" s="57">
        <v>42762</v>
      </c>
      <c r="B252" s="25">
        <v>1427</v>
      </c>
      <c r="C252" s="303"/>
      <c r="D252" s="303"/>
      <c r="E252" s="303"/>
      <c r="F252" s="303"/>
      <c r="G252" s="303"/>
      <c r="H252" s="303"/>
      <c r="I252" s="303"/>
      <c r="J252" s="303"/>
      <c r="K252" s="303"/>
      <c r="L252" s="303"/>
      <c r="M252" s="303"/>
      <c r="N252" s="303"/>
      <c r="O252" s="303"/>
      <c r="P252" s="47">
        <v>16</v>
      </c>
      <c r="Q252" s="75"/>
      <c r="R252" s="75"/>
    </row>
    <row r="253" spans="1:18">
      <c r="A253" s="57">
        <v>42763</v>
      </c>
      <c r="B253" s="25">
        <v>1493</v>
      </c>
      <c r="C253" s="303"/>
      <c r="D253" s="303"/>
      <c r="E253" s="303"/>
      <c r="F253" s="303"/>
      <c r="G253" s="303"/>
      <c r="H253" s="303"/>
      <c r="I253" s="303"/>
      <c r="J253" s="303"/>
      <c r="K253" s="303"/>
      <c r="L253" s="303"/>
      <c r="M253" s="303"/>
      <c r="N253" s="303"/>
      <c r="O253" s="303"/>
      <c r="P253" s="47">
        <v>0</v>
      </c>
      <c r="Q253" s="75"/>
      <c r="R253" s="75"/>
    </row>
    <row r="254" spans="1:18">
      <c r="A254" s="57">
        <v>42764</v>
      </c>
      <c r="B254" s="25">
        <v>1210</v>
      </c>
      <c r="C254" s="304"/>
      <c r="D254" s="304"/>
      <c r="E254" s="304"/>
      <c r="F254" s="304"/>
      <c r="G254" s="304"/>
      <c r="H254" s="304"/>
      <c r="I254" s="304"/>
      <c r="J254" s="304"/>
      <c r="K254" s="304"/>
      <c r="L254" s="304"/>
      <c r="M254" s="304"/>
      <c r="N254" s="304"/>
      <c r="O254" s="304"/>
      <c r="P254" s="47">
        <v>0</v>
      </c>
      <c r="Q254" s="75"/>
      <c r="R254" s="75"/>
    </row>
    <row r="255" spans="1:18" ht="15" customHeight="1">
      <c r="A255" s="57">
        <v>42765</v>
      </c>
      <c r="B255" s="25">
        <v>1160</v>
      </c>
      <c r="C255" s="21">
        <v>0.28999999999999998</v>
      </c>
      <c r="D255" s="25">
        <v>1</v>
      </c>
      <c r="E255" s="24">
        <v>7.1</v>
      </c>
      <c r="F255" s="25">
        <v>1</v>
      </c>
      <c r="G255" s="25">
        <v>4</v>
      </c>
      <c r="H255" s="25">
        <v>1</v>
      </c>
      <c r="I255" s="21">
        <v>4.4000000000000004</v>
      </c>
      <c r="J255" s="21">
        <v>0.13</v>
      </c>
      <c r="K255" s="21">
        <v>1.4</v>
      </c>
      <c r="L255" s="21">
        <v>6.16</v>
      </c>
      <c r="M255" s="21">
        <v>1.4</v>
      </c>
      <c r="N255" s="21">
        <v>0.18</v>
      </c>
      <c r="O255" s="21">
        <v>5.6</v>
      </c>
      <c r="P255" s="47">
        <v>0</v>
      </c>
      <c r="Q255" s="75">
        <v>42780</v>
      </c>
      <c r="R255" s="75">
        <v>42781</v>
      </c>
    </row>
    <row r="256" spans="1:18">
      <c r="A256" s="57">
        <v>42766</v>
      </c>
      <c r="B256" s="25">
        <v>1399</v>
      </c>
      <c r="C256" s="302"/>
      <c r="D256" s="302"/>
      <c r="E256" s="302"/>
      <c r="F256" s="302"/>
      <c r="G256" s="302"/>
      <c r="H256" s="302"/>
      <c r="I256" s="302"/>
      <c r="J256" s="302"/>
      <c r="K256" s="302"/>
      <c r="L256" s="302"/>
      <c r="M256" s="302"/>
      <c r="N256" s="302"/>
      <c r="O256" s="302"/>
      <c r="P256" s="47">
        <v>0</v>
      </c>
      <c r="Q256" s="75"/>
      <c r="R256" s="75"/>
    </row>
    <row r="257" spans="1:18">
      <c r="A257" s="57">
        <v>42767</v>
      </c>
      <c r="B257" s="25">
        <v>1015</v>
      </c>
      <c r="C257" s="303"/>
      <c r="D257" s="303"/>
      <c r="E257" s="303"/>
      <c r="F257" s="303"/>
      <c r="G257" s="303"/>
      <c r="H257" s="303"/>
      <c r="I257" s="303"/>
      <c r="J257" s="303"/>
      <c r="K257" s="303"/>
      <c r="L257" s="303"/>
      <c r="M257" s="303"/>
      <c r="N257" s="303"/>
      <c r="O257" s="303"/>
      <c r="P257" s="47">
        <v>0</v>
      </c>
      <c r="Q257" s="75"/>
      <c r="R257" s="75"/>
    </row>
    <row r="258" spans="1:18">
      <c r="A258" s="57">
        <v>42768</v>
      </c>
      <c r="B258" s="25">
        <v>1234</v>
      </c>
      <c r="C258" s="303"/>
      <c r="D258" s="303"/>
      <c r="E258" s="303"/>
      <c r="F258" s="303"/>
      <c r="G258" s="303"/>
      <c r="H258" s="303"/>
      <c r="I258" s="303"/>
      <c r="J258" s="303"/>
      <c r="K258" s="303"/>
      <c r="L258" s="303"/>
      <c r="M258" s="303"/>
      <c r="N258" s="303"/>
      <c r="O258" s="303"/>
      <c r="P258" s="47">
        <v>0</v>
      </c>
      <c r="Q258" s="75"/>
      <c r="R258" s="75"/>
    </row>
    <row r="259" spans="1:18">
      <c r="A259" s="57">
        <v>42769</v>
      </c>
      <c r="B259" s="25">
        <v>1176</v>
      </c>
      <c r="C259" s="303"/>
      <c r="D259" s="303"/>
      <c r="E259" s="303"/>
      <c r="F259" s="303"/>
      <c r="G259" s="303"/>
      <c r="H259" s="303"/>
      <c r="I259" s="303"/>
      <c r="J259" s="303"/>
      <c r="K259" s="303"/>
      <c r="L259" s="303"/>
      <c r="M259" s="303"/>
      <c r="N259" s="303"/>
      <c r="O259" s="303"/>
      <c r="P259" s="47">
        <v>0</v>
      </c>
      <c r="Q259" s="75"/>
      <c r="R259" s="75"/>
    </row>
    <row r="260" spans="1:18">
      <c r="A260" s="57">
        <v>42770</v>
      </c>
      <c r="B260" s="25">
        <v>910</v>
      </c>
      <c r="C260" s="303"/>
      <c r="D260" s="303"/>
      <c r="E260" s="303"/>
      <c r="F260" s="303"/>
      <c r="G260" s="303"/>
      <c r="H260" s="303"/>
      <c r="I260" s="303"/>
      <c r="J260" s="303"/>
      <c r="K260" s="303"/>
      <c r="L260" s="303"/>
      <c r="M260" s="303"/>
      <c r="N260" s="303"/>
      <c r="O260" s="303"/>
      <c r="P260" s="47">
        <v>0</v>
      </c>
      <c r="Q260" s="75"/>
      <c r="R260" s="75"/>
    </row>
    <row r="261" spans="1:18">
      <c r="A261" s="57">
        <v>42771</v>
      </c>
      <c r="B261" s="25">
        <v>1082</v>
      </c>
      <c r="C261" s="303"/>
      <c r="D261" s="303"/>
      <c r="E261" s="303"/>
      <c r="F261" s="303"/>
      <c r="G261" s="303"/>
      <c r="H261" s="303"/>
      <c r="I261" s="303"/>
      <c r="J261" s="303"/>
      <c r="K261" s="303"/>
      <c r="L261" s="303"/>
      <c r="M261" s="303"/>
      <c r="N261" s="303"/>
      <c r="O261" s="303"/>
      <c r="P261" s="47">
        <v>0</v>
      </c>
      <c r="Q261" s="75"/>
      <c r="R261" s="75"/>
    </row>
    <row r="262" spans="1:18">
      <c r="A262" s="57">
        <v>42772</v>
      </c>
      <c r="B262" s="25">
        <v>1456</v>
      </c>
      <c r="C262" s="304"/>
      <c r="D262" s="304"/>
      <c r="E262" s="304"/>
      <c r="F262" s="304"/>
      <c r="G262" s="304"/>
      <c r="H262" s="304"/>
      <c r="I262" s="304"/>
      <c r="J262" s="304"/>
      <c r="K262" s="304"/>
      <c r="L262" s="304"/>
      <c r="M262" s="304"/>
      <c r="N262" s="304"/>
      <c r="O262" s="304"/>
      <c r="P262" s="47">
        <v>0</v>
      </c>
      <c r="Q262" s="75"/>
      <c r="R262" s="75"/>
    </row>
    <row r="263" spans="1:18">
      <c r="A263" s="57">
        <v>42773</v>
      </c>
      <c r="B263" s="25">
        <v>1066</v>
      </c>
      <c r="C263" s="110"/>
      <c r="D263" s="68"/>
      <c r="E263" s="77"/>
      <c r="F263" s="68"/>
      <c r="G263" s="68"/>
      <c r="H263" s="68"/>
      <c r="I263" s="88"/>
      <c r="J263" s="102"/>
      <c r="K263" s="110" t="str">
        <f>IF(C263&gt;0,C263*'[4]Operations INPUT'!#REF!/1000,"")</f>
        <v/>
      </c>
      <c r="L263" s="110" t="str">
        <f>IF(H263&gt;0,H263*'[4]Operations INPUT'!#REF!/1000,"")</f>
        <v/>
      </c>
      <c r="M263" s="110"/>
      <c r="N263" s="110" t="str">
        <f>IF(I263&gt;0,I263*'[4]Operations INPUT'!#REF!/1000,"")</f>
        <v/>
      </c>
      <c r="O263" s="110"/>
      <c r="P263" s="47">
        <v>0</v>
      </c>
      <c r="Q263" s="75"/>
      <c r="R263" s="75"/>
    </row>
    <row r="264" spans="1:18">
      <c r="A264" s="57">
        <v>42774</v>
      </c>
      <c r="B264" s="25">
        <v>1061</v>
      </c>
      <c r="C264" s="302"/>
      <c r="D264" s="302"/>
      <c r="E264" s="302"/>
      <c r="F264" s="302"/>
      <c r="G264" s="302"/>
      <c r="H264" s="302"/>
      <c r="I264" s="302"/>
      <c r="J264" s="302"/>
      <c r="K264" s="302"/>
      <c r="L264" s="302"/>
      <c r="M264" s="302"/>
      <c r="N264" s="302"/>
      <c r="O264" s="302"/>
      <c r="P264" s="47">
        <v>0</v>
      </c>
      <c r="Q264" s="75"/>
      <c r="R264" s="75"/>
    </row>
    <row r="265" spans="1:18">
      <c r="A265" s="57">
        <v>42775</v>
      </c>
      <c r="B265" s="25">
        <v>683</v>
      </c>
      <c r="C265" s="303"/>
      <c r="D265" s="303"/>
      <c r="E265" s="303"/>
      <c r="F265" s="303"/>
      <c r="G265" s="303"/>
      <c r="H265" s="303"/>
      <c r="I265" s="303"/>
      <c r="J265" s="303"/>
      <c r="K265" s="303"/>
      <c r="L265" s="303"/>
      <c r="M265" s="303"/>
      <c r="N265" s="303"/>
      <c r="O265" s="303"/>
      <c r="P265" s="47">
        <v>0</v>
      </c>
      <c r="Q265" s="75"/>
      <c r="R265" s="75"/>
    </row>
    <row r="266" spans="1:18">
      <c r="A266" s="57">
        <v>42776</v>
      </c>
      <c r="B266" s="25">
        <v>1084</v>
      </c>
      <c r="C266" s="303"/>
      <c r="D266" s="303"/>
      <c r="E266" s="303"/>
      <c r="F266" s="303"/>
      <c r="G266" s="303"/>
      <c r="H266" s="303"/>
      <c r="I266" s="303"/>
      <c r="J266" s="303"/>
      <c r="K266" s="303"/>
      <c r="L266" s="303"/>
      <c r="M266" s="303"/>
      <c r="N266" s="303"/>
      <c r="O266" s="303"/>
      <c r="P266" s="47">
        <v>4</v>
      </c>
      <c r="Q266" s="75"/>
      <c r="R266" s="75"/>
    </row>
    <row r="267" spans="1:18">
      <c r="A267" s="57">
        <v>42777</v>
      </c>
      <c r="B267" s="25">
        <v>1222</v>
      </c>
      <c r="C267" s="303"/>
      <c r="D267" s="303"/>
      <c r="E267" s="303"/>
      <c r="F267" s="303"/>
      <c r="G267" s="303"/>
      <c r="H267" s="303"/>
      <c r="I267" s="303"/>
      <c r="J267" s="303"/>
      <c r="K267" s="303"/>
      <c r="L267" s="303"/>
      <c r="M267" s="303"/>
      <c r="N267" s="303"/>
      <c r="O267" s="303"/>
      <c r="P267" s="47">
        <v>0</v>
      </c>
      <c r="Q267" s="75"/>
      <c r="R267" s="75"/>
    </row>
    <row r="268" spans="1:18">
      <c r="A268" s="57">
        <v>42778</v>
      </c>
      <c r="B268" s="25">
        <v>1086</v>
      </c>
      <c r="C268" s="304"/>
      <c r="D268" s="304"/>
      <c r="E268" s="304"/>
      <c r="F268" s="304"/>
      <c r="G268" s="304"/>
      <c r="H268" s="304"/>
      <c r="I268" s="304"/>
      <c r="J268" s="304"/>
      <c r="K268" s="304"/>
      <c r="L268" s="304"/>
      <c r="M268" s="304"/>
      <c r="N268" s="304"/>
      <c r="O268" s="304"/>
      <c r="P268" s="47">
        <v>0</v>
      </c>
      <c r="Q268" s="75"/>
      <c r="R268" s="75"/>
    </row>
    <row r="269" spans="1:18" ht="15" customHeight="1">
      <c r="A269" s="57">
        <v>42779</v>
      </c>
      <c r="B269" s="25">
        <v>1095</v>
      </c>
      <c r="C269" s="21">
        <v>0.36</v>
      </c>
      <c r="D269" s="25">
        <v>1</v>
      </c>
      <c r="E269" s="24">
        <v>7.4</v>
      </c>
      <c r="F269" s="25">
        <v>30</v>
      </c>
      <c r="G269" s="25">
        <v>2</v>
      </c>
      <c r="H269" s="25">
        <v>1</v>
      </c>
      <c r="I269" s="21">
        <v>4.3</v>
      </c>
      <c r="J269" s="21">
        <v>0.15</v>
      </c>
      <c r="K269" s="21">
        <v>1.1200000000000001</v>
      </c>
      <c r="L269" s="21">
        <v>4.8159999999999998</v>
      </c>
      <c r="M269" s="21">
        <v>1.1200000000000001</v>
      </c>
      <c r="N269" s="21">
        <v>0.16800000000000001</v>
      </c>
      <c r="O269" s="21">
        <v>2.2400000000000002</v>
      </c>
      <c r="P269" s="47">
        <v>0</v>
      </c>
      <c r="Q269" s="75">
        <v>42793</v>
      </c>
      <c r="R269" s="75">
        <v>42808</v>
      </c>
    </row>
    <row r="270" spans="1:18">
      <c r="A270" s="57">
        <v>42780</v>
      </c>
      <c r="B270" s="25">
        <v>1320</v>
      </c>
      <c r="C270" s="302"/>
      <c r="D270" s="302"/>
      <c r="E270" s="302"/>
      <c r="F270" s="302"/>
      <c r="G270" s="302"/>
      <c r="H270" s="302"/>
      <c r="I270" s="302"/>
      <c r="J270" s="302"/>
      <c r="K270" s="302"/>
      <c r="L270" s="302"/>
      <c r="M270" s="302"/>
      <c r="N270" s="302"/>
      <c r="O270" s="302"/>
      <c r="P270" s="47">
        <v>0</v>
      </c>
      <c r="Q270" s="75"/>
      <c r="R270" s="75"/>
    </row>
    <row r="271" spans="1:18">
      <c r="A271" s="57">
        <v>42781</v>
      </c>
      <c r="B271" s="25">
        <v>874</v>
      </c>
      <c r="C271" s="303"/>
      <c r="D271" s="303"/>
      <c r="E271" s="303"/>
      <c r="F271" s="303"/>
      <c r="G271" s="303"/>
      <c r="H271" s="303"/>
      <c r="I271" s="303"/>
      <c r="J271" s="303"/>
      <c r="K271" s="303"/>
      <c r="L271" s="303"/>
      <c r="M271" s="303"/>
      <c r="N271" s="303"/>
      <c r="O271" s="303"/>
      <c r="P271" s="47">
        <v>2</v>
      </c>
      <c r="Q271" s="75"/>
      <c r="R271" s="75"/>
    </row>
    <row r="272" spans="1:18">
      <c r="A272" s="57">
        <v>42782</v>
      </c>
      <c r="B272" s="25">
        <v>1056</v>
      </c>
      <c r="C272" s="303"/>
      <c r="D272" s="303"/>
      <c r="E272" s="303"/>
      <c r="F272" s="303"/>
      <c r="G272" s="303"/>
      <c r="H272" s="303"/>
      <c r="I272" s="303"/>
      <c r="J272" s="303"/>
      <c r="K272" s="303"/>
      <c r="L272" s="303"/>
      <c r="M272" s="303"/>
      <c r="N272" s="303"/>
      <c r="O272" s="303"/>
      <c r="P272" s="47">
        <v>0</v>
      </c>
      <c r="Q272" s="75"/>
      <c r="R272" s="75"/>
    </row>
    <row r="273" spans="1:18">
      <c r="A273" s="57">
        <v>42783</v>
      </c>
      <c r="B273" s="25">
        <v>864</v>
      </c>
      <c r="C273" s="303"/>
      <c r="D273" s="303"/>
      <c r="E273" s="303"/>
      <c r="F273" s="303"/>
      <c r="G273" s="303"/>
      <c r="H273" s="303"/>
      <c r="I273" s="303"/>
      <c r="J273" s="303"/>
      <c r="K273" s="303"/>
      <c r="L273" s="303"/>
      <c r="M273" s="303"/>
      <c r="N273" s="303"/>
      <c r="O273" s="303"/>
      <c r="P273" s="47">
        <v>0</v>
      </c>
      <c r="Q273" s="75"/>
      <c r="R273" s="75"/>
    </row>
    <row r="274" spans="1:18">
      <c r="A274" s="57">
        <v>42784</v>
      </c>
      <c r="B274" s="25">
        <v>1188</v>
      </c>
      <c r="C274" s="303"/>
      <c r="D274" s="303"/>
      <c r="E274" s="303"/>
      <c r="F274" s="303"/>
      <c r="G274" s="303"/>
      <c r="H274" s="303"/>
      <c r="I274" s="303"/>
      <c r="J274" s="303"/>
      <c r="K274" s="303"/>
      <c r="L274" s="303"/>
      <c r="M274" s="303"/>
      <c r="N274" s="303"/>
      <c r="O274" s="303"/>
      <c r="P274" s="47">
        <v>0</v>
      </c>
      <c r="Q274" s="75"/>
      <c r="R274" s="75"/>
    </row>
    <row r="275" spans="1:18">
      <c r="A275" s="57">
        <v>42785</v>
      </c>
      <c r="B275" s="25">
        <v>1417</v>
      </c>
      <c r="C275" s="303"/>
      <c r="D275" s="303"/>
      <c r="E275" s="303"/>
      <c r="F275" s="303"/>
      <c r="G275" s="303"/>
      <c r="H275" s="303"/>
      <c r="I275" s="303"/>
      <c r="J275" s="303"/>
      <c r="K275" s="303"/>
      <c r="L275" s="303"/>
      <c r="M275" s="303"/>
      <c r="N275" s="303"/>
      <c r="O275" s="303"/>
      <c r="P275" s="47">
        <v>2</v>
      </c>
      <c r="Q275" s="75"/>
      <c r="R275" s="75"/>
    </row>
    <row r="276" spans="1:18">
      <c r="A276" s="57">
        <v>42786</v>
      </c>
      <c r="B276" s="25">
        <v>1036</v>
      </c>
      <c r="C276" s="304"/>
      <c r="D276" s="304"/>
      <c r="E276" s="304"/>
      <c r="F276" s="304"/>
      <c r="G276" s="304"/>
      <c r="H276" s="304"/>
      <c r="I276" s="304"/>
      <c r="J276" s="304"/>
      <c r="K276" s="304"/>
      <c r="L276" s="304"/>
      <c r="M276" s="304"/>
      <c r="N276" s="304"/>
      <c r="O276" s="304"/>
      <c r="P276" s="47">
        <v>0</v>
      </c>
      <c r="Q276" s="75"/>
      <c r="R276" s="75"/>
    </row>
    <row r="277" spans="1:18">
      <c r="A277" s="57">
        <v>42787</v>
      </c>
      <c r="B277" s="25">
        <v>1094</v>
      </c>
      <c r="C277" s="110"/>
      <c r="D277" s="68"/>
      <c r="E277" s="77"/>
      <c r="F277" s="68"/>
      <c r="G277" s="68"/>
      <c r="H277" s="68"/>
      <c r="I277" s="88"/>
      <c r="J277" s="102"/>
      <c r="K277" s="110" t="str">
        <f>IF(C277&gt;0,C277*'[4]Operations INPUT'!#REF!/1000,"")</f>
        <v/>
      </c>
      <c r="L277" s="110" t="str">
        <f>IF(H277&gt;0,H277*'[4]Operations INPUT'!#REF!/1000,"")</f>
        <v/>
      </c>
      <c r="M277" s="110"/>
      <c r="N277" s="110" t="str">
        <f>IF(I277&gt;0,I277*'[4]Operations INPUT'!#REF!/1000,"")</f>
        <v/>
      </c>
      <c r="O277" s="110"/>
      <c r="P277" s="47">
        <v>3</v>
      </c>
      <c r="Q277" s="75"/>
      <c r="R277" s="75"/>
    </row>
    <row r="278" spans="1:18">
      <c r="A278" s="57">
        <v>42788</v>
      </c>
      <c r="B278" s="25">
        <v>1142</v>
      </c>
      <c r="C278" s="302"/>
      <c r="D278" s="302"/>
      <c r="E278" s="302"/>
      <c r="F278" s="302"/>
      <c r="G278" s="302"/>
      <c r="H278" s="302"/>
      <c r="I278" s="302"/>
      <c r="J278" s="302"/>
      <c r="K278" s="302"/>
      <c r="L278" s="302"/>
      <c r="M278" s="302"/>
      <c r="N278" s="302"/>
      <c r="O278" s="302"/>
      <c r="P278" s="47">
        <v>3</v>
      </c>
      <c r="Q278" s="75"/>
      <c r="R278" s="75"/>
    </row>
    <row r="279" spans="1:18">
      <c r="A279" s="57">
        <v>42789</v>
      </c>
      <c r="B279" s="25">
        <v>1165</v>
      </c>
      <c r="C279" s="303"/>
      <c r="D279" s="303"/>
      <c r="E279" s="303"/>
      <c r="F279" s="303"/>
      <c r="G279" s="303"/>
      <c r="H279" s="303"/>
      <c r="I279" s="303"/>
      <c r="J279" s="303"/>
      <c r="K279" s="303"/>
      <c r="L279" s="303"/>
      <c r="M279" s="303"/>
      <c r="N279" s="303"/>
      <c r="O279" s="303"/>
      <c r="P279" s="47">
        <v>7</v>
      </c>
      <c r="Q279" s="75"/>
      <c r="R279" s="75"/>
    </row>
    <row r="280" spans="1:18">
      <c r="A280" s="57">
        <v>42790</v>
      </c>
      <c r="B280" s="25">
        <v>619</v>
      </c>
      <c r="C280" s="303"/>
      <c r="D280" s="303"/>
      <c r="E280" s="303"/>
      <c r="F280" s="303"/>
      <c r="G280" s="303"/>
      <c r="H280" s="303"/>
      <c r="I280" s="303"/>
      <c r="J280" s="303"/>
      <c r="K280" s="303"/>
      <c r="L280" s="303"/>
      <c r="M280" s="303"/>
      <c r="N280" s="303"/>
      <c r="O280" s="303"/>
      <c r="P280" s="47">
        <v>0</v>
      </c>
      <c r="Q280" s="75"/>
      <c r="R280" s="75"/>
    </row>
    <row r="281" spans="1:18">
      <c r="A281" s="57">
        <v>42791</v>
      </c>
      <c r="B281" s="25">
        <v>1381</v>
      </c>
      <c r="C281" s="303"/>
      <c r="D281" s="303"/>
      <c r="E281" s="303"/>
      <c r="F281" s="303"/>
      <c r="G281" s="303"/>
      <c r="H281" s="303"/>
      <c r="I281" s="303"/>
      <c r="J281" s="303"/>
      <c r="K281" s="303"/>
      <c r="L281" s="303"/>
      <c r="M281" s="303"/>
      <c r="N281" s="303"/>
      <c r="O281" s="303"/>
      <c r="P281" s="47">
        <v>0</v>
      </c>
      <c r="Q281" s="75"/>
      <c r="R281" s="75"/>
    </row>
    <row r="282" spans="1:18">
      <c r="A282" s="57">
        <v>42792</v>
      </c>
      <c r="B282" s="25">
        <v>1130</v>
      </c>
      <c r="C282" s="304"/>
      <c r="D282" s="304"/>
      <c r="E282" s="304"/>
      <c r="F282" s="304"/>
      <c r="G282" s="304"/>
      <c r="H282" s="304"/>
      <c r="I282" s="304"/>
      <c r="J282" s="304"/>
      <c r="K282" s="304"/>
      <c r="L282" s="304"/>
      <c r="M282" s="304"/>
      <c r="N282" s="304"/>
      <c r="O282" s="304"/>
      <c r="P282" s="47">
        <v>0</v>
      </c>
      <c r="Q282" s="75"/>
      <c r="R282" s="75"/>
    </row>
    <row r="283" spans="1:18" ht="15" customHeight="1">
      <c r="A283" s="57">
        <v>42793</v>
      </c>
      <c r="B283" s="25">
        <v>1079</v>
      </c>
      <c r="C283" s="21">
        <v>0.6</v>
      </c>
      <c r="D283" s="25">
        <v>1</v>
      </c>
      <c r="E283" s="24">
        <v>7.3</v>
      </c>
      <c r="F283" s="25">
        <v>1</v>
      </c>
      <c r="G283" s="25">
        <v>4</v>
      </c>
      <c r="H283" s="25">
        <v>2</v>
      </c>
      <c r="I283" s="106">
        <v>5.3</v>
      </c>
      <c r="J283" s="106">
        <v>0.18</v>
      </c>
      <c r="K283" s="21">
        <v>2.33</v>
      </c>
      <c r="L283" s="21">
        <v>6.16</v>
      </c>
      <c r="M283" s="21">
        <v>1.1599999999999999</v>
      </c>
      <c r="N283" s="21">
        <v>0.21</v>
      </c>
      <c r="O283" s="21">
        <v>4.6500000000000004</v>
      </c>
      <c r="P283" s="47">
        <v>0</v>
      </c>
      <c r="Q283" s="75">
        <v>42802</v>
      </c>
      <c r="R283" s="75">
        <v>42811</v>
      </c>
    </row>
    <row r="284" spans="1:18">
      <c r="A284" s="57">
        <v>42794</v>
      </c>
      <c r="B284" s="25">
        <v>1923</v>
      </c>
      <c r="C284" s="302"/>
      <c r="D284" s="302"/>
      <c r="E284" s="302"/>
      <c r="F284" s="302"/>
      <c r="G284" s="302"/>
      <c r="H284" s="302"/>
      <c r="I284" s="302"/>
      <c r="J284" s="302"/>
      <c r="K284" s="302"/>
      <c r="L284" s="302"/>
      <c r="M284" s="302"/>
      <c r="N284" s="302"/>
      <c r="O284" s="302"/>
      <c r="P284" s="47">
        <v>38</v>
      </c>
      <c r="Q284" s="75"/>
      <c r="R284" s="75"/>
    </row>
    <row r="285" spans="1:18">
      <c r="A285" s="57">
        <v>42795</v>
      </c>
      <c r="B285" s="25">
        <v>2336</v>
      </c>
      <c r="C285" s="303"/>
      <c r="D285" s="303"/>
      <c r="E285" s="303"/>
      <c r="F285" s="303"/>
      <c r="G285" s="303"/>
      <c r="H285" s="303"/>
      <c r="I285" s="303"/>
      <c r="J285" s="303"/>
      <c r="K285" s="303"/>
      <c r="L285" s="303"/>
      <c r="M285" s="303"/>
      <c r="N285" s="303"/>
      <c r="O285" s="303"/>
      <c r="P285" s="47">
        <v>92</v>
      </c>
      <c r="Q285" s="75"/>
      <c r="R285" s="75"/>
    </row>
    <row r="286" spans="1:18">
      <c r="A286" s="57">
        <v>42796</v>
      </c>
      <c r="B286" s="25">
        <v>1799</v>
      </c>
      <c r="C286" s="303"/>
      <c r="D286" s="303"/>
      <c r="E286" s="303"/>
      <c r="F286" s="303"/>
      <c r="G286" s="303"/>
      <c r="H286" s="303"/>
      <c r="I286" s="303"/>
      <c r="J286" s="303"/>
      <c r="K286" s="303"/>
      <c r="L286" s="303"/>
      <c r="M286" s="303"/>
      <c r="N286" s="303"/>
      <c r="O286" s="303"/>
      <c r="P286" s="47">
        <v>38</v>
      </c>
      <c r="Q286" s="75"/>
      <c r="R286" s="75"/>
    </row>
    <row r="287" spans="1:18">
      <c r="A287" s="57">
        <v>42797</v>
      </c>
      <c r="B287" s="25">
        <v>2136</v>
      </c>
      <c r="C287" s="303"/>
      <c r="D287" s="303"/>
      <c r="E287" s="303"/>
      <c r="F287" s="303"/>
      <c r="G287" s="303"/>
      <c r="H287" s="303"/>
      <c r="I287" s="303"/>
      <c r="J287" s="303"/>
      <c r="K287" s="303"/>
      <c r="L287" s="303"/>
      <c r="M287" s="303"/>
      <c r="N287" s="303"/>
      <c r="O287" s="303"/>
      <c r="P287" s="47">
        <v>1</v>
      </c>
      <c r="Q287" s="75"/>
      <c r="R287" s="75"/>
    </row>
    <row r="288" spans="1:18">
      <c r="A288" s="57">
        <v>42798</v>
      </c>
      <c r="B288" s="25">
        <v>1481</v>
      </c>
      <c r="C288" s="303"/>
      <c r="D288" s="303"/>
      <c r="E288" s="303"/>
      <c r="F288" s="303"/>
      <c r="G288" s="303"/>
      <c r="H288" s="303"/>
      <c r="I288" s="303"/>
      <c r="J288" s="303"/>
      <c r="K288" s="303"/>
      <c r="L288" s="303"/>
      <c r="M288" s="303"/>
      <c r="N288" s="303"/>
      <c r="O288" s="303"/>
      <c r="P288" s="47">
        <v>2</v>
      </c>
      <c r="Q288" s="75"/>
      <c r="R288" s="75"/>
    </row>
    <row r="289" spans="1:18">
      <c r="A289" s="57">
        <v>42799</v>
      </c>
      <c r="B289" s="25">
        <v>1568</v>
      </c>
      <c r="C289" s="303"/>
      <c r="D289" s="303"/>
      <c r="E289" s="303"/>
      <c r="F289" s="303"/>
      <c r="G289" s="303"/>
      <c r="H289" s="303"/>
      <c r="I289" s="303"/>
      <c r="J289" s="303"/>
      <c r="K289" s="303"/>
      <c r="L289" s="303"/>
      <c r="M289" s="303"/>
      <c r="N289" s="303"/>
      <c r="O289" s="303"/>
      <c r="P289" s="47">
        <v>0</v>
      </c>
      <c r="Q289" s="75"/>
      <c r="R289" s="75"/>
    </row>
    <row r="290" spans="1:18">
      <c r="A290" s="57">
        <v>42800</v>
      </c>
      <c r="B290" s="25">
        <v>1253</v>
      </c>
      <c r="C290" s="304"/>
      <c r="D290" s="304"/>
      <c r="E290" s="304"/>
      <c r="F290" s="304"/>
      <c r="G290" s="304"/>
      <c r="H290" s="304"/>
      <c r="I290" s="304"/>
      <c r="J290" s="304"/>
      <c r="K290" s="304"/>
      <c r="L290" s="304"/>
      <c r="M290" s="304"/>
      <c r="N290" s="304"/>
      <c r="O290" s="304"/>
      <c r="P290" s="47">
        <v>1</v>
      </c>
      <c r="Q290" s="75"/>
      <c r="R290" s="75"/>
    </row>
    <row r="291" spans="1:18">
      <c r="A291" s="57">
        <v>42801</v>
      </c>
      <c r="B291" s="25">
        <v>1370</v>
      </c>
      <c r="C291" s="110"/>
      <c r="D291" s="68"/>
      <c r="E291" s="77"/>
      <c r="F291" s="68"/>
      <c r="G291" s="68"/>
      <c r="H291" s="68"/>
      <c r="I291" s="88"/>
      <c r="J291" s="102"/>
      <c r="K291" s="110" t="str">
        <f>IF(C291&gt;0,C291*'[4]Operations INPUT'!#REF!/1000,"")</f>
        <v/>
      </c>
      <c r="L291" s="110" t="str">
        <f>IF(H291&gt;0,H291*'[4]Operations INPUT'!#REF!/1000,"")</f>
        <v/>
      </c>
      <c r="M291" s="110"/>
      <c r="N291" s="110" t="str">
        <f>IF(I291&gt;0,I291*'[4]Operations INPUT'!#REF!/1000,"")</f>
        <v/>
      </c>
      <c r="O291" s="110"/>
      <c r="P291" s="47">
        <v>6</v>
      </c>
      <c r="Q291" s="75"/>
      <c r="R291" s="75"/>
    </row>
    <row r="292" spans="1:18" ht="14.45" customHeight="1">
      <c r="A292" s="57">
        <v>42802</v>
      </c>
      <c r="B292" s="25">
        <v>1484</v>
      </c>
      <c r="C292" s="302"/>
      <c r="D292" s="336"/>
      <c r="E292" s="305"/>
      <c r="F292" s="336"/>
      <c r="G292" s="336"/>
      <c r="H292" s="336"/>
      <c r="I292" s="348"/>
      <c r="J292" s="351"/>
      <c r="K292" s="302"/>
      <c r="L292" s="302"/>
      <c r="M292" s="302"/>
      <c r="N292" s="302"/>
      <c r="O292" s="302"/>
      <c r="P292" s="47">
        <v>0</v>
      </c>
      <c r="Q292" s="75"/>
      <c r="R292" s="75"/>
    </row>
    <row r="293" spans="1:18" ht="14.45" customHeight="1">
      <c r="A293" s="57">
        <v>42803</v>
      </c>
      <c r="B293" s="25">
        <v>1331</v>
      </c>
      <c r="C293" s="303"/>
      <c r="D293" s="337"/>
      <c r="E293" s="306"/>
      <c r="F293" s="337"/>
      <c r="G293" s="337"/>
      <c r="H293" s="337"/>
      <c r="I293" s="349"/>
      <c r="J293" s="352"/>
      <c r="K293" s="303"/>
      <c r="L293" s="303"/>
      <c r="M293" s="303"/>
      <c r="N293" s="303"/>
      <c r="O293" s="303"/>
      <c r="P293" s="47">
        <v>0</v>
      </c>
      <c r="Q293" s="75"/>
      <c r="R293" s="75"/>
    </row>
    <row r="294" spans="1:18" ht="14.45" customHeight="1">
      <c r="A294" s="57">
        <v>42804</v>
      </c>
      <c r="B294" s="25">
        <v>1112</v>
      </c>
      <c r="C294" s="303"/>
      <c r="D294" s="337"/>
      <c r="E294" s="306"/>
      <c r="F294" s="337"/>
      <c r="G294" s="337"/>
      <c r="H294" s="337"/>
      <c r="I294" s="349"/>
      <c r="J294" s="352"/>
      <c r="K294" s="303"/>
      <c r="L294" s="303"/>
      <c r="M294" s="303"/>
      <c r="N294" s="303"/>
      <c r="O294" s="303"/>
      <c r="P294" s="47">
        <v>2</v>
      </c>
      <c r="Q294" s="75"/>
      <c r="R294" s="75"/>
    </row>
    <row r="295" spans="1:18" ht="14.45" customHeight="1">
      <c r="A295" s="57">
        <v>42805</v>
      </c>
      <c r="B295" s="25">
        <v>1489</v>
      </c>
      <c r="C295" s="303"/>
      <c r="D295" s="337"/>
      <c r="E295" s="306"/>
      <c r="F295" s="337"/>
      <c r="G295" s="337"/>
      <c r="H295" s="337"/>
      <c r="I295" s="349"/>
      <c r="J295" s="352"/>
      <c r="K295" s="303"/>
      <c r="L295" s="303"/>
      <c r="M295" s="303"/>
      <c r="N295" s="303"/>
      <c r="O295" s="303"/>
      <c r="P295" s="47">
        <v>5</v>
      </c>
      <c r="Q295" s="75"/>
      <c r="R295" s="75"/>
    </row>
    <row r="296" spans="1:18" ht="14.45" customHeight="1">
      <c r="A296" s="57">
        <v>42806</v>
      </c>
      <c r="B296" s="25">
        <v>1164</v>
      </c>
      <c r="C296" s="303"/>
      <c r="D296" s="337"/>
      <c r="E296" s="306"/>
      <c r="F296" s="337"/>
      <c r="G296" s="337"/>
      <c r="H296" s="337"/>
      <c r="I296" s="349"/>
      <c r="J296" s="352"/>
      <c r="K296" s="303"/>
      <c r="L296" s="303"/>
      <c r="M296" s="303"/>
      <c r="N296" s="303"/>
      <c r="O296" s="303"/>
      <c r="P296" s="47">
        <v>0</v>
      </c>
      <c r="Q296" s="75"/>
      <c r="R296" s="75"/>
    </row>
    <row r="297" spans="1:18" ht="14.45" customHeight="1">
      <c r="A297" s="57">
        <v>42807</v>
      </c>
      <c r="B297" s="25">
        <v>1314</v>
      </c>
      <c r="C297" s="304"/>
      <c r="D297" s="338"/>
      <c r="E297" s="307"/>
      <c r="F297" s="338"/>
      <c r="G297" s="338"/>
      <c r="H297" s="338"/>
      <c r="I297" s="350"/>
      <c r="J297" s="353"/>
      <c r="K297" s="304"/>
      <c r="L297" s="304"/>
      <c r="M297" s="304"/>
      <c r="N297" s="304"/>
      <c r="O297" s="304"/>
      <c r="P297" s="47">
        <v>0</v>
      </c>
      <c r="Q297" s="75"/>
      <c r="R297" s="75"/>
    </row>
    <row r="298" spans="1:18" ht="15" customHeight="1">
      <c r="A298" s="57">
        <v>42808</v>
      </c>
      <c r="B298" s="25">
        <v>1114</v>
      </c>
      <c r="C298" s="21">
        <v>0.19</v>
      </c>
      <c r="D298" s="25">
        <v>1</v>
      </c>
      <c r="E298" s="24">
        <v>7.1</v>
      </c>
      <c r="F298" s="25" t="s">
        <v>42</v>
      </c>
      <c r="G298" s="25">
        <v>4</v>
      </c>
      <c r="H298" s="25">
        <v>1</v>
      </c>
      <c r="I298" s="21">
        <v>4.5999999999999996</v>
      </c>
      <c r="J298" s="21">
        <v>0.13</v>
      </c>
      <c r="K298" s="21">
        <v>1.3779999999999999</v>
      </c>
      <c r="L298" s="21">
        <v>6.3387999999999991</v>
      </c>
      <c r="M298" s="21">
        <v>1.3779999999999999</v>
      </c>
      <c r="N298" s="21">
        <v>0.17914000000000002</v>
      </c>
      <c r="O298" s="21">
        <v>5.5119999999999996</v>
      </c>
      <c r="P298" s="47">
        <v>0</v>
      </c>
      <c r="Q298" s="75">
        <v>42822</v>
      </c>
      <c r="R298" s="75">
        <v>42822</v>
      </c>
    </row>
    <row r="299" spans="1:18" ht="14.45" customHeight="1">
      <c r="A299" s="57">
        <v>42809</v>
      </c>
      <c r="B299" s="25">
        <v>1566</v>
      </c>
      <c r="C299" s="302"/>
      <c r="D299" s="336"/>
      <c r="E299" s="305"/>
      <c r="F299" s="336"/>
      <c r="G299" s="336"/>
      <c r="H299" s="336"/>
      <c r="I299" s="348"/>
      <c r="J299" s="351"/>
      <c r="K299" s="302"/>
      <c r="L299" s="302"/>
      <c r="M299" s="302"/>
      <c r="N299" s="302"/>
      <c r="O299" s="302"/>
      <c r="P299" s="47">
        <v>10</v>
      </c>
      <c r="Q299" s="75"/>
      <c r="R299" s="75"/>
    </row>
    <row r="300" spans="1:18" ht="14.45" customHeight="1">
      <c r="A300" s="57">
        <v>42810</v>
      </c>
      <c r="B300" s="25">
        <v>3746</v>
      </c>
      <c r="C300" s="303"/>
      <c r="D300" s="337"/>
      <c r="E300" s="306"/>
      <c r="F300" s="337"/>
      <c r="G300" s="337"/>
      <c r="H300" s="337"/>
      <c r="I300" s="349"/>
      <c r="J300" s="352"/>
      <c r="K300" s="303"/>
      <c r="L300" s="303"/>
      <c r="M300" s="303"/>
      <c r="N300" s="303"/>
      <c r="O300" s="303"/>
      <c r="P300" s="47">
        <v>58</v>
      </c>
      <c r="Q300" s="75"/>
      <c r="R300" s="75"/>
    </row>
    <row r="301" spans="1:18" ht="14.45" customHeight="1">
      <c r="A301" s="57">
        <v>42811</v>
      </c>
      <c r="B301" s="25">
        <v>2871</v>
      </c>
      <c r="C301" s="303"/>
      <c r="D301" s="337"/>
      <c r="E301" s="306"/>
      <c r="F301" s="337"/>
      <c r="G301" s="337"/>
      <c r="H301" s="337"/>
      <c r="I301" s="349"/>
      <c r="J301" s="352"/>
      <c r="K301" s="303"/>
      <c r="L301" s="303"/>
      <c r="M301" s="303"/>
      <c r="N301" s="303"/>
      <c r="O301" s="303"/>
      <c r="P301" s="47">
        <v>100</v>
      </c>
      <c r="Q301" s="75"/>
      <c r="R301" s="75"/>
    </row>
    <row r="302" spans="1:18" ht="14.45" customHeight="1">
      <c r="A302" s="57">
        <v>42812</v>
      </c>
      <c r="B302" s="25">
        <v>2130</v>
      </c>
      <c r="C302" s="303"/>
      <c r="D302" s="337"/>
      <c r="E302" s="306"/>
      <c r="F302" s="337"/>
      <c r="G302" s="337"/>
      <c r="H302" s="337"/>
      <c r="I302" s="349"/>
      <c r="J302" s="352"/>
      <c r="K302" s="303"/>
      <c r="L302" s="303"/>
      <c r="M302" s="303"/>
      <c r="N302" s="303"/>
      <c r="O302" s="303"/>
      <c r="P302" s="47">
        <v>0</v>
      </c>
      <c r="Q302" s="75"/>
      <c r="R302" s="75"/>
    </row>
    <row r="303" spans="1:18" ht="14.45" customHeight="1">
      <c r="A303" s="57">
        <v>42813</v>
      </c>
      <c r="B303" s="99">
        <v>6758</v>
      </c>
      <c r="C303" s="303"/>
      <c r="D303" s="337"/>
      <c r="E303" s="306"/>
      <c r="F303" s="337"/>
      <c r="G303" s="337"/>
      <c r="H303" s="337"/>
      <c r="I303" s="349"/>
      <c r="J303" s="352"/>
      <c r="K303" s="303"/>
      <c r="L303" s="303"/>
      <c r="M303" s="303"/>
      <c r="N303" s="303"/>
      <c r="O303" s="303"/>
      <c r="P303" s="47">
        <v>48</v>
      </c>
      <c r="Q303" s="75"/>
      <c r="R303" s="75"/>
    </row>
    <row r="304" spans="1:18" ht="14.45" customHeight="1">
      <c r="A304" s="57">
        <v>42814</v>
      </c>
      <c r="B304" s="25">
        <v>5404</v>
      </c>
      <c r="C304" s="304"/>
      <c r="D304" s="338"/>
      <c r="E304" s="307"/>
      <c r="F304" s="338"/>
      <c r="G304" s="338"/>
      <c r="H304" s="338"/>
      <c r="I304" s="350"/>
      <c r="J304" s="353"/>
      <c r="K304" s="304"/>
      <c r="L304" s="304"/>
      <c r="M304" s="304"/>
      <c r="N304" s="304"/>
      <c r="O304" s="304"/>
      <c r="P304" s="47">
        <v>163</v>
      </c>
      <c r="Q304" s="75"/>
      <c r="R304" s="75"/>
    </row>
    <row r="305" spans="1:18">
      <c r="A305" s="57">
        <v>42815</v>
      </c>
      <c r="B305" s="25">
        <v>4285</v>
      </c>
      <c r="C305" s="110"/>
      <c r="D305" s="68"/>
      <c r="E305" s="77"/>
      <c r="F305" s="68"/>
      <c r="G305" s="68"/>
      <c r="H305" s="68"/>
      <c r="I305" s="88"/>
      <c r="J305" s="102"/>
      <c r="K305" s="110" t="str">
        <f>IF(C305&gt;0,C305*'[4]Operations INPUT'!#REF!/1000,"")</f>
        <v/>
      </c>
      <c r="L305" s="110" t="str">
        <f>IF(H305&gt;0,H305*'[4]Operations INPUT'!#REF!/1000,"")</f>
        <v/>
      </c>
      <c r="M305" s="110"/>
      <c r="N305" s="110" t="str">
        <f>IF(I305&gt;0,I305*'[4]Operations INPUT'!#REF!/1000,"")</f>
        <v/>
      </c>
      <c r="O305" s="110"/>
      <c r="P305" s="47">
        <v>26</v>
      </c>
      <c r="Q305" s="75"/>
      <c r="R305" s="75"/>
    </row>
    <row r="306" spans="1:18">
      <c r="A306" s="57">
        <v>42816</v>
      </c>
      <c r="B306" s="25">
        <v>3722</v>
      </c>
      <c r="C306" s="302"/>
      <c r="D306" s="302"/>
      <c r="E306" s="302"/>
      <c r="F306" s="302"/>
      <c r="G306" s="302"/>
      <c r="H306" s="302"/>
      <c r="I306" s="302"/>
      <c r="J306" s="302"/>
      <c r="K306" s="302"/>
      <c r="L306" s="302"/>
      <c r="M306" s="302"/>
      <c r="N306" s="302"/>
      <c r="O306" s="302"/>
      <c r="P306" s="47">
        <v>2</v>
      </c>
      <c r="Q306" s="75"/>
      <c r="R306" s="75"/>
    </row>
    <row r="307" spans="1:18">
      <c r="A307" s="57">
        <v>42817</v>
      </c>
      <c r="B307" s="25">
        <v>3221</v>
      </c>
      <c r="C307" s="303"/>
      <c r="D307" s="303"/>
      <c r="E307" s="303"/>
      <c r="F307" s="303"/>
      <c r="G307" s="303"/>
      <c r="H307" s="303"/>
      <c r="I307" s="303"/>
      <c r="J307" s="303"/>
      <c r="K307" s="303"/>
      <c r="L307" s="303"/>
      <c r="M307" s="303"/>
      <c r="N307" s="303"/>
      <c r="O307" s="303"/>
      <c r="P307" s="47">
        <v>0</v>
      </c>
      <c r="Q307" s="75"/>
      <c r="R307" s="75"/>
    </row>
    <row r="308" spans="1:18">
      <c r="A308" s="57">
        <v>42818</v>
      </c>
      <c r="B308" s="25">
        <v>2778</v>
      </c>
      <c r="C308" s="303"/>
      <c r="D308" s="303"/>
      <c r="E308" s="303"/>
      <c r="F308" s="303"/>
      <c r="G308" s="303"/>
      <c r="H308" s="303"/>
      <c r="I308" s="303"/>
      <c r="J308" s="303"/>
      <c r="K308" s="303"/>
      <c r="L308" s="303"/>
      <c r="M308" s="303"/>
      <c r="N308" s="303"/>
      <c r="O308" s="303"/>
      <c r="P308" s="47">
        <v>1</v>
      </c>
      <c r="Q308" s="75"/>
      <c r="R308" s="75"/>
    </row>
    <row r="309" spans="1:18">
      <c r="A309" s="57">
        <v>42819</v>
      </c>
      <c r="B309" s="25">
        <v>2322</v>
      </c>
      <c r="C309" s="303"/>
      <c r="D309" s="303"/>
      <c r="E309" s="303"/>
      <c r="F309" s="303"/>
      <c r="G309" s="303"/>
      <c r="H309" s="303"/>
      <c r="I309" s="303"/>
      <c r="J309" s="303"/>
      <c r="K309" s="303"/>
      <c r="L309" s="303"/>
      <c r="M309" s="303"/>
      <c r="N309" s="303"/>
      <c r="O309" s="303"/>
      <c r="P309" s="47">
        <v>1</v>
      </c>
      <c r="Q309" s="75"/>
      <c r="R309" s="75"/>
    </row>
    <row r="310" spans="1:18">
      <c r="A310" s="57">
        <v>42820</v>
      </c>
      <c r="B310" s="25">
        <v>2562</v>
      </c>
      <c r="C310" s="304"/>
      <c r="D310" s="304"/>
      <c r="E310" s="304"/>
      <c r="F310" s="304"/>
      <c r="G310" s="304"/>
      <c r="H310" s="304"/>
      <c r="I310" s="304"/>
      <c r="J310" s="304"/>
      <c r="K310" s="304"/>
      <c r="L310" s="304"/>
      <c r="M310" s="304"/>
      <c r="N310" s="304"/>
      <c r="O310" s="304"/>
      <c r="P310" s="47">
        <v>11</v>
      </c>
      <c r="Q310" s="75"/>
      <c r="R310" s="75"/>
    </row>
    <row r="311" spans="1:18" ht="15" customHeight="1">
      <c r="A311" s="57">
        <v>42821</v>
      </c>
      <c r="B311" s="25">
        <v>2118</v>
      </c>
      <c r="C311" s="21">
        <v>0.25</v>
      </c>
      <c r="D311" s="25">
        <v>1</v>
      </c>
      <c r="E311" s="24">
        <v>7.1</v>
      </c>
      <c r="F311" s="25">
        <v>1</v>
      </c>
      <c r="G311" s="25">
        <v>4</v>
      </c>
      <c r="H311" s="25">
        <v>2</v>
      </c>
      <c r="I311" s="21">
        <v>4.5999999999999996</v>
      </c>
      <c r="J311" s="21">
        <v>0.18</v>
      </c>
      <c r="K311" s="21">
        <v>5.4039999999999999</v>
      </c>
      <c r="L311" s="21">
        <v>12.429199999999998</v>
      </c>
      <c r="M311" s="21">
        <v>2.702</v>
      </c>
      <c r="N311" s="21">
        <v>0.48635999999999996</v>
      </c>
      <c r="O311" s="21">
        <v>10.808</v>
      </c>
      <c r="P311" s="47">
        <v>0</v>
      </c>
      <c r="Q311" s="75">
        <v>42829</v>
      </c>
      <c r="R311" s="75">
        <v>42829</v>
      </c>
    </row>
    <row r="312" spans="1:18">
      <c r="A312" s="57">
        <v>42822</v>
      </c>
      <c r="B312" s="25">
        <v>1846</v>
      </c>
      <c r="C312" s="302"/>
      <c r="D312" s="302"/>
      <c r="E312" s="302"/>
      <c r="F312" s="302"/>
      <c r="G312" s="302"/>
      <c r="H312" s="302"/>
      <c r="I312" s="302"/>
      <c r="J312" s="302"/>
      <c r="K312" s="302"/>
      <c r="L312" s="302"/>
      <c r="M312" s="302"/>
      <c r="N312" s="302"/>
      <c r="O312" s="302"/>
      <c r="P312" s="47">
        <v>0</v>
      </c>
      <c r="Q312" s="75"/>
      <c r="R312" s="75"/>
    </row>
    <row r="313" spans="1:18">
      <c r="A313" s="57">
        <v>42823</v>
      </c>
      <c r="B313" s="25">
        <v>2450</v>
      </c>
      <c r="C313" s="303"/>
      <c r="D313" s="303"/>
      <c r="E313" s="303"/>
      <c r="F313" s="303"/>
      <c r="G313" s="303"/>
      <c r="H313" s="303"/>
      <c r="I313" s="303"/>
      <c r="J313" s="303"/>
      <c r="K313" s="303"/>
      <c r="L313" s="303"/>
      <c r="M313" s="303"/>
      <c r="N313" s="303"/>
      <c r="O313" s="303"/>
      <c r="P313" s="47">
        <v>0</v>
      </c>
      <c r="Q313" s="75"/>
      <c r="R313" s="75"/>
    </row>
    <row r="314" spans="1:18">
      <c r="A314" s="57">
        <v>42824</v>
      </c>
      <c r="B314" s="25">
        <v>1247</v>
      </c>
      <c r="C314" s="303"/>
      <c r="D314" s="303"/>
      <c r="E314" s="303"/>
      <c r="F314" s="303"/>
      <c r="G314" s="303"/>
      <c r="H314" s="303"/>
      <c r="I314" s="303"/>
      <c r="J314" s="303"/>
      <c r="K314" s="303"/>
      <c r="L314" s="303"/>
      <c r="M314" s="303"/>
      <c r="N314" s="303"/>
      <c r="O314" s="303"/>
      <c r="P314" s="47">
        <v>15</v>
      </c>
      <c r="Q314" s="75"/>
      <c r="R314" s="75"/>
    </row>
    <row r="315" spans="1:18">
      <c r="A315" s="57">
        <v>42825</v>
      </c>
      <c r="B315" s="25">
        <v>6146</v>
      </c>
      <c r="C315" s="303"/>
      <c r="D315" s="303"/>
      <c r="E315" s="303"/>
      <c r="F315" s="303"/>
      <c r="G315" s="303"/>
      <c r="H315" s="303"/>
      <c r="I315" s="303"/>
      <c r="J315" s="303"/>
      <c r="K315" s="303"/>
      <c r="L315" s="303"/>
      <c r="M315" s="303"/>
      <c r="N315" s="303"/>
      <c r="O315" s="303"/>
      <c r="P315" s="47">
        <v>252</v>
      </c>
      <c r="Q315" s="75"/>
      <c r="R315" s="75"/>
    </row>
    <row r="316" spans="1:18">
      <c r="A316" s="57">
        <v>42826</v>
      </c>
      <c r="B316" s="99">
        <v>8453</v>
      </c>
      <c r="C316" s="303"/>
      <c r="D316" s="303"/>
      <c r="E316" s="303"/>
      <c r="F316" s="303"/>
      <c r="G316" s="303"/>
      <c r="H316" s="303"/>
      <c r="I316" s="303"/>
      <c r="J316" s="303"/>
      <c r="K316" s="303"/>
      <c r="L316" s="303"/>
      <c r="M316" s="303"/>
      <c r="N316" s="303"/>
      <c r="O316" s="303"/>
      <c r="P316" s="47">
        <v>0</v>
      </c>
      <c r="Q316" s="75"/>
      <c r="R316" s="75"/>
    </row>
    <row r="317" spans="1:18">
      <c r="A317" s="57">
        <v>42827</v>
      </c>
      <c r="B317" s="99">
        <v>6712</v>
      </c>
      <c r="C317" s="303"/>
      <c r="D317" s="303"/>
      <c r="E317" s="303"/>
      <c r="F317" s="303"/>
      <c r="G317" s="303"/>
      <c r="H317" s="303"/>
      <c r="I317" s="303"/>
      <c r="J317" s="303"/>
      <c r="K317" s="303"/>
      <c r="L317" s="303"/>
      <c r="M317" s="303"/>
      <c r="N317" s="303"/>
      <c r="O317" s="303"/>
      <c r="P317" s="47">
        <v>0</v>
      </c>
      <c r="Q317" s="75"/>
      <c r="R317" s="75"/>
    </row>
    <row r="318" spans="1:18">
      <c r="A318" s="57">
        <v>42828</v>
      </c>
      <c r="B318" s="21">
        <v>5735</v>
      </c>
      <c r="C318" s="304"/>
      <c r="D318" s="304"/>
      <c r="E318" s="304"/>
      <c r="F318" s="304"/>
      <c r="G318" s="304"/>
      <c r="H318" s="304"/>
      <c r="I318" s="304"/>
      <c r="J318" s="304"/>
      <c r="K318" s="304"/>
      <c r="L318" s="304"/>
      <c r="M318" s="304"/>
      <c r="N318" s="304"/>
      <c r="O318" s="304"/>
      <c r="P318" s="47">
        <v>0</v>
      </c>
      <c r="Q318" s="75"/>
      <c r="R318" s="75"/>
    </row>
    <row r="319" spans="1:18">
      <c r="A319" s="57">
        <v>42829</v>
      </c>
      <c r="B319" s="99">
        <v>6603</v>
      </c>
      <c r="C319" s="110"/>
      <c r="D319" s="68"/>
      <c r="E319" s="77"/>
      <c r="F319" s="68"/>
      <c r="G319" s="68"/>
      <c r="H319" s="68"/>
      <c r="I319" s="88"/>
      <c r="J319" s="102"/>
      <c r="K319" s="110" t="str">
        <f>IF(C319&gt;0,C319*'[4]Operations INPUT'!#REF!/1000,"")</f>
        <v/>
      </c>
      <c r="L319" s="110" t="str">
        <f>IF(H319&gt;0,H319*'[4]Operations INPUT'!#REF!/1000,"")</f>
        <v/>
      </c>
      <c r="M319" s="110"/>
      <c r="N319" s="110" t="str">
        <f>IF(I319&gt;0,I319*'[4]Operations INPUT'!#REF!/1000,"")</f>
        <v/>
      </c>
      <c r="O319" s="110"/>
      <c r="P319" s="47">
        <v>0</v>
      </c>
      <c r="Q319" s="75"/>
      <c r="R319" s="75"/>
    </row>
    <row r="320" spans="1:18" ht="14.45" customHeight="1">
      <c r="A320" s="57">
        <v>42830</v>
      </c>
      <c r="B320" s="21">
        <v>5880</v>
      </c>
      <c r="C320" s="302"/>
      <c r="D320" s="336"/>
      <c r="E320" s="305"/>
      <c r="F320" s="336"/>
      <c r="G320" s="336"/>
      <c r="H320" s="336"/>
      <c r="I320" s="348"/>
      <c r="J320" s="351"/>
      <c r="K320" s="302"/>
      <c r="L320" s="302"/>
      <c r="M320" s="302"/>
      <c r="N320" s="302"/>
      <c r="O320" s="302"/>
      <c r="P320" s="47">
        <v>17</v>
      </c>
      <c r="Q320" s="75"/>
      <c r="R320" s="75"/>
    </row>
    <row r="321" spans="1:18" ht="14.45" customHeight="1">
      <c r="A321" s="57">
        <v>42831</v>
      </c>
      <c r="B321" s="99">
        <v>6682</v>
      </c>
      <c r="C321" s="303"/>
      <c r="D321" s="337"/>
      <c r="E321" s="306"/>
      <c r="F321" s="337"/>
      <c r="G321" s="337"/>
      <c r="H321" s="337"/>
      <c r="I321" s="349"/>
      <c r="J321" s="352"/>
      <c r="K321" s="303"/>
      <c r="L321" s="303"/>
      <c r="M321" s="303"/>
      <c r="N321" s="303"/>
      <c r="O321" s="303"/>
      <c r="P321" s="47">
        <v>31</v>
      </c>
      <c r="Q321" s="75"/>
      <c r="R321" s="75"/>
    </row>
    <row r="322" spans="1:18" ht="14.45" customHeight="1">
      <c r="A322" s="57">
        <v>42832</v>
      </c>
      <c r="B322" s="25">
        <v>6218</v>
      </c>
      <c r="C322" s="303"/>
      <c r="D322" s="337"/>
      <c r="E322" s="306"/>
      <c r="F322" s="337"/>
      <c r="G322" s="337"/>
      <c r="H322" s="337"/>
      <c r="I322" s="349"/>
      <c r="J322" s="352"/>
      <c r="K322" s="303"/>
      <c r="L322" s="303"/>
      <c r="M322" s="303"/>
      <c r="N322" s="303"/>
      <c r="O322" s="303"/>
      <c r="P322" s="47">
        <v>28</v>
      </c>
      <c r="Q322" s="75"/>
      <c r="R322" s="75"/>
    </row>
    <row r="323" spans="1:18" ht="14.45" customHeight="1">
      <c r="A323" s="57">
        <v>42833</v>
      </c>
      <c r="B323" s="25">
        <v>4666</v>
      </c>
      <c r="C323" s="303"/>
      <c r="D323" s="337"/>
      <c r="E323" s="306"/>
      <c r="F323" s="337"/>
      <c r="G323" s="337"/>
      <c r="H323" s="337"/>
      <c r="I323" s="349"/>
      <c r="J323" s="352"/>
      <c r="K323" s="303"/>
      <c r="L323" s="303"/>
      <c r="M323" s="303"/>
      <c r="N323" s="303"/>
      <c r="O323" s="303"/>
      <c r="P323" s="47">
        <v>6</v>
      </c>
      <c r="Q323" s="75"/>
      <c r="R323" s="75"/>
    </row>
    <row r="324" spans="1:18" ht="14.45" customHeight="1">
      <c r="A324" s="57">
        <v>42834</v>
      </c>
      <c r="B324" s="25">
        <v>3552</v>
      </c>
      <c r="C324" s="303"/>
      <c r="D324" s="337"/>
      <c r="E324" s="306"/>
      <c r="F324" s="337"/>
      <c r="G324" s="337"/>
      <c r="H324" s="337"/>
      <c r="I324" s="349"/>
      <c r="J324" s="352"/>
      <c r="K324" s="303"/>
      <c r="L324" s="303"/>
      <c r="M324" s="303"/>
      <c r="N324" s="303"/>
      <c r="O324" s="303"/>
      <c r="P324" s="47">
        <v>0</v>
      </c>
      <c r="Q324" s="75"/>
      <c r="R324" s="75"/>
    </row>
    <row r="325" spans="1:18" ht="14.45" customHeight="1">
      <c r="A325" s="57">
        <v>42835</v>
      </c>
      <c r="B325" s="25">
        <v>2983</v>
      </c>
      <c r="C325" s="304"/>
      <c r="D325" s="338"/>
      <c r="E325" s="307"/>
      <c r="F325" s="338"/>
      <c r="G325" s="338"/>
      <c r="H325" s="338"/>
      <c r="I325" s="350"/>
      <c r="J325" s="353"/>
      <c r="K325" s="304"/>
      <c r="L325" s="304"/>
      <c r="M325" s="304"/>
      <c r="N325" s="304"/>
      <c r="O325" s="304"/>
      <c r="P325" s="47">
        <v>0</v>
      </c>
      <c r="Q325" s="75"/>
      <c r="R325" s="75"/>
    </row>
    <row r="326" spans="1:18" ht="15" customHeight="1">
      <c r="A326" s="57">
        <v>42836</v>
      </c>
      <c r="B326" s="25">
        <v>2695</v>
      </c>
      <c r="C326" s="21">
        <v>0.25</v>
      </c>
      <c r="D326" s="25">
        <v>1</v>
      </c>
      <c r="E326" s="24">
        <v>6.9</v>
      </c>
      <c r="F326" s="25">
        <v>3</v>
      </c>
      <c r="G326" s="25">
        <v>12</v>
      </c>
      <c r="H326" s="25">
        <v>3</v>
      </c>
      <c r="I326" s="106">
        <v>5.4</v>
      </c>
      <c r="J326" s="107">
        <v>0.27</v>
      </c>
      <c r="K326" s="21">
        <v>15.08</v>
      </c>
      <c r="L326" s="21">
        <v>27.15</v>
      </c>
      <c r="M326" s="21">
        <v>5.03</v>
      </c>
      <c r="N326" s="21">
        <v>1.36</v>
      </c>
      <c r="O326" s="21">
        <v>60.32</v>
      </c>
      <c r="P326" s="47">
        <v>0</v>
      </c>
      <c r="Q326" s="75">
        <v>42849</v>
      </c>
      <c r="R326" s="75">
        <v>42864</v>
      </c>
    </row>
    <row r="327" spans="1:18" ht="14.45" customHeight="1">
      <c r="A327" s="57">
        <v>42837</v>
      </c>
      <c r="B327" s="25">
        <v>2712</v>
      </c>
      <c r="C327" s="302"/>
      <c r="D327" s="336"/>
      <c r="E327" s="305"/>
      <c r="F327" s="336"/>
      <c r="G327" s="336"/>
      <c r="H327" s="336"/>
      <c r="I327" s="348"/>
      <c r="J327" s="351"/>
      <c r="K327" s="302"/>
      <c r="L327" s="302"/>
      <c r="M327" s="302"/>
      <c r="N327" s="302"/>
      <c r="O327" s="302"/>
      <c r="P327" s="47">
        <v>0</v>
      </c>
      <c r="Q327" s="75"/>
      <c r="R327" s="75"/>
    </row>
    <row r="328" spans="1:18" ht="14.45" customHeight="1">
      <c r="A328" s="57">
        <v>42838</v>
      </c>
      <c r="B328" s="25">
        <v>2881</v>
      </c>
      <c r="C328" s="303"/>
      <c r="D328" s="337"/>
      <c r="E328" s="306"/>
      <c r="F328" s="337"/>
      <c r="G328" s="337"/>
      <c r="H328" s="337"/>
      <c r="I328" s="349"/>
      <c r="J328" s="352"/>
      <c r="K328" s="303"/>
      <c r="L328" s="303"/>
      <c r="M328" s="303"/>
      <c r="N328" s="303"/>
      <c r="O328" s="303"/>
      <c r="P328" s="47">
        <v>0</v>
      </c>
      <c r="Q328" s="75"/>
      <c r="R328" s="75"/>
    </row>
    <row r="329" spans="1:18" ht="14.45" customHeight="1">
      <c r="A329" s="57">
        <v>42839</v>
      </c>
      <c r="B329" s="25">
        <v>3101</v>
      </c>
      <c r="C329" s="303"/>
      <c r="D329" s="337"/>
      <c r="E329" s="306"/>
      <c r="F329" s="337"/>
      <c r="G329" s="337"/>
      <c r="H329" s="337"/>
      <c r="I329" s="349"/>
      <c r="J329" s="352"/>
      <c r="K329" s="303"/>
      <c r="L329" s="303"/>
      <c r="M329" s="303"/>
      <c r="N329" s="303"/>
      <c r="O329" s="303"/>
      <c r="P329" s="47">
        <v>9</v>
      </c>
      <c r="Q329" s="75"/>
      <c r="R329" s="75"/>
    </row>
    <row r="330" spans="1:18" ht="14.45" customHeight="1">
      <c r="A330" s="57">
        <v>42840</v>
      </c>
      <c r="B330" s="25">
        <v>2392</v>
      </c>
      <c r="C330" s="303"/>
      <c r="D330" s="337"/>
      <c r="E330" s="306"/>
      <c r="F330" s="337"/>
      <c r="G330" s="337"/>
      <c r="H330" s="337"/>
      <c r="I330" s="349"/>
      <c r="J330" s="352"/>
      <c r="K330" s="303"/>
      <c r="L330" s="303"/>
      <c r="M330" s="303"/>
      <c r="N330" s="303"/>
      <c r="O330" s="303"/>
      <c r="P330" s="47">
        <v>0</v>
      </c>
      <c r="Q330" s="75"/>
      <c r="R330" s="75"/>
    </row>
    <row r="331" spans="1:18" ht="14.45" customHeight="1">
      <c r="A331" s="57">
        <v>42841</v>
      </c>
      <c r="B331" s="25">
        <v>2346</v>
      </c>
      <c r="C331" s="303"/>
      <c r="D331" s="337"/>
      <c r="E331" s="306"/>
      <c r="F331" s="337"/>
      <c r="G331" s="337"/>
      <c r="H331" s="337"/>
      <c r="I331" s="349"/>
      <c r="J331" s="352"/>
      <c r="K331" s="303"/>
      <c r="L331" s="303"/>
      <c r="M331" s="303"/>
      <c r="N331" s="303"/>
      <c r="O331" s="303"/>
      <c r="P331" s="47">
        <v>0</v>
      </c>
      <c r="Q331" s="75"/>
      <c r="R331" s="75"/>
    </row>
    <row r="332" spans="1:18" ht="14.45" customHeight="1">
      <c r="A332" s="57">
        <v>42842</v>
      </c>
      <c r="B332" s="25">
        <v>2029</v>
      </c>
      <c r="C332" s="304"/>
      <c r="D332" s="338"/>
      <c r="E332" s="307"/>
      <c r="F332" s="338"/>
      <c r="G332" s="338"/>
      <c r="H332" s="338"/>
      <c r="I332" s="350"/>
      <c r="J332" s="353"/>
      <c r="K332" s="304"/>
      <c r="L332" s="304"/>
      <c r="M332" s="304"/>
      <c r="N332" s="304"/>
      <c r="O332" s="304"/>
      <c r="P332" s="47">
        <v>0</v>
      </c>
      <c r="Q332" s="75"/>
      <c r="R332" s="75"/>
    </row>
    <row r="333" spans="1:18">
      <c r="A333" s="57">
        <v>42843</v>
      </c>
      <c r="B333" s="25">
        <v>2257</v>
      </c>
      <c r="C333" s="110"/>
      <c r="D333" s="68"/>
      <c r="E333" s="77"/>
      <c r="F333" s="68"/>
      <c r="G333" s="68"/>
      <c r="H333" s="68"/>
      <c r="I333" s="88"/>
      <c r="J333" s="102"/>
      <c r="K333" s="110" t="str">
        <f>IF(C333&gt;0,C333*'[4]Operations INPUT'!#REF!/1000,"")</f>
        <v/>
      </c>
      <c r="L333" s="110" t="str">
        <f>IF(H333&gt;0,H333*'[4]Operations INPUT'!#REF!/1000,"")</f>
        <v/>
      </c>
      <c r="M333" s="110"/>
      <c r="N333" s="110" t="str">
        <f>IF(I333&gt;0,I333*'[4]Operations INPUT'!#REF!/1000,"")</f>
        <v/>
      </c>
      <c r="O333" s="110"/>
      <c r="P333" s="47">
        <v>1</v>
      </c>
      <c r="Q333" s="75"/>
      <c r="R333" s="75"/>
    </row>
    <row r="334" spans="1:18" ht="14.45" customHeight="1">
      <c r="A334" s="57">
        <v>42844</v>
      </c>
      <c r="B334" s="25">
        <v>1955</v>
      </c>
      <c r="C334" s="302"/>
      <c r="D334" s="336"/>
      <c r="E334" s="305"/>
      <c r="F334" s="336"/>
      <c r="G334" s="336"/>
      <c r="H334" s="336"/>
      <c r="I334" s="348"/>
      <c r="J334" s="351"/>
      <c r="K334" s="302"/>
      <c r="L334" s="302"/>
      <c r="M334" s="302"/>
      <c r="N334" s="302"/>
      <c r="O334" s="302"/>
      <c r="P334" s="47">
        <v>0</v>
      </c>
      <c r="Q334" s="75"/>
      <c r="R334" s="75"/>
    </row>
    <row r="335" spans="1:18" ht="14.45" customHeight="1">
      <c r="A335" s="57">
        <v>42845</v>
      </c>
      <c r="B335" s="25">
        <v>1735</v>
      </c>
      <c r="C335" s="303"/>
      <c r="D335" s="337"/>
      <c r="E335" s="306"/>
      <c r="F335" s="337"/>
      <c r="G335" s="337"/>
      <c r="H335" s="337"/>
      <c r="I335" s="349"/>
      <c r="J335" s="352"/>
      <c r="K335" s="303"/>
      <c r="L335" s="303"/>
      <c r="M335" s="303"/>
      <c r="N335" s="303"/>
      <c r="O335" s="303"/>
      <c r="P335" s="47">
        <v>0</v>
      </c>
      <c r="Q335" s="75"/>
      <c r="R335" s="75"/>
    </row>
    <row r="336" spans="1:18" ht="14.45" customHeight="1">
      <c r="A336" s="57">
        <v>42846</v>
      </c>
      <c r="B336" s="25">
        <v>1526</v>
      </c>
      <c r="C336" s="303"/>
      <c r="D336" s="337"/>
      <c r="E336" s="306"/>
      <c r="F336" s="337"/>
      <c r="G336" s="337"/>
      <c r="H336" s="337"/>
      <c r="I336" s="349"/>
      <c r="J336" s="352"/>
      <c r="K336" s="303"/>
      <c r="L336" s="303"/>
      <c r="M336" s="303"/>
      <c r="N336" s="303"/>
      <c r="O336" s="303"/>
      <c r="P336" s="47">
        <v>2</v>
      </c>
      <c r="Q336" s="75"/>
      <c r="R336" s="75"/>
    </row>
    <row r="337" spans="1:18" ht="14.45" customHeight="1">
      <c r="A337" s="57">
        <v>42847</v>
      </c>
      <c r="B337" s="25">
        <v>1801</v>
      </c>
      <c r="C337" s="303"/>
      <c r="D337" s="337"/>
      <c r="E337" s="306"/>
      <c r="F337" s="337"/>
      <c r="G337" s="337"/>
      <c r="H337" s="337"/>
      <c r="I337" s="349"/>
      <c r="J337" s="352"/>
      <c r="K337" s="303"/>
      <c r="L337" s="303"/>
      <c r="M337" s="303"/>
      <c r="N337" s="303"/>
      <c r="O337" s="303"/>
      <c r="P337" s="47">
        <v>0</v>
      </c>
      <c r="Q337" s="75"/>
      <c r="R337" s="75"/>
    </row>
    <row r="338" spans="1:18" ht="14.45" customHeight="1">
      <c r="A338" s="57">
        <v>42848</v>
      </c>
      <c r="B338" s="25">
        <v>1822</v>
      </c>
      <c r="C338" s="303"/>
      <c r="D338" s="337"/>
      <c r="E338" s="306"/>
      <c r="F338" s="337"/>
      <c r="G338" s="337"/>
      <c r="H338" s="337"/>
      <c r="I338" s="349"/>
      <c r="J338" s="352"/>
      <c r="K338" s="303"/>
      <c r="L338" s="303"/>
      <c r="M338" s="303"/>
      <c r="N338" s="303"/>
      <c r="O338" s="303"/>
      <c r="P338" s="47">
        <v>0</v>
      </c>
      <c r="Q338" s="75"/>
      <c r="R338" s="75"/>
    </row>
    <row r="339" spans="1:18" ht="14.45" customHeight="1">
      <c r="A339" s="57">
        <v>42849</v>
      </c>
      <c r="B339" s="25">
        <v>1998</v>
      </c>
      <c r="C339" s="304"/>
      <c r="D339" s="338"/>
      <c r="E339" s="307"/>
      <c r="F339" s="338"/>
      <c r="G339" s="338"/>
      <c r="H339" s="338"/>
      <c r="I339" s="350"/>
      <c r="J339" s="353"/>
      <c r="K339" s="304"/>
      <c r="L339" s="304"/>
      <c r="M339" s="304"/>
      <c r="N339" s="304"/>
      <c r="O339" s="304"/>
      <c r="P339" s="47">
        <v>0</v>
      </c>
      <c r="Q339" s="75"/>
      <c r="R339" s="75"/>
    </row>
    <row r="340" spans="1:18">
      <c r="A340" s="57">
        <v>42850</v>
      </c>
      <c r="B340" s="25">
        <v>1546</v>
      </c>
      <c r="C340" s="21">
        <v>0.35</v>
      </c>
      <c r="D340" s="25">
        <v>1</v>
      </c>
      <c r="E340" s="24">
        <v>7</v>
      </c>
      <c r="F340" s="25">
        <v>1</v>
      </c>
      <c r="G340" s="25">
        <v>6</v>
      </c>
      <c r="H340" s="25">
        <v>2</v>
      </c>
      <c r="I340" s="106">
        <v>5.7</v>
      </c>
      <c r="J340" s="106">
        <v>0.19</v>
      </c>
      <c r="K340" s="21">
        <v>3.73</v>
      </c>
      <c r="L340" s="21">
        <v>10.62</v>
      </c>
      <c r="M340" s="21">
        <v>1.8640000000000001</v>
      </c>
      <c r="N340" s="21">
        <v>0.35</v>
      </c>
      <c r="O340" s="21">
        <v>11.18</v>
      </c>
      <c r="P340" s="47">
        <v>0</v>
      </c>
      <c r="Q340" s="75">
        <v>42849</v>
      </c>
      <c r="R340" s="75">
        <v>42864</v>
      </c>
    </row>
    <row r="341" spans="1:18" ht="14.45" customHeight="1">
      <c r="A341" s="57">
        <v>42851</v>
      </c>
      <c r="B341" s="25">
        <v>1690</v>
      </c>
      <c r="C341" s="302"/>
      <c r="D341" s="336"/>
      <c r="E341" s="305"/>
      <c r="F341" s="336"/>
      <c r="G341" s="336"/>
      <c r="H341" s="336"/>
      <c r="I341" s="348"/>
      <c r="J341" s="351"/>
      <c r="K341" s="302"/>
      <c r="L341" s="302"/>
      <c r="M341" s="302"/>
      <c r="N341" s="302"/>
      <c r="O341" s="302"/>
      <c r="P341" s="47">
        <v>0</v>
      </c>
      <c r="Q341" s="75"/>
      <c r="R341" s="75"/>
    </row>
    <row r="342" spans="1:18" ht="14.45" customHeight="1">
      <c r="A342" s="57">
        <v>42852</v>
      </c>
      <c r="B342" s="25">
        <v>1353</v>
      </c>
      <c r="C342" s="303"/>
      <c r="D342" s="337"/>
      <c r="E342" s="306"/>
      <c r="F342" s="337"/>
      <c r="G342" s="337"/>
      <c r="H342" s="337"/>
      <c r="I342" s="349"/>
      <c r="J342" s="352"/>
      <c r="K342" s="303"/>
      <c r="L342" s="303"/>
      <c r="M342" s="303"/>
      <c r="N342" s="303"/>
      <c r="O342" s="303"/>
      <c r="P342" s="47">
        <v>0</v>
      </c>
      <c r="Q342" s="75"/>
      <c r="R342" s="75"/>
    </row>
    <row r="343" spans="1:18" ht="14.45" customHeight="1">
      <c r="A343" s="57">
        <v>42853</v>
      </c>
      <c r="B343" s="25">
        <v>2240</v>
      </c>
      <c r="C343" s="303"/>
      <c r="D343" s="337"/>
      <c r="E343" s="306"/>
      <c r="F343" s="337"/>
      <c r="G343" s="337"/>
      <c r="H343" s="337"/>
      <c r="I343" s="349"/>
      <c r="J343" s="352"/>
      <c r="K343" s="303"/>
      <c r="L343" s="303"/>
      <c r="M343" s="303"/>
      <c r="N343" s="303"/>
      <c r="O343" s="303"/>
      <c r="P343" s="47">
        <v>7</v>
      </c>
      <c r="Q343" s="75"/>
      <c r="R343" s="75"/>
    </row>
    <row r="344" spans="1:18" ht="14.45" customHeight="1">
      <c r="A344" s="57">
        <v>42854</v>
      </c>
      <c r="B344" s="25">
        <v>1528</v>
      </c>
      <c r="C344" s="303"/>
      <c r="D344" s="337"/>
      <c r="E344" s="306"/>
      <c r="F344" s="337"/>
      <c r="G344" s="337"/>
      <c r="H344" s="337"/>
      <c r="I344" s="349"/>
      <c r="J344" s="352"/>
      <c r="K344" s="303"/>
      <c r="L344" s="303"/>
      <c r="M344" s="303"/>
      <c r="N344" s="303"/>
      <c r="O344" s="303"/>
      <c r="P344" s="47">
        <v>0</v>
      </c>
      <c r="Q344" s="75"/>
      <c r="R344" s="75"/>
    </row>
    <row r="345" spans="1:18" ht="14.45" customHeight="1">
      <c r="A345" s="57">
        <v>42855</v>
      </c>
      <c r="B345" s="25">
        <v>1848</v>
      </c>
      <c r="C345" s="303"/>
      <c r="D345" s="337"/>
      <c r="E345" s="306"/>
      <c r="F345" s="337"/>
      <c r="G345" s="337"/>
      <c r="H345" s="337"/>
      <c r="I345" s="349"/>
      <c r="J345" s="352"/>
      <c r="K345" s="303"/>
      <c r="L345" s="303"/>
      <c r="M345" s="303"/>
      <c r="N345" s="303"/>
      <c r="O345" s="303"/>
      <c r="P345" s="47">
        <v>0</v>
      </c>
      <c r="Q345" s="75"/>
      <c r="R345" s="75"/>
    </row>
    <row r="346" spans="1:18" ht="14.45" customHeight="1">
      <c r="A346" s="57">
        <v>42856</v>
      </c>
      <c r="B346" s="25">
        <v>1595</v>
      </c>
      <c r="C346" s="304"/>
      <c r="D346" s="338"/>
      <c r="E346" s="307"/>
      <c r="F346" s="338"/>
      <c r="G346" s="338"/>
      <c r="H346" s="338"/>
      <c r="I346" s="350"/>
      <c r="J346" s="353"/>
      <c r="K346" s="304"/>
      <c r="L346" s="304"/>
      <c r="M346" s="304"/>
      <c r="N346" s="304"/>
      <c r="O346" s="304"/>
      <c r="P346" s="47">
        <v>0</v>
      </c>
      <c r="Q346" s="75"/>
      <c r="R346" s="75"/>
    </row>
    <row r="347" spans="1:18">
      <c r="A347" s="57">
        <v>42857</v>
      </c>
      <c r="B347" s="108">
        <v>1701</v>
      </c>
      <c r="C347" s="110"/>
      <c r="D347" s="68"/>
      <c r="E347" s="77"/>
      <c r="F347" s="68"/>
      <c r="G347" s="68"/>
      <c r="H347" s="68"/>
      <c r="I347" s="88"/>
      <c r="J347" s="102"/>
      <c r="K347" s="110" t="str">
        <f>IF(C347&gt;0,C347*'[4]Operations INPUT'!#REF!/1000,"")</f>
        <v/>
      </c>
      <c r="L347" s="110" t="str">
        <f>IF(H347&gt;0,H347*'[4]Operations INPUT'!#REF!/1000,"")</f>
        <v/>
      </c>
      <c r="M347" s="110"/>
      <c r="N347" s="110" t="str">
        <f>IF(I347&gt;0,I347*'[4]Operations INPUT'!#REF!/1000,"")</f>
        <v/>
      </c>
      <c r="O347" s="110"/>
      <c r="P347" s="47">
        <v>0</v>
      </c>
      <c r="Q347" s="75"/>
      <c r="R347" s="75"/>
    </row>
    <row r="348" spans="1:18" ht="14.45" customHeight="1">
      <c r="A348" s="57">
        <v>42858</v>
      </c>
      <c r="B348" s="108">
        <v>1166</v>
      </c>
      <c r="C348" s="302"/>
      <c r="D348" s="336"/>
      <c r="E348" s="305"/>
      <c r="F348" s="336"/>
      <c r="G348" s="336"/>
      <c r="H348" s="336"/>
      <c r="I348" s="348"/>
      <c r="J348" s="351"/>
      <c r="K348" s="302"/>
      <c r="L348" s="302"/>
      <c r="M348" s="302"/>
      <c r="N348" s="302"/>
      <c r="O348" s="302"/>
      <c r="P348" s="47">
        <v>0</v>
      </c>
      <c r="Q348" s="75"/>
      <c r="R348" s="75"/>
    </row>
    <row r="349" spans="1:18" ht="14.45" customHeight="1">
      <c r="A349" s="57">
        <v>42859</v>
      </c>
      <c r="B349" s="108">
        <v>1659</v>
      </c>
      <c r="C349" s="303"/>
      <c r="D349" s="337"/>
      <c r="E349" s="306"/>
      <c r="F349" s="337"/>
      <c r="G349" s="337"/>
      <c r="H349" s="337"/>
      <c r="I349" s="349"/>
      <c r="J349" s="352"/>
      <c r="K349" s="303"/>
      <c r="L349" s="303"/>
      <c r="M349" s="303"/>
      <c r="N349" s="303"/>
      <c r="O349" s="303"/>
      <c r="P349" s="47">
        <v>0</v>
      </c>
      <c r="Q349" s="75"/>
      <c r="R349" s="75"/>
    </row>
    <row r="350" spans="1:18" ht="14.45" customHeight="1">
      <c r="A350" s="57">
        <v>42860</v>
      </c>
      <c r="B350" s="108">
        <v>1504</v>
      </c>
      <c r="C350" s="303"/>
      <c r="D350" s="337"/>
      <c r="E350" s="306"/>
      <c r="F350" s="337"/>
      <c r="G350" s="337"/>
      <c r="H350" s="337"/>
      <c r="I350" s="349"/>
      <c r="J350" s="352"/>
      <c r="K350" s="303"/>
      <c r="L350" s="303"/>
      <c r="M350" s="303"/>
      <c r="N350" s="303"/>
      <c r="O350" s="303"/>
      <c r="P350" s="47">
        <v>19</v>
      </c>
      <c r="Q350" s="75"/>
      <c r="R350" s="75"/>
    </row>
    <row r="351" spans="1:18" ht="14.45" customHeight="1">
      <c r="A351" s="57">
        <v>42861</v>
      </c>
      <c r="B351" s="108">
        <v>1401</v>
      </c>
      <c r="C351" s="303"/>
      <c r="D351" s="337"/>
      <c r="E351" s="306"/>
      <c r="F351" s="337"/>
      <c r="G351" s="337"/>
      <c r="H351" s="337"/>
      <c r="I351" s="349"/>
      <c r="J351" s="352"/>
      <c r="K351" s="303"/>
      <c r="L351" s="303"/>
      <c r="M351" s="303"/>
      <c r="N351" s="303"/>
      <c r="O351" s="303"/>
      <c r="P351" s="47">
        <v>5</v>
      </c>
      <c r="Q351" s="75"/>
      <c r="R351" s="75"/>
    </row>
    <row r="352" spans="1:18" ht="14.45" customHeight="1">
      <c r="A352" s="57">
        <v>42862</v>
      </c>
      <c r="B352" s="108">
        <v>1780</v>
      </c>
      <c r="C352" s="303"/>
      <c r="D352" s="337"/>
      <c r="E352" s="306"/>
      <c r="F352" s="337"/>
      <c r="G352" s="337"/>
      <c r="H352" s="337"/>
      <c r="I352" s="349"/>
      <c r="J352" s="352"/>
      <c r="K352" s="303"/>
      <c r="L352" s="303"/>
      <c r="M352" s="303"/>
      <c r="N352" s="303"/>
      <c r="O352" s="303"/>
      <c r="P352" s="47">
        <v>7</v>
      </c>
      <c r="Q352" s="75"/>
      <c r="R352" s="75"/>
    </row>
    <row r="353" spans="1:18" ht="14.45" customHeight="1">
      <c r="A353" s="57">
        <v>42863</v>
      </c>
      <c r="B353" s="108">
        <v>1442</v>
      </c>
      <c r="C353" s="304"/>
      <c r="D353" s="338"/>
      <c r="E353" s="307"/>
      <c r="F353" s="338"/>
      <c r="G353" s="338"/>
      <c r="H353" s="338"/>
      <c r="I353" s="350"/>
      <c r="J353" s="353"/>
      <c r="K353" s="304"/>
      <c r="L353" s="304"/>
      <c r="M353" s="304"/>
      <c r="N353" s="304"/>
      <c r="O353" s="304"/>
      <c r="P353" s="47">
        <v>0</v>
      </c>
      <c r="Q353" s="75"/>
      <c r="R353" s="75"/>
    </row>
    <row r="354" spans="1:18">
      <c r="A354" s="57">
        <v>42864</v>
      </c>
      <c r="B354" s="108">
        <v>1496</v>
      </c>
      <c r="C354" s="21">
        <v>0.31</v>
      </c>
      <c r="D354" s="25">
        <v>1</v>
      </c>
      <c r="E354" s="24">
        <v>6.7</v>
      </c>
      <c r="F354" s="25">
        <v>1</v>
      </c>
      <c r="G354" s="25">
        <v>6</v>
      </c>
      <c r="H354" s="25">
        <v>2</v>
      </c>
      <c r="I354" s="106">
        <v>4.5999999999999996</v>
      </c>
      <c r="J354" s="106">
        <v>0.09</v>
      </c>
      <c r="K354" s="21">
        <v>3.33</v>
      </c>
      <c r="L354" s="21">
        <v>7.65</v>
      </c>
      <c r="M354" s="21">
        <v>1.663</v>
      </c>
      <c r="N354" s="21">
        <v>0.15</v>
      </c>
      <c r="O354" s="21">
        <v>9.98</v>
      </c>
      <c r="P354" s="47">
        <v>0</v>
      </c>
      <c r="Q354" s="75">
        <v>42871</v>
      </c>
      <c r="R354" s="75">
        <v>42877</v>
      </c>
    </row>
    <row r="355" spans="1:18" ht="14.45" customHeight="1">
      <c r="A355" s="57">
        <v>42865</v>
      </c>
      <c r="B355" s="108">
        <v>1661</v>
      </c>
      <c r="C355" s="302"/>
      <c r="D355" s="336"/>
      <c r="E355" s="305"/>
      <c r="F355" s="336"/>
      <c r="G355" s="336"/>
      <c r="H355" s="336"/>
      <c r="I355" s="348"/>
      <c r="J355" s="351"/>
      <c r="K355" s="302"/>
      <c r="L355" s="302"/>
      <c r="M355" s="302"/>
      <c r="N355" s="302"/>
      <c r="O355" s="302"/>
      <c r="P355" s="47">
        <v>0</v>
      </c>
      <c r="Q355" s="75"/>
      <c r="R355" s="75"/>
    </row>
    <row r="356" spans="1:18" ht="14.45" customHeight="1">
      <c r="A356" s="57">
        <v>42866</v>
      </c>
      <c r="B356" s="108">
        <v>1777</v>
      </c>
      <c r="C356" s="303"/>
      <c r="D356" s="337"/>
      <c r="E356" s="306"/>
      <c r="F356" s="337"/>
      <c r="G356" s="337"/>
      <c r="H356" s="337"/>
      <c r="I356" s="349"/>
      <c r="J356" s="352"/>
      <c r="K356" s="303"/>
      <c r="L356" s="303"/>
      <c r="M356" s="303"/>
      <c r="N356" s="303"/>
      <c r="O356" s="303"/>
      <c r="P356" s="47">
        <v>10</v>
      </c>
      <c r="Q356" s="75"/>
      <c r="R356" s="75"/>
    </row>
    <row r="357" spans="1:18" ht="14.45" customHeight="1">
      <c r="A357" s="57">
        <v>42867</v>
      </c>
      <c r="B357" s="108">
        <v>1554</v>
      </c>
      <c r="C357" s="303"/>
      <c r="D357" s="337"/>
      <c r="E357" s="306"/>
      <c r="F357" s="337"/>
      <c r="G357" s="337"/>
      <c r="H357" s="337"/>
      <c r="I357" s="349"/>
      <c r="J357" s="352"/>
      <c r="K357" s="303"/>
      <c r="L357" s="303"/>
      <c r="M357" s="303"/>
      <c r="N357" s="303"/>
      <c r="O357" s="303"/>
      <c r="P357" s="47">
        <v>10</v>
      </c>
      <c r="Q357" s="75"/>
      <c r="R357" s="75"/>
    </row>
    <row r="358" spans="1:18" ht="14.45" customHeight="1">
      <c r="A358" s="57">
        <v>42868</v>
      </c>
      <c r="B358" s="108">
        <v>1309</v>
      </c>
      <c r="C358" s="303"/>
      <c r="D358" s="337"/>
      <c r="E358" s="306"/>
      <c r="F358" s="337"/>
      <c r="G358" s="337"/>
      <c r="H358" s="337"/>
      <c r="I358" s="349"/>
      <c r="J358" s="352"/>
      <c r="K358" s="303"/>
      <c r="L358" s="303"/>
      <c r="M358" s="303"/>
      <c r="N358" s="303"/>
      <c r="O358" s="303"/>
      <c r="P358" s="47">
        <v>3</v>
      </c>
      <c r="Q358" s="75"/>
      <c r="R358" s="75"/>
    </row>
    <row r="359" spans="1:18" ht="14.45" customHeight="1">
      <c r="A359" s="57">
        <v>42869</v>
      </c>
      <c r="B359" s="108">
        <v>1728</v>
      </c>
      <c r="C359" s="303"/>
      <c r="D359" s="337"/>
      <c r="E359" s="306"/>
      <c r="F359" s="337"/>
      <c r="G359" s="337"/>
      <c r="H359" s="337"/>
      <c r="I359" s="349"/>
      <c r="J359" s="352"/>
      <c r="K359" s="303"/>
      <c r="L359" s="303"/>
      <c r="M359" s="303"/>
      <c r="N359" s="303"/>
      <c r="O359" s="303"/>
      <c r="P359" s="47">
        <v>3</v>
      </c>
      <c r="Q359" s="75"/>
      <c r="R359" s="75"/>
    </row>
    <row r="360" spans="1:18" ht="14.45" customHeight="1">
      <c r="A360" s="57">
        <v>42870</v>
      </c>
      <c r="B360" s="108">
        <v>1781</v>
      </c>
      <c r="C360" s="304"/>
      <c r="D360" s="338"/>
      <c r="E360" s="307"/>
      <c r="F360" s="338"/>
      <c r="G360" s="338"/>
      <c r="H360" s="338"/>
      <c r="I360" s="350"/>
      <c r="J360" s="353"/>
      <c r="K360" s="304"/>
      <c r="L360" s="304"/>
      <c r="M360" s="304"/>
      <c r="N360" s="304"/>
      <c r="O360" s="304"/>
      <c r="P360" s="47">
        <v>19</v>
      </c>
      <c r="Q360" s="75"/>
      <c r="R360" s="75"/>
    </row>
    <row r="361" spans="1:18">
      <c r="A361" s="57">
        <v>42871</v>
      </c>
      <c r="B361" s="108">
        <v>1480</v>
      </c>
      <c r="C361" s="110"/>
      <c r="D361" s="68"/>
      <c r="E361" s="77"/>
      <c r="F361" s="68"/>
      <c r="G361" s="68"/>
      <c r="H361" s="68"/>
      <c r="I361" s="88"/>
      <c r="J361" s="102"/>
      <c r="K361" s="110" t="str">
        <f>IF(C361&gt;0,C361*'[4]Operations INPUT'!#REF!/1000,"")</f>
        <v/>
      </c>
      <c r="L361" s="110" t="str">
        <f>IF(H361&gt;0,H361*'[4]Operations INPUT'!#REF!/1000,"")</f>
        <v/>
      </c>
      <c r="M361" s="110"/>
      <c r="N361" s="110" t="str">
        <f>IF(I361&gt;0,I361*'[4]Operations INPUT'!#REF!/1000,"")</f>
        <v/>
      </c>
      <c r="O361" s="110"/>
      <c r="P361" s="47">
        <v>8</v>
      </c>
      <c r="Q361" s="75"/>
      <c r="R361" s="75"/>
    </row>
    <row r="362" spans="1:18" ht="14.45" customHeight="1">
      <c r="A362" s="57">
        <v>42872</v>
      </c>
      <c r="B362" s="108">
        <v>1686</v>
      </c>
      <c r="C362" s="302"/>
      <c r="D362" s="336"/>
      <c r="E362" s="305"/>
      <c r="F362" s="336"/>
      <c r="G362" s="336"/>
      <c r="H362" s="336"/>
      <c r="I362" s="348"/>
      <c r="J362" s="351"/>
      <c r="K362" s="302"/>
      <c r="L362" s="302"/>
      <c r="M362" s="302"/>
      <c r="N362" s="302"/>
      <c r="O362" s="302"/>
      <c r="P362" s="47">
        <v>5</v>
      </c>
      <c r="Q362" s="75"/>
      <c r="R362" s="75"/>
    </row>
    <row r="363" spans="1:18" ht="14.45" customHeight="1">
      <c r="A363" s="57">
        <v>42873</v>
      </c>
      <c r="B363" s="108">
        <v>1751</v>
      </c>
      <c r="C363" s="303"/>
      <c r="D363" s="337"/>
      <c r="E363" s="306"/>
      <c r="F363" s="337"/>
      <c r="G363" s="337"/>
      <c r="H363" s="337"/>
      <c r="I363" s="349"/>
      <c r="J363" s="352"/>
      <c r="K363" s="303"/>
      <c r="L363" s="303"/>
      <c r="M363" s="303"/>
      <c r="N363" s="303"/>
      <c r="O363" s="303"/>
      <c r="P363" s="47">
        <v>0</v>
      </c>
      <c r="Q363" s="75"/>
      <c r="R363" s="75"/>
    </row>
    <row r="364" spans="1:18" ht="14.45" customHeight="1">
      <c r="A364" s="57">
        <v>42874</v>
      </c>
      <c r="B364" s="108">
        <v>1577</v>
      </c>
      <c r="C364" s="303"/>
      <c r="D364" s="337"/>
      <c r="E364" s="306"/>
      <c r="F364" s="337"/>
      <c r="G364" s="337"/>
      <c r="H364" s="337"/>
      <c r="I364" s="349"/>
      <c r="J364" s="352"/>
      <c r="K364" s="303"/>
      <c r="L364" s="303"/>
      <c r="M364" s="303"/>
      <c r="N364" s="303"/>
      <c r="O364" s="303"/>
      <c r="P364" s="47">
        <v>0</v>
      </c>
      <c r="Q364" s="75"/>
      <c r="R364" s="75"/>
    </row>
    <row r="365" spans="1:18" ht="14.45" customHeight="1">
      <c r="A365" s="57">
        <v>42875</v>
      </c>
      <c r="B365" s="108">
        <v>1250</v>
      </c>
      <c r="C365" s="303"/>
      <c r="D365" s="337"/>
      <c r="E365" s="306"/>
      <c r="F365" s="337"/>
      <c r="G365" s="337"/>
      <c r="H365" s="337"/>
      <c r="I365" s="349"/>
      <c r="J365" s="352"/>
      <c r="K365" s="303"/>
      <c r="L365" s="303"/>
      <c r="M365" s="303"/>
      <c r="N365" s="303"/>
      <c r="O365" s="303"/>
      <c r="P365" s="47">
        <v>1</v>
      </c>
      <c r="Q365" s="75"/>
      <c r="R365" s="75"/>
    </row>
    <row r="366" spans="1:18" ht="14.45" customHeight="1">
      <c r="A366" s="57">
        <v>42876</v>
      </c>
      <c r="B366" s="108">
        <v>2082</v>
      </c>
      <c r="C366" s="303"/>
      <c r="D366" s="337"/>
      <c r="E366" s="306"/>
      <c r="F366" s="337"/>
      <c r="G366" s="337"/>
      <c r="H366" s="337"/>
      <c r="I366" s="349"/>
      <c r="J366" s="352"/>
      <c r="K366" s="303"/>
      <c r="L366" s="303"/>
      <c r="M366" s="303"/>
      <c r="N366" s="303"/>
      <c r="O366" s="303"/>
      <c r="P366" s="47">
        <v>14</v>
      </c>
      <c r="Q366" s="75"/>
      <c r="R366" s="75"/>
    </row>
    <row r="367" spans="1:18" ht="14.45" customHeight="1">
      <c r="A367" s="57">
        <v>42877</v>
      </c>
      <c r="B367" s="108">
        <v>1350</v>
      </c>
      <c r="C367" s="304"/>
      <c r="D367" s="338"/>
      <c r="E367" s="307"/>
      <c r="F367" s="338"/>
      <c r="G367" s="338"/>
      <c r="H367" s="338"/>
      <c r="I367" s="350"/>
      <c r="J367" s="353"/>
      <c r="K367" s="304"/>
      <c r="L367" s="304"/>
      <c r="M367" s="304"/>
      <c r="N367" s="304"/>
      <c r="O367" s="304"/>
      <c r="P367" s="47">
        <v>0</v>
      </c>
      <c r="Q367" s="75"/>
      <c r="R367" s="75"/>
    </row>
    <row r="368" spans="1:18">
      <c r="A368" s="57">
        <v>42878</v>
      </c>
      <c r="B368" s="108">
        <v>1703</v>
      </c>
      <c r="C368" s="21">
        <v>0.36</v>
      </c>
      <c r="D368" s="25">
        <v>1</v>
      </c>
      <c r="E368" s="24">
        <v>6.9</v>
      </c>
      <c r="F368" s="25">
        <v>1</v>
      </c>
      <c r="G368" s="25">
        <v>5</v>
      </c>
      <c r="H368" s="25">
        <v>2</v>
      </c>
      <c r="I368" s="106">
        <v>4.0999999999999996</v>
      </c>
      <c r="J368" s="112">
        <v>0.12</v>
      </c>
      <c r="K368" s="21">
        <v>3.15</v>
      </c>
      <c r="L368" s="21">
        <v>6.46</v>
      </c>
      <c r="M368" s="21">
        <v>1.58</v>
      </c>
      <c r="N368" s="21">
        <v>0.19</v>
      </c>
      <c r="O368" s="21">
        <v>7.88</v>
      </c>
      <c r="P368" s="47">
        <v>0</v>
      </c>
      <c r="Q368" s="75">
        <v>42878</v>
      </c>
      <c r="R368" s="75">
        <v>42884</v>
      </c>
    </row>
    <row r="369" spans="1:18" ht="14.45" customHeight="1">
      <c r="A369" s="57">
        <v>42879</v>
      </c>
      <c r="B369" s="108">
        <v>1296</v>
      </c>
      <c r="C369" s="302"/>
      <c r="D369" s="336"/>
      <c r="E369" s="305"/>
      <c r="F369" s="336"/>
      <c r="G369" s="336"/>
      <c r="H369" s="336"/>
      <c r="I369" s="348"/>
      <c r="J369" s="351"/>
      <c r="K369" s="302"/>
      <c r="L369" s="302"/>
      <c r="M369" s="302"/>
      <c r="N369" s="302"/>
      <c r="O369" s="302"/>
      <c r="P369" s="47">
        <v>2</v>
      </c>
      <c r="Q369" s="75"/>
      <c r="R369" s="75"/>
    </row>
    <row r="370" spans="1:18" ht="14.45" customHeight="1">
      <c r="A370" s="57">
        <v>42880</v>
      </c>
      <c r="B370" s="108">
        <v>1704</v>
      </c>
      <c r="C370" s="303"/>
      <c r="D370" s="337"/>
      <c r="E370" s="306"/>
      <c r="F370" s="337"/>
      <c r="G370" s="337"/>
      <c r="H370" s="337"/>
      <c r="I370" s="349"/>
      <c r="J370" s="352"/>
      <c r="K370" s="303"/>
      <c r="L370" s="303"/>
      <c r="M370" s="303"/>
      <c r="N370" s="303"/>
      <c r="O370" s="303"/>
      <c r="P370" s="47">
        <v>0</v>
      </c>
      <c r="Q370" s="75"/>
      <c r="R370" s="75"/>
    </row>
    <row r="371" spans="1:18" ht="14.45" customHeight="1">
      <c r="A371" s="57">
        <v>42881</v>
      </c>
      <c r="B371" s="108">
        <v>1353</v>
      </c>
      <c r="C371" s="303"/>
      <c r="D371" s="337"/>
      <c r="E371" s="306"/>
      <c r="F371" s="337"/>
      <c r="G371" s="337"/>
      <c r="H371" s="337"/>
      <c r="I371" s="349"/>
      <c r="J371" s="352"/>
      <c r="K371" s="303"/>
      <c r="L371" s="303"/>
      <c r="M371" s="303"/>
      <c r="N371" s="303"/>
      <c r="O371" s="303"/>
      <c r="P371" s="47">
        <v>0</v>
      </c>
      <c r="Q371" s="75"/>
      <c r="R371" s="75"/>
    </row>
    <row r="372" spans="1:18" ht="14.45" customHeight="1">
      <c r="A372" s="57">
        <v>42882</v>
      </c>
      <c r="B372" s="25">
        <v>1424</v>
      </c>
      <c r="C372" s="303"/>
      <c r="D372" s="337"/>
      <c r="E372" s="306"/>
      <c r="F372" s="337"/>
      <c r="G372" s="337"/>
      <c r="H372" s="337"/>
      <c r="I372" s="349"/>
      <c r="J372" s="352"/>
      <c r="K372" s="303"/>
      <c r="L372" s="303"/>
      <c r="M372" s="303"/>
      <c r="N372" s="303"/>
      <c r="O372" s="303"/>
      <c r="P372" s="47"/>
      <c r="Q372" s="75"/>
      <c r="R372" s="75"/>
    </row>
    <row r="373" spans="1:18" ht="14.45" customHeight="1">
      <c r="A373" s="57">
        <v>42883</v>
      </c>
      <c r="B373" s="25">
        <v>1650</v>
      </c>
      <c r="C373" s="303"/>
      <c r="D373" s="337"/>
      <c r="E373" s="306"/>
      <c r="F373" s="337"/>
      <c r="G373" s="337"/>
      <c r="H373" s="337"/>
      <c r="I373" s="349"/>
      <c r="J373" s="352"/>
      <c r="K373" s="303"/>
      <c r="L373" s="303"/>
      <c r="M373" s="303"/>
      <c r="N373" s="303"/>
      <c r="O373" s="303"/>
      <c r="P373" s="47"/>
      <c r="Q373" s="75"/>
      <c r="R373" s="75"/>
    </row>
    <row r="374" spans="1:18" ht="14.45" customHeight="1">
      <c r="A374" s="57">
        <v>42884</v>
      </c>
      <c r="B374" s="25">
        <v>1494</v>
      </c>
      <c r="C374" s="304"/>
      <c r="D374" s="338"/>
      <c r="E374" s="307"/>
      <c r="F374" s="338"/>
      <c r="G374" s="338"/>
      <c r="H374" s="338"/>
      <c r="I374" s="350"/>
      <c r="J374" s="353"/>
      <c r="K374" s="304"/>
      <c r="L374" s="304"/>
      <c r="M374" s="304"/>
      <c r="N374" s="304"/>
      <c r="O374" s="304"/>
      <c r="P374" s="47"/>
      <c r="Q374" s="75"/>
      <c r="R374" s="75"/>
    </row>
    <row r="375" spans="1:18">
      <c r="A375" s="57">
        <v>42885</v>
      </c>
      <c r="B375" s="25">
        <v>1227</v>
      </c>
      <c r="C375" s="110"/>
      <c r="D375" s="68"/>
      <c r="E375" s="77"/>
      <c r="F375" s="68"/>
      <c r="G375" s="68"/>
      <c r="H375" s="68"/>
      <c r="I375" s="88"/>
      <c r="J375" s="102"/>
      <c r="K375" s="110" t="str">
        <f>IF(C375&gt;0,C375*'[4]Operations INPUT'!#REF!/1000,"")</f>
        <v/>
      </c>
      <c r="L375" s="110" t="str">
        <f>IF(H375&gt;0,H375*'[4]Operations INPUT'!#REF!/1000,"")</f>
        <v/>
      </c>
      <c r="M375" s="110"/>
      <c r="N375" s="110" t="str">
        <f>IF(I375&gt;0,I375*'[4]Operations INPUT'!#REF!/1000,"")</f>
        <v/>
      </c>
      <c r="O375" s="110"/>
      <c r="P375" s="47"/>
      <c r="Q375" s="75"/>
      <c r="R375" s="75"/>
    </row>
    <row r="376" spans="1:18" ht="15" customHeight="1">
      <c r="A376" s="57">
        <v>42886</v>
      </c>
      <c r="B376" s="25">
        <v>1408</v>
      </c>
      <c r="C376" s="110"/>
      <c r="D376" s="110"/>
      <c r="E376" s="77"/>
      <c r="F376" s="110"/>
      <c r="G376" s="110"/>
      <c r="H376" s="110"/>
      <c r="I376" s="110"/>
      <c r="J376" s="110"/>
      <c r="K376" s="110"/>
      <c r="L376" s="110"/>
      <c r="M376" s="110"/>
      <c r="N376" s="110"/>
      <c r="O376" s="110"/>
      <c r="P376" s="47"/>
      <c r="Q376" s="75"/>
      <c r="R376" s="75"/>
    </row>
    <row r="377" spans="1:18" ht="15" customHeight="1">
      <c r="A377" s="57"/>
      <c r="B377" s="74"/>
      <c r="C377" s="26"/>
      <c r="D377" s="26"/>
      <c r="E377" s="27"/>
      <c r="F377" s="26"/>
      <c r="G377" s="26"/>
      <c r="H377" s="26"/>
      <c r="I377" s="23"/>
      <c r="J377" s="26"/>
      <c r="K377" s="26"/>
      <c r="L377" s="26"/>
      <c r="M377" s="26"/>
      <c r="N377" s="26"/>
      <c r="O377" s="26"/>
      <c r="P377" s="47"/>
      <c r="Q377" s="75"/>
      <c r="R377" s="75"/>
    </row>
    <row r="378" spans="1:18" ht="15.75" customHeight="1" thickBot="1">
      <c r="A378" s="59"/>
      <c r="B378" s="52"/>
      <c r="C378" s="355"/>
      <c r="D378" s="355"/>
      <c r="E378" s="355"/>
      <c r="F378" s="355"/>
      <c r="G378" s="355"/>
      <c r="H378" s="355"/>
      <c r="I378" s="32"/>
      <c r="J378" s="33"/>
      <c r="K378" s="53"/>
      <c r="L378" s="53"/>
      <c r="M378" s="53"/>
      <c r="N378" s="53"/>
      <c r="O378" s="53"/>
      <c r="P378" s="109"/>
      <c r="Q378" s="52"/>
      <c r="R378" s="52"/>
    </row>
    <row r="379" spans="1:18" ht="15" customHeight="1">
      <c r="A379" s="60" t="s">
        <v>20</v>
      </c>
      <c r="B379" s="67">
        <f>MIN(B12:B376)</f>
        <v>352</v>
      </c>
      <c r="C379" s="71">
        <f t="shared" ref="C379:O379" si="0">MIN(C12:C376)</f>
        <v>0.19</v>
      </c>
      <c r="D379" s="71">
        <f t="shared" si="0"/>
        <v>1</v>
      </c>
      <c r="E379" s="71">
        <f t="shared" si="0"/>
        <v>6.7</v>
      </c>
      <c r="F379" s="71">
        <f t="shared" si="0"/>
        <v>1</v>
      </c>
      <c r="G379" s="71">
        <f t="shared" si="0"/>
        <v>2</v>
      </c>
      <c r="H379" s="71">
        <f t="shared" si="0"/>
        <v>1</v>
      </c>
      <c r="I379" s="71">
        <f t="shared" si="0"/>
        <v>4.0999999999999996</v>
      </c>
      <c r="J379" s="71">
        <f t="shared" si="0"/>
        <v>0.05</v>
      </c>
      <c r="K379" s="71">
        <f t="shared" si="0"/>
        <v>1.1200000000000001</v>
      </c>
      <c r="L379" s="71">
        <f t="shared" si="0"/>
        <v>4.8159999999999998</v>
      </c>
      <c r="M379" s="71">
        <f t="shared" si="0"/>
        <v>1.1200000000000001</v>
      </c>
      <c r="N379" s="71">
        <f t="shared" si="0"/>
        <v>6.4250000000000002E-2</v>
      </c>
      <c r="O379" s="71">
        <f t="shared" si="0"/>
        <v>2.2400000000000002</v>
      </c>
      <c r="P379" s="71">
        <f>MIN(P12:P377)</f>
        <v>0</v>
      </c>
    </row>
    <row r="380" spans="1:18" ht="15" customHeight="1">
      <c r="A380" s="61" t="s">
        <v>21</v>
      </c>
      <c r="B380" s="68">
        <f>AVERAGE(B12:B376)</f>
        <v>1656.5863013698631</v>
      </c>
      <c r="C380" s="110">
        <f t="shared" ref="C380:O380" si="1">AVERAGE(C12:C376)</f>
        <v>0.7466666666666667</v>
      </c>
      <c r="D380" s="110">
        <f t="shared" si="1"/>
        <v>1.6</v>
      </c>
      <c r="E380" s="110">
        <f t="shared" si="1"/>
        <v>7.1192307692307697</v>
      </c>
      <c r="F380" s="110">
        <f t="shared" si="1"/>
        <v>3.8260869565217392</v>
      </c>
      <c r="G380" s="110">
        <f t="shared" si="1"/>
        <v>5.7307692307692308</v>
      </c>
      <c r="H380" s="110">
        <f t="shared" si="1"/>
        <v>2.1851851851851851</v>
      </c>
      <c r="I380" s="110">
        <f t="shared" si="1"/>
        <v>5.8777777777777773</v>
      </c>
      <c r="J380" s="110">
        <f t="shared" si="1"/>
        <v>0.1537037037037037</v>
      </c>
      <c r="K380" s="110">
        <f t="shared" si="1"/>
        <v>3.6162222222222224</v>
      </c>
      <c r="L380" s="110">
        <f t="shared" si="1"/>
        <v>9.3350851851851857</v>
      </c>
      <c r="M380" s="110">
        <f t="shared" si="1"/>
        <v>2.4794999999999994</v>
      </c>
      <c r="N380" s="110">
        <f t="shared" si="1"/>
        <v>0.26109222222222228</v>
      </c>
      <c r="O380" s="110">
        <f t="shared" si="1"/>
        <v>9.9764230769230764</v>
      </c>
      <c r="P380" s="110">
        <f>AVERAGE(P12:P377)</f>
        <v>5.1111111111111107</v>
      </c>
    </row>
    <row r="381" spans="1:18" ht="15.75" customHeight="1" thickBot="1">
      <c r="A381" s="62" t="s">
        <v>22</v>
      </c>
      <c r="B381" s="69">
        <f>MAX(B12:B376)</f>
        <v>8453</v>
      </c>
      <c r="C381" s="72">
        <f t="shared" ref="C381:O381" si="2">MAX(C12:C376)</f>
        <v>5.4</v>
      </c>
      <c r="D381" s="72">
        <f t="shared" si="2"/>
        <v>2</v>
      </c>
      <c r="E381" s="72">
        <f t="shared" si="2"/>
        <v>8.1999999999999993</v>
      </c>
      <c r="F381" s="72">
        <f t="shared" si="2"/>
        <v>30</v>
      </c>
      <c r="G381" s="72">
        <f t="shared" si="2"/>
        <v>19</v>
      </c>
      <c r="H381" s="72">
        <f t="shared" si="2"/>
        <v>6</v>
      </c>
      <c r="I381" s="72">
        <f t="shared" si="2"/>
        <v>11</v>
      </c>
      <c r="J381" s="72">
        <f t="shared" si="2"/>
        <v>0.57999999999999996</v>
      </c>
      <c r="K381" s="72">
        <f t="shared" si="2"/>
        <v>15.08</v>
      </c>
      <c r="L381" s="72">
        <f t="shared" si="2"/>
        <v>27.15</v>
      </c>
      <c r="M381" s="72">
        <f t="shared" si="2"/>
        <v>5.03</v>
      </c>
      <c r="N381" s="72">
        <f t="shared" si="2"/>
        <v>1.36</v>
      </c>
      <c r="O381" s="72">
        <f t="shared" si="2"/>
        <v>60.32</v>
      </c>
      <c r="P381" s="72">
        <f>MAX(P12:P377)</f>
        <v>252</v>
      </c>
    </row>
    <row r="382" spans="1:18" ht="15" customHeight="1">
      <c r="A382" s="63"/>
      <c r="B382" s="54" t="s">
        <v>28</v>
      </c>
      <c r="C382" s="55">
        <f>COUNTIF(C13:C377,"&gt;0")</f>
        <v>27</v>
      </c>
      <c r="D382" s="32"/>
      <c r="E382" s="32"/>
      <c r="F382" s="32"/>
      <c r="G382" s="32"/>
      <c r="H382" s="32"/>
      <c r="I382" s="32"/>
      <c r="J382" s="65" t="s">
        <v>25</v>
      </c>
      <c r="K382" s="45">
        <f>SUM(K$12:K$376)</f>
        <v>97.638000000000005</v>
      </c>
      <c r="L382" s="45">
        <f t="shared" ref="L382:P382" si="3">SUM(L$12:L$376)</f>
        <v>252.04730000000001</v>
      </c>
      <c r="M382" s="45">
        <f t="shared" si="3"/>
        <v>64.466999999999985</v>
      </c>
      <c r="N382" s="45">
        <f t="shared" si="3"/>
        <v>7.0494900000000014</v>
      </c>
      <c r="O382" s="45">
        <f t="shared" si="3"/>
        <v>259.387</v>
      </c>
      <c r="P382" s="45">
        <f t="shared" si="3"/>
        <v>1840</v>
      </c>
      <c r="Q382" s="54"/>
      <c r="R382" s="54"/>
    </row>
  </sheetData>
  <protectedRanges>
    <protectedRange sqref="P12:P377" name="Range1_3"/>
    <protectedRange sqref="Q12:R377" name="Range1_4"/>
    <protectedRange sqref="K378:O378" name="Range1"/>
    <protectedRange sqref="B12:B317 B319 B321 B323:B346 B372:B376" name="Range1_4_1"/>
    <protectedRange sqref="I362:J362 I365:J374 I255:J255 I269:J269 I283:J283 I293:J305 I321:J333 I335:J347 I349:J360 C376:O376 I263:J263 I277:J277 I291:J291 I311:J311 I319:J319" name="Range1_1"/>
    <protectedRange sqref="I364:J364" name="Range1_2_2_2"/>
    <protectedRange sqref="B377" name="Range1_5"/>
    <protectedRange sqref="C16:H207 C12:O15 C222:O226 C210:H210 C215:H221 C208:O209 C211:O214 C228:H235 C255:H255 C263:H263 C250:O254 C256:O262 C249:H249 C241:H241 C242:O248 C236:O240 C269:H269 C277:H277 C264:O268 C270:O276 C283:H283 C291:H305 C284:O290 C278:O282 B318 B320 B322 C311:H311 C319:H375 C306:O310 C312:O318" name="Range1_6"/>
    <protectedRange sqref="I16:J207 I228:J235 I210:J210 I215:J221 I249:J249 I241:J241" name="Range1_7"/>
    <protectedRange sqref="C227:H227" name="Range1_13"/>
    <protectedRange sqref="I227:J227" name="Range1_15"/>
    <protectedRange sqref="B347:B371" name="Range1_8"/>
  </protectedRanges>
  <mergeCells count="691">
    <mergeCell ref="C278:C282"/>
    <mergeCell ref="D278:D282"/>
    <mergeCell ref="E278:E282"/>
    <mergeCell ref="F278:F282"/>
    <mergeCell ref="G278:G282"/>
    <mergeCell ref="H278:H282"/>
    <mergeCell ref="I278:I282"/>
    <mergeCell ref="J278:J282"/>
    <mergeCell ref="K278:K282"/>
    <mergeCell ref="J256:J262"/>
    <mergeCell ref="K256:K262"/>
    <mergeCell ref="C236:C240"/>
    <mergeCell ref="D236:D240"/>
    <mergeCell ref="E236:E240"/>
    <mergeCell ref="F236:F240"/>
    <mergeCell ref="G236:G240"/>
    <mergeCell ref="H236:H240"/>
    <mergeCell ref="I236:I240"/>
    <mergeCell ref="J236:J240"/>
    <mergeCell ref="K236:K240"/>
    <mergeCell ref="J242:J248"/>
    <mergeCell ref="C250:C254"/>
    <mergeCell ref="D250:D254"/>
    <mergeCell ref="E250:E254"/>
    <mergeCell ref="F250:F254"/>
    <mergeCell ref="G250:G254"/>
    <mergeCell ref="H250:H254"/>
    <mergeCell ref="I250:I254"/>
    <mergeCell ref="J250:J254"/>
    <mergeCell ref="K242:K248"/>
    <mergeCell ref="M12:M16"/>
    <mergeCell ref="N12:N16"/>
    <mergeCell ref="O12:O16"/>
    <mergeCell ref="A1:R1"/>
    <mergeCell ref="A2:R2"/>
    <mergeCell ref="A3:R3"/>
    <mergeCell ref="A4:R4"/>
    <mergeCell ref="C18:C24"/>
    <mergeCell ref="D18:D24"/>
    <mergeCell ref="E18:E24"/>
    <mergeCell ref="F18:F24"/>
    <mergeCell ref="G18:G24"/>
    <mergeCell ref="H18:H24"/>
    <mergeCell ref="I18:I24"/>
    <mergeCell ref="J18:J24"/>
    <mergeCell ref="K18:K24"/>
    <mergeCell ref="L18:L24"/>
    <mergeCell ref="M18:M24"/>
    <mergeCell ref="N18:N24"/>
    <mergeCell ref="O18:O24"/>
    <mergeCell ref="C12:C16"/>
    <mergeCell ref="A5:R5"/>
    <mergeCell ref="A6:R6"/>
    <mergeCell ref="A7:A9"/>
    <mergeCell ref="B7:B8"/>
    <mergeCell ref="C7:J7"/>
    <mergeCell ref="K7:O7"/>
    <mergeCell ref="Q7:Q9"/>
    <mergeCell ref="R7:R9"/>
    <mergeCell ref="E8:E9"/>
    <mergeCell ref="E10:E11"/>
    <mergeCell ref="C378:H378"/>
    <mergeCell ref="D12:D16"/>
    <mergeCell ref="E12:E16"/>
    <mergeCell ref="F12:F16"/>
    <mergeCell ref="G12:G16"/>
    <mergeCell ref="H12:H16"/>
    <mergeCell ref="I12:I16"/>
    <mergeCell ref="J12:J16"/>
    <mergeCell ref="H26:H31"/>
    <mergeCell ref="I26:I31"/>
    <mergeCell ref="J26:J31"/>
    <mergeCell ref="C33:C38"/>
    <mergeCell ref="D33:D38"/>
    <mergeCell ref="E33:E38"/>
    <mergeCell ref="F33:F38"/>
    <mergeCell ref="G33:G38"/>
    <mergeCell ref="H33:H38"/>
    <mergeCell ref="I33:I38"/>
    <mergeCell ref="J33:J38"/>
    <mergeCell ref="C26:C31"/>
    <mergeCell ref="D26:D31"/>
    <mergeCell ref="E26:E31"/>
    <mergeCell ref="F26:F31"/>
    <mergeCell ref="G26:G31"/>
    <mergeCell ref="H40:H45"/>
    <mergeCell ref="I40:I45"/>
    <mergeCell ref="J40:J45"/>
    <mergeCell ref="C47:C52"/>
    <mergeCell ref="D47:D52"/>
    <mergeCell ref="E47:E52"/>
    <mergeCell ref="F47:F52"/>
    <mergeCell ref="G47:G52"/>
    <mergeCell ref="H47:H52"/>
    <mergeCell ref="I47:I52"/>
    <mergeCell ref="J47:J52"/>
    <mergeCell ref="C40:C45"/>
    <mergeCell ref="D40:D45"/>
    <mergeCell ref="E40:E45"/>
    <mergeCell ref="F40:F45"/>
    <mergeCell ref="G40:G45"/>
    <mergeCell ref="H54:H59"/>
    <mergeCell ref="I54:I59"/>
    <mergeCell ref="J54:J59"/>
    <mergeCell ref="C61:C66"/>
    <mergeCell ref="D61:D66"/>
    <mergeCell ref="E61:E66"/>
    <mergeCell ref="F61:F66"/>
    <mergeCell ref="G61:G66"/>
    <mergeCell ref="H61:H66"/>
    <mergeCell ref="I61:I66"/>
    <mergeCell ref="J61:J66"/>
    <mergeCell ref="C54:C59"/>
    <mergeCell ref="D54:D59"/>
    <mergeCell ref="E54:E59"/>
    <mergeCell ref="F54:F59"/>
    <mergeCell ref="G54:G59"/>
    <mergeCell ref="H68:H73"/>
    <mergeCell ref="I68:I73"/>
    <mergeCell ref="J68:J73"/>
    <mergeCell ref="C75:C80"/>
    <mergeCell ref="D75:D80"/>
    <mergeCell ref="E75:E80"/>
    <mergeCell ref="F75:F80"/>
    <mergeCell ref="G75:G80"/>
    <mergeCell ref="H75:H80"/>
    <mergeCell ref="I75:I80"/>
    <mergeCell ref="J75:J80"/>
    <mergeCell ref="C68:C73"/>
    <mergeCell ref="D68:D73"/>
    <mergeCell ref="E68:E73"/>
    <mergeCell ref="F68:F73"/>
    <mergeCell ref="G68:G73"/>
    <mergeCell ref="H82:H87"/>
    <mergeCell ref="I82:I87"/>
    <mergeCell ref="J82:J87"/>
    <mergeCell ref="C89:C94"/>
    <mergeCell ref="D89:D94"/>
    <mergeCell ref="E89:E94"/>
    <mergeCell ref="F89:F94"/>
    <mergeCell ref="G89:G94"/>
    <mergeCell ref="H89:H94"/>
    <mergeCell ref="I89:I94"/>
    <mergeCell ref="J89:J94"/>
    <mergeCell ref="C82:C87"/>
    <mergeCell ref="D82:D87"/>
    <mergeCell ref="E82:E87"/>
    <mergeCell ref="F82:F87"/>
    <mergeCell ref="G82:G87"/>
    <mergeCell ref="H96:H101"/>
    <mergeCell ref="I96:I101"/>
    <mergeCell ref="J96:J101"/>
    <mergeCell ref="C103:C108"/>
    <mergeCell ref="D103:D108"/>
    <mergeCell ref="E103:E108"/>
    <mergeCell ref="F103:F108"/>
    <mergeCell ref="G103:G108"/>
    <mergeCell ref="H103:H108"/>
    <mergeCell ref="I103:I108"/>
    <mergeCell ref="J103:J108"/>
    <mergeCell ref="C96:C101"/>
    <mergeCell ref="D96:D101"/>
    <mergeCell ref="E96:E101"/>
    <mergeCell ref="F96:F101"/>
    <mergeCell ref="G96:G101"/>
    <mergeCell ref="H110:H115"/>
    <mergeCell ref="I110:I115"/>
    <mergeCell ref="J110:J115"/>
    <mergeCell ref="C117:C122"/>
    <mergeCell ref="D117:D122"/>
    <mergeCell ref="E117:E122"/>
    <mergeCell ref="F117:F122"/>
    <mergeCell ref="G117:G122"/>
    <mergeCell ref="H117:H122"/>
    <mergeCell ref="I117:I122"/>
    <mergeCell ref="J117:J122"/>
    <mergeCell ref="C110:C115"/>
    <mergeCell ref="D110:D115"/>
    <mergeCell ref="E110:E115"/>
    <mergeCell ref="F110:F115"/>
    <mergeCell ref="G110:G115"/>
    <mergeCell ref="H124:H129"/>
    <mergeCell ref="I124:I129"/>
    <mergeCell ref="J124:J129"/>
    <mergeCell ref="C131:C136"/>
    <mergeCell ref="D131:D136"/>
    <mergeCell ref="E131:E136"/>
    <mergeCell ref="F131:F136"/>
    <mergeCell ref="G131:G136"/>
    <mergeCell ref="H131:H136"/>
    <mergeCell ref="I131:I136"/>
    <mergeCell ref="J131:J136"/>
    <mergeCell ref="C124:C129"/>
    <mergeCell ref="D124:D129"/>
    <mergeCell ref="E124:E129"/>
    <mergeCell ref="F124:F129"/>
    <mergeCell ref="G124:G129"/>
    <mergeCell ref="H138:H143"/>
    <mergeCell ref="I138:I143"/>
    <mergeCell ref="J138:J143"/>
    <mergeCell ref="C145:C150"/>
    <mergeCell ref="D145:D150"/>
    <mergeCell ref="E145:E150"/>
    <mergeCell ref="F145:F150"/>
    <mergeCell ref="G145:G150"/>
    <mergeCell ref="H145:H150"/>
    <mergeCell ref="I145:I150"/>
    <mergeCell ref="J145:J150"/>
    <mergeCell ref="C138:C143"/>
    <mergeCell ref="D138:D143"/>
    <mergeCell ref="E138:E143"/>
    <mergeCell ref="F138:F143"/>
    <mergeCell ref="G138:G143"/>
    <mergeCell ref="H152:H157"/>
    <mergeCell ref="I152:I157"/>
    <mergeCell ref="J152:J157"/>
    <mergeCell ref="C159:C164"/>
    <mergeCell ref="D159:D164"/>
    <mergeCell ref="E159:E164"/>
    <mergeCell ref="F159:F164"/>
    <mergeCell ref="G159:G164"/>
    <mergeCell ref="H159:H164"/>
    <mergeCell ref="I159:I164"/>
    <mergeCell ref="J159:J164"/>
    <mergeCell ref="C152:C157"/>
    <mergeCell ref="D152:D157"/>
    <mergeCell ref="E152:E157"/>
    <mergeCell ref="F152:F157"/>
    <mergeCell ref="G152:G157"/>
    <mergeCell ref="H166:H171"/>
    <mergeCell ref="I166:I171"/>
    <mergeCell ref="J166:J171"/>
    <mergeCell ref="C173:C178"/>
    <mergeCell ref="D173:D178"/>
    <mergeCell ref="E173:E178"/>
    <mergeCell ref="F173:F178"/>
    <mergeCell ref="G173:G178"/>
    <mergeCell ref="H173:H178"/>
    <mergeCell ref="I173:I178"/>
    <mergeCell ref="J173:J178"/>
    <mergeCell ref="C166:C171"/>
    <mergeCell ref="D166:D171"/>
    <mergeCell ref="E166:E171"/>
    <mergeCell ref="F166:F171"/>
    <mergeCell ref="G166:G171"/>
    <mergeCell ref="H180:H185"/>
    <mergeCell ref="I180:I185"/>
    <mergeCell ref="J180:J185"/>
    <mergeCell ref="C187:C192"/>
    <mergeCell ref="D187:D192"/>
    <mergeCell ref="E187:E192"/>
    <mergeCell ref="F187:F192"/>
    <mergeCell ref="G187:G192"/>
    <mergeCell ref="H187:H192"/>
    <mergeCell ref="I187:I192"/>
    <mergeCell ref="J187:J192"/>
    <mergeCell ref="C180:C185"/>
    <mergeCell ref="D180:D185"/>
    <mergeCell ref="E180:E185"/>
    <mergeCell ref="F180:F185"/>
    <mergeCell ref="G180:G185"/>
    <mergeCell ref="H194:H199"/>
    <mergeCell ref="I194:I199"/>
    <mergeCell ref="J194:J199"/>
    <mergeCell ref="C201:C206"/>
    <mergeCell ref="D201:D206"/>
    <mergeCell ref="E201:E206"/>
    <mergeCell ref="F201:F206"/>
    <mergeCell ref="G201:G206"/>
    <mergeCell ref="H201:H206"/>
    <mergeCell ref="I201:I206"/>
    <mergeCell ref="J201:J206"/>
    <mergeCell ref="C194:C199"/>
    <mergeCell ref="D194:D199"/>
    <mergeCell ref="E194:E199"/>
    <mergeCell ref="F194:F199"/>
    <mergeCell ref="G194:G199"/>
    <mergeCell ref="C208:C209"/>
    <mergeCell ref="D208:D209"/>
    <mergeCell ref="E208:E209"/>
    <mergeCell ref="F208:F209"/>
    <mergeCell ref="G208:G209"/>
    <mergeCell ref="C211:C213"/>
    <mergeCell ref="D211:D213"/>
    <mergeCell ref="E211:E213"/>
    <mergeCell ref="F211:F213"/>
    <mergeCell ref="G211:G213"/>
    <mergeCell ref="C229:C234"/>
    <mergeCell ref="D229:D234"/>
    <mergeCell ref="E229:E234"/>
    <mergeCell ref="F229:F234"/>
    <mergeCell ref="G229:G234"/>
    <mergeCell ref="H229:H234"/>
    <mergeCell ref="I229:I234"/>
    <mergeCell ref="J229:J234"/>
    <mergeCell ref="C215:C220"/>
    <mergeCell ref="D215:D220"/>
    <mergeCell ref="E215:E220"/>
    <mergeCell ref="F215:F220"/>
    <mergeCell ref="G215:G220"/>
    <mergeCell ref="H215:H220"/>
    <mergeCell ref="I215:I220"/>
    <mergeCell ref="J215:J220"/>
    <mergeCell ref="C264:C268"/>
    <mergeCell ref="C270:C276"/>
    <mergeCell ref="D264:D268"/>
    <mergeCell ref="E264:E268"/>
    <mergeCell ref="F264:F268"/>
    <mergeCell ref="G264:G268"/>
    <mergeCell ref="H264:H268"/>
    <mergeCell ref="I264:I268"/>
    <mergeCell ref="C242:C248"/>
    <mergeCell ref="D242:D248"/>
    <mergeCell ref="E242:E248"/>
    <mergeCell ref="F242:F248"/>
    <mergeCell ref="G242:G248"/>
    <mergeCell ref="H242:H248"/>
    <mergeCell ref="I242:I248"/>
    <mergeCell ref="C256:C262"/>
    <mergeCell ref="D256:D262"/>
    <mergeCell ref="E256:E262"/>
    <mergeCell ref="F256:F262"/>
    <mergeCell ref="G256:G262"/>
    <mergeCell ref="H256:H262"/>
    <mergeCell ref="I256:I262"/>
    <mergeCell ref="C284:C290"/>
    <mergeCell ref="D284:D290"/>
    <mergeCell ref="E284:E290"/>
    <mergeCell ref="F284:F290"/>
    <mergeCell ref="G284:G290"/>
    <mergeCell ref="H284:H290"/>
    <mergeCell ref="I284:I290"/>
    <mergeCell ref="J284:J290"/>
    <mergeCell ref="H292:H297"/>
    <mergeCell ref="I292:I297"/>
    <mergeCell ref="J292:J297"/>
    <mergeCell ref="C299:C304"/>
    <mergeCell ref="D299:D304"/>
    <mergeCell ref="E299:E304"/>
    <mergeCell ref="F299:F304"/>
    <mergeCell ref="G299:G304"/>
    <mergeCell ref="H299:H304"/>
    <mergeCell ref="I299:I304"/>
    <mergeCell ref="J299:J304"/>
    <mergeCell ref="C292:C297"/>
    <mergeCell ref="D292:D297"/>
    <mergeCell ref="E292:E297"/>
    <mergeCell ref="F292:F297"/>
    <mergeCell ref="G292:G297"/>
    <mergeCell ref="C306:C310"/>
    <mergeCell ref="D306:D310"/>
    <mergeCell ref="E306:E310"/>
    <mergeCell ref="F306:F310"/>
    <mergeCell ref="G306:G310"/>
    <mergeCell ref="H306:H310"/>
    <mergeCell ref="I306:I310"/>
    <mergeCell ref="J306:J310"/>
    <mergeCell ref="H320:H325"/>
    <mergeCell ref="I320:I325"/>
    <mergeCell ref="J320:J325"/>
    <mergeCell ref="C312:C318"/>
    <mergeCell ref="D312:D318"/>
    <mergeCell ref="E312:E318"/>
    <mergeCell ref="F312:F318"/>
    <mergeCell ref="G312:G318"/>
    <mergeCell ref="H312:H318"/>
    <mergeCell ref="I312:I318"/>
    <mergeCell ref="J312:J318"/>
    <mergeCell ref="C327:C332"/>
    <mergeCell ref="D327:D332"/>
    <mergeCell ref="E327:E332"/>
    <mergeCell ref="F327:F332"/>
    <mergeCell ref="G327:G332"/>
    <mergeCell ref="H327:H332"/>
    <mergeCell ref="I327:I332"/>
    <mergeCell ref="J327:J332"/>
    <mergeCell ref="C320:C325"/>
    <mergeCell ref="D320:D325"/>
    <mergeCell ref="E320:E325"/>
    <mergeCell ref="F320:F325"/>
    <mergeCell ref="G320:G325"/>
    <mergeCell ref="H334:H339"/>
    <mergeCell ref="I334:I339"/>
    <mergeCell ref="J334:J339"/>
    <mergeCell ref="C341:C346"/>
    <mergeCell ref="D341:D346"/>
    <mergeCell ref="E341:E346"/>
    <mergeCell ref="F341:F346"/>
    <mergeCell ref="G341:G346"/>
    <mergeCell ref="H341:H346"/>
    <mergeCell ref="I341:I346"/>
    <mergeCell ref="J341:J346"/>
    <mergeCell ref="C334:C339"/>
    <mergeCell ref="D334:D339"/>
    <mergeCell ref="E334:E339"/>
    <mergeCell ref="F334:F339"/>
    <mergeCell ref="G334:G339"/>
    <mergeCell ref="E355:E360"/>
    <mergeCell ref="F355:F360"/>
    <mergeCell ref="G355:G360"/>
    <mergeCell ref="H355:H360"/>
    <mergeCell ref="I355:I360"/>
    <mergeCell ref="J355:J360"/>
    <mergeCell ref="C348:C353"/>
    <mergeCell ref="D348:D353"/>
    <mergeCell ref="E348:E353"/>
    <mergeCell ref="F348:F353"/>
    <mergeCell ref="G348:G353"/>
    <mergeCell ref="H348:H353"/>
    <mergeCell ref="I348:I353"/>
    <mergeCell ref="J348:J353"/>
    <mergeCell ref="C355:C360"/>
    <mergeCell ref="D355:D360"/>
    <mergeCell ref="H362:H367"/>
    <mergeCell ref="I362:I367"/>
    <mergeCell ref="J362:J367"/>
    <mergeCell ref="C369:C374"/>
    <mergeCell ref="D369:D374"/>
    <mergeCell ref="E369:E374"/>
    <mergeCell ref="F369:F374"/>
    <mergeCell ref="G369:G374"/>
    <mergeCell ref="H369:H374"/>
    <mergeCell ref="I369:I374"/>
    <mergeCell ref="J369:J374"/>
    <mergeCell ref="C362:C367"/>
    <mergeCell ref="D362:D367"/>
    <mergeCell ref="E362:E367"/>
    <mergeCell ref="F362:F367"/>
    <mergeCell ref="G362:G367"/>
    <mergeCell ref="K26:K31"/>
    <mergeCell ref="L26:L31"/>
    <mergeCell ref="M26:M31"/>
    <mergeCell ref="N26:N31"/>
    <mergeCell ref="O26:O31"/>
    <mergeCell ref="K40:K45"/>
    <mergeCell ref="L40:L45"/>
    <mergeCell ref="M40:M45"/>
    <mergeCell ref="N40:N45"/>
    <mergeCell ref="O40:O45"/>
    <mergeCell ref="K33:K38"/>
    <mergeCell ref="L33:L38"/>
    <mergeCell ref="M33:M38"/>
    <mergeCell ref="N33:N38"/>
    <mergeCell ref="O33:O38"/>
    <mergeCell ref="K54:K59"/>
    <mergeCell ref="L54:L59"/>
    <mergeCell ref="M54:M59"/>
    <mergeCell ref="N54:N59"/>
    <mergeCell ref="O54:O59"/>
    <mergeCell ref="K47:K52"/>
    <mergeCell ref="L47:L52"/>
    <mergeCell ref="M47:M52"/>
    <mergeCell ref="N47:N52"/>
    <mergeCell ref="O47:O52"/>
    <mergeCell ref="K68:K73"/>
    <mergeCell ref="L68:L73"/>
    <mergeCell ref="M68:M73"/>
    <mergeCell ref="N68:N73"/>
    <mergeCell ref="O68:O73"/>
    <mergeCell ref="K61:K66"/>
    <mergeCell ref="L61:L66"/>
    <mergeCell ref="M61:M66"/>
    <mergeCell ref="N61:N66"/>
    <mergeCell ref="O61:O66"/>
    <mergeCell ref="M89:M94"/>
    <mergeCell ref="N89:N94"/>
    <mergeCell ref="O89:O94"/>
    <mergeCell ref="K82:K87"/>
    <mergeCell ref="L82:L87"/>
    <mergeCell ref="M82:M87"/>
    <mergeCell ref="N82:N87"/>
    <mergeCell ref="O82:O87"/>
    <mergeCell ref="K75:K80"/>
    <mergeCell ref="L75:L80"/>
    <mergeCell ref="M75:M80"/>
    <mergeCell ref="N75:N80"/>
    <mergeCell ref="O75:O80"/>
    <mergeCell ref="M110:M115"/>
    <mergeCell ref="N110:N115"/>
    <mergeCell ref="O110:O115"/>
    <mergeCell ref="K103:K108"/>
    <mergeCell ref="L103:L108"/>
    <mergeCell ref="M103:M108"/>
    <mergeCell ref="N103:N108"/>
    <mergeCell ref="O103:O108"/>
    <mergeCell ref="K96:K101"/>
    <mergeCell ref="L96:L101"/>
    <mergeCell ref="M96:M101"/>
    <mergeCell ref="N96:N101"/>
    <mergeCell ref="O96:O101"/>
    <mergeCell ref="M131:M136"/>
    <mergeCell ref="N131:N136"/>
    <mergeCell ref="O131:O136"/>
    <mergeCell ref="K124:K129"/>
    <mergeCell ref="L124:L129"/>
    <mergeCell ref="M124:M129"/>
    <mergeCell ref="N124:N129"/>
    <mergeCell ref="O124:O129"/>
    <mergeCell ref="K117:K122"/>
    <mergeCell ref="L117:L122"/>
    <mergeCell ref="M117:M122"/>
    <mergeCell ref="N117:N122"/>
    <mergeCell ref="O117:O122"/>
    <mergeCell ref="M152:M157"/>
    <mergeCell ref="N152:N157"/>
    <mergeCell ref="O152:O157"/>
    <mergeCell ref="K145:K150"/>
    <mergeCell ref="L145:L150"/>
    <mergeCell ref="M145:M150"/>
    <mergeCell ref="N145:N150"/>
    <mergeCell ref="O145:O150"/>
    <mergeCell ref="K138:K143"/>
    <mergeCell ref="L138:L143"/>
    <mergeCell ref="M138:M143"/>
    <mergeCell ref="N138:N143"/>
    <mergeCell ref="O138:O143"/>
    <mergeCell ref="M173:M178"/>
    <mergeCell ref="N173:N178"/>
    <mergeCell ref="O173:O178"/>
    <mergeCell ref="K166:K171"/>
    <mergeCell ref="L166:L171"/>
    <mergeCell ref="M166:M171"/>
    <mergeCell ref="N166:N171"/>
    <mergeCell ref="O166:O171"/>
    <mergeCell ref="K159:K164"/>
    <mergeCell ref="L159:L164"/>
    <mergeCell ref="M159:M164"/>
    <mergeCell ref="N159:N164"/>
    <mergeCell ref="O159:O164"/>
    <mergeCell ref="M194:M199"/>
    <mergeCell ref="N194:N199"/>
    <mergeCell ref="O194:O199"/>
    <mergeCell ref="K187:K192"/>
    <mergeCell ref="L187:L192"/>
    <mergeCell ref="M187:M192"/>
    <mergeCell ref="N187:N192"/>
    <mergeCell ref="O187:O192"/>
    <mergeCell ref="K180:K185"/>
    <mergeCell ref="L180:L185"/>
    <mergeCell ref="M180:M185"/>
    <mergeCell ref="N180:N185"/>
    <mergeCell ref="O180:O185"/>
    <mergeCell ref="M208:M209"/>
    <mergeCell ref="N208:N209"/>
    <mergeCell ref="O208:O209"/>
    <mergeCell ref="M211:M213"/>
    <mergeCell ref="N211:N213"/>
    <mergeCell ref="O211:O213"/>
    <mergeCell ref="K201:K206"/>
    <mergeCell ref="L201:L206"/>
    <mergeCell ref="M201:M206"/>
    <mergeCell ref="N201:N206"/>
    <mergeCell ref="O201:O206"/>
    <mergeCell ref="K229:K234"/>
    <mergeCell ref="L229:L234"/>
    <mergeCell ref="M229:M234"/>
    <mergeCell ref="N229:N234"/>
    <mergeCell ref="O229:O234"/>
    <mergeCell ref="K215:K220"/>
    <mergeCell ref="L215:L220"/>
    <mergeCell ref="M215:M220"/>
    <mergeCell ref="N215:N220"/>
    <mergeCell ref="O215:O220"/>
    <mergeCell ref="L242:L248"/>
    <mergeCell ref="M242:M248"/>
    <mergeCell ref="N242:N248"/>
    <mergeCell ref="O242:O248"/>
    <mergeCell ref="L236:L240"/>
    <mergeCell ref="M236:M240"/>
    <mergeCell ref="N236:N240"/>
    <mergeCell ref="O236:O240"/>
    <mergeCell ref="K250:K254"/>
    <mergeCell ref="L250:L254"/>
    <mergeCell ref="M250:M254"/>
    <mergeCell ref="N250:N254"/>
    <mergeCell ref="O250:O254"/>
    <mergeCell ref="L256:L262"/>
    <mergeCell ref="M256:M262"/>
    <mergeCell ref="N256:N262"/>
    <mergeCell ref="O256:O262"/>
    <mergeCell ref="K284:K290"/>
    <mergeCell ref="L284:L290"/>
    <mergeCell ref="M284:M290"/>
    <mergeCell ref="N284:N290"/>
    <mergeCell ref="O284:O290"/>
    <mergeCell ref="L278:L282"/>
    <mergeCell ref="M278:M282"/>
    <mergeCell ref="N278:N282"/>
    <mergeCell ref="O278:O282"/>
    <mergeCell ref="K299:K304"/>
    <mergeCell ref="L299:L304"/>
    <mergeCell ref="M299:M304"/>
    <mergeCell ref="N299:N304"/>
    <mergeCell ref="O299:O304"/>
    <mergeCell ref="K292:K297"/>
    <mergeCell ref="L292:L297"/>
    <mergeCell ref="M292:M297"/>
    <mergeCell ref="N292:N297"/>
    <mergeCell ref="O292:O297"/>
    <mergeCell ref="K306:K310"/>
    <mergeCell ref="L306:L310"/>
    <mergeCell ref="M306:M310"/>
    <mergeCell ref="N306:N310"/>
    <mergeCell ref="O306:O310"/>
    <mergeCell ref="L312:L318"/>
    <mergeCell ref="M312:M318"/>
    <mergeCell ref="N312:N318"/>
    <mergeCell ref="O312:O318"/>
    <mergeCell ref="K312:K318"/>
    <mergeCell ref="K327:K332"/>
    <mergeCell ref="L327:L332"/>
    <mergeCell ref="M327:M332"/>
    <mergeCell ref="N327:N332"/>
    <mergeCell ref="O327:O332"/>
    <mergeCell ref="K320:K325"/>
    <mergeCell ref="L320:L325"/>
    <mergeCell ref="M320:M325"/>
    <mergeCell ref="N320:N325"/>
    <mergeCell ref="O320:O325"/>
    <mergeCell ref="K341:K346"/>
    <mergeCell ref="L341:L346"/>
    <mergeCell ref="M341:M346"/>
    <mergeCell ref="N341:N346"/>
    <mergeCell ref="O341:O346"/>
    <mergeCell ref="K334:K339"/>
    <mergeCell ref="L334:L339"/>
    <mergeCell ref="M334:M339"/>
    <mergeCell ref="N334:N339"/>
    <mergeCell ref="O334:O339"/>
    <mergeCell ref="K355:K360"/>
    <mergeCell ref="L355:L360"/>
    <mergeCell ref="M355:M360"/>
    <mergeCell ref="N355:N360"/>
    <mergeCell ref="O355:O360"/>
    <mergeCell ref="K348:K353"/>
    <mergeCell ref="L348:L353"/>
    <mergeCell ref="M348:M353"/>
    <mergeCell ref="N348:N353"/>
    <mergeCell ref="O348:O353"/>
    <mergeCell ref="K369:K374"/>
    <mergeCell ref="L369:L374"/>
    <mergeCell ref="M369:M374"/>
    <mergeCell ref="N369:N374"/>
    <mergeCell ref="O369:O374"/>
    <mergeCell ref="K362:K367"/>
    <mergeCell ref="L362:L367"/>
    <mergeCell ref="M362:M367"/>
    <mergeCell ref="N362:N367"/>
    <mergeCell ref="O362:O367"/>
    <mergeCell ref="K12:K16"/>
    <mergeCell ref="L12:L16"/>
    <mergeCell ref="H211:H213"/>
    <mergeCell ref="I211:I213"/>
    <mergeCell ref="J211:J213"/>
    <mergeCell ref="K211:K213"/>
    <mergeCell ref="L211:L213"/>
    <mergeCell ref="H208:H209"/>
    <mergeCell ref="I208:I209"/>
    <mergeCell ref="J208:J209"/>
    <mergeCell ref="K208:K209"/>
    <mergeCell ref="L208:L209"/>
    <mergeCell ref="K194:K199"/>
    <mergeCell ref="L194:L199"/>
    <mergeCell ref="K173:K178"/>
    <mergeCell ref="L173:L178"/>
    <mergeCell ref="K152:K157"/>
    <mergeCell ref="L152:L157"/>
    <mergeCell ref="K131:K136"/>
    <mergeCell ref="L131:L136"/>
    <mergeCell ref="K110:K115"/>
    <mergeCell ref="L110:L115"/>
    <mergeCell ref="K89:K94"/>
    <mergeCell ref="L89:L94"/>
    <mergeCell ref="J264:J268"/>
    <mergeCell ref="K264:K268"/>
    <mergeCell ref="L264:L268"/>
    <mergeCell ref="M264:M268"/>
    <mergeCell ref="N264:N268"/>
    <mergeCell ref="O264:O268"/>
    <mergeCell ref="D270:D276"/>
    <mergeCell ref="E270:E276"/>
    <mergeCell ref="F270:F276"/>
    <mergeCell ref="G270:G276"/>
    <mergeCell ref="H270:H276"/>
    <mergeCell ref="I270:I276"/>
    <mergeCell ref="J270:J276"/>
    <mergeCell ref="K270:K276"/>
    <mergeCell ref="L270:L276"/>
    <mergeCell ref="M270:M276"/>
    <mergeCell ref="N270:N276"/>
    <mergeCell ref="O270:O276"/>
  </mergeCells>
  <hyperlinks>
    <hyperlink ref="A3" r:id="rId1" xr:uid="{00000000-0004-0000-0500-000000000000}"/>
  </hyperlinks>
  <pageMargins left="0.7" right="0.7" top="0.75" bottom="0.75" header="0.3" footer="0.3"/>
  <pageSetup paperSize="9" orientation="portrait" r:id="rId2"/>
  <ignoredErrors>
    <ignoredError sqref="P379:P381" formula="1"/>
    <ignoredError sqref="C379:J381" formulaRang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T382"/>
  <sheetViews>
    <sheetView zoomScale="75" zoomScaleNormal="75" workbookViewId="0">
      <pane xSplit="1" ySplit="11" topLeftCell="B348" activePane="bottomRight" state="frozen"/>
      <selection pane="topRight" activeCell="B1" sqref="B1"/>
      <selection pane="bottomLeft" activeCell="A12" sqref="A12"/>
      <selection pane="bottomRight" activeCell="Q10" sqref="Q1:Q1048576"/>
    </sheetView>
  </sheetViews>
  <sheetFormatPr defaultRowHeight="15"/>
  <cols>
    <col min="1" max="1" width="30.42578125" bestFit="1" customWidth="1"/>
    <col min="2" max="2" width="16.85546875" customWidth="1"/>
    <col min="3" max="3" width="11" customWidth="1"/>
    <col min="6" max="6" width="11.42578125" customWidth="1"/>
    <col min="11" max="11" width="12.85546875" customWidth="1"/>
    <col min="12" max="12" width="12.140625" customWidth="1"/>
    <col min="13" max="13" width="12" customWidth="1"/>
    <col min="14" max="14" width="13.7109375" customWidth="1"/>
    <col min="15" max="15" width="11.5703125" customWidth="1"/>
    <col min="16" max="16" width="10.42578125" customWidth="1"/>
    <col min="17" max="17" width="11.5703125" customWidth="1"/>
    <col min="18" max="18" width="11" customWidth="1"/>
    <col min="19" max="19" width="16.28515625" customWidth="1"/>
    <col min="20" max="20" width="31" style="141" customWidth="1"/>
  </cols>
  <sheetData>
    <row r="1" spans="1:20" ht="21">
      <c r="A1" s="313" t="s">
        <v>48</v>
      </c>
      <c r="B1" s="313"/>
      <c r="C1" s="313"/>
      <c r="D1" s="313"/>
      <c r="E1" s="313"/>
      <c r="F1" s="313"/>
      <c r="G1" s="313"/>
      <c r="H1" s="313"/>
      <c r="I1" s="313"/>
      <c r="J1" s="313"/>
      <c r="K1" s="313"/>
      <c r="L1" s="313"/>
      <c r="M1" s="313"/>
      <c r="N1" s="313"/>
      <c r="O1" s="313"/>
      <c r="P1" s="313"/>
      <c r="Q1" s="313"/>
      <c r="R1" s="313"/>
      <c r="S1" s="313"/>
      <c r="T1"/>
    </row>
    <row r="2" spans="1:20" ht="21" customHeight="1">
      <c r="A2" s="314" t="s">
        <v>47</v>
      </c>
      <c r="B2" s="314"/>
      <c r="C2" s="314"/>
      <c r="D2" s="314"/>
      <c r="E2" s="314"/>
      <c r="F2" s="314"/>
      <c r="G2" s="314"/>
      <c r="H2" s="314"/>
      <c r="I2" s="314"/>
      <c r="J2" s="314"/>
      <c r="K2" s="314"/>
      <c r="L2" s="314"/>
      <c r="M2" s="314"/>
      <c r="N2" s="314"/>
      <c r="O2" s="314"/>
      <c r="P2" s="314"/>
      <c r="Q2" s="314"/>
      <c r="R2" s="314"/>
      <c r="S2" s="314"/>
      <c r="T2"/>
    </row>
    <row r="3" spans="1:20" ht="21" customHeight="1">
      <c r="A3" s="315" t="s">
        <v>49</v>
      </c>
      <c r="B3" s="315"/>
      <c r="C3" s="315"/>
      <c r="D3" s="315"/>
      <c r="E3" s="315"/>
      <c r="F3" s="315"/>
      <c r="G3" s="315"/>
      <c r="H3" s="315"/>
      <c r="I3" s="315"/>
      <c r="J3" s="315"/>
      <c r="K3" s="315"/>
      <c r="L3" s="315"/>
      <c r="M3" s="315"/>
      <c r="N3" s="315"/>
      <c r="O3" s="315"/>
      <c r="P3" s="315"/>
      <c r="Q3" s="315"/>
      <c r="R3" s="315"/>
      <c r="S3" s="315"/>
      <c r="T3"/>
    </row>
    <row r="4" spans="1:20" ht="12.75" customHeight="1">
      <c r="A4" s="316"/>
      <c r="B4" s="316"/>
      <c r="C4" s="316"/>
      <c r="D4" s="316"/>
      <c r="E4" s="316"/>
      <c r="F4" s="316"/>
      <c r="G4" s="316"/>
      <c r="H4" s="316"/>
      <c r="I4" s="316"/>
      <c r="J4" s="316"/>
      <c r="K4" s="316"/>
      <c r="L4" s="316"/>
      <c r="M4" s="316"/>
      <c r="N4" s="316"/>
      <c r="O4" s="316"/>
      <c r="P4" s="316"/>
      <c r="Q4" s="316"/>
      <c r="R4" s="316"/>
      <c r="S4" s="316"/>
      <c r="T4"/>
    </row>
    <row r="5" spans="1:20" ht="18" customHeight="1">
      <c r="A5" s="346" t="s">
        <v>55</v>
      </c>
      <c r="B5" s="347"/>
      <c r="C5" s="347"/>
      <c r="D5" s="347"/>
      <c r="E5" s="347"/>
      <c r="F5" s="347"/>
      <c r="G5" s="347"/>
      <c r="H5" s="347"/>
      <c r="I5" s="347"/>
      <c r="J5" s="347"/>
      <c r="K5" s="347"/>
      <c r="L5" s="347"/>
      <c r="M5" s="347"/>
      <c r="N5" s="347"/>
      <c r="O5" s="347"/>
      <c r="P5" s="347"/>
      <c r="Q5" s="347"/>
      <c r="R5" s="347"/>
      <c r="S5" s="347"/>
      <c r="T5" s="358"/>
    </row>
    <row r="6" spans="1:20" ht="20.25" customHeight="1">
      <c r="A6" s="357" t="s">
        <v>32</v>
      </c>
      <c r="B6" s="357"/>
      <c r="C6" s="357"/>
      <c r="D6" s="357"/>
      <c r="E6" s="357"/>
      <c r="F6" s="357"/>
      <c r="G6" s="357"/>
      <c r="H6" s="357"/>
      <c r="I6" s="357"/>
      <c r="J6" s="357"/>
      <c r="K6" s="357"/>
      <c r="L6" s="357"/>
      <c r="M6" s="357"/>
      <c r="N6" s="357"/>
      <c r="O6" s="357"/>
      <c r="P6" s="357"/>
      <c r="Q6" s="357"/>
      <c r="R6" s="357"/>
      <c r="S6" s="357"/>
      <c r="T6"/>
    </row>
    <row r="7" spans="1:20" ht="34.5" customHeight="1">
      <c r="A7" s="321" t="s">
        <v>2</v>
      </c>
      <c r="B7" s="324" t="s">
        <v>41</v>
      </c>
      <c r="C7" s="354" t="s">
        <v>33</v>
      </c>
      <c r="D7" s="326"/>
      <c r="E7" s="326"/>
      <c r="F7" s="326"/>
      <c r="G7" s="326"/>
      <c r="H7" s="326"/>
      <c r="I7" s="326"/>
      <c r="J7" s="327"/>
      <c r="K7" s="328" t="s">
        <v>3</v>
      </c>
      <c r="L7" s="329"/>
      <c r="M7" s="329"/>
      <c r="N7" s="329"/>
      <c r="O7" s="330"/>
      <c r="P7" s="46"/>
      <c r="Q7" s="324" t="s">
        <v>52</v>
      </c>
      <c r="R7" s="324" t="s">
        <v>30</v>
      </c>
      <c r="S7" s="324" t="s">
        <v>31</v>
      </c>
      <c r="T7" s="324" t="s">
        <v>54</v>
      </c>
    </row>
    <row r="8" spans="1:20" ht="51">
      <c r="A8" s="322"/>
      <c r="B8" s="344"/>
      <c r="C8" s="6" t="s">
        <v>4</v>
      </c>
      <c r="D8" s="7" t="s">
        <v>40</v>
      </c>
      <c r="E8" s="331" t="s">
        <v>0</v>
      </c>
      <c r="F8" s="6" t="s">
        <v>5</v>
      </c>
      <c r="G8" s="8" t="s">
        <v>50</v>
      </c>
      <c r="H8" s="8" t="s">
        <v>7</v>
      </c>
      <c r="I8" s="8" t="s">
        <v>8</v>
      </c>
      <c r="J8" s="7" t="s">
        <v>9</v>
      </c>
      <c r="K8" s="9" t="s">
        <v>10</v>
      </c>
      <c r="L8" s="9" t="s">
        <v>11</v>
      </c>
      <c r="M8" s="9" t="s">
        <v>12</v>
      </c>
      <c r="N8" s="9" t="s">
        <v>13</v>
      </c>
      <c r="O8" s="9" t="s">
        <v>14</v>
      </c>
      <c r="P8" s="9" t="s">
        <v>26</v>
      </c>
      <c r="Q8" s="343"/>
      <c r="R8" s="343"/>
      <c r="S8" s="343"/>
      <c r="T8" s="343"/>
    </row>
    <row r="9" spans="1:20">
      <c r="A9" s="323"/>
      <c r="B9" s="10" t="s">
        <v>29</v>
      </c>
      <c r="C9" s="11" t="s">
        <v>15</v>
      </c>
      <c r="D9" s="8" t="s">
        <v>15</v>
      </c>
      <c r="E9" s="332"/>
      <c r="F9" s="11" t="s">
        <v>16</v>
      </c>
      <c r="G9" s="12" t="s">
        <v>15</v>
      </c>
      <c r="H9" s="12" t="s">
        <v>15</v>
      </c>
      <c r="I9" s="11" t="s">
        <v>15</v>
      </c>
      <c r="J9" s="11" t="s">
        <v>15</v>
      </c>
      <c r="K9" s="11" t="s">
        <v>17</v>
      </c>
      <c r="L9" s="11" t="s">
        <v>17</v>
      </c>
      <c r="M9" s="11" t="s">
        <v>17</v>
      </c>
      <c r="N9" s="11" t="s">
        <v>17</v>
      </c>
      <c r="O9" s="11" t="s">
        <v>17</v>
      </c>
      <c r="P9" s="11" t="s">
        <v>27</v>
      </c>
      <c r="Q9" s="344"/>
      <c r="R9" s="344"/>
      <c r="S9" s="344"/>
      <c r="T9" s="344"/>
    </row>
    <row r="10" spans="1:20">
      <c r="A10" s="13" t="s">
        <v>18</v>
      </c>
      <c r="B10" s="18">
        <v>6500</v>
      </c>
      <c r="C10" s="15">
        <v>5</v>
      </c>
      <c r="D10" s="16">
        <v>6</v>
      </c>
      <c r="E10" s="311" t="s">
        <v>39</v>
      </c>
      <c r="F10" s="17">
        <v>600</v>
      </c>
      <c r="G10" s="17">
        <v>30</v>
      </c>
      <c r="H10" s="17">
        <v>20</v>
      </c>
      <c r="I10" s="17">
        <v>20</v>
      </c>
      <c r="J10" s="18">
        <v>1</v>
      </c>
      <c r="K10" s="79">
        <v>7227</v>
      </c>
      <c r="L10" s="79">
        <v>9636</v>
      </c>
      <c r="M10" s="79">
        <v>4818</v>
      </c>
      <c r="N10" s="79">
        <v>483</v>
      </c>
      <c r="O10" s="79">
        <v>7227</v>
      </c>
      <c r="P10" s="79"/>
      <c r="Q10" s="66" t="s">
        <v>1</v>
      </c>
      <c r="R10" s="66" t="s">
        <v>1</v>
      </c>
      <c r="S10" s="66" t="s">
        <v>1</v>
      </c>
      <c r="T10" s="138"/>
    </row>
    <row r="11" spans="1:20">
      <c r="A11" s="13" t="s">
        <v>19</v>
      </c>
      <c r="B11" s="14" t="s">
        <v>1</v>
      </c>
      <c r="C11" s="18">
        <v>2</v>
      </c>
      <c r="D11" s="18">
        <v>2</v>
      </c>
      <c r="E11" s="312"/>
      <c r="F11" s="66">
        <v>200</v>
      </c>
      <c r="G11" s="66">
        <v>15</v>
      </c>
      <c r="H11" s="66">
        <v>10</v>
      </c>
      <c r="I11" s="66">
        <v>10</v>
      </c>
      <c r="J11" s="18">
        <v>0.3</v>
      </c>
      <c r="K11" s="78" t="s">
        <v>1</v>
      </c>
      <c r="L11" s="78" t="s">
        <v>1</v>
      </c>
      <c r="M11" s="78" t="s">
        <v>1</v>
      </c>
      <c r="N11" s="78" t="s">
        <v>1</v>
      </c>
      <c r="O11" s="78" t="s">
        <v>1</v>
      </c>
      <c r="P11" s="78" t="s">
        <v>1</v>
      </c>
      <c r="Q11" s="66" t="s">
        <v>1</v>
      </c>
      <c r="R11" s="66" t="s">
        <v>1</v>
      </c>
      <c r="S11" s="66" t="s">
        <v>1</v>
      </c>
      <c r="T11" s="139"/>
    </row>
    <row r="12" spans="1:20">
      <c r="A12" s="57">
        <v>42887</v>
      </c>
      <c r="B12" s="25">
        <v>1553</v>
      </c>
      <c r="C12" s="117"/>
      <c r="D12" s="117"/>
      <c r="E12" s="117"/>
      <c r="F12" s="117"/>
      <c r="G12" s="117"/>
      <c r="H12" s="117"/>
      <c r="I12" s="117"/>
      <c r="J12" s="117"/>
      <c r="K12" s="117"/>
      <c r="L12" s="117"/>
      <c r="M12" s="117"/>
      <c r="N12" s="117"/>
      <c r="O12" s="117"/>
      <c r="P12" s="47">
        <v>0</v>
      </c>
      <c r="Q12" s="75"/>
      <c r="R12" s="75"/>
      <c r="S12" s="75"/>
      <c r="T12" s="140"/>
    </row>
    <row r="13" spans="1:20">
      <c r="A13" s="57">
        <v>42888</v>
      </c>
      <c r="B13" s="25">
        <v>1175</v>
      </c>
      <c r="C13" s="117"/>
      <c r="D13" s="117"/>
      <c r="E13" s="117"/>
      <c r="F13" s="117"/>
      <c r="G13" s="117"/>
      <c r="H13" s="117"/>
      <c r="I13" s="117"/>
      <c r="J13" s="117"/>
      <c r="K13" s="117"/>
      <c r="L13" s="117"/>
      <c r="M13" s="117"/>
      <c r="N13" s="117"/>
      <c r="O13" s="117"/>
      <c r="P13" s="47">
        <v>0</v>
      </c>
      <c r="Q13" s="75"/>
      <c r="R13" s="75"/>
      <c r="S13" s="75"/>
      <c r="T13" s="140"/>
    </row>
    <row r="14" spans="1:20">
      <c r="A14" s="57">
        <v>42889</v>
      </c>
      <c r="B14" s="25">
        <v>1345</v>
      </c>
      <c r="C14" s="117"/>
      <c r="D14" s="117"/>
      <c r="E14" s="117"/>
      <c r="F14" s="117"/>
      <c r="G14" s="117"/>
      <c r="H14" s="117"/>
      <c r="I14" s="117"/>
      <c r="J14" s="117"/>
      <c r="K14" s="117"/>
      <c r="L14" s="117"/>
      <c r="M14" s="117"/>
      <c r="N14" s="117"/>
      <c r="O14" s="117"/>
      <c r="P14" s="47">
        <v>0</v>
      </c>
      <c r="Q14" s="75"/>
      <c r="R14" s="75"/>
      <c r="S14" s="75"/>
      <c r="T14" s="140"/>
    </row>
    <row r="15" spans="1:20">
      <c r="A15" s="57">
        <v>42890</v>
      </c>
      <c r="B15" s="25">
        <v>1533</v>
      </c>
      <c r="C15" s="117"/>
      <c r="D15" s="117"/>
      <c r="E15" s="117"/>
      <c r="F15" s="117"/>
      <c r="G15" s="117"/>
      <c r="H15" s="117"/>
      <c r="I15" s="117"/>
      <c r="J15" s="117"/>
      <c r="K15" s="117"/>
      <c r="L15" s="117"/>
      <c r="M15" s="117"/>
      <c r="N15" s="117"/>
      <c r="O15" s="117"/>
      <c r="P15" s="47">
        <v>0</v>
      </c>
      <c r="Q15" s="75"/>
      <c r="R15" s="75"/>
      <c r="S15" s="75"/>
      <c r="T15" s="140"/>
    </row>
    <row r="16" spans="1:20">
      <c r="A16" s="57">
        <v>42891</v>
      </c>
      <c r="B16" s="25">
        <v>828</v>
      </c>
      <c r="C16" s="21">
        <v>0.41</v>
      </c>
      <c r="D16" s="25">
        <v>1</v>
      </c>
      <c r="E16" s="24">
        <v>7</v>
      </c>
      <c r="F16" s="25">
        <v>1</v>
      </c>
      <c r="G16" s="25">
        <v>2</v>
      </c>
      <c r="H16" s="25">
        <v>2</v>
      </c>
      <c r="I16" s="24">
        <v>6.8</v>
      </c>
      <c r="J16" s="21">
        <v>0.11</v>
      </c>
      <c r="K16" s="21">
        <v>2.92</v>
      </c>
      <c r="L16" s="21">
        <v>9.91</v>
      </c>
      <c r="M16" s="21">
        <v>1.46</v>
      </c>
      <c r="N16" s="21">
        <v>0.16</v>
      </c>
      <c r="O16" s="21">
        <v>2.92</v>
      </c>
      <c r="P16" s="47">
        <v>1</v>
      </c>
      <c r="Q16" s="131"/>
      <c r="R16" s="75">
        <v>42906</v>
      </c>
      <c r="S16" s="75">
        <v>42906</v>
      </c>
      <c r="T16" s="140"/>
    </row>
    <row r="17" spans="1:20" ht="15" customHeight="1">
      <c r="A17" s="57">
        <v>42892</v>
      </c>
      <c r="B17" s="25">
        <v>1352</v>
      </c>
      <c r="C17" s="116"/>
      <c r="D17" s="68"/>
      <c r="E17" s="77"/>
      <c r="F17" s="68"/>
      <c r="G17" s="68"/>
      <c r="H17" s="68"/>
      <c r="I17" s="77"/>
      <c r="J17" s="116"/>
      <c r="K17" s="116"/>
      <c r="L17" s="116"/>
      <c r="M17" s="116"/>
      <c r="N17" s="116"/>
      <c r="O17" s="116"/>
      <c r="P17" s="47">
        <v>1</v>
      </c>
      <c r="Q17" s="131"/>
      <c r="R17" s="75"/>
      <c r="S17" s="75"/>
      <c r="T17" s="140"/>
    </row>
    <row r="18" spans="1:20">
      <c r="A18" s="57">
        <v>42893</v>
      </c>
      <c r="B18" s="25">
        <v>1562</v>
      </c>
      <c r="C18" s="117"/>
      <c r="D18" s="68"/>
      <c r="E18" s="77"/>
      <c r="F18" s="68"/>
      <c r="G18" s="68"/>
      <c r="H18" s="68"/>
      <c r="I18" s="77"/>
      <c r="J18" s="117"/>
      <c r="K18" s="117"/>
      <c r="L18" s="117"/>
      <c r="M18" s="117"/>
      <c r="N18" s="117"/>
      <c r="O18" s="117"/>
      <c r="P18" s="47">
        <v>0</v>
      </c>
      <c r="Q18" s="131"/>
      <c r="R18" s="75"/>
      <c r="S18" s="75"/>
      <c r="T18" s="140"/>
    </row>
    <row r="19" spans="1:20">
      <c r="A19" s="57">
        <v>42894</v>
      </c>
      <c r="B19" s="25">
        <v>1470</v>
      </c>
      <c r="C19" s="117"/>
      <c r="D19" s="68"/>
      <c r="E19" s="77"/>
      <c r="F19" s="68"/>
      <c r="G19" s="68"/>
      <c r="H19" s="68"/>
      <c r="I19" s="77"/>
      <c r="J19" s="117"/>
      <c r="K19" s="117"/>
      <c r="L19" s="117"/>
      <c r="M19" s="117"/>
      <c r="N19" s="117"/>
      <c r="O19" s="117"/>
      <c r="P19" s="47">
        <v>0</v>
      </c>
      <c r="Q19" s="131"/>
      <c r="R19" s="75"/>
      <c r="S19" s="75"/>
      <c r="T19" s="140"/>
    </row>
    <row r="20" spans="1:20">
      <c r="A20" s="57">
        <v>42895</v>
      </c>
      <c r="B20" s="25">
        <v>1514</v>
      </c>
      <c r="C20" s="117"/>
      <c r="D20" s="68"/>
      <c r="E20" s="77"/>
      <c r="F20" s="68"/>
      <c r="G20" s="68"/>
      <c r="H20" s="68"/>
      <c r="I20" s="77"/>
      <c r="J20" s="117"/>
      <c r="K20" s="117"/>
      <c r="L20" s="117"/>
      <c r="M20" s="117"/>
      <c r="N20" s="117"/>
      <c r="O20" s="117"/>
      <c r="P20" s="47">
        <v>0</v>
      </c>
      <c r="Q20" s="131"/>
      <c r="R20" s="75"/>
      <c r="S20" s="75"/>
      <c r="T20" s="140"/>
    </row>
    <row r="21" spans="1:20">
      <c r="A21" s="57">
        <v>42896</v>
      </c>
      <c r="B21" s="25">
        <v>1423</v>
      </c>
      <c r="C21" s="117"/>
      <c r="D21" s="68"/>
      <c r="E21" s="77"/>
      <c r="F21" s="68"/>
      <c r="G21" s="68"/>
      <c r="H21" s="68"/>
      <c r="I21" s="77"/>
      <c r="J21" s="117"/>
      <c r="K21" s="117"/>
      <c r="L21" s="117"/>
      <c r="M21" s="117"/>
      <c r="N21" s="117"/>
      <c r="O21" s="117"/>
      <c r="P21" s="48">
        <v>0</v>
      </c>
      <c r="Q21" s="131"/>
      <c r="R21" s="75"/>
      <c r="S21" s="75"/>
      <c r="T21" s="140"/>
    </row>
    <row r="22" spans="1:20">
      <c r="A22" s="57">
        <v>42897</v>
      </c>
      <c r="B22" s="25">
        <v>4300</v>
      </c>
      <c r="C22" s="117"/>
      <c r="D22" s="68"/>
      <c r="E22" s="77"/>
      <c r="F22" s="68"/>
      <c r="G22" s="68"/>
      <c r="H22" s="68"/>
      <c r="I22" s="77"/>
      <c r="J22" s="117"/>
      <c r="K22" s="117"/>
      <c r="L22" s="117"/>
      <c r="M22" s="117"/>
      <c r="N22" s="117"/>
      <c r="O22" s="117"/>
      <c r="P22" s="47">
        <v>98</v>
      </c>
      <c r="Q22" s="131"/>
      <c r="R22" s="75"/>
      <c r="S22" s="75"/>
      <c r="T22" s="140"/>
    </row>
    <row r="23" spans="1:20">
      <c r="A23" s="57">
        <v>42898</v>
      </c>
      <c r="B23" s="25">
        <v>6110</v>
      </c>
      <c r="C23" s="117"/>
      <c r="D23" s="68"/>
      <c r="E23" s="77"/>
      <c r="F23" s="68"/>
      <c r="G23" s="68"/>
      <c r="H23" s="68"/>
      <c r="I23" s="77"/>
      <c r="J23" s="117"/>
      <c r="K23" s="117"/>
      <c r="L23" s="117"/>
      <c r="M23" s="117"/>
      <c r="N23" s="117"/>
      <c r="O23" s="117"/>
      <c r="P23" s="47">
        <v>58</v>
      </c>
      <c r="Q23" s="131"/>
      <c r="R23" s="75"/>
      <c r="S23" s="75"/>
      <c r="T23" s="140"/>
    </row>
    <row r="24" spans="1:20">
      <c r="A24" s="57">
        <v>42899</v>
      </c>
      <c r="B24" s="25">
        <v>7700</v>
      </c>
      <c r="C24" s="117"/>
      <c r="D24" s="68"/>
      <c r="E24" s="77"/>
      <c r="F24" s="68"/>
      <c r="G24" s="68"/>
      <c r="H24" s="68"/>
      <c r="I24" s="77"/>
      <c r="J24" s="117"/>
      <c r="K24" s="117"/>
      <c r="L24" s="117"/>
      <c r="M24" s="117"/>
      <c r="N24" s="117"/>
      <c r="O24" s="117"/>
      <c r="P24" s="47">
        <v>76</v>
      </c>
      <c r="Q24" s="131"/>
      <c r="R24" s="75"/>
      <c r="S24" s="75"/>
      <c r="T24" s="140"/>
    </row>
    <row r="25" spans="1:20" ht="15" customHeight="1">
      <c r="A25" s="57">
        <v>42900</v>
      </c>
      <c r="B25" s="25">
        <v>7494</v>
      </c>
      <c r="C25" s="111"/>
      <c r="D25" s="68"/>
      <c r="E25" s="77"/>
      <c r="F25" s="68"/>
      <c r="G25" s="68"/>
      <c r="H25" s="68"/>
      <c r="I25" s="77"/>
      <c r="J25" s="111"/>
      <c r="K25" s="111"/>
      <c r="L25" s="111"/>
      <c r="M25" s="111"/>
      <c r="N25" s="111"/>
      <c r="O25" s="111"/>
      <c r="P25" s="47">
        <v>112</v>
      </c>
      <c r="Q25" s="131"/>
      <c r="R25" s="75"/>
      <c r="S25" s="75"/>
      <c r="T25" s="140"/>
    </row>
    <row r="26" spans="1:20">
      <c r="A26" s="57">
        <v>42901</v>
      </c>
      <c r="B26" s="25">
        <v>3884</v>
      </c>
      <c r="C26" s="117"/>
      <c r="D26" s="68"/>
      <c r="E26" s="77"/>
      <c r="F26" s="68"/>
      <c r="G26" s="68"/>
      <c r="H26" s="68"/>
      <c r="I26" s="77"/>
      <c r="J26" s="117"/>
      <c r="K26" s="117"/>
      <c r="L26" s="117"/>
      <c r="M26" s="117"/>
      <c r="N26" s="117"/>
      <c r="O26" s="117"/>
      <c r="P26" s="47">
        <v>1</v>
      </c>
      <c r="Q26" s="131"/>
      <c r="R26" s="75"/>
      <c r="S26" s="75"/>
      <c r="T26" s="140"/>
    </row>
    <row r="27" spans="1:20">
      <c r="A27" s="57">
        <v>42902</v>
      </c>
      <c r="B27" s="25">
        <v>3373</v>
      </c>
      <c r="C27" s="117"/>
      <c r="D27" s="68"/>
      <c r="E27" s="77"/>
      <c r="F27" s="68"/>
      <c r="G27" s="68"/>
      <c r="H27" s="68"/>
      <c r="I27" s="77"/>
      <c r="J27" s="117"/>
      <c r="K27" s="117"/>
      <c r="L27" s="117"/>
      <c r="M27" s="117"/>
      <c r="N27" s="117"/>
      <c r="O27" s="117"/>
      <c r="P27" s="47">
        <v>0</v>
      </c>
      <c r="Q27" s="131"/>
      <c r="R27" s="75"/>
      <c r="S27" s="75"/>
      <c r="T27" s="140"/>
    </row>
    <row r="28" spans="1:20">
      <c r="A28" s="57">
        <v>42903</v>
      </c>
      <c r="B28" s="25">
        <v>3444</v>
      </c>
      <c r="C28" s="117"/>
      <c r="D28" s="68"/>
      <c r="E28" s="77"/>
      <c r="F28" s="68"/>
      <c r="G28" s="68"/>
      <c r="H28" s="68"/>
      <c r="I28" s="77"/>
      <c r="J28" s="117"/>
      <c r="K28" s="117"/>
      <c r="L28" s="117"/>
      <c r="M28" s="117"/>
      <c r="N28" s="117"/>
      <c r="O28" s="117"/>
      <c r="P28" s="47">
        <v>2</v>
      </c>
      <c r="Q28" s="131"/>
      <c r="R28" s="75"/>
      <c r="S28" s="75"/>
      <c r="T28" s="140"/>
    </row>
    <row r="29" spans="1:20">
      <c r="A29" s="57">
        <v>42904</v>
      </c>
      <c r="B29" s="25">
        <v>3364</v>
      </c>
      <c r="C29" s="117"/>
      <c r="D29" s="68"/>
      <c r="E29" s="77"/>
      <c r="F29" s="68"/>
      <c r="G29" s="68"/>
      <c r="H29" s="68"/>
      <c r="I29" s="77"/>
      <c r="J29" s="117"/>
      <c r="K29" s="117"/>
      <c r="L29" s="117"/>
      <c r="M29" s="117"/>
      <c r="N29" s="117"/>
      <c r="O29" s="117"/>
      <c r="P29" s="47">
        <v>14</v>
      </c>
      <c r="Q29" s="131"/>
      <c r="R29" s="75"/>
      <c r="S29" s="75"/>
      <c r="T29" s="140"/>
    </row>
    <row r="30" spans="1:20">
      <c r="A30" s="57">
        <v>42905</v>
      </c>
      <c r="B30" s="25">
        <v>3570</v>
      </c>
      <c r="C30" s="21">
        <v>0.12</v>
      </c>
      <c r="D30" s="25">
        <v>1</v>
      </c>
      <c r="E30" s="24">
        <v>7</v>
      </c>
      <c r="F30" s="25">
        <v>1</v>
      </c>
      <c r="G30" s="25">
        <v>5</v>
      </c>
      <c r="H30" s="25">
        <v>2</v>
      </c>
      <c r="I30" s="24">
        <v>2.5</v>
      </c>
      <c r="J30" s="21">
        <v>0.14000000000000001</v>
      </c>
      <c r="K30" s="21">
        <v>7.2</v>
      </c>
      <c r="L30" s="21">
        <v>9</v>
      </c>
      <c r="M30" s="21">
        <v>3.6</v>
      </c>
      <c r="N30" s="21">
        <v>0.5</v>
      </c>
      <c r="O30" s="21">
        <v>17.989999999999998</v>
      </c>
      <c r="P30" s="47">
        <v>21</v>
      </c>
      <c r="Q30" s="131"/>
      <c r="R30" s="75">
        <v>42914</v>
      </c>
      <c r="S30" s="75">
        <v>42914</v>
      </c>
      <c r="T30" s="140"/>
    </row>
    <row r="31" spans="1:20">
      <c r="A31" s="57">
        <v>42906</v>
      </c>
      <c r="B31" s="25">
        <v>3161</v>
      </c>
      <c r="C31" s="113"/>
      <c r="D31" s="115"/>
      <c r="E31" s="114"/>
      <c r="F31" s="115"/>
      <c r="G31" s="115"/>
      <c r="H31" s="115"/>
      <c r="I31" s="114"/>
      <c r="J31" s="113"/>
      <c r="K31" s="113"/>
      <c r="L31" s="113"/>
      <c r="M31" s="113"/>
      <c r="N31" s="113"/>
      <c r="O31" s="113"/>
      <c r="P31" s="47">
        <v>7</v>
      </c>
      <c r="Q31" s="131"/>
      <c r="R31" s="75"/>
      <c r="S31" s="75"/>
      <c r="T31" s="140"/>
    </row>
    <row r="32" spans="1:20" ht="15" customHeight="1">
      <c r="A32" s="57">
        <v>42907</v>
      </c>
      <c r="B32" s="25">
        <v>4220</v>
      </c>
      <c r="C32" s="116"/>
      <c r="D32" s="68"/>
      <c r="E32" s="77"/>
      <c r="F32" s="68"/>
      <c r="G32" s="68"/>
      <c r="H32" s="68"/>
      <c r="I32" s="77"/>
      <c r="J32" s="116"/>
      <c r="K32" s="116"/>
      <c r="L32" s="116"/>
      <c r="M32" s="116"/>
      <c r="N32" s="116"/>
      <c r="O32" s="116"/>
      <c r="P32" s="47">
        <v>23</v>
      </c>
      <c r="Q32" s="131"/>
      <c r="R32" s="75"/>
      <c r="S32" s="75"/>
      <c r="T32" s="140"/>
    </row>
    <row r="33" spans="1:20">
      <c r="A33" s="57">
        <v>42908</v>
      </c>
      <c r="B33" s="25">
        <v>3701</v>
      </c>
      <c r="C33" s="117"/>
      <c r="D33" s="68"/>
      <c r="E33" s="77"/>
      <c r="F33" s="68"/>
      <c r="G33" s="68"/>
      <c r="H33" s="68"/>
      <c r="I33" s="77"/>
      <c r="J33" s="117"/>
      <c r="K33" s="117"/>
      <c r="L33" s="117"/>
      <c r="M33" s="117"/>
      <c r="N33" s="117"/>
      <c r="O33" s="117"/>
      <c r="P33" s="47">
        <v>10</v>
      </c>
      <c r="Q33" s="131"/>
      <c r="R33" s="75"/>
      <c r="S33" s="75"/>
      <c r="T33" s="140"/>
    </row>
    <row r="34" spans="1:20">
      <c r="A34" s="57">
        <v>42909</v>
      </c>
      <c r="B34" s="25">
        <v>2910</v>
      </c>
      <c r="C34" s="117"/>
      <c r="D34" s="68"/>
      <c r="E34" s="77"/>
      <c r="F34" s="68"/>
      <c r="G34" s="68"/>
      <c r="H34" s="68"/>
      <c r="I34" s="77"/>
      <c r="J34" s="117"/>
      <c r="K34" s="117"/>
      <c r="L34" s="117"/>
      <c r="M34" s="117"/>
      <c r="N34" s="117"/>
      <c r="O34" s="117"/>
      <c r="P34" s="47">
        <v>0</v>
      </c>
      <c r="Q34" s="131"/>
      <c r="R34" s="75"/>
      <c r="S34" s="75"/>
      <c r="T34" s="140"/>
    </row>
    <row r="35" spans="1:20">
      <c r="A35" s="57">
        <v>42910</v>
      </c>
      <c r="B35" s="25">
        <v>2203</v>
      </c>
      <c r="C35" s="117"/>
      <c r="D35" s="68"/>
      <c r="E35" s="77"/>
      <c r="F35" s="68"/>
      <c r="G35" s="68"/>
      <c r="H35" s="68"/>
      <c r="I35" s="77"/>
      <c r="J35" s="117"/>
      <c r="K35" s="117"/>
      <c r="L35" s="117"/>
      <c r="M35" s="117"/>
      <c r="N35" s="117"/>
      <c r="O35" s="117"/>
      <c r="P35" s="47">
        <v>0</v>
      </c>
      <c r="Q35" s="131"/>
      <c r="R35" s="75"/>
      <c r="S35" s="75"/>
      <c r="T35" s="140"/>
    </row>
    <row r="36" spans="1:20">
      <c r="A36" s="57">
        <v>42911</v>
      </c>
      <c r="B36" s="25">
        <v>2403</v>
      </c>
      <c r="C36" s="117"/>
      <c r="D36" s="68"/>
      <c r="E36" s="77"/>
      <c r="F36" s="68"/>
      <c r="G36" s="68"/>
      <c r="H36" s="68"/>
      <c r="I36" s="77"/>
      <c r="J36" s="117"/>
      <c r="K36" s="117"/>
      <c r="L36" s="117"/>
      <c r="M36" s="117"/>
      <c r="N36" s="117"/>
      <c r="O36" s="117"/>
      <c r="P36" s="47">
        <v>0</v>
      </c>
      <c r="Q36" s="131"/>
      <c r="R36" s="75"/>
      <c r="S36" s="75"/>
      <c r="T36" s="140"/>
    </row>
    <row r="37" spans="1:20">
      <c r="A37" s="57">
        <v>42912</v>
      </c>
      <c r="B37" s="25">
        <v>2278</v>
      </c>
      <c r="C37" s="117"/>
      <c r="D37" s="68"/>
      <c r="E37" s="77"/>
      <c r="F37" s="68"/>
      <c r="G37" s="68"/>
      <c r="H37" s="68"/>
      <c r="I37" s="77"/>
      <c r="J37" s="117"/>
      <c r="K37" s="117"/>
      <c r="L37" s="117"/>
      <c r="M37" s="117"/>
      <c r="N37" s="117"/>
      <c r="O37" s="117"/>
      <c r="P37" s="47">
        <v>0</v>
      </c>
      <c r="Q37" s="131"/>
      <c r="R37" s="75"/>
      <c r="S37" s="75"/>
      <c r="T37" s="140"/>
    </row>
    <row r="38" spans="1:20">
      <c r="A38" s="57">
        <v>42913</v>
      </c>
      <c r="B38" s="25">
        <v>2190</v>
      </c>
      <c r="C38" s="117"/>
      <c r="D38" s="68"/>
      <c r="E38" s="77"/>
      <c r="F38" s="68"/>
      <c r="G38" s="68"/>
      <c r="H38" s="68"/>
      <c r="I38" s="77"/>
      <c r="J38" s="117"/>
      <c r="K38" s="117"/>
      <c r="L38" s="117"/>
      <c r="M38" s="117"/>
      <c r="N38" s="117"/>
      <c r="O38" s="117"/>
      <c r="P38" s="47">
        <v>0</v>
      </c>
      <c r="Q38" s="131"/>
      <c r="R38" s="75"/>
      <c r="S38" s="75"/>
      <c r="T38" s="140"/>
    </row>
    <row r="39" spans="1:20" ht="15" customHeight="1">
      <c r="A39" s="57">
        <v>42914</v>
      </c>
      <c r="B39" s="25">
        <v>2989</v>
      </c>
      <c r="C39" s="117"/>
      <c r="D39" s="68"/>
      <c r="E39" s="77"/>
      <c r="F39" s="68"/>
      <c r="G39" s="68"/>
      <c r="H39" s="68"/>
      <c r="I39" s="77"/>
      <c r="J39" s="117"/>
      <c r="K39" s="117"/>
      <c r="L39" s="117"/>
      <c r="M39" s="117"/>
      <c r="N39" s="117"/>
      <c r="O39" s="117"/>
      <c r="P39" s="47">
        <v>1</v>
      </c>
      <c r="Q39" s="131"/>
      <c r="R39" s="75"/>
      <c r="S39" s="75"/>
      <c r="T39" s="140"/>
    </row>
    <row r="40" spans="1:20">
      <c r="A40" s="57">
        <v>42915</v>
      </c>
      <c r="B40" s="25">
        <v>2690</v>
      </c>
      <c r="C40" s="117"/>
      <c r="D40" s="68"/>
      <c r="E40" s="77"/>
      <c r="F40" s="68"/>
      <c r="G40" s="68"/>
      <c r="H40" s="68"/>
      <c r="I40" s="77"/>
      <c r="J40" s="117"/>
      <c r="K40" s="117"/>
      <c r="L40" s="117"/>
      <c r="M40" s="117"/>
      <c r="N40" s="117"/>
      <c r="O40" s="117"/>
      <c r="P40" s="47">
        <v>0</v>
      </c>
      <c r="Q40" s="131"/>
      <c r="R40" s="75"/>
      <c r="S40" s="75"/>
      <c r="T40" s="140"/>
    </row>
    <row r="41" spans="1:20">
      <c r="A41" s="57">
        <v>42916</v>
      </c>
      <c r="B41" s="25">
        <v>1976</v>
      </c>
      <c r="C41" s="117"/>
      <c r="D41" s="68"/>
      <c r="E41" s="77"/>
      <c r="F41" s="68"/>
      <c r="G41" s="68"/>
      <c r="H41" s="68"/>
      <c r="I41" s="77"/>
      <c r="J41" s="117"/>
      <c r="K41" s="117"/>
      <c r="L41" s="117"/>
      <c r="M41" s="117"/>
      <c r="N41" s="117"/>
      <c r="O41" s="117"/>
      <c r="P41" s="47">
        <v>0</v>
      </c>
      <c r="Q41" s="131"/>
      <c r="R41" s="75"/>
      <c r="S41" s="75"/>
      <c r="T41" s="140"/>
    </row>
    <row r="42" spans="1:20">
      <c r="A42" s="57">
        <v>42917</v>
      </c>
      <c r="B42" s="25">
        <v>2603</v>
      </c>
      <c r="C42" s="117"/>
      <c r="D42" s="68"/>
      <c r="E42" s="77"/>
      <c r="F42" s="68"/>
      <c r="G42" s="68"/>
      <c r="H42" s="68"/>
      <c r="I42" s="77"/>
      <c r="J42" s="117"/>
      <c r="K42" s="117"/>
      <c r="L42" s="117"/>
      <c r="M42" s="117"/>
      <c r="N42" s="117"/>
      <c r="O42" s="117"/>
      <c r="P42" s="47">
        <v>11</v>
      </c>
      <c r="Q42" s="131"/>
      <c r="R42" s="75"/>
      <c r="S42" s="75"/>
      <c r="T42" s="140"/>
    </row>
    <row r="43" spans="1:20">
      <c r="A43" s="57">
        <v>42918</v>
      </c>
      <c r="B43" s="25">
        <v>1831</v>
      </c>
      <c r="C43" s="117"/>
      <c r="D43" s="68"/>
      <c r="E43" s="77"/>
      <c r="F43" s="68"/>
      <c r="G43" s="68"/>
      <c r="H43" s="68"/>
      <c r="I43" s="77"/>
      <c r="J43" s="117"/>
      <c r="K43" s="117"/>
      <c r="L43" s="117"/>
      <c r="M43" s="117"/>
      <c r="N43" s="117"/>
      <c r="O43" s="117"/>
      <c r="P43" s="47">
        <v>0</v>
      </c>
      <c r="Q43" s="131"/>
      <c r="R43" s="75"/>
      <c r="S43" s="75"/>
      <c r="T43" s="140"/>
    </row>
    <row r="44" spans="1:20">
      <c r="A44" s="57">
        <v>42919</v>
      </c>
      <c r="B44" s="25">
        <v>1917</v>
      </c>
      <c r="C44" s="21">
        <v>0.37</v>
      </c>
      <c r="D44" s="25">
        <v>1</v>
      </c>
      <c r="E44" s="24">
        <v>6.9</v>
      </c>
      <c r="F44" s="25">
        <v>1</v>
      </c>
      <c r="G44" s="25">
        <v>4</v>
      </c>
      <c r="H44" s="25">
        <v>2</v>
      </c>
      <c r="I44" s="24">
        <v>5</v>
      </c>
      <c r="J44" s="21">
        <v>0.1</v>
      </c>
      <c r="K44" s="21">
        <v>2.19</v>
      </c>
      <c r="L44" s="21">
        <v>11.94</v>
      </c>
      <c r="M44" s="21">
        <v>2.19</v>
      </c>
      <c r="N44" s="21">
        <v>0.24</v>
      </c>
      <c r="O44" s="21">
        <v>9.5500000000000007</v>
      </c>
      <c r="P44" s="47">
        <v>0</v>
      </c>
      <c r="Q44" s="131"/>
      <c r="R44" s="75">
        <v>42929</v>
      </c>
      <c r="S44" s="75">
        <v>42929</v>
      </c>
      <c r="T44" s="140"/>
    </row>
    <row r="45" spans="1:20">
      <c r="A45" s="57">
        <v>42920</v>
      </c>
      <c r="B45" s="25">
        <v>1847</v>
      </c>
      <c r="C45" s="117"/>
      <c r="D45" s="68"/>
      <c r="E45" s="77"/>
      <c r="F45" s="68"/>
      <c r="G45" s="68"/>
      <c r="H45" s="68"/>
      <c r="I45" s="77"/>
      <c r="J45" s="117"/>
      <c r="K45" s="117"/>
      <c r="L45" s="117"/>
      <c r="M45" s="117"/>
      <c r="N45" s="117"/>
      <c r="O45" s="117"/>
      <c r="P45" s="47">
        <v>0</v>
      </c>
      <c r="Q45" s="131"/>
      <c r="R45" s="75"/>
      <c r="S45" s="75"/>
      <c r="T45" s="140"/>
    </row>
    <row r="46" spans="1:20" ht="15" customHeight="1">
      <c r="A46" s="57">
        <v>42921</v>
      </c>
      <c r="B46" s="25">
        <v>2003</v>
      </c>
      <c r="C46" s="117"/>
      <c r="D46" s="68"/>
      <c r="E46" s="77"/>
      <c r="F46" s="68"/>
      <c r="G46" s="68"/>
      <c r="H46" s="68"/>
      <c r="I46" s="77"/>
      <c r="J46" s="117"/>
      <c r="K46" s="117"/>
      <c r="L46" s="117"/>
      <c r="M46" s="117"/>
      <c r="N46" s="117"/>
      <c r="O46" s="117"/>
      <c r="P46" s="47">
        <v>1</v>
      </c>
      <c r="Q46" s="131"/>
      <c r="R46" s="75"/>
      <c r="S46" s="75"/>
      <c r="T46" s="140"/>
    </row>
    <row r="47" spans="1:20">
      <c r="A47" s="57">
        <v>42922</v>
      </c>
      <c r="B47" s="25">
        <v>1784</v>
      </c>
      <c r="C47" s="117"/>
      <c r="D47" s="68"/>
      <c r="E47" s="77"/>
      <c r="F47" s="68"/>
      <c r="G47" s="68"/>
      <c r="H47" s="68"/>
      <c r="I47" s="77"/>
      <c r="J47" s="117"/>
      <c r="K47" s="117"/>
      <c r="L47" s="117"/>
      <c r="M47" s="117"/>
      <c r="N47" s="117"/>
      <c r="O47" s="117"/>
      <c r="P47" s="47">
        <v>0</v>
      </c>
      <c r="Q47" s="131"/>
      <c r="R47" s="75"/>
      <c r="S47" s="75"/>
      <c r="T47" s="140"/>
    </row>
    <row r="48" spans="1:20">
      <c r="A48" s="57">
        <v>42923</v>
      </c>
      <c r="B48" s="25">
        <v>2029</v>
      </c>
      <c r="C48" s="117"/>
      <c r="D48" s="68"/>
      <c r="E48" s="77"/>
      <c r="F48" s="68"/>
      <c r="G48" s="68"/>
      <c r="H48" s="68"/>
      <c r="I48" s="77"/>
      <c r="J48" s="117"/>
      <c r="K48" s="117"/>
      <c r="L48" s="117"/>
      <c r="M48" s="117"/>
      <c r="N48" s="117"/>
      <c r="O48" s="117"/>
      <c r="P48" s="47">
        <v>0</v>
      </c>
      <c r="Q48" s="131"/>
      <c r="R48" s="75"/>
      <c r="S48" s="75"/>
      <c r="T48" s="140"/>
    </row>
    <row r="49" spans="1:20">
      <c r="A49" s="57">
        <v>42924</v>
      </c>
      <c r="B49" s="25">
        <v>1725</v>
      </c>
      <c r="C49" s="117"/>
      <c r="D49" s="68"/>
      <c r="E49" s="77"/>
      <c r="F49" s="68"/>
      <c r="G49" s="68"/>
      <c r="H49" s="68"/>
      <c r="I49" s="77"/>
      <c r="J49" s="117"/>
      <c r="K49" s="117"/>
      <c r="L49" s="117"/>
      <c r="M49" s="117"/>
      <c r="N49" s="117"/>
      <c r="O49" s="117"/>
      <c r="P49" s="47">
        <v>0</v>
      </c>
      <c r="Q49" s="131"/>
      <c r="R49" s="75"/>
      <c r="S49" s="75"/>
      <c r="T49" s="140"/>
    </row>
    <row r="50" spans="1:20">
      <c r="A50" s="57">
        <v>42925</v>
      </c>
      <c r="B50" s="25">
        <v>1775</v>
      </c>
      <c r="C50" s="117"/>
      <c r="D50" s="68"/>
      <c r="E50" s="77"/>
      <c r="F50" s="68"/>
      <c r="G50" s="68"/>
      <c r="H50" s="68"/>
      <c r="I50" s="77"/>
      <c r="J50" s="117"/>
      <c r="K50" s="117"/>
      <c r="L50" s="117"/>
      <c r="M50" s="117"/>
      <c r="N50" s="117"/>
      <c r="O50" s="117"/>
      <c r="P50" s="47">
        <v>0</v>
      </c>
      <c r="Q50" s="131"/>
      <c r="R50" s="75"/>
      <c r="S50" s="75"/>
      <c r="T50" s="140"/>
    </row>
    <row r="51" spans="1:20">
      <c r="A51" s="57">
        <v>42926</v>
      </c>
      <c r="B51" s="25">
        <v>1558</v>
      </c>
      <c r="C51" s="117"/>
      <c r="D51" s="68"/>
      <c r="E51" s="77"/>
      <c r="F51" s="68"/>
      <c r="G51" s="68"/>
      <c r="H51" s="68"/>
      <c r="I51" s="77"/>
      <c r="J51" s="117"/>
      <c r="K51" s="117"/>
      <c r="L51" s="117"/>
      <c r="M51" s="117"/>
      <c r="N51" s="117"/>
      <c r="O51" s="117"/>
      <c r="P51" s="48">
        <v>0</v>
      </c>
      <c r="Q51" s="131"/>
      <c r="R51" s="75"/>
      <c r="S51" s="75"/>
      <c r="T51" s="140"/>
    </row>
    <row r="52" spans="1:20">
      <c r="A52" s="57">
        <v>42927</v>
      </c>
      <c r="B52" s="25">
        <v>1626</v>
      </c>
      <c r="C52" s="117"/>
      <c r="D52" s="68"/>
      <c r="E52" s="77"/>
      <c r="F52" s="68"/>
      <c r="G52" s="68"/>
      <c r="H52" s="68"/>
      <c r="I52" s="77"/>
      <c r="J52" s="117"/>
      <c r="K52" s="117"/>
      <c r="L52" s="117"/>
      <c r="M52" s="117"/>
      <c r="N52" s="117"/>
      <c r="O52" s="117"/>
      <c r="P52" s="48">
        <v>0</v>
      </c>
      <c r="Q52" s="131"/>
      <c r="R52" s="75"/>
      <c r="S52" s="75"/>
      <c r="T52" s="140"/>
    </row>
    <row r="53" spans="1:20" ht="15" customHeight="1">
      <c r="A53" s="57">
        <v>42928</v>
      </c>
      <c r="B53" s="25">
        <v>1623</v>
      </c>
      <c r="C53" s="117"/>
      <c r="D53" s="68"/>
      <c r="E53" s="77"/>
      <c r="F53" s="68"/>
      <c r="G53" s="68"/>
      <c r="H53" s="68"/>
      <c r="I53" s="77"/>
      <c r="J53" s="117"/>
      <c r="K53" s="117"/>
      <c r="L53" s="117"/>
      <c r="M53" s="117"/>
      <c r="N53" s="117"/>
      <c r="O53" s="117"/>
      <c r="P53" s="48">
        <v>0</v>
      </c>
      <c r="Q53" s="131"/>
      <c r="R53" s="75"/>
      <c r="S53" s="75"/>
      <c r="T53" s="140"/>
    </row>
    <row r="54" spans="1:20">
      <c r="A54" s="57">
        <v>42929</v>
      </c>
      <c r="B54" s="25">
        <v>1809</v>
      </c>
      <c r="C54" s="117"/>
      <c r="D54" s="68"/>
      <c r="E54" s="77"/>
      <c r="F54" s="68"/>
      <c r="G54" s="68"/>
      <c r="H54" s="68"/>
      <c r="I54" s="77"/>
      <c r="J54" s="117"/>
      <c r="K54" s="117"/>
      <c r="L54" s="117"/>
      <c r="M54" s="117"/>
      <c r="N54" s="117"/>
      <c r="O54" s="117"/>
      <c r="P54" s="48">
        <v>0</v>
      </c>
      <c r="Q54" s="131"/>
      <c r="R54" s="75"/>
      <c r="S54" s="75"/>
      <c r="T54" s="140"/>
    </row>
    <row r="55" spans="1:20">
      <c r="A55" s="57">
        <v>42930</v>
      </c>
      <c r="B55" s="25">
        <v>1574</v>
      </c>
      <c r="C55" s="117"/>
      <c r="D55" s="68"/>
      <c r="E55" s="77"/>
      <c r="F55" s="68"/>
      <c r="G55" s="68"/>
      <c r="H55" s="68"/>
      <c r="I55" s="77"/>
      <c r="J55" s="117"/>
      <c r="K55" s="117"/>
      <c r="L55" s="117"/>
      <c r="M55" s="117"/>
      <c r="N55" s="117"/>
      <c r="O55" s="117"/>
      <c r="P55" s="47">
        <v>1</v>
      </c>
      <c r="Q55" s="131"/>
      <c r="R55" s="75"/>
      <c r="S55" s="75"/>
      <c r="T55" s="140"/>
    </row>
    <row r="56" spans="1:20">
      <c r="A56" s="57">
        <v>42931</v>
      </c>
      <c r="B56" s="25">
        <v>1825</v>
      </c>
      <c r="C56" s="117"/>
      <c r="D56" s="68"/>
      <c r="E56" s="77"/>
      <c r="F56" s="68"/>
      <c r="G56" s="68"/>
      <c r="H56" s="68"/>
      <c r="I56" s="77"/>
      <c r="J56" s="117"/>
      <c r="K56" s="117"/>
      <c r="L56" s="117"/>
      <c r="M56" s="117"/>
      <c r="N56" s="117"/>
      <c r="O56" s="117"/>
      <c r="P56" s="47">
        <v>0</v>
      </c>
      <c r="Q56" s="131"/>
      <c r="R56" s="75"/>
      <c r="S56" s="75"/>
      <c r="T56" s="140"/>
    </row>
    <row r="57" spans="1:20">
      <c r="A57" s="57">
        <v>42932</v>
      </c>
      <c r="B57" s="25">
        <v>1649</v>
      </c>
      <c r="C57" s="117"/>
      <c r="D57" s="68"/>
      <c r="E57" s="77"/>
      <c r="F57" s="68"/>
      <c r="G57" s="68"/>
      <c r="H57" s="68"/>
      <c r="I57" s="77"/>
      <c r="J57" s="117"/>
      <c r="K57" s="117"/>
      <c r="L57" s="117"/>
      <c r="M57" s="117"/>
      <c r="N57" s="117"/>
      <c r="O57" s="117"/>
      <c r="P57" s="47">
        <v>0</v>
      </c>
      <c r="Q57" s="131"/>
      <c r="R57" s="75"/>
      <c r="S57" s="75"/>
      <c r="T57" s="140"/>
    </row>
    <row r="58" spans="1:20">
      <c r="A58" s="57">
        <v>42933</v>
      </c>
      <c r="B58" s="25">
        <v>1280</v>
      </c>
      <c r="C58" s="21">
        <v>0.56000000000000005</v>
      </c>
      <c r="D58" s="25">
        <v>1</v>
      </c>
      <c r="E58" s="24">
        <v>7</v>
      </c>
      <c r="F58" s="25">
        <v>2</v>
      </c>
      <c r="G58" s="25">
        <v>4</v>
      </c>
      <c r="H58" s="25">
        <v>2</v>
      </c>
      <c r="I58" s="24">
        <v>5.3</v>
      </c>
      <c r="J58" s="21">
        <v>0.11</v>
      </c>
      <c r="K58" s="21">
        <v>3.92</v>
      </c>
      <c r="L58" s="21">
        <v>10.38</v>
      </c>
      <c r="M58" s="21">
        <v>1.71</v>
      </c>
      <c r="N58" s="21">
        <v>0.22</v>
      </c>
      <c r="O58" s="21">
        <v>7.83</v>
      </c>
      <c r="P58" s="47">
        <v>0</v>
      </c>
      <c r="Q58" s="131"/>
      <c r="R58" s="75">
        <v>42943</v>
      </c>
      <c r="S58" s="75">
        <v>42943</v>
      </c>
      <c r="T58" s="140"/>
    </row>
    <row r="59" spans="1:20">
      <c r="A59" s="57">
        <v>42934</v>
      </c>
      <c r="B59" s="25">
        <v>1738</v>
      </c>
      <c r="C59" s="117"/>
      <c r="D59" s="68"/>
      <c r="E59" s="77"/>
      <c r="F59" s="68"/>
      <c r="G59" s="68"/>
      <c r="H59" s="68"/>
      <c r="I59" s="77"/>
      <c r="J59" s="117"/>
      <c r="K59" s="117"/>
      <c r="L59" s="117"/>
      <c r="M59" s="117"/>
      <c r="N59" s="117"/>
      <c r="O59" s="117"/>
      <c r="P59" s="47">
        <v>0</v>
      </c>
      <c r="Q59" s="131"/>
      <c r="R59" s="75"/>
      <c r="S59" s="75"/>
      <c r="T59" s="140"/>
    </row>
    <row r="60" spans="1:20" ht="15" customHeight="1">
      <c r="A60" s="57">
        <v>42935</v>
      </c>
      <c r="B60" s="25">
        <v>1538</v>
      </c>
      <c r="C60" s="117"/>
      <c r="D60" s="68"/>
      <c r="E60" s="77"/>
      <c r="F60" s="68"/>
      <c r="G60" s="68"/>
      <c r="H60" s="68"/>
      <c r="I60" s="77"/>
      <c r="J60" s="117"/>
      <c r="K60" s="117"/>
      <c r="L60" s="117"/>
      <c r="M60" s="117"/>
      <c r="N60" s="117"/>
      <c r="O60" s="117"/>
      <c r="P60" s="47">
        <v>1</v>
      </c>
      <c r="Q60" s="131"/>
      <c r="R60" s="75"/>
      <c r="S60" s="75"/>
      <c r="T60" s="140"/>
    </row>
    <row r="61" spans="1:20">
      <c r="A61" s="57">
        <v>42936</v>
      </c>
      <c r="B61" s="25">
        <v>1363</v>
      </c>
      <c r="C61" s="117"/>
      <c r="D61" s="68"/>
      <c r="E61" s="77"/>
      <c r="F61" s="68"/>
      <c r="G61" s="68"/>
      <c r="H61" s="68"/>
      <c r="I61" s="77"/>
      <c r="J61" s="117"/>
      <c r="K61" s="117"/>
      <c r="L61" s="117"/>
      <c r="M61" s="117"/>
      <c r="N61" s="117"/>
      <c r="O61" s="117"/>
      <c r="P61" s="47">
        <v>0</v>
      </c>
      <c r="Q61" s="131"/>
      <c r="R61" s="75"/>
      <c r="S61" s="75"/>
      <c r="T61" s="140"/>
    </row>
    <row r="62" spans="1:20">
      <c r="A62" s="57">
        <v>42937</v>
      </c>
      <c r="B62" s="25">
        <v>1861</v>
      </c>
      <c r="C62" s="117"/>
      <c r="D62" s="68"/>
      <c r="E62" s="77"/>
      <c r="F62" s="68"/>
      <c r="G62" s="68"/>
      <c r="H62" s="68"/>
      <c r="I62" s="77"/>
      <c r="J62" s="117"/>
      <c r="K62" s="117"/>
      <c r="L62" s="117"/>
      <c r="M62" s="117"/>
      <c r="N62" s="117"/>
      <c r="O62" s="117"/>
      <c r="P62" s="47">
        <v>0</v>
      </c>
      <c r="Q62" s="131"/>
      <c r="R62" s="75"/>
      <c r="S62" s="75"/>
      <c r="T62" s="140"/>
    </row>
    <row r="63" spans="1:20">
      <c r="A63" s="57">
        <v>42938</v>
      </c>
      <c r="B63" s="25">
        <v>1169</v>
      </c>
      <c r="C63" s="117"/>
      <c r="D63" s="68"/>
      <c r="E63" s="77"/>
      <c r="F63" s="68"/>
      <c r="G63" s="68"/>
      <c r="H63" s="68"/>
      <c r="I63" s="77"/>
      <c r="J63" s="117"/>
      <c r="K63" s="117"/>
      <c r="L63" s="117"/>
      <c r="M63" s="117"/>
      <c r="N63" s="117"/>
      <c r="O63" s="117"/>
      <c r="P63" s="47">
        <v>0</v>
      </c>
      <c r="Q63" s="131"/>
      <c r="R63" s="75"/>
      <c r="S63" s="75"/>
      <c r="T63" s="140"/>
    </row>
    <row r="64" spans="1:20">
      <c r="A64" s="57">
        <v>42939</v>
      </c>
      <c r="B64" s="25">
        <v>1637</v>
      </c>
      <c r="C64" s="117"/>
      <c r="D64" s="68"/>
      <c r="E64" s="77"/>
      <c r="F64" s="68"/>
      <c r="G64" s="68"/>
      <c r="H64" s="68"/>
      <c r="I64" s="77"/>
      <c r="J64" s="117"/>
      <c r="K64" s="117"/>
      <c r="L64" s="117"/>
      <c r="M64" s="117"/>
      <c r="N64" s="117"/>
      <c r="O64" s="117"/>
      <c r="P64" s="47">
        <v>0</v>
      </c>
      <c r="Q64" s="131"/>
      <c r="R64" s="75"/>
      <c r="S64" s="75"/>
      <c r="T64" s="140"/>
    </row>
    <row r="65" spans="1:20">
      <c r="A65" s="57">
        <v>42940</v>
      </c>
      <c r="B65" s="25">
        <v>1600</v>
      </c>
      <c r="C65" s="117"/>
      <c r="D65" s="68"/>
      <c r="E65" s="77"/>
      <c r="F65" s="68"/>
      <c r="G65" s="68"/>
      <c r="H65" s="68"/>
      <c r="I65" s="77"/>
      <c r="J65" s="117"/>
      <c r="K65" s="117"/>
      <c r="L65" s="117"/>
      <c r="M65" s="117"/>
      <c r="N65" s="117"/>
      <c r="O65" s="117"/>
      <c r="P65" s="47">
        <v>0</v>
      </c>
      <c r="Q65" s="131"/>
      <c r="R65" s="75"/>
      <c r="S65" s="75"/>
      <c r="T65" s="140"/>
    </row>
    <row r="66" spans="1:20">
      <c r="A66" s="57">
        <v>42941</v>
      </c>
      <c r="B66" s="25">
        <v>1406</v>
      </c>
      <c r="C66" s="117"/>
      <c r="D66" s="68"/>
      <c r="E66" s="77"/>
      <c r="F66" s="68"/>
      <c r="G66" s="68"/>
      <c r="H66" s="68"/>
      <c r="I66" s="77"/>
      <c r="J66" s="117"/>
      <c r="K66" s="117"/>
      <c r="L66" s="117"/>
      <c r="M66" s="117"/>
      <c r="N66" s="117"/>
      <c r="O66" s="117"/>
      <c r="P66" s="47">
        <v>0</v>
      </c>
      <c r="Q66" s="131"/>
      <c r="R66" s="75"/>
      <c r="S66" s="75"/>
      <c r="T66" s="140"/>
    </row>
    <row r="67" spans="1:20" ht="15" customHeight="1">
      <c r="A67" s="57">
        <v>42942</v>
      </c>
      <c r="B67" s="25">
        <v>1133</v>
      </c>
      <c r="C67" s="117"/>
      <c r="D67" s="68"/>
      <c r="E67" s="77"/>
      <c r="F67" s="68"/>
      <c r="G67" s="68"/>
      <c r="H67" s="68"/>
      <c r="I67" s="77"/>
      <c r="J67" s="117"/>
      <c r="K67" s="117"/>
      <c r="L67" s="117"/>
      <c r="M67" s="117"/>
      <c r="N67" s="117"/>
      <c r="O67" s="117"/>
      <c r="P67" s="48">
        <v>0</v>
      </c>
      <c r="Q67" s="131"/>
      <c r="R67" s="75"/>
      <c r="S67" s="75"/>
      <c r="T67" s="140"/>
    </row>
    <row r="68" spans="1:20">
      <c r="A68" s="57">
        <v>42943</v>
      </c>
      <c r="B68" s="25">
        <v>1423</v>
      </c>
      <c r="C68" s="117"/>
      <c r="D68" s="68"/>
      <c r="E68" s="77"/>
      <c r="F68" s="68"/>
      <c r="G68" s="68"/>
      <c r="H68" s="68"/>
      <c r="I68" s="77"/>
      <c r="J68" s="117"/>
      <c r="K68" s="117"/>
      <c r="L68" s="117"/>
      <c r="M68" s="117"/>
      <c r="N68" s="117"/>
      <c r="O68" s="117"/>
      <c r="P68" s="48">
        <v>0</v>
      </c>
      <c r="Q68" s="131"/>
      <c r="R68" s="75"/>
      <c r="S68" s="75"/>
      <c r="T68" s="140"/>
    </row>
    <row r="69" spans="1:20">
      <c r="A69" s="57">
        <v>42944</v>
      </c>
      <c r="B69" s="25">
        <v>1426</v>
      </c>
      <c r="C69" s="117"/>
      <c r="D69" s="68"/>
      <c r="E69" s="77"/>
      <c r="F69" s="68"/>
      <c r="G69" s="68"/>
      <c r="H69" s="68"/>
      <c r="I69" s="77"/>
      <c r="J69" s="117"/>
      <c r="K69" s="117"/>
      <c r="L69" s="117"/>
      <c r="M69" s="117"/>
      <c r="N69" s="117"/>
      <c r="O69" s="117"/>
      <c r="P69" s="47">
        <v>0</v>
      </c>
      <c r="Q69" s="131"/>
      <c r="R69" s="75"/>
      <c r="S69" s="75"/>
      <c r="T69" s="140"/>
    </row>
    <row r="70" spans="1:20">
      <c r="A70" s="57">
        <v>42945</v>
      </c>
      <c r="B70" s="25">
        <v>1138</v>
      </c>
      <c r="C70" s="117"/>
      <c r="D70" s="68"/>
      <c r="E70" s="77"/>
      <c r="F70" s="68"/>
      <c r="G70" s="68"/>
      <c r="H70" s="68"/>
      <c r="I70" s="77"/>
      <c r="J70" s="117"/>
      <c r="K70" s="117"/>
      <c r="L70" s="117"/>
      <c r="M70" s="117"/>
      <c r="N70" s="117"/>
      <c r="O70" s="117"/>
      <c r="P70" s="47">
        <v>0</v>
      </c>
      <c r="Q70" s="131"/>
      <c r="R70" s="75"/>
      <c r="S70" s="75"/>
      <c r="T70" s="140"/>
    </row>
    <row r="71" spans="1:20">
      <c r="A71" s="57">
        <v>42946</v>
      </c>
      <c r="B71" s="25">
        <v>1634</v>
      </c>
      <c r="C71" s="117"/>
      <c r="D71" s="68"/>
      <c r="E71" s="77"/>
      <c r="F71" s="68"/>
      <c r="G71" s="68"/>
      <c r="H71" s="68"/>
      <c r="I71" s="77"/>
      <c r="J71" s="117"/>
      <c r="K71" s="117"/>
      <c r="L71" s="117"/>
      <c r="M71" s="117"/>
      <c r="N71" s="117"/>
      <c r="O71" s="117"/>
      <c r="P71" s="47">
        <v>0</v>
      </c>
      <c r="Q71" s="131"/>
      <c r="R71" s="75"/>
      <c r="S71" s="75"/>
      <c r="T71" s="140"/>
    </row>
    <row r="72" spans="1:20">
      <c r="A72" s="57">
        <v>42947</v>
      </c>
      <c r="B72" s="25">
        <v>1524</v>
      </c>
      <c r="C72" s="21">
        <v>0.76</v>
      </c>
      <c r="D72" s="25">
        <v>1</v>
      </c>
      <c r="E72" s="24">
        <v>7</v>
      </c>
      <c r="F72" s="25">
        <v>4</v>
      </c>
      <c r="G72" s="25">
        <v>8</v>
      </c>
      <c r="H72" s="25">
        <v>2</v>
      </c>
      <c r="I72" s="24">
        <v>6.1</v>
      </c>
      <c r="J72" s="21">
        <v>0.17</v>
      </c>
      <c r="K72" s="21">
        <v>3.09</v>
      </c>
      <c r="L72" s="21">
        <v>9.42</v>
      </c>
      <c r="M72" s="21">
        <v>1.54</v>
      </c>
      <c r="N72" s="21">
        <v>0.25806000000000001</v>
      </c>
      <c r="O72" s="21">
        <v>12.35</v>
      </c>
      <c r="P72" s="47">
        <v>0</v>
      </c>
      <c r="Q72" s="131"/>
      <c r="R72" s="75">
        <v>42961</v>
      </c>
      <c r="S72" s="75">
        <v>42961</v>
      </c>
      <c r="T72" s="140"/>
    </row>
    <row r="73" spans="1:20">
      <c r="A73" s="57">
        <v>42948</v>
      </c>
      <c r="B73" s="25">
        <v>1237</v>
      </c>
      <c r="C73" s="117"/>
      <c r="D73" s="68"/>
      <c r="E73" s="77"/>
      <c r="F73" s="68"/>
      <c r="G73" s="68"/>
      <c r="H73" s="68"/>
      <c r="I73" s="77"/>
      <c r="J73" s="117"/>
      <c r="K73" s="117"/>
      <c r="L73" s="117"/>
      <c r="M73" s="117"/>
      <c r="N73" s="117"/>
      <c r="O73" s="117"/>
      <c r="P73" s="47">
        <v>0</v>
      </c>
      <c r="Q73" s="131"/>
      <c r="R73" s="75"/>
      <c r="S73" s="75"/>
      <c r="T73" s="140"/>
    </row>
    <row r="74" spans="1:20" ht="15" customHeight="1">
      <c r="A74" s="57">
        <v>42949</v>
      </c>
      <c r="B74" s="25">
        <v>1628</v>
      </c>
      <c r="C74" s="117"/>
      <c r="D74" s="68"/>
      <c r="E74" s="77"/>
      <c r="F74" s="68"/>
      <c r="G74" s="68"/>
      <c r="H74" s="68"/>
      <c r="I74" s="77"/>
      <c r="J74" s="117"/>
      <c r="K74" s="117"/>
      <c r="L74" s="117"/>
      <c r="M74" s="117"/>
      <c r="N74" s="117"/>
      <c r="O74" s="117"/>
      <c r="P74" s="47">
        <v>1</v>
      </c>
      <c r="Q74" s="131"/>
      <c r="R74" s="75"/>
      <c r="S74" s="75"/>
      <c r="T74" s="140"/>
    </row>
    <row r="75" spans="1:20">
      <c r="A75" s="57">
        <v>42950</v>
      </c>
      <c r="B75" s="25">
        <v>1196</v>
      </c>
      <c r="C75" s="117"/>
      <c r="D75" s="68"/>
      <c r="E75" s="77"/>
      <c r="F75" s="68"/>
      <c r="G75" s="68"/>
      <c r="H75" s="68"/>
      <c r="I75" s="77"/>
      <c r="J75" s="117"/>
      <c r="K75" s="117"/>
      <c r="L75" s="117"/>
      <c r="M75" s="117"/>
      <c r="N75" s="117"/>
      <c r="O75" s="117"/>
      <c r="P75" s="47">
        <v>0</v>
      </c>
      <c r="Q75" s="131"/>
      <c r="R75" s="75"/>
      <c r="S75" s="75"/>
      <c r="T75" s="140"/>
    </row>
    <row r="76" spans="1:20">
      <c r="A76" s="57">
        <v>42951</v>
      </c>
      <c r="B76" s="25">
        <v>1168</v>
      </c>
      <c r="C76" s="117"/>
      <c r="D76" s="68"/>
      <c r="E76" s="77"/>
      <c r="F76" s="68"/>
      <c r="G76" s="68"/>
      <c r="H76" s="68"/>
      <c r="I76" s="77"/>
      <c r="J76" s="117"/>
      <c r="K76" s="117"/>
      <c r="L76" s="117"/>
      <c r="M76" s="117"/>
      <c r="N76" s="117"/>
      <c r="O76" s="117"/>
      <c r="P76" s="47">
        <v>0</v>
      </c>
      <c r="Q76" s="131"/>
      <c r="R76" s="75"/>
      <c r="S76" s="75"/>
      <c r="T76" s="140"/>
    </row>
    <row r="77" spans="1:20">
      <c r="A77" s="57">
        <v>42952</v>
      </c>
      <c r="B77" s="25">
        <v>1770</v>
      </c>
      <c r="C77" s="117"/>
      <c r="D77" s="68"/>
      <c r="E77" s="77"/>
      <c r="F77" s="68"/>
      <c r="G77" s="68"/>
      <c r="H77" s="68"/>
      <c r="I77" s="77"/>
      <c r="J77" s="117"/>
      <c r="K77" s="117"/>
      <c r="L77" s="117"/>
      <c r="M77" s="117"/>
      <c r="N77" s="117"/>
      <c r="O77" s="117"/>
      <c r="P77" s="47">
        <v>0</v>
      </c>
      <c r="Q77" s="131"/>
      <c r="R77" s="75"/>
      <c r="S77" s="75"/>
      <c r="T77" s="140"/>
    </row>
    <row r="78" spans="1:20">
      <c r="A78" s="57">
        <v>42953</v>
      </c>
      <c r="B78" s="25">
        <v>1360</v>
      </c>
      <c r="C78" s="117"/>
      <c r="D78" s="68"/>
      <c r="E78" s="77"/>
      <c r="F78" s="68"/>
      <c r="G78" s="68"/>
      <c r="H78" s="68"/>
      <c r="I78" s="77"/>
      <c r="J78" s="117"/>
      <c r="K78" s="117"/>
      <c r="L78" s="117"/>
      <c r="M78" s="117"/>
      <c r="N78" s="117"/>
      <c r="O78" s="117"/>
      <c r="P78" s="47">
        <v>0</v>
      </c>
      <c r="Q78" s="131"/>
      <c r="R78" s="75"/>
      <c r="S78" s="75"/>
      <c r="T78" s="140"/>
    </row>
    <row r="79" spans="1:20">
      <c r="A79" s="57">
        <v>42954</v>
      </c>
      <c r="B79" s="25">
        <v>1154</v>
      </c>
      <c r="C79" s="117"/>
      <c r="D79" s="68"/>
      <c r="E79" s="77"/>
      <c r="F79" s="68"/>
      <c r="G79" s="68"/>
      <c r="H79" s="68"/>
      <c r="I79" s="77"/>
      <c r="J79" s="117"/>
      <c r="K79" s="117"/>
      <c r="L79" s="117"/>
      <c r="M79" s="117"/>
      <c r="N79" s="117"/>
      <c r="O79" s="117"/>
      <c r="P79" s="47">
        <v>0</v>
      </c>
      <c r="Q79" s="131"/>
      <c r="R79" s="75"/>
      <c r="S79" s="75"/>
      <c r="T79" s="140"/>
    </row>
    <row r="80" spans="1:20">
      <c r="A80" s="57">
        <v>42955</v>
      </c>
      <c r="B80" s="25">
        <v>1619</v>
      </c>
      <c r="C80" s="117"/>
      <c r="D80" s="68"/>
      <c r="E80" s="77"/>
      <c r="F80" s="68"/>
      <c r="G80" s="68"/>
      <c r="H80" s="68"/>
      <c r="I80" s="77"/>
      <c r="J80" s="117"/>
      <c r="K80" s="117"/>
      <c r="L80" s="117"/>
      <c r="M80" s="117"/>
      <c r="N80" s="117"/>
      <c r="O80" s="117"/>
      <c r="P80" s="47">
        <v>0</v>
      </c>
      <c r="Q80" s="131"/>
      <c r="R80" s="75"/>
      <c r="S80" s="75"/>
      <c r="T80" s="140"/>
    </row>
    <row r="81" spans="1:20" ht="15" customHeight="1">
      <c r="A81" s="57">
        <v>42956</v>
      </c>
      <c r="B81" s="25">
        <v>1219</v>
      </c>
      <c r="C81" s="117"/>
      <c r="D81" s="68"/>
      <c r="E81" s="77"/>
      <c r="F81" s="68"/>
      <c r="G81" s="68"/>
      <c r="H81" s="68"/>
      <c r="I81" s="77"/>
      <c r="J81" s="117"/>
      <c r="K81" s="117"/>
      <c r="L81" s="117"/>
      <c r="M81" s="117"/>
      <c r="N81" s="117"/>
      <c r="O81" s="117"/>
      <c r="P81" s="47">
        <v>0</v>
      </c>
      <c r="Q81" s="131"/>
      <c r="R81" s="75"/>
      <c r="S81" s="75"/>
      <c r="T81" s="140"/>
    </row>
    <row r="82" spans="1:20">
      <c r="A82" s="57">
        <v>42957</v>
      </c>
      <c r="B82" s="25">
        <v>1419</v>
      </c>
      <c r="C82" s="117"/>
      <c r="D82" s="68"/>
      <c r="E82" s="77"/>
      <c r="F82" s="68"/>
      <c r="G82" s="68"/>
      <c r="H82" s="68"/>
      <c r="I82" s="77"/>
      <c r="J82" s="117"/>
      <c r="K82" s="117"/>
      <c r="L82" s="117"/>
      <c r="M82" s="117"/>
      <c r="N82" s="117"/>
      <c r="O82" s="117"/>
      <c r="P82" s="47">
        <v>0</v>
      </c>
      <c r="Q82" s="131"/>
      <c r="R82" s="75"/>
      <c r="S82" s="75"/>
      <c r="T82" s="140"/>
    </row>
    <row r="83" spans="1:20">
      <c r="A83" s="57">
        <v>42958</v>
      </c>
      <c r="B83" s="25">
        <v>1283</v>
      </c>
      <c r="C83" s="117"/>
      <c r="D83" s="68"/>
      <c r="E83" s="77"/>
      <c r="F83" s="68"/>
      <c r="G83" s="68"/>
      <c r="H83" s="68"/>
      <c r="I83" s="77"/>
      <c r="J83" s="117"/>
      <c r="K83" s="117"/>
      <c r="L83" s="117"/>
      <c r="M83" s="117"/>
      <c r="N83" s="117"/>
      <c r="O83" s="117"/>
      <c r="P83" s="47">
        <v>0</v>
      </c>
      <c r="Q83" s="131"/>
      <c r="R83" s="75"/>
      <c r="S83" s="75"/>
      <c r="T83" s="140"/>
    </row>
    <row r="84" spans="1:20">
      <c r="A84" s="57">
        <v>42959</v>
      </c>
      <c r="B84" s="25">
        <v>1422</v>
      </c>
      <c r="C84" s="117"/>
      <c r="D84" s="68"/>
      <c r="E84" s="77"/>
      <c r="F84" s="68"/>
      <c r="G84" s="68"/>
      <c r="H84" s="68"/>
      <c r="I84" s="77"/>
      <c r="J84" s="117"/>
      <c r="K84" s="117"/>
      <c r="L84" s="117"/>
      <c r="M84" s="117"/>
      <c r="N84" s="117"/>
      <c r="O84" s="117"/>
      <c r="P84" s="47">
        <v>0</v>
      </c>
      <c r="Q84" s="131"/>
      <c r="R84" s="75"/>
      <c r="S84" s="75"/>
      <c r="T84" s="140"/>
    </row>
    <row r="85" spans="1:20">
      <c r="A85" s="57">
        <v>42960</v>
      </c>
      <c r="B85" s="25">
        <v>1299</v>
      </c>
      <c r="C85" s="117"/>
      <c r="D85" s="68"/>
      <c r="E85" s="77"/>
      <c r="F85" s="68"/>
      <c r="G85" s="68"/>
      <c r="H85" s="68"/>
      <c r="I85" s="77"/>
      <c r="J85" s="117"/>
      <c r="K85" s="117"/>
      <c r="L85" s="117"/>
      <c r="M85" s="117"/>
      <c r="N85" s="117"/>
      <c r="O85" s="117"/>
      <c r="P85" s="47">
        <v>0</v>
      </c>
      <c r="Q85" s="131"/>
      <c r="R85" s="75"/>
      <c r="S85" s="75"/>
      <c r="T85" s="140"/>
    </row>
    <row r="86" spans="1:20">
      <c r="A86" s="57">
        <v>42961</v>
      </c>
      <c r="B86" s="25">
        <v>1511</v>
      </c>
      <c r="C86" s="21">
        <v>1.2</v>
      </c>
      <c r="D86" s="25">
        <v>1</v>
      </c>
      <c r="E86" s="24">
        <v>7.1</v>
      </c>
      <c r="F86" s="25">
        <v>3</v>
      </c>
      <c r="G86" s="25">
        <v>9</v>
      </c>
      <c r="H86" s="25">
        <v>3</v>
      </c>
      <c r="I86" s="24">
        <v>5.2</v>
      </c>
      <c r="J86" s="21">
        <v>7.0000000000000007E-2</v>
      </c>
      <c r="K86" s="21">
        <v>4.82</v>
      </c>
      <c r="L86" s="21">
        <v>8.36</v>
      </c>
      <c r="M86" s="21">
        <v>1.61</v>
      </c>
      <c r="N86" s="21">
        <v>0.11</v>
      </c>
      <c r="O86" s="21">
        <v>14.46</v>
      </c>
      <c r="P86" s="47">
        <v>0</v>
      </c>
      <c r="Q86" s="131"/>
      <c r="R86" s="75">
        <v>42969</v>
      </c>
      <c r="S86" s="75">
        <v>42969</v>
      </c>
      <c r="T86" s="140"/>
    </row>
    <row r="87" spans="1:20">
      <c r="A87" s="57">
        <v>42962</v>
      </c>
      <c r="B87" s="25">
        <v>1126</v>
      </c>
      <c r="C87" s="117"/>
      <c r="D87" s="68"/>
      <c r="E87" s="77"/>
      <c r="F87" s="68"/>
      <c r="G87" s="68"/>
      <c r="H87" s="68"/>
      <c r="I87" s="77"/>
      <c r="J87" s="117"/>
      <c r="K87" s="117"/>
      <c r="L87" s="117"/>
      <c r="M87" s="117"/>
      <c r="N87" s="117"/>
      <c r="O87" s="117"/>
      <c r="P87" s="47">
        <v>0</v>
      </c>
      <c r="Q87" s="131"/>
      <c r="R87" s="75"/>
      <c r="S87" s="75"/>
      <c r="T87" s="140"/>
    </row>
    <row r="88" spans="1:20" ht="15" customHeight="1">
      <c r="A88" s="57">
        <v>42963</v>
      </c>
      <c r="B88" s="25">
        <v>1457</v>
      </c>
      <c r="C88" s="117"/>
      <c r="D88" s="68"/>
      <c r="E88" s="77"/>
      <c r="F88" s="68"/>
      <c r="G88" s="68"/>
      <c r="H88" s="68"/>
      <c r="I88" s="77"/>
      <c r="J88" s="117"/>
      <c r="K88" s="117"/>
      <c r="L88" s="117"/>
      <c r="M88" s="117"/>
      <c r="N88" s="117"/>
      <c r="O88" s="117"/>
      <c r="P88" s="47">
        <v>1</v>
      </c>
      <c r="Q88" s="131"/>
      <c r="R88" s="75"/>
      <c r="S88" s="75"/>
      <c r="T88" s="140"/>
    </row>
    <row r="89" spans="1:20">
      <c r="A89" s="57">
        <v>42964</v>
      </c>
      <c r="B89" s="25">
        <v>1390</v>
      </c>
      <c r="C89" s="117"/>
      <c r="D89" s="68"/>
      <c r="E89" s="77"/>
      <c r="F89" s="68"/>
      <c r="G89" s="68"/>
      <c r="H89" s="68"/>
      <c r="I89" s="77"/>
      <c r="J89" s="117"/>
      <c r="K89" s="117"/>
      <c r="L89" s="117"/>
      <c r="M89" s="117"/>
      <c r="N89" s="117"/>
      <c r="O89" s="117"/>
      <c r="P89" s="47">
        <v>0</v>
      </c>
      <c r="Q89" s="131"/>
      <c r="R89" s="75"/>
      <c r="S89" s="75"/>
      <c r="T89" s="140"/>
    </row>
    <row r="90" spans="1:20">
      <c r="A90" s="57">
        <v>42965</v>
      </c>
      <c r="B90" s="25">
        <v>1062</v>
      </c>
      <c r="C90" s="117"/>
      <c r="D90" s="68"/>
      <c r="E90" s="77"/>
      <c r="F90" s="68"/>
      <c r="G90" s="68"/>
      <c r="H90" s="68"/>
      <c r="I90" s="77"/>
      <c r="J90" s="117"/>
      <c r="K90" s="117"/>
      <c r="L90" s="117"/>
      <c r="M90" s="117"/>
      <c r="N90" s="117"/>
      <c r="O90" s="117"/>
      <c r="P90" s="47">
        <v>0</v>
      </c>
      <c r="Q90" s="131"/>
      <c r="R90" s="75"/>
      <c r="S90" s="75"/>
      <c r="T90" s="140"/>
    </row>
    <row r="91" spans="1:20">
      <c r="A91" s="57">
        <v>42966</v>
      </c>
      <c r="B91" s="25">
        <v>1509</v>
      </c>
      <c r="C91" s="117"/>
      <c r="D91" s="68"/>
      <c r="E91" s="77"/>
      <c r="F91" s="68"/>
      <c r="G91" s="68"/>
      <c r="H91" s="68"/>
      <c r="I91" s="77"/>
      <c r="J91" s="117"/>
      <c r="K91" s="117"/>
      <c r="L91" s="117"/>
      <c r="M91" s="117"/>
      <c r="N91" s="117"/>
      <c r="O91" s="117"/>
      <c r="P91" s="47">
        <v>0</v>
      </c>
      <c r="Q91" s="131"/>
      <c r="R91" s="75"/>
      <c r="S91" s="75"/>
      <c r="T91" s="140"/>
    </row>
    <row r="92" spans="1:20">
      <c r="A92" s="57">
        <v>42967</v>
      </c>
      <c r="B92" s="25">
        <v>978</v>
      </c>
      <c r="C92" s="117"/>
      <c r="D92" s="68"/>
      <c r="E92" s="77"/>
      <c r="F92" s="68"/>
      <c r="G92" s="68"/>
      <c r="H92" s="68"/>
      <c r="I92" s="77"/>
      <c r="J92" s="117"/>
      <c r="K92" s="117"/>
      <c r="L92" s="117"/>
      <c r="M92" s="117"/>
      <c r="N92" s="117"/>
      <c r="O92" s="117"/>
      <c r="P92" s="47">
        <v>0</v>
      </c>
      <c r="Q92" s="131"/>
      <c r="R92" s="75"/>
      <c r="S92" s="75"/>
      <c r="T92" s="140"/>
    </row>
    <row r="93" spans="1:20">
      <c r="A93" s="57">
        <v>42968</v>
      </c>
      <c r="B93" s="25">
        <v>1244</v>
      </c>
      <c r="C93" s="117"/>
      <c r="D93" s="68"/>
      <c r="E93" s="77"/>
      <c r="F93" s="68"/>
      <c r="G93" s="68"/>
      <c r="H93" s="68"/>
      <c r="I93" s="77"/>
      <c r="J93" s="117"/>
      <c r="K93" s="117"/>
      <c r="L93" s="117"/>
      <c r="M93" s="117"/>
      <c r="N93" s="117"/>
      <c r="O93" s="117"/>
      <c r="P93" s="47">
        <v>0</v>
      </c>
      <c r="Q93" s="131"/>
      <c r="R93" s="75"/>
      <c r="S93" s="75"/>
      <c r="T93" s="140"/>
    </row>
    <row r="94" spans="1:20">
      <c r="A94" s="57">
        <v>42969</v>
      </c>
      <c r="B94" s="25">
        <v>1591</v>
      </c>
      <c r="C94" s="117"/>
      <c r="D94" s="68"/>
      <c r="E94" s="77"/>
      <c r="F94" s="68"/>
      <c r="G94" s="68"/>
      <c r="H94" s="68"/>
      <c r="I94" s="77"/>
      <c r="J94" s="117"/>
      <c r="K94" s="117"/>
      <c r="L94" s="117"/>
      <c r="M94" s="117"/>
      <c r="N94" s="117"/>
      <c r="O94" s="117"/>
      <c r="P94" s="47">
        <v>0</v>
      </c>
      <c r="Q94" s="131"/>
      <c r="R94" s="75"/>
      <c r="S94" s="75"/>
      <c r="T94" s="140"/>
    </row>
    <row r="95" spans="1:20" ht="15" customHeight="1">
      <c r="A95" s="57">
        <v>42970</v>
      </c>
      <c r="B95" s="25">
        <v>1137</v>
      </c>
      <c r="C95" s="117"/>
      <c r="D95" s="68"/>
      <c r="E95" s="77"/>
      <c r="F95" s="68"/>
      <c r="G95" s="68"/>
      <c r="H95" s="68"/>
      <c r="I95" s="77"/>
      <c r="J95" s="117"/>
      <c r="K95" s="117"/>
      <c r="L95" s="117"/>
      <c r="M95" s="117"/>
      <c r="N95" s="117"/>
      <c r="O95" s="117"/>
      <c r="P95" s="47">
        <v>1</v>
      </c>
      <c r="Q95" s="131"/>
      <c r="R95" s="75"/>
      <c r="S95" s="75"/>
      <c r="T95" s="140"/>
    </row>
    <row r="96" spans="1:20">
      <c r="A96" s="57">
        <v>42971</v>
      </c>
      <c r="B96" s="25">
        <v>1206</v>
      </c>
      <c r="C96" s="117"/>
      <c r="D96" s="68"/>
      <c r="E96" s="77"/>
      <c r="F96" s="68"/>
      <c r="G96" s="68"/>
      <c r="H96" s="68"/>
      <c r="I96" s="77"/>
      <c r="J96" s="117"/>
      <c r="K96" s="117"/>
      <c r="L96" s="117"/>
      <c r="M96" s="117"/>
      <c r="N96" s="117"/>
      <c r="O96" s="117"/>
      <c r="P96" s="47">
        <v>0</v>
      </c>
      <c r="Q96" s="131"/>
      <c r="R96" s="75"/>
      <c r="S96" s="75"/>
      <c r="T96" s="140"/>
    </row>
    <row r="97" spans="1:20">
      <c r="A97" s="57">
        <v>42972</v>
      </c>
      <c r="B97" s="25">
        <v>644</v>
      </c>
      <c r="C97" s="117"/>
      <c r="D97" s="68"/>
      <c r="E97" s="77"/>
      <c r="F97" s="68"/>
      <c r="G97" s="68"/>
      <c r="H97" s="68"/>
      <c r="I97" s="77"/>
      <c r="J97" s="117"/>
      <c r="K97" s="117"/>
      <c r="L97" s="117"/>
      <c r="M97" s="117"/>
      <c r="N97" s="117"/>
      <c r="O97" s="117"/>
      <c r="P97" s="47">
        <v>0</v>
      </c>
      <c r="Q97" s="131"/>
      <c r="R97" s="75"/>
      <c r="S97" s="75"/>
      <c r="T97" s="140"/>
    </row>
    <row r="98" spans="1:20">
      <c r="A98" s="57">
        <v>42973</v>
      </c>
      <c r="B98" s="25">
        <v>1634</v>
      </c>
      <c r="C98" s="117"/>
      <c r="D98" s="68"/>
      <c r="E98" s="77"/>
      <c r="F98" s="68"/>
      <c r="G98" s="68"/>
      <c r="H98" s="68"/>
      <c r="I98" s="77"/>
      <c r="J98" s="117"/>
      <c r="K98" s="117"/>
      <c r="L98" s="117"/>
      <c r="M98" s="117"/>
      <c r="N98" s="117"/>
      <c r="O98" s="117"/>
      <c r="P98" s="47">
        <v>4</v>
      </c>
      <c r="Q98" s="131"/>
      <c r="R98" s="75"/>
      <c r="S98" s="75"/>
      <c r="T98" s="140"/>
    </row>
    <row r="99" spans="1:20">
      <c r="A99" s="57">
        <v>42974</v>
      </c>
      <c r="B99" s="25">
        <v>1363</v>
      </c>
      <c r="C99" s="117"/>
      <c r="D99" s="68"/>
      <c r="E99" s="77"/>
      <c r="F99" s="68"/>
      <c r="G99" s="68"/>
      <c r="H99" s="68"/>
      <c r="I99" s="77"/>
      <c r="J99" s="117"/>
      <c r="K99" s="117"/>
      <c r="L99" s="117"/>
      <c r="M99" s="117"/>
      <c r="N99" s="117"/>
      <c r="O99" s="117"/>
      <c r="P99" s="47">
        <v>1</v>
      </c>
      <c r="Q99" s="131"/>
      <c r="R99" s="75"/>
      <c r="S99" s="75"/>
      <c r="T99" s="140"/>
    </row>
    <row r="100" spans="1:20">
      <c r="A100" s="57">
        <v>42975</v>
      </c>
      <c r="B100" s="25">
        <v>1178</v>
      </c>
      <c r="C100" s="21">
        <v>1.1000000000000001</v>
      </c>
      <c r="D100" s="25">
        <v>1</v>
      </c>
      <c r="E100" s="24">
        <v>7</v>
      </c>
      <c r="F100" s="25">
        <v>1</v>
      </c>
      <c r="G100" s="25">
        <v>6</v>
      </c>
      <c r="H100" s="25">
        <v>3</v>
      </c>
      <c r="I100" s="24">
        <v>5.3</v>
      </c>
      <c r="J100" s="21">
        <v>0.1</v>
      </c>
      <c r="K100" s="21">
        <v>3.98</v>
      </c>
      <c r="L100" s="21">
        <v>7.02</v>
      </c>
      <c r="M100" s="21">
        <v>1.33</v>
      </c>
      <c r="N100" s="21">
        <v>0.13</v>
      </c>
      <c r="O100" s="21">
        <v>7.95</v>
      </c>
      <c r="P100" s="47">
        <v>0</v>
      </c>
      <c r="Q100" s="131"/>
      <c r="R100" s="75">
        <v>42983</v>
      </c>
      <c r="S100" s="75">
        <v>42983</v>
      </c>
      <c r="T100" s="140"/>
    </row>
    <row r="101" spans="1:20">
      <c r="A101" s="57">
        <v>42976</v>
      </c>
      <c r="B101" s="25">
        <v>1178</v>
      </c>
      <c r="C101" s="117"/>
      <c r="D101" s="68"/>
      <c r="E101" s="77"/>
      <c r="F101" s="68"/>
      <c r="G101" s="68"/>
      <c r="H101" s="68"/>
      <c r="I101" s="77"/>
      <c r="J101" s="117"/>
      <c r="K101" s="117"/>
      <c r="L101" s="117"/>
      <c r="M101" s="117"/>
      <c r="N101" s="117"/>
      <c r="O101" s="117"/>
      <c r="P101" s="47">
        <v>0</v>
      </c>
      <c r="Q101" s="131"/>
      <c r="R101" s="75"/>
      <c r="S101" s="75"/>
      <c r="T101" s="140"/>
    </row>
    <row r="102" spans="1:20" ht="15" customHeight="1">
      <c r="A102" s="57">
        <v>42977</v>
      </c>
      <c r="B102" s="25">
        <v>1227</v>
      </c>
      <c r="C102" s="117"/>
      <c r="D102" s="68"/>
      <c r="E102" s="77"/>
      <c r="F102" s="68"/>
      <c r="G102" s="68"/>
      <c r="H102" s="68"/>
      <c r="I102" s="77"/>
      <c r="J102" s="117"/>
      <c r="K102" s="117"/>
      <c r="L102" s="117"/>
      <c r="M102" s="117"/>
      <c r="N102" s="117"/>
      <c r="O102" s="117"/>
      <c r="P102" s="47">
        <v>0</v>
      </c>
      <c r="Q102" s="131"/>
      <c r="S102" s="75"/>
      <c r="T102" s="140"/>
    </row>
    <row r="103" spans="1:20">
      <c r="A103" s="57">
        <v>42978</v>
      </c>
      <c r="B103" s="25">
        <v>1338</v>
      </c>
      <c r="C103" s="117"/>
      <c r="D103" s="68"/>
      <c r="E103" s="77"/>
      <c r="F103" s="68"/>
      <c r="G103" s="68"/>
      <c r="H103" s="68"/>
      <c r="I103" s="77"/>
      <c r="J103" s="117"/>
      <c r="K103" s="117"/>
      <c r="L103" s="117"/>
      <c r="M103" s="117"/>
      <c r="N103" s="117"/>
      <c r="O103" s="117"/>
      <c r="P103" s="47">
        <v>0</v>
      </c>
      <c r="Q103" s="131"/>
      <c r="R103" s="75"/>
      <c r="S103" s="75"/>
      <c r="T103" s="140"/>
    </row>
    <row r="104" spans="1:20">
      <c r="A104" s="57">
        <v>42979</v>
      </c>
      <c r="B104" s="25">
        <v>1132</v>
      </c>
      <c r="C104" s="117"/>
      <c r="D104" s="68"/>
      <c r="E104" s="77"/>
      <c r="F104" s="68"/>
      <c r="G104" s="68"/>
      <c r="H104" s="68"/>
      <c r="I104" s="77"/>
      <c r="J104" s="117"/>
      <c r="K104" s="117"/>
      <c r="L104" s="117"/>
      <c r="M104" s="117"/>
      <c r="N104" s="117"/>
      <c r="O104" s="117"/>
      <c r="P104" s="47">
        <v>0</v>
      </c>
      <c r="Q104" s="131"/>
      <c r="R104" s="75"/>
      <c r="S104" s="75"/>
      <c r="T104" s="140"/>
    </row>
    <row r="105" spans="1:20">
      <c r="A105" s="57">
        <v>42980</v>
      </c>
      <c r="B105" s="25">
        <v>1225</v>
      </c>
      <c r="C105" s="117"/>
      <c r="D105" s="68"/>
      <c r="E105" s="77"/>
      <c r="F105" s="68"/>
      <c r="G105" s="68"/>
      <c r="H105" s="68"/>
      <c r="I105" s="77"/>
      <c r="J105" s="117"/>
      <c r="K105" s="117"/>
      <c r="L105" s="117"/>
      <c r="M105" s="117"/>
      <c r="N105" s="117"/>
      <c r="O105" s="117"/>
      <c r="P105" s="47">
        <v>0</v>
      </c>
      <c r="Q105" s="131"/>
      <c r="R105" s="75"/>
      <c r="S105" s="75"/>
      <c r="T105" s="140"/>
    </row>
    <row r="106" spans="1:20">
      <c r="A106" s="57">
        <v>42981</v>
      </c>
      <c r="B106" s="25">
        <v>1071</v>
      </c>
      <c r="C106" s="117"/>
      <c r="D106" s="68"/>
      <c r="E106" s="77"/>
      <c r="F106" s="68"/>
      <c r="G106" s="68"/>
      <c r="H106" s="68"/>
      <c r="I106" s="77"/>
      <c r="J106" s="117"/>
      <c r="K106" s="117"/>
      <c r="L106" s="117"/>
      <c r="M106" s="117"/>
      <c r="N106" s="117"/>
      <c r="O106" s="117"/>
      <c r="P106" s="47">
        <v>0</v>
      </c>
      <c r="Q106" s="131"/>
      <c r="R106" s="75"/>
      <c r="S106" s="75"/>
      <c r="T106" s="140"/>
    </row>
    <row r="107" spans="1:20">
      <c r="A107" s="57">
        <v>42982</v>
      </c>
      <c r="B107" s="25">
        <v>1251</v>
      </c>
      <c r="C107" s="117"/>
      <c r="D107" s="68"/>
      <c r="E107" s="77"/>
      <c r="F107" s="68"/>
      <c r="G107" s="68"/>
      <c r="H107" s="68"/>
      <c r="I107" s="77"/>
      <c r="J107" s="117"/>
      <c r="K107" s="117"/>
      <c r="L107" s="117"/>
      <c r="M107" s="117"/>
      <c r="N107" s="117"/>
      <c r="O107" s="117"/>
      <c r="P107" s="47">
        <v>0</v>
      </c>
      <c r="Q107" s="131"/>
      <c r="R107" s="75"/>
      <c r="S107" s="75"/>
    </row>
    <row r="108" spans="1:20">
      <c r="A108" s="57">
        <v>42983</v>
      </c>
      <c r="B108" s="25">
        <v>1467</v>
      </c>
      <c r="C108" s="117"/>
      <c r="D108" s="68"/>
      <c r="E108" s="77"/>
      <c r="F108" s="68"/>
      <c r="G108" s="68"/>
      <c r="H108" s="68"/>
      <c r="I108" s="77"/>
      <c r="J108" s="117"/>
      <c r="K108" s="117"/>
      <c r="L108" s="117"/>
      <c r="M108" s="117"/>
      <c r="N108" s="117"/>
      <c r="O108" s="117"/>
      <c r="P108" s="47">
        <v>0</v>
      </c>
      <c r="Q108" s="131"/>
      <c r="R108" s="75"/>
      <c r="S108" s="75"/>
      <c r="T108" s="140"/>
    </row>
    <row r="109" spans="1:20" ht="15" customHeight="1">
      <c r="A109" s="57">
        <v>42984</v>
      </c>
      <c r="B109" s="25">
        <v>1117</v>
      </c>
      <c r="C109" s="117"/>
      <c r="D109" s="68"/>
      <c r="E109" s="77"/>
      <c r="F109" s="68"/>
      <c r="G109" s="68"/>
      <c r="H109" s="68"/>
      <c r="I109" s="77"/>
      <c r="J109" s="117"/>
      <c r="K109" s="117"/>
      <c r="L109" s="117"/>
      <c r="M109" s="117"/>
      <c r="N109" s="117"/>
      <c r="O109" s="117"/>
      <c r="P109" s="47">
        <v>0</v>
      </c>
      <c r="Q109" s="131"/>
      <c r="R109" s="75"/>
      <c r="S109" s="75"/>
      <c r="T109" s="140"/>
    </row>
    <row r="110" spans="1:20">
      <c r="A110" s="57">
        <v>42985</v>
      </c>
      <c r="B110" s="25">
        <v>1200</v>
      </c>
      <c r="C110" s="117"/>
      <c r="D110" s="68"/>
      <c r="E110" s="77"/>
      <c r="F110" s="68"/>
      <c r="G110" s="68"/>
      <c r="H110" s="68"/>
      <c r="I110" s="77"/>
      <c r="J110" s="117"/>
      <c r="K110" s="117"/>
      <c r="L110" s="117"/>
      <c r="M110" s="117"/>
      <c r="N110" s="117"/>
      <c r="O110" s="117"/>
      <c r="P110" s="47">
        <v>0</v>
      </c>
      <c r="Q110" s="131"/>
      <c r="R110" s="75"/>
      <c r="S110" s="75"/>
      <c r="T110" s="140"/>
    </row>
    <row r="111" spans="1:20">
      <c r="A111" s="57">
        <v>42986</v>
      </c>
      <c r="B111" s="25">
        <v>1219</v>
      </c>
      <c r="C111" s="117"/>
      <c r="D111" s="68"/>
      <c r="E111" s="77"/>
      <c r="F111" s="68"/>
      <c r="G111" s="68"/>
      <c r="H111" s="68"/>
      <c r="I111" s="77"/>
      <c r="J111" s="117"/>
      <c r="K111" s="117"/>
      <c r="L111" s="117"/>
      <c r="M111" s="117"/>
      <c r="N111" s="117"/>
      <c r="O111" s="117"/>
      <c r="P111" s="47">
        <v>0</v>
      </c>
      <c r="Q111" s="131"/>
      <c r="R111" s="75"/>
      <c r="S111" s="75"/>
      <c r="T111" s="140"/>
    </row>
    <row r="112" spans="1:20">
      <c r="A112" s="57">
        <v>42987</v>
      </c>
      <c r="B112" s="25">
        <v>1117</v>
      </c>
      <c r="C112" s="117"/>
      <c r="D112" s="68"/>
      <c r="E112" s="77"/>
      <c r="F112" s="68"/>
      <c r="G112" s="68"/>
      <c r="H112" s="68"/>
      <c r="I112" s="77"/>
      <c r="J112" s="117"/>
      <c r="K112" s="117"/>
      <c r="L112" s="117"/>
      <c r="M112" s="117"/>
      <c r="N112" s="117"/>
      <c r="O112" s="117"/>
      <c r="P112" s="47">
        <v>0</v>
      </c>
      <c r="Q112" s="131"/>
      <c r="R112" s="75"/>
      <c r="S112" s="75"/>
      <c r="T112" s="140"/>
    </row>
    <row r="113" spans="1:20">
      <c r="A113" s="57">
        <v>42988</v>
      </c>
      <c r="B113" s="25">
        <v>1187</v>
      </c>
      <c r="C113" s="117"/>
      <c r="D113" s="68"/>
      <c r="E113" s="77"/>
      <c r="F113" s="68"/>
      <c r="G113" s="68"/>
      <c r="H113" s="68"/>
      <c r="I113" s="77"/>
      <c r="J113" s="117"/>
      <c r="K113" s="117"/>
      <c r="L113" s="117"/>
      <c r="M113" s="117"/>
      <c r="N113" s="117"/>
      <c r="O113" s="117"/>
      <c r="P113" s="47">
        <v>0</v>
      </c>
      <c r="Q113" s="131"/>
      <c r="R113" s="75"/>
      <c r="S113" s="75"/>
      <c r="T113" s="140"/>
    </row>
    <row r="114" spans="1:20">
      <c r="A114" s="57">
        <v>42989</v>
      </c>
      <c r="B114" s="25">
        <v>1163</v>
      </c>
      <c r="C114" s="21">
        <v>0.39</v>
      </c>
      <c r="D114" s="25">
        <v>1</v>
      </c>
      <c r="E114" s="24">
        <v>7.1</v>
      </c>
      <c r="F114" s="25">
        <v>4</v>
      </c>
      <c r="G114" s="25">
        <v>6</v>
      </c>
      <c r="H114" s="25">
        <v>2</v>
      </c>
      <c r="I114" s="24">
        <v>5.9</v>
      </c>
      <c r="J114" s="21">
        <v>0.13</v>
      </c>
      <c r="K114" s="21">
        <v>2.81</v>
      </c>
      <c r="L114" s="21">
        <v>8.2799999999999994</v>
      </c>
      <c r="M114" s="21">
        <v>1.4</v>
      </c>
      <c r="N114" s="21">
        <v>0.18</v>
      </c>
      <c r="O114" s="21">
        <v>8.42</v>
      </c>
      <c r="P114" s="47">
        <v>0</v>
      </c>
      <c r="Q114" s="131"/>
      <c r="R114" s="75">
        <v>42998</v>
      </c>
      <c r="S114" s="75">
        <v>42998</v>
      </c>
      <c r="T114" s="140"/>
    </row>
    <row r="115" spans="1:20">
      <c r="A115" s="57">
        <v>42990</v>
      </c>
      <c r="B115" s="25">
        <v>1149</v>
      </c>
      <c r="C115" s="117"/>
      <c r="D115" s="68"/>
      <c r="E115" s="77"/>
      <c r="F115" s="68"/>
      <c r="G115" s="68"/>
      <c r="H115" s="68"/>
      <c r="I115" s="77"/>
      <c r="J115" s="117"/>
      <c r="K115" s="117"/>
      <c r="L115" s="117"/>
      <c r="M115" s="117"/>
      <c r="N115" s="117"/>
      <c r="O115" s="117"/>
      <c r="P115" s="47">
        <v>0</v>
      </c>
      <c r="Q115" s="131"/>
      <c r="R115" s="75"/>
      <c r="S115" s="75"/>
      <c r="T115" s="140"/>
    </row>
    <row r="116" spans="1:20" ht="15" customHeight="1">
      <c r="A116" s="57">
        <v>42991</v>
      </c>
      <c r="B116" s="25">
        <v>1063</v>
      </c>
      <c r="C116" s="117"/>
      <c r="D116" s="68"/>
      <c r="E116" s="77"/>
      <c r="F116" s="68"/>
      <c r="G116" s="68"/>
      <c r="H116" s="68"/>
      <c r="I116" s="77"/>
      <c r="J116" s="117"/>
      <c r="K116" s="117"/>
      <c r="L116" s="117"/>
      <c r="M116" s="117"/>
      <c r="N116" s="117"/>
      <c r="O116" s="117"/>
      <c r="P116" s="47">
        <v>0</v>
      </c>
      <c r="Q116" s="131"/>
      <c r="R116" s="75"/>
      <c r="S116" s="75"/>
      <c r="T116" s="140"/>
    </row>
    <row r="117" spans="1:20">
      <c r="A117" s="57">
        <v>42992</v>
      </c>
      <c r="B117" s="25">
        <v>1007</v>
      </c>
      <c r="C117" s="117"/>
      <c r="D117" s="68"/>
      <c r="E117" s="77"/>
      <c r="F117" s="68"/>
      <c r="G117" s="68"/>
      <c r="H117" s="68"/>
      <c r="I117" s="77"/>
      <c r="J117" s="117"/>
      <c r="K117" s="117"/>
      <c r="L117" s="117"/>
      <c r="M117" s="117"/>
      <c r="N117" s="117"/>
      <c r="O117" s="117"/>
      <c r="P117" s="47">
        <v>0</v>
      </c>
      <c r="Q117" s="131"/>
      <c r="R117" s="75"/>
      <c r="S117" s="75"/>
      <c r="T117" s="140"/>
    </row>
    <row r="118" spans="1:20">
      <c r="A118" s="57">
        <v>42993</v>
      </c>
      <c r="B118" s="25">
        <v>1567</v>
      </c>
      <c r="C118" s="117"/>
      <c r="D118" s="68"/>
      <c r="E118" s="77"/>
      <c r="F118" s="68"/>
      <c r="G118" s="68"/>
      <c r="H118" s="68"/>
      <c r="I118" s="77"/>
      <c r="J118" s="117"/>
      <c r="K118" s="117"/>
      <c r="L118" s="117"/>
      <c r="M118" s="117"/>
      <c r="N118" s="117"/>
      <c r="O118" s="117"/>
      <c r="P118" s="47">
        <v>0</v>
      </c>
      <c r="Q118" s="131"/>
      <c r="R118" s="75"/>
      <c r="S118" s="75"/>
      <c r="T118" s="140"/>
    </row>
    <row r="119" spans="1:20">
      <c r="A119" s="57">
        <v>42994</v>
      </c>
      <c r="B119" s="25">
        <v>1136</v>
      </c>
      <c r="C119" s="117"/>
      <c r="D119" s="68"/>
      <c r="E119" s="77"/>
      <c r="F119" s="68"/>
      <c r="G119" s="68"/>
      <c r="H119" s="68"/>
      <c r="I119" s="77"/>
      <c r="J119" s="117"/>
      <c r="K119" s="117"/>
      <c r="L119" s="117"/>
      <c r="M119" s="117"/>
      <c r="N119" s="117"/>
      <c r="O119" s="117"/>
      <c r="P119" s="47">
        <v>0</v>
      </c>
      <c r="Q119" s="131"/>
      <c r="R119" s="75"/>
      <c r="S119" s="75"/>
      <c r="T119" s="140"/>
    </row>
    <row r="120" spans="1:20">
      <c r="A120" s="57">
        <v>42995</v>
      </c>
      <c r="B120" s="25">
        <v>1192</v>
      </c>
      <c r="C120" s="117"/>
      <c r="D120" s="68"/>
      <c r="E120" s="77"/>
      <c r="F120" s="68"/>
      <c r="G120" s="68"/>
      <c r="H120" s="68"/>
      <c r="I120" s="77"/>
      <c r="J120" s="117"/>
      <c r="K120" s="117"/>
      <c r="L120" s="117"/>
      <c r="M120" s="117"/>
      <c r="N120" s="117"/>
      <c r="O120" s="117"/>
      <c r="P120" s="47">
        <v>0</v>
      </c>
      <c r="Q120" s="131"/>
      <c r="R120" s="75"/>
      <c r="S120" s="75"/>
      <c r="T120" s="140"/>
    </row>
    <row r="121" spans="1:20">
      <c r="A121" s="57">
        <v>42996</v>
      </c>
      <c r="B121" s="25">
        <v>655</v>
      </c>
      <c r="C121" s="117"/>
      <c r="D121" s="68"/>
      <c r="E121" s="77"/>
      <c r="F121" s="68"/>
      <c r="G121" s="68"/>
      <c r="H121" s="68"/>
      <c r="I121" s="77"/>
      <c r="J121" s="117"/>
      <c r="K121" s="117"/>
      <c r="L121" s="117"/>
      <c r="M121" s="117"/>
      <c r="N121" s="117"/>
      <c r="O121" s="117"/>
      <c r="P121" s="47">
        <v>0</v>
      </c>
      <c r="Q121" s="131"/>
      <c r="R121" s="75"/>
      <c r="S121" s="75"/>
      <c r="T121" s="140"/>
    </row>
    <row r="122" spans="1:20">
      <c r="A122" s="57">
        <v>42997</v>
      </c>
      <c r="B122" s="25">
        <v>1702</v>
      </c>
      <c r="C122" s="117"/>
      <c r="D122" s="68"/>
      <c r="E122" s="77"/>
      <c r="F122" s="68"/>
      <c r="G122" s="68"/>
      <c r="H122" s="68"/>
      <c r="I122" s="77"/>
      <c r="J122" s="117"/>
      <c r="K122" s="117"/>
      <c r="L122" s="117"/>
      <c r="M122" s="117"/>
      <c r="N122" s="117"/>
      <c r="O122" s="117"/>
      <c r="P122" s="47">
        <v>0</v>
      </c>
      <c r="Q122" s="131"/>
      <c r="R122" s="75"/>
      <c r="S122" s="75"/>
      <c r="T122" s="140"/>
    </row>
    <row r="123" spans="1:20" ht="15" customHeight="1">
      <c r="A123" s="57">
        <v>42998</v>
      </c>
      <c r="B123" s="25">
        <v>1317</v>
      </c>
      <c r="C123" s="117"/>
      <c r="D123" s="68"/>
      <c r="E123" s="77"/>
      <c r="F123" s="68"/>
      <c r="G123" s="68"/>
      <c r="H123" s="68"/>
      <c r="I123" s="77"/>
      <c r="J123" s="117"/>
      <c r="K123" s="117"/>
      <c r="L123" s="117"/>
      <c r="M123" s="117"/>
      <c r="N123" s="117"/>
      <c r="O123" s="117"/>
      <c r="P123" s="47">
        <v>0</v>
      </c>
      <c r="Q123" s="131"/>
      <c r="R123" s="75"/>
      <c r="S123" s="75"/>
      <c r="T123" s="140"/>
    </row>
    <row r="124" spans="1:20">
      <c r="A124" s="57">
        <v>42999</v>
      </c>
      <c r="B124" s="25">
        <v>1031</v>
      </c>
      <c r="C124" s="117"/>
      <c r="D124" s="68"/>
      <c r="E124" s="77"/>
      <c r="F124" s="68"/>
      <c r="G124" s="68"/>
      <c r="H124" s="68"/>
      <c r="I124" s="77"/>
      <c r="J124" s="117"/>
      <c r="K124" s="117"/>
      <c r="L124" s="117"/>
      <c r="M124" s="117"/>
      <c r="N124" s="117"/>
      <c r="O124" s="117"/>
      <c r="P124" s="47">
        <v>0</v>
      </c>
      <c r="Q124" s="131"/>
      <c r="R124" s="75"/>
      <c r="S124" s="75"/>
      <c r="T124" s="140"/>
    </row>
    <row r="125" spans="1:20">
      <c r="A125" s="57">
        <v>43000</v>
      </c>
      <c r="B125" s="25">
        <v>1251</v>
      </c>
      <c r="C125" s="117"/>
      <c r="D125" s="68"/>
      <c r="E125" s="77"/>
      <c r="F125" s="68"/>
      <c r="G125" s="68"/>
      <c r="H125" s="68"/>
      <c r="I125" s="77"/>
      <c r="J125" s="117"/>
      <c r="K125" s="117"/>
      <c r="L125" s="117"/>
      <c r="M125" s="117"/>
      <c r="N125" s="117"/>
      <c r="O125" s="117"/>
      <c r="P125" s="47">
        <v>0</v>
      </c>
      <c r="Q125" s="131"/>
      <c r="R125" s="75"/>
      <c r="S125" s="75"/>
      <c r="T125" s="140"/>
    </row>
    <row r="126" spans="1:20">
      <c r="A126" s="57">
        <v>43001</v>
      </c>
      <c r="B126" s="25">
        <v>1137</v>
      </c>
      <c r="C126" s="117"/>
      <c r="D126" s="68"/>
      <c r="E126" s="77"/>
      <c r="F126" s="68"/>
      <c r="G126" s="68"/>
      <c r="H126" s="68"/>
      <c r="I126" s="77"/>
      <c r="J126" s="117"/>
      <c r="K126" s="117"/>
      <c r="L126" s="117"/>
      <c r="M126" s="117"/>
      <c r="N126" s="117"/>
      <c r="O126" s="117"/>
      <c r="P126" s="47">
        <v>1</v>
      </c>
      <c r="Q126" s="131"/>
      <c r="R126" s="75"/>
      <c r="S126" s="75"/>
      <c r="T126" s="140"/>
    </row>
    <row r="127" spans="1:20">
      <c r="A127" s="57">
        <v>43002</v>
      </c>
      <c r="B127" s="25">
        <v>1637</v>
      </c>
      <c r="C127" s="117"/>
      <c r="D127" s="68"/>
      <c r="E127" s="77"/>
      <c r="F127" s="68"/>
      <c r="G127" s="68"/>
      <c r="H127" s="68"/>
      <c r="I127" s="77"/>
      <c r="J127" s="117"/>
      <c r="K127" s="117"/>
      <c r="L127" s="117"/>
      <c r="M127" s="117"/>
      <c r="N127" s="117"/>
      <c r="O127" s="117"/>
      <c r="P127" s="47">
        <v>0</v>
      </c>
      <c r="Q127" s="131"/>
      <c r="R127" s="75"/>
      <c r="S127" s="75"/>
      <c r="T127" s="140"/>
    </row>
    <row r="128" spans="1:20">
      <c r="A128" s="57">
        <v>43003</v>
      </c>
      <c r="B128" s="25">
        <v>1436</v>
      </c>
      <c r="C128" s="123">
        <v>0.83</v>
      </c>
      <c r="D128" s="121">
        <v>1</v>
      </c>
      <c r="E128" s="124">
        <v>7.1</v>
      </c>
      <c r="F128" s="122">
        <v>7</v>
      </c>
      <c r="G128" s="122">
        <v>5</v>
      </c>
      <c r="H128" s="122">
        <v>2</v>
      </c>
      <c r="I128" s="126">
        <v>6.2</v>
      </c>
      <c r="J128" s="125">
        <v>0.13</v>
      </c>
      <c r="K128" s="21">
        <v>2.68</v>
      </c>
      <c r="L128" s="21">
        <v>8.32</v>
      </c>
      <c r="M128" s="21">
        <v>1.34</v>
      </c>
      <c r="N128" s="21">
        <v>0.17</v>
      </c>
      <c r="O128" s="21">
        <v>6.71</v>
      </c>
      <c r="P128" s="47">
        <v>0</v>
      </c>
      <c r="Q128" s="131"/>
      <c r="R128" s="75">
        <v>43014</v>
      </c>
      <c r="S128" s="75">
        <v>43014</v>
      </c>
      <c r="T128" s="140"/>
    </row>
    <row r="129" spans="1:20">
      <c r="A129" s="57">
        <v>43004</v>
      </c>
      <c r="B129" s="25">
        <v>1252</v>
      </c>
      <c r="C129" s="117"/>
      <c r="D129" s="68"/>
      <c r="E129" s="77"/>
      <c r="F129" s="68"/>
      <c r="G129" s="68"/>
      <c r="H129" s="68"/>
      <c r="I129" s="77"/>
      <c r="J129" s="117"/>
      <c r="K129" s="117"/>
      <c r="L129" s="117"/>
      <c r="M129" s="117"/>
      <c r="N129" s="117"/>
      <c r="O129" s="117"/>
      <c r="P129" s="47">
        <v>0</v>
      </c>
      <c r="Q129" s="131"/>
      <c r="R129" s="75"/>
      <c r="S129" s="75"/>
      <c r="T129" s="140"/>
    </row>
    <row r="130" spans="1:20" ht="15" customHeight="1">
      <c r="A130" s="57">
        <v>43005</v>
      </c>
      <c r="B130" s="25">
        <v>1423</v>
      </c>
      <c r="C130" s="120"/>
      <c r="D130" s="68"/>
      <c r="E130" s="77"/>
      <c r="F130" s="68"/>
      <c r="G130" s="68"/>
      <c r="H130" s="68"/>
      <c r="I130" s="77"/>
      <c r="J130" s="120"/>
      <c r="K130" s="120"/>
      <c r="L130" s="120"/>
      <c r="M130" s="120"/>
      <c r="N130" s="120"/>
      <c r="O130" s="120"/>
      <c r="P130" s="47">
        <v>1</v>
      </c>
      <c r="Q130" s="131"/>
      <c r="R130" s="75"/>
      <c r="S130" s="75"/>
      <c r="T130" s="140"/>
    </row>
    <row r="131" spans="1:20">
      <c r="A131" s="57">
        <v>43006</v>
      </c>
      <c r="B131" s="25">
        <v>1268</v>
      </c>
      <c r="C131" s="117"/>
      <c r="D131" s="68"/>
      <c r="E131" s="77"/>
      <c r="F131" s="68"/>
      <c r="G131" s="68"/>
      <c r="H131" s="68"/>
      <c r="I131" s="77"/>
      <c r="J131" s="117"/>
      <c r="K131" s="117"/>
      <c r="L131" s="117"/>
      <c r="M131" s="117"/>
      <c r="N131" s="117"/>
      <c r="O131" s="117"/>
      <c r="P131" s="47">
        <v>0</v>
      </c>
      <c r="Q131" s="131"/>
      <c r="R131" s="75"/>
      <c r="S131" s="75"/>
      <c r="T131" s="140"/>
    </row>
    <row r="132" spans="1:20">
      <c r="A132" s="57">
        <v>43007</v>
      </c>
      <c r="B132" s="25">
        <v>1521</v>
      </c>
      <c r="C132" s="117"/>
      <c r="D132" s="68"/>
      <c r="E132" s="77"/>
      <c r="F132" s="68"/>
      <c r="G132" s="68"/>
      <c r="H132" s="68"/>
      <c r="I132" s="77"/>
      <c r="J132" s="117"/>
      <c r="K132" s="117"/>
      <c r="L132" s="117"/>
      <c r="M132" s="117"/>
      <c r="N132" s="117"/>
      <c r="O132" s="117"/>
      <c r="P132" s="47">
        <v>0</v>
      </c>
      <c r="Q132" s="131"/>
      <c r="R132" s="75"/>
      <c r="S132" s="75"/>
      <c r="T132" s="140"/>
    </row>
    <row r="133" spans="1:20">
      <c r="A133" s="57">
        <v>43008</v>
      </c>
      <c r="B133" s="25">
        <v>1085</v>
      </c>
      <c r="C133" s="117"/>
      <c r="D133" s="68"/>
      <c r="E133" s="77"/>
      <c r="F133" s="68"/>
      <c r="G133" s="68"/>
      <c r="H133" s="68"/>
      <c r="I133" s="77"/>
      <c r="J133" s="117"/>
      <c r="K133" s="117"/>
      <c r="L133" s="117"/>
      <c r="M133" s="117"/>
      <c r="N133" s="117"/>
      <c r="O133" s="117"/>
      <c r="P133" s="47">
        <v>0</v>
      </c>
      <c r="Q133" s="131"/>
      <c r="R133" s="75"/>
      <c r="S133" s="75"/>
      <c r="T133" s="140"/>
    </row>
    <row r="134" spans="1:20">
      <c r="A134" s="57">
        <v>43009</v>
      </c>
      <c r="B134" s="25">
        <v>1275</v>
      </c>
      <c r="C134" s="117"/>
      <c r="D134" s="68"/>
      <c r="E134" s="77"/>
      <c r="F134" s="68"/>
      <c r="G134" s="68"/>
      <c r="H134" s="68"/>
      <c r="I134" s="77"/>
      <c r="J134" s="117"/>
      <c r="K134" s="117"/>
      <c r="L134" s="117"/>
      <c r="M134" s="117"/>
      <c r="N134" s="117"/>
      <c r="O134" s="117"/>
      <c r="P134" s="47">
        <v>0</v>
      </c>
      <c r="Q134" s="131"/>
      <c r="R134" s="75"/>
      <c r="S134" s="75"/>
      <c r="T134" s="140"/>
    </row>
    <row r="135" spans="1:20">
      <c r="A135" s="57">
        <v>43010</v>
      </c>
      <c r="B135" s="25">
        <v>1250</v>
      </c>
      <c r="C135" s="117"/>
      <c r="D135" s="68"/>
      <c r="E135" s="77"/>
      <c r="F135" s="68"/>
      <c r="G135" s="68"/>
      <c r="H135" s="68"/>
      <c r="I135" s="77"/>
      <c r="J135" s="117"/>
      <c r="K135" s="117"/>
      <c r="L135" s="117"/>
      <c r="M135" s="117"/>
      <c r="N135" s="117"/>
      <c r="O135" s="117"/>
      <c r="P135" s="47">
        <v>0</v>
      </c>
      <c r="Q135" s="131"/>
      <c r="R135" s="75"/>
      <c r="S135" s="75"/>
      <c r="T135" s="140"/>
    </row>
    <row r="136" spans="1:20">
      <c r="A136" s="57">
        <v>43011</v>
      </c>
      <c r="B136" s="25">
        <v>1440</v>
      </c>
      <c r="C136" s="117"/>
      <c r="D136" s="68"/>
      <c r="E136" s="77"/>
      <c r="F136" s="68"/>
      <c r="G136" s="68"/>
      <c r="H136" s="68"/>
      <c r="I136" s="77"/>
      <c r="J136" s="117"/>
      <c r="K136" s="117"/>
      <c r="L136" s="117"/>
      <c r="M136" s="117"/>
      <c r="N136" s="117"/>
      <c r="O136" s="117"/>
      <c r="P136" s="47">
        <v>0</v>
      </c>
      <c r="Q136" s="131"/>
      <c r="R136" s="75"/>
      <c r="S136" s="75"/>
      <c r="T136" s="140"/>
    </row>
    <row r="137" spans="1:20" ht="15" customHeight="1">
      <c r="A137" s="57">
        <v>43012</v>
      </c>
      <c r="B137" s="25">
        <v>1276</v>
      </c>
      <c r="C137" s="117"/>
      <c r="D137" s="68"/>
      <c r="E137" s="77"/>
      <c r="F137" s="68"/>
      <c r="G137" s="68"/>
      <c r="H137" s="68"/>
      <c r="I137" s="77"/>
      <c r="J137" s="117"/>
      <c r="K137" s="117"/>
      <c r="L137" s="117"/>
      <c r="M137" s="117"/>
      <c r="N137" s="117"/>
      <c r="O137" s="117"/>
      <c r="P137" s="47">
        <v>25</v>
      </c>
      <c r="Q137" s="131"/>
      <c r="R137" s="75"/>
      <c r="S137" s="75"/>
      <c r="T137" s="140"/>
    </row>
    <row r="138" spans="1:20">
      <c r="A138" s="57">
        <v>43013</v>
      </c>
      <c r="B138" s="25">
        <v>1295</v>
      </c>
      <c r="C138" s="117"/>
      <c r="D138" s="68"/>
      <c r="E138" s="77"/>
      <c r="F138" s="68"/>
      <c r="G138" s="68"/>
      <c r="H138" s="68"/>
      <c r="I138" s="77"/>
      <c r="J138" s="117"/>
      <c r="K138" s="117"/>
      <c r="L138" s="117"/>
      <c r="M138" s="117"/>
      <c r="N138" s="117"/>
      <c r="O138" s="117"/>
      <c r="P138" s="47">
        <v>10</v>
      </c>
      <c r="Q138" s="131"/>
      <c r="R138" s="75"/>
      <c r="S138" s="75"/>
      <c r="T138" s="140"/>
    </row>
    <row r="139" spans="1:20">
      <c r="A139" s="57">
        <v>43014</v>
      </c>
      <c r="B139" s="25">
        <v>1246</v>
      </c>
      <c r="C139" s="117"/>
      <c r="D139" s="68"/>
      <c r="E139" s="77"/>
      <c r="F139" s="68"/>
      <c r="G139" s="68"/>
      <c r="H139" s="68"/>
      <c r="I139" s="77"/>
      <c r="J139" s="117"/>
      <c r="K139" s="117"/>
      <c r="L139" s="117"/>
      <c r="M139" s="117"/>
      <c r="N139" s="117"/>
      <c r="O139" s="117"/>
      <c r="P139" s="47">
        <v>0</v>
      </c>
      <c r="Q139" s="131"/>
      <c r="R139" s="75"/>
      <c r="S139" s="75"/>
      <c r="T139" s="140"/>
    </row>
    <row r="140" spans="1:20">
      <c r="A140" s="57">
        <v>43015</v>
      </c>
      <c r="B140" s="25">
        <v>1051</v>
      </c>
      <c r="C140" s="117"/>
      <c r="D140" s="68"/>
      <c r="E140" s="77"/>
      <c r="F140" s="68"/>
      <c r="G140" s="68"/>
      <c r="H140" s="68"/>
      <c r="I140" s="77"/>
      <c r="J140" s="117"/>
      <c r="K140" s="117"/>
      <c r="L140" s="117"/>
      <c r="M140" s="117"/>
      <c r="N140" s="117"/>
      <c r="O140" s="117"/>
      <c r="P140" s="47">
        <v>0</v>
      </c>
      <c r="Q140" s="131"/>
      <c r="R140" s="75"/>
      <c r="S140" s="75"/>
      <c r="T140" s="140"/>
    </row>
    <row r="141" spans="1:20">
      <c r="A141" s="57">
        <v>43016</v>
      </c>
      <c r="B141" s="25">
        <v>1602</v>
      </c>
      <c r="C141" s="117"/>
      <c r="D141" s="68"/>
      <c r="E141" s="77"/>
      <c r="F141" s="68"/>
      <c r="G141" s="68"/>
      <c r="H141" s="68"/>
      <c r="I141" s="77"/>
      <c r="J141" s="117"/>
      <c r="K141" s="117"/>
      <c r="L141" s="117"/>
      <c r="M141" s="117"/>
      <c r="N141" s="117"/>
      <c r="O141" s="117"/>
      <c r="P141" s="47">
        <v>0</v>
      </c>
      <c r="Q141" s="131"/>
      <c r="R141" s="75"/>
      <c r="S141" s="75"/>
      <c r="T141" s="140"/>
    </row>
    <row r="142" spans="1:20">
      <c r="A142" s="57">
        <v>43017</v>
      </c>
      <c r="B142" s="25">
        <v>1164</v>
      </c>
      <c r="C142" s="129">
        <v>0.31</v>
      </c>
      <c r="D142" s="127">
        <v>1</v>
      </c>
      <c r="E142" s="130">
        <v>7.1</v>
      </c>
      <c r="F142" s="128">
        <v>33</v>
      </c>
      <c r="G142" s="128">
        <v>2</v>
      </c>
      <c r="H142" s="128">
        <v>1</v>
      </c>
      <c r="I142" s="24">
        <v>5.4</v>
      </c>
      <c r="J142" s="21">
        <v>0.18</v>
      </c>
      <c r="K142" s="21">
        <v>1.23</v>
      </c>
      <c r="L142" s="21">
        <v>6.66</v>
      </c>
      <c r="M142" s="21">
        <v>1.23</v>
      </c>
      <c r="N142" s="21">
        <v>0.22</v>
      </c>
      <c r="O142" s="21">
        <v>2.4700000000000002</v>
      </c>
      <c r="P142" s="47">
        <v>0</v>
      </c>
      <c r="Q142" s="131"/>
      <c r="R142" s="75">
        <v>43035</v>
      </c>
      <c r="S142" s="75">
        <v>43035</v>
      </c>
      <c r="T142" s="140"/>
    </row>
    <row r="143" spans="1:20">
      <c r="A143" s="57">
        <v>43018</v>
      </c>
      <c r="B143" s="25">
        <v>1177</v>
      </c>
      <c r="C143" s="117"/>
      <c r="D143" s="68"/>
      <c r="E143" s="77"/>
      <c r="F143" s="68"/>
      <c r="G143" s="68"/>
      <c r="H143" s="68"/>
      <c r="I143" s="77"/>
      <c r="J143" s="117"/>
      <c r="K143" s="117"/>
      <c r="L143" s="117"/>
      <c r="M143" s="117"/>
      <c r="N143" s="117"/>
      <c r="O143" s="117"/>
      <c r="P143" s="47">
        <v>4</v>
      </c>
      <c r="Q143" s="131"/>
      <c r="R143" s="75"/>
      <c r="S143" s="75"/>
      <c r="T143" s="140"/>
    </row>
    <row r="144" spans="1:20" ht="15" customHeight="1">
      <c r="A144" s="57">
        <v>43019</v>
      </c>
      <c r="B144" s="25">
        <v>1027</v>
      </c>
      <c r="C144" s="120"/>
      <c r="D144" s="68"/>
      <c r="E144" s="77"/>
      <c r="F144" s="68"/>
      <c r="G144" s="68"/>
      <c r="H144" s="68"/>
      <c r="I144" s="77"/>
      <c r="J144" s="120"/>
      <c r="K144" s="120"/>
      <c r="L144" s="120"/>
      <c r="M144" s="120"/>
      <c r="N144" s="120"/>
      <c r="O144" s="120"/>
      <c r="P144" s="47">
        <v>4</v>
      </c>
      <c r="Q144" s="131"/>
      <c r="R144" s="75"/>
      <c r="S144" s="75"/>
      <c r="T144" s="140"/>
    </row>
    <row r="145" spans="1:20">
      <c r="A145" s="57">
        <v>43020</v>
      </c>
      <c r="B145" s="25">
        <v>1080</v>
      </c>
      <c r="C145" s="117"/>
      <c r="D145" s="68"/>
      <c r="E145" s="77"/>
      <c r="F145" s="68"/>
      <c r="G145" s="68"/>
      <c r="H145" s="68"/>
      <c r="I145" s="77"/>
      <c r="J145" s="117"/>
      <c r="K145" s="117"/>
      <c r="L145" s="117"/>
      <c r="M145" s="117"/>
      <c r="N145" s="117"/>
      <c r="O145" s="117"/>
      <c r="P145" s="47">
        <v>0</v>
      </c>
      <c r="Q145" s="131"/>
      <c r="R145" s="75"/>
      <c r="S145" s="75"/>
      <c r="T145" s="140"/>
    </row>
    <row r="146" spans="1:20">
      <c r="A146" s="57">
        <v>43021</v>
      </c>
      <c r="B146" s="25">
        <v>1211</v>
      </c>
      <c r="C146" s="117"/>
      <c r="D146" s="68"/>
      <c r="E146" s="77"/>
      <c r="F146" s="68"/>
      <c r="G146" s="68"/>
      <c r="H146" s="68"/>
      <c r="I146" s="77"/>
      <c r="J146" s="117"/>
      <c r="K146" s="117"/>
      <c r="L146" s="117"/>
      <c r="M146" s="117"/>
      <c r="N146" s="117"/>
      <c r="O146" s="117"/>
      <c r="P146" s="47">
        <v>0</v>
      </c>
      <c r="Q146" s="131"/>
      <c r="R146" s="75"/>
      <c r="S146" s="75"/>
      <c r="T146" s="140"/>
    </row>
    <row r="147" spans="1:20">
      <c r="A147" s="57">
        <v>43022</v>
      </c>
      <c r="B147" s="25">
        <v>1150</v>
      </c>
      <c r="C147" s="117"/>
      <c r="D147" s="68"/>
      <c r="E147" s="77"/>
      <c r="F147" s="68"/>
      <c r="G147" s="68"/>
      <c r="H147" s="68"/>
      <c r="I147" s="77"/>
      <c r="J147" s="117"/>
      <c r="K147" s="117"/>
      <c r="L147" s="117"/>
      <c r="M147" s="117"/>
      <c r="N147" s="117"/>
      <c r="O147" s="117"/>
      <c r="P147" s="47">
        <v>0</v>
      </c>
      <c r="Q147" s="131"/>
      <c r="R147" s="75"/>
      <c r="S147" s="75"/>
      <c r="T147" s="140"/>
    </row>
    <row r="148" spans="1:20">
      <c r="A148" s="57">
        <v>43023</v>
      </c>
      <c r="B148" s="25">
        <v>989</v>
      </c>
      <c r="C148" s="117"/>
      <c r="D148" s="68"/>
      <c r="E148" s="77"/>
      <c r="F148" s="68"/>
      <c r="G148" s="68"/>
      <c r="H148" s="68"/>
      <c r="I148" s="77"/>
      <c r="J148" s="117"/>
      <c r="K148" s="117"/>
      <c r="L148" s="117"/>
      <c r="M148" s="117"/>
      <c r="N148" s="117"/>
      <c r="O148" s="117"/>
      <c r="P148" s="47">
        <v>10</v>
      </c>
      <c r="Q148" s="131"/>
      <c r="R148" s="75"/>
      <c r="S148" s="75"/>
      <c r="T148" s="140"/>
    </row>
    <row r="149" spans="1:20">
      <c r="A149" s="57">
        <v>43024</v>
      </c>
      <c r="B149" s="25">
        <v>2373</v>
      </c>
      <c r="C149" s="117"/>
      <c r="D149" s="68"/>
      <c r="E149" s="77"/>
      <c r="F149" s="68"/>
      <c r="G149" s="68"/>
      <c r="H149" s="68"/>
      <c r="I149" s="77"/>
      <c r="J149" s="117"/>
      <c r="K149" s="117"/>
      <c r="L149" s="117"/>
      <c r="M149" s="117"/>
      <c r="N149" s="117"/>
      <c r="O149" s="117"/>
      <c r="P149" s="47">
        <v>57</v>
      </c>
      <c r="Q149" s="131"/>
      <c r="R149" s="75"/>
      <c r="S149" s="75"/>
      <c r="T149" s="140"/>
    </row>
    <row r="150" spans="1:20">
      <c r="A150" s="57">
        <v>43025</v>
      </c>
      <c r="B150" s="25">
        <v>1234</v>
      </c>
      <c r="C150" s="117"/>
      <c r="D150" s="68"/>
      <c r="E150" s="77"/>
      <c r="F150" s="68"/>
      <c r="G150" s="68"/>
      <c r="H150" s="68"/>
      <c r="I150" s="77"/>
      <c r="J150" s="117"/>
      <c r="K150" s="117"/>
      <c r="L150" s="117"/>
      <c r="M150" s="117"/>
      <c r="N150" s="117"/>
      <c r="O150" s="117"/>
      <c r="P150" s="48">
        <v>2</v>
      </c>
      <c r="Q150" s="131"/>
      <c r="R150" s="75"/>
      <c r="S150" s="75"/>
      <c r="T150" s="140"/>
    </row>
    <row r="151" spans="1:20" ht="15" customHeight="1">
      <c r="A151" s="57">
        <v>43026</v>
      </c>
      <c r="B151" s="25">
        <v>1520</v>
      </c>
      <c r="C151" s="117"/>
      <c r="D151" s="68"/>
      <c r="E151" s="77"/>
      <c r="F151" s="68"/>
      <c r="G151" s="68"/>
      <c r="H151" s="68"/>
      <c r="I151" s="77"/>
      <c r="J151" s="117"/>
      <c r="K151" s="117"/>
      <c r="L151" s="117"/>
      <c r="M151" s="117"/>
      <c r="N151" s="117"/>
      <c r="O151" s="117"/>
      <c r="P151" s="47">
        <v>6</v>
      </c>
      <c r="Q151" s="131"/>
      <c r="R151" s="75"/>
      <c r="S151" s="75"/>
      <c r="T151" s="140"/>
    </row>
    <row r="152" spans="1:20">
      <c r="A152" s="57">
        <v>43027</v>
      </c>
      <c r="B152" s="25">
        <v>2018</v>
      </c>
      <c r="C152" s="117"/>
      <c r="D152" s="68"/>
      <c r="E152" s="77"/>
      <c r="F152" s="68"/>
      <c r="G152" s="68"/>
      <c r="H152" s="68"/>
      <c r="I152" s="77"/>
      <c r="J152" s="117"/>
      <c r="K152" s="117"/>
      <c r="L152" s="117"/>
      <c r="M152" s="117"/>
      <c r="N152" s="117"/>
      <c r="O152" s="117"/>
      <c r="P152" s="47">
        <v>3</v>
      </c>
      <c r="Q152" s="131"/>
      <c r="R152" s="75"/>
      <c r="S152" s="75"/>
      <c r="T152" s="140"/>
    </row>
    <row r="153" spans="1:20">
      <c r="A153" s="57">
        <v>43028</v>
      </c>
      <c r="B153" s="25">
        <v>1398</v>
      </c>
      <c r="C153" s="117"/>
      <c r="D153" s="68"/>
      <c r="E153" s="77"/>
      <c r="F153" s="68"/>
      <c r="G153" s="68"/>
      <c r="H153" s="68"/>
      <c r="I153" s="77"/>
      <c r="J153" s="117"/>
      <c r="K153" s="117"/>
      <c r="L153" s="117"/>
      <c r="M153" s="117"/>
      <c r="N153" s="117"/>
      <c r="O153" s="117"/>
      <c r="P153" s="47">
        <v>0</v>
      </c>
      <c r="Q153" s="131"/>
      <c r="R153" s="75"/>
      <c r="S153" s="75"/>
      <c r="T153" s="140"/>
    </row>
    <row r="154" spans="1:20">
      <c r="A154" s="57">
        <v>43029</v>
      </c>
      <c r="B154" s="25">
        <v>1222</v>
      </c>
      <c r="C154" s="117"/>
      <c r="D154" s="68"/>
      <c r="E154" s="77"/>
      <c r="F154" s="68"/>
      <c r="G154" s="68"/>
      <c r="H154" s="68"/>
      <c r="I154" s="77"/>
      <c r="J154" s="117"/>
      <c r="K154" s="117"/>
      <c r="L154" s="117"/>
      <c r="M154" s="117"/>
      <c r="N154" s="117"/>
      <c r="O154" s="117"/>
      <c r="P154" s="47">
        <v>0</v>
      </c>
      <c r="Q154" s="131"/>
      <c r="R154" s="75"/>
      <c r="S154" s="75"/>
      <c r="T154" s="140"/>
    </row>
    <row r="155" spans="1:20">
      <c r="A155" s="57">
        <v>43030</v>
      </c>
      <c r="B155" s="25">
        <v>1978</v>
      </c>
      <c r="C155" s="117"/>
      <c r="D155" s="68"/>
      <c r="E155" s="77"/>
      <c r="F155" s="68"/>
      <c r="G155" s="68"/>
      <c r="H155" s="68"/>
      <c r="I155" s="77"/>
      <c r="J155" s="117"/>
      <c r="K155" s="117"/>
      <c r="L155" s="117"/>
      <c r="M155" s="117"/>
      <c r="N155" s="117"/>
      <c r="O155" s="117"/>
      <c r="P155" s="47">
        <v>29</v>
      </c>
      <c r="Q155" s="131"/>
      <c r="R155" s="75"/>
      <c r="S155" s="75"/>
      <c r="T155" s="140"/>
    </row>
    <row r="156" spans="1:20">
      <c r="A156" s="57">
        <v>43031</v>
      </c>
      <c r="B156" s="25">
        <v>1760</v>
      </c>
      <c r="C156" s="21">
        <v>0.75</v>
      </c>
      <c r="D156" s="25">
        <v>1</v>
      </c>
      <c r="E156" s="24">
        <v>7</v>
      </c>
      <c r="F156" s="25">
        <v>1</v>
      </c>
      <c r="G156" s="25">
        <v>4</v>
      </c>
      <c r="H156" s="25">
        <v>3</v>
      </c>
      <c r="I156" s="24">
        <v>4.5999999999999996</v>
      </c>
      <c r="J156" s="21">
        <v>0.1</v>
      </c>
      <c r="K156" s="21">
        <v>4.2300000000000004</v>
      </c>
      <c r="L156" s="21">
        <v>6.48</v>
      </c>
      <c r="M156" s="21">
        <v>1.41</v>
      </c>
      <c r="N156" s="21">
        <v>0.14000000000000001</v>
      </c>
      <c r="O156" s="21">
        <v>5.64</v>
      </c>
      <c r="P156" s="47">
        <v>7</v>
      </c>
      <c r="Q156" s="131"/>
      <c r="R156" s="75">
        <v>43041</v>
      </c>
      <c r="S156" s="75">
        <v>43045</v>
      </c>
      <c r="T156" s="140"/>
    </row>
    <row r="157" spans="1:20">
      <c r="A157" s="57">
        <v>43032</v>
      </c>
      <c r="B157" s="25">
        <v>1464</v>
      </c>
      <c r="C157" s="117"/>
      <c r="D157" s="68"/>
      <c r="E157" s="77"/>
      <c r="F157" s="68"/>
      <c r="G157" s="68"/>
      <c r="H157" s="68"/>
      <c r="I157" s="77"/>
      <c r="J157" s="117"/>
      <c r="K157" s="117"/>
      <c r="L157" s="117"/>
      <c r="M157" s="117"/>
      <c r="N157" s="117"/>
      <c r="O157" s="117"/>
      <c r="P157" s="47">
        <v>0</v>
      </c>
      <c r="Q157" s="131"/>
      <c r="R157" s="75"/>
      <c r="S157" s="75"/>
      <c r="T157" s="140"/>
    </row>
    <row r="158" spans="1:20" ht="15" customHeight="1">
      <c r="A158" s="57">
        <v>43033</v>
      </c>
      <c r="B158" s="25">
        <v>1259</v>
      </c>
      <c r="C158" s="120"/>
      <c r="D158" s="68"/>
      <c r="E158" s="77"/>
      <c r="F158" s="68"/>
      <c r="G158" s="68"/>
      <c r="H158" s="68"/>
      <c r="I158" s="77"/>
      <c r="J158" s="120"/>
      <c r="K158" s="120"/>
      <c r="L158" s="120"/>
      <c r="M158" s="120"/>
      <c r="N158" s="120"/>
      <c r="O158" s="120"/>
      <c r="P158" s="47">
        <v>0</v>
      </c>
      <c r="Q158" s="131"/>
      <c r="R158" s="75"/>
      <c r="S158" s="75"/>
      <c r="T158" s="140"/>
    </row>
    <row r="159" spans="1:20">
      <c r="A159" s="57">
        <v>43034</v>
      </c>
      <c r="B159" s="25">
        <v>1834</v>
      </c>
      <c r="C159" s="117"/>
      <c r="D159" s="68"/>
      <c r="E159" s="77"/>
      <c r="F159" s="68"/>
      <c r="G159" s="68"/>
      <c r="H159" s="68"/>
      <c r="I159" s="77"/>
      <c r="J159" s="117"/>
      <c r="K159" s="117"/>
      <c r="L159" s="117"/>
      <c r="M159" s="117"/>
      <c r="N159" s="117"/>
      <c r="O159" s="117"/>
      <c r="P159" s="47">
        <v>0</v>
      </c>
      <c r="Q159" s="131"/>
      <c r="R159" s="75"/>
      <c r="S159" s="75"/>
      <c r="T159" s="140"/>
    </row>
    <row r="160" spans="1:20">
      <c r="A160" s="57">
        <v>43035</v>
      </c>
      <c r="B160" s="25">
        <v>1398</v>
      </c>
      <c r="C160" s="117"/>
      <c r="D160" s="68"/>
      <c r="E160" s="77"/>
      <c r="F160" s="68"/>
      <c r="G160" s="68"/>
      <c r="H160" s="68"/>
      <c r="I160" s="77"/>
      <c r="J160" s="117"/>
      <c r="K160" s="117"/>
      <c r="L160" s="117"/>
      <c r="M160" s="117"/>
      <c r="N160" s="117"/>
      <c r="O160" s="117"/>
      <c r="P160" s="47">
        <v>0</v>
      </c>
      <c r="Q160" s="131"/>
      <c r="R160" s="75"/>
      <c r="S160" s="75"/>
      <c r="T160" s="140"/>
    </row>
    <row r="161" spans="1:20">
      <c r="A161" s="57">
        <v>43036</v>
      </c>
      <c r="B161" s="25">
        <v>1169</v>
      </c>
      <c r="C161" s="117"/>
      <c r="D161" s="68"/>
      <c r="E161" s="77"/>
      <c r="F161" s="68"/>
      <c r="G161" s="68"/>
      <c r="H161" s="68"/>
      <c r="I161" s="77"/>
      <c r="J161" s="117"/>
      <c r="K161" s="117"/>
      <c r="L161" s="117"/>
      <c r="M161" s="117"/>
      <c r="N161" s="117"/>
      <c r="O161" s="117"/>
      <c r="P161" s="47">
        <v>0</v>
      </c>
      <c r="Q161" s="131"/>
      <c r="R161" s="75"/>
      <c r="S161" s="75"/>
      <c r="T161" s="140"/>
    </row>
    <row r="162" spans="1:20">
      <c r="A162" s="57">
        <v>43037</v>
      </c>
      <c r="B162" s="25">
        <v>1718</v>
      </c>
      <c r="C162" s="117"/>
      <c r="D162" s="68"/>
      <c r="E162" s="77"/>
      <c r="F162" s="68"/>
      <c r="G162" s="68"/>
      <c r="H162" s="68"/>
      <c r="I162" s="77"/>
      <c r="J162" s="117"/>
      <c r="K162" s="117"/>
      <c r="L162" s="117"/>
      <c r="M162" s="117"/>
      <c r="N162" s="117"/>
      <c r="O162" s="117"/>
      <c r="P162" s="47">
        <v>0</v>
      </c>
      <c r="Q162" s="131"/>
      <c r="R162" s="75"/>
      <c r="S162" s="75"/>
      <c r="T162" s="140"/>
    </row>
    <row r="163" spans="1:20">
      <c r="A163" s="57">
        <v>43038</v>
      </c>
      <c r="B163" s="25">
        <v>1193</v>
      </c>
      <c r="C163" s="117"/>
      <c r="D163" s="68"/>
      <c r="E163" s="77"/>
      <c r="F163" s="68"/>
      <c r="G163" s="68"/>
      <c r="H163" s="68"/>
      <c r="I163" s="77"/>
      <c r="J163" s="117"/>
      <c r="K163" s="117"/>
      <c r="L163" s="117"/>
      <c r="M163" s="117"/>
      <c r="N163" s="117"/>
      <c r="O163" s="117"/>
      <c r="P163" s="48">
        <v>0</v>
      </c>
      <c r="Q163" s="131"/>
      <c r="R163" s="75"/>
      <c r="S163" s="75"/>
      <c r="T163" s="140"/>
    </row>
    <row r="164" spans="1:20">
      <c r="A164" s="57">
        <v>43039</v>
      </c>
      <c r="B164" s="25">
        <v>1498</v>
      </c>
      <c r="C164" s="117"/>
      <c r="D164" s="68"/>
      <c r="E164" s="77"/>
      <c r="F164" s="68"/>
      <c r="G164" s="68"/>
      <c r="H164" s="68"/>
      <c r="I164" s="77"/>
      <c r="J164" s="117"/>
      <c r="K164" s="117"/>
      <c r="L164" s="117"/>
      <c r="M164" s="117"/>
      <c r="N164" s="117"/>
      <c r="O164" s="117"/>
      <c r="P164" s="47">
        <v>0</v>
      </c>
      <c r="Q164" s="131"/>
      <c r="R164" s="75"/>
      <c r="S164" s="75"/>
      <c r="T164" s="140"/>
    </row>
    <row r="165" spans="1:20" ht="15" customHeight="1">
      <c r="A165" s="57">
        <v>43040</v>
      </c>
      <c r="B165" s="25">
        <v>1216</v>
      </c>
      <c r="C165" s="117"/>
      <c r="D165" s="68"/>
      <c r="E165" s="77"/>
      <c r="F165" s="68"/>
      <c r="G165" s="68"/>
      <c r="H165" s="68"/>
      <c r="I165" s="77"/>
      <c r="J165" s="117"/>
      <c r="K165" s="117"/>
      <c r="L165" s="117"/>
      <c r="M165" s="117"/>
      <c r="N165" s="117"/>
      <c r="O165" s="117"/>
      <c r="P165" s="47">
        <v>0</v>
      </c>
      <c r="Q165" s="131"/>
      <c r="R165" s="75"/>
      <c r="S165" s="75"/>
      <c r="T165" s="140"/>
    </row>
    <row r="166" spans="1:20">
      <c r="A166" s="57">
        <v>43041</v>
      </c>
      <c r="B166" s="25">
        <v>1632</v>
      </c>
      <c r="C166" s="117"/>
      <c r="D166" s="68"/>
      <c r="E166" s="77"/>
      <c r="F166" s="68"/>
      <c r="G166" s="68"/>
      <c r="H166" s="68"/>
      <c r="I166" s="77"/>
      <c r="J166" s="117"/>
      <c r="K166" s="117"/>
      <c r="L166" s="117"/>
      <c r="M166" s="117"/>
      <c r="N166" s="117"/>
      <c r="O166" s="117"/>
      <c r="P166" s="47">
        <v>0</v>
      </c>
      <c r="Q166" s="131"/>
      <c r="R166" s="75"/>
      <c r="S166" s="75"/>
      <c r="T166" s="140"/>
    </row>
    <row r="167" spans="1:20">
      <c r="A167" s="57">
        <v>43042</v>
      </c>
      <c r="B167" s="25">
        <v>1436</v>
      </c>
      <c r="C167" s="117"/>
      <c r="D167" s="68"/>
      <c r="E167" s="77"/>
      <c r="F167" s="68"/>
      <c r="G167" s="68"/>
      <c r="H167" s="68"/>
      <c r="I167" s="77"/>
      <c r="J167" s="117"/>
      <c r="K167" s="117"/>
      <c r="L167" s="117"/>
      <c r="M167" s="117"/>
      <c r="N167" s="117"/>
      <c r="O167" s="117"/>
      <c r="P167" s="47">
        <v>0</v>
      </c>
      <c r="Q167" s="131"/>
      <c r="R167" s="75"/>
      <c r="S167" s="75"/>
      <c r="T167" s="140"/>
    </row>
    <row r="168" spans="1:20">
      <c r="A168" s="57">
        <v>43043</v>
      </c>
      <c r="B168" s="25">
        <v>1030</v>
      </c>
      <c r="C168" s="117"/>
      <c r="D168" s="68"/>
      <c r="E168" s="77"/>
      <c r="F168" s="68"/>
      <c r="G168" s="68"/>
      <c r="H168" s="68"/>
      <c r="I168" s="77"/>
      <c r="J168" s="117"/>
      <c r="K168" s="117"/>
      <c r="L168" s="117"/>
      <c r="M168" s="117"/>
      <c r="N168" s="117"/>
      <c r="O168" s="117"/>
      <c r="P168" s="47">
        <v>0</v>
      </c>
      <c r="Q168" s="131"/>
      <c r="R168" s="75"/>
      <c r="S168" s="75"/>
      <c r="T168" s="140"/>
    </row>
    <row r="169" spans="1:20">
      <c r="A169" s="57">
        <v>43044</v>
      </c>
      <c r="B169" s="25">
        <v>1664</v>
      </c>
      <c r="C169" s="117"/>
      <c r="D169" s="68"/>
      <c r="E169" s="77"/>
      <c r="F169" s="68"/>
      <c r="G169" s="68"/>
      <c r="H169" s="68"/>
      <c r="I169" s="77"/>
      <c r="J169" s="117"/>
      <c r="K169" s="117"/>
      <c r="L169" s="117"/>
      <c r="M169" s="117"/>
      <c r="N169" s="117"/>
      <c r="O169" s="117"/>
      <c r="P169" s="47">
        <v>0</v>
      </c>
      <c r="Q169" s="131"/>
      <c r="R169" s="75"/>
      <c r="S169" s="75"/>
      <c r="T169" s="140"/>
    </row>
    <row r="170" spans="1:20">
      <c r="A170" s="57">
        <v>43045</v>
      </c>
      <c r="B170" s="25">
        <v>1644</v>
      </c>
      <c r="C170" s="21">
        <v>0.96</v>
      </c>
      <c r="D170" s="25">
        <v>1</v>
      </c>
      <c r="E170" s="24">
        <v>7.2</v>
      </c>
      <c r="F170" s="25">
        <v>9</v>
      </c>
      <c r="G170" s="25">
        <v>5</v>
      </c>
      <c r="H170" s="25">
        <v>2</v>
      </c>
      <c r="I170" s="24">
        <v>6.6</v>
      </c>
      <c r="J170" s="21">
        <v>0.18</v>
      </c>
      <c r="K170" s="21">
        <v>3.01</v>
      </c>
      <c r="L170" s="21">
        <v>9.94</v>
      </c>
      <c r="M170" s="21">
        <v>1.51</v>
      </c>
      <c r="N170" s="21">
        <v>0.27</v>
      </c>
      <c r="O170" s="21">
        <v>7.53</v>
      </c>
      <c r="P170" s="47">
        <v>0</v>
      </c>
      <c r="Q170" s="131"/>
      <c r="R170" s="75">
        <v>43056</v>
      </c>
      <c r="S170" s="75">
        <v>43061</v>
      </c>
      <c r="T170" s="140"/>
    </row>
    <row r="171" spans="1:20">
      <c r="A171" s="57">
        <v>43046</v>
      </c>
      <c r="B171" s="25">
        <v>1842</v>
      </c>
      <c r="C171" s="117"/>
      <c r="D171" s="68"/>
      <c r="E171" s="77"/>
      <c r="F171" s="68"/>
      <c r="G171" s="68"/>
      <c r="H171" s="68"/>
      <c r="I171" s="77"/>
      <c r="J171" s="117"/>
      <c r="K171" s="117"/>
      <c r="L171" s="117"/>
      <c r="M171" s="117"/>
      <c r="N171" s="117"/>
      <c r="O171" s="117"/>
      <c r="P171" s="47">
        <v>38</v>
      </c>
      <c r="Q171" s="131"/>
      <c r="R171" s="75"/>
      <c r="S171" s="75"/>
      <c r="T171" s="140"/>
    </row>
    <row r="172" spans="1:20" ht="15" customHeight="1">
      <c r="A172" s="57">
        <v>43047</v>
      </c>
      <c r="B172" s="25">
        <v>1734</v>
      </c>
      <c r="C172" s="117"/>
      <c r="D172" s="68"/>
      <c r="E172" s="77"/>
      <c r="F172" s="68"/>
      <c r="G172" s="68"/>
      <c r="H172" s="68"/>
      <c r="I172" s="77"/>
      <c r="J172" s="117"/>
      <c r="K172" s="117"/>
      <c r="L172" s="117"/>
      <c r="M172" s="117"/>
      <c r="N172" s="117"/>
      <c r="O172" s="117"/>
      <c r="P172" s="47">
        <v>11</v>
      </c>
      <c r="Q172" s="131"/>
      <c r="R172" s="75"/>
      <c r="S172" s="75"/>
      <c r="T172" s="140"/>
    </row>
    <row r="173" spans="1:20">
      <c r="A173" s="57">
        <v>43048</v>
      </c>
      <c r="B173" s="25">
        <v>1644</v>
      </c>
      <c r="C173" s="117"/>
      <c r="D173" s="68"/>
      <c r="E173" s="77"/>
      <c r="F173" s="68"/>
      <c r="G173" s="68"/>
      <c r="H173" s="68"/>
      <c r="I173" s="77"/>
      <c r="J173" s="117"/>
      <c r="K173" s="117"/>
      <c r="L173" s="117"/>
      <c r="M173" s="117"/>
      <c r="N173" s="117"/>
      <c r="O173" s="117"/>
      <c r="P173" s="47">
        <v>1</v>
      </c>
      <c r="Q173" s="131"/>
      <c r="R173" s="75"/>
      <c r="S173" s="75"/>
      <c r="T173" s="140"/>
    </row>
    <row r="174" spans="1:20">
      <c r="A174" s="57">
        <v>43049</v>
      </c>
      <c r="B174" s="25">
        <v>1506</v>
      </c>
      <c r="C174" s="117"/>
      <c r="D174" s="68"/>
      <c r="E174" s="77"/>
      <c r="F174" s="68"/>
      <c r="G174" s="68"/>
      <c r="H174" s="68"/>
      <c r="I174" s="77"/>
      <c r="J174" s="117"/>
      <c r="K174" s="117"/>
      <c r="L174" s="117"/>
      <c r="M174" s="117"/>
      <c r="N174" s="117"/>
      <c r="O174" s="117"/>
      <c r="P174" s="47">
        <v>4</v>
      </c>
      <c r="Q174" s="131"/>
      <c r="R174" s="75"/>
      <c r="S174" s="75"/>
      <c r="T174" s="140"/>
    </row>
    <row r="175" spans="1:20">
      <c r="A175" s="57">
        <v>43050</v>
      </c>
      <c r="B175" s="25">
        <v>1493</v>
      </c>
      <c r="C175" s="117"/>
      <c r="D175" s="68"/>
      <c r="E175" s="77"/>
      <c r="F175" s="68"/>
      <c r="G175" s="68"/>
      <c r="H175" s="68"/>
      <c r="I175" s="77"/>
      <c r="J175" s="117"/>
      <c r="K175" s="117"/>
      <c r="L175" s="117"/>
      <c r="M175" s="117"/>
      <c r="N175" s="117"/>
      <c r="O175" s="117"/>
      <c r="P175" s="47">
        <v>6</v>
      </c>
      <c r="Q175" s="131"/>
      <c r="R175" s="75"/>
      <c r="S175" s="75"/>
      <c r="T175" s="140"/>
    </row>
    <row r="176" spans="1:20">
      <c r="A176" s="57">
        <v>43051</v>
      </c>
      <c r="B176" s="25">
        <v>1739</v>
      </c>
      <c r="C176" s="117"/>
      <c r="D176" s="68"/>
      <c r="E176" s="77"/>
      <c r="F176" s="68"/>
      <c r="G176" s="68"/>
      <c r="H176" s="68"/>
      <c r="I176" s="77"/>
      <c r="J176" s="117"/>
      <c r="K176" s="117"/>
      <c r="L176" s="117"/>
      <c r="M176" s="117"/>
      <c r="N176" s="117"/>
      <c r="O176" s="117"/>
      <c r="P176" s="47">
        <v>22</v>
      </c>
      <c r="Q176" s="131"/>
      <c r="R176" s="75"/>
      <c r="S176" s="75"/>
      <c r="T176" s="140"/>
    </row>
    <row r="177" spans="1:20">
      <c r="A177" s="57">
        <v>43052</v>
      </c>
      <c r="B177" s="25">
        <v>1746</v>
      </c>
      <c r="C177" s="117"/>
      <c r="D177" s="68"/>
      <c r="E177" s="77"/>
      <c r="F177" s="68"/>
      <c r="G177" s="68"/>
      <c r="H177" s="68"/>
      <c r="I177" s="77"/>
      <c r="J177" s="117"/>
      <c r="K177" s="117"/>
      <c r="L177" s="117"/>
      <c r="M177" s="117"/>
      <c r="N177" s="117"/>
      <c r="O177" s="117"/>
      <c r="P177" s="47">
        <v>10</v>
      </c>
      <c r="Q177" s="131"/>
      <c r="R177" s="75"/>
      <c r="S177" s="75"/>
      <c r="T177" s="140"/>
    </row>
    <row r="178" spans="1:20">
      <c r="A178" s="57">
        <v>43053</v>
      </c>
      <c r="B178" s="25">
        <v>1768</v>
      </c>
      <c r="C178" s="117"/>
      <c r="D178" s="68"/>
      <c r="E178" s="77"/>
      <c r="F178" s="68"/>
      <c r="G178" s="68"/>
      <c r="H178" s="68"/>
      <c r="I178" s="77"/>
      <c r="J178" s="117"/>
      <c r="K178" s="117"/>
      <c r="L178" s="117"/>
      <c r="M178" s="117"/>
      <c r="N178" s="117"/>
      <c r="O178" s="117"/>
      <c r="P178" s="47">
        <v>0</v>
      </c>
      <c r="Q178" s="131"/>
      <c r="R178" s="75"/>
      <c r="S178" s="75"/>
      <c r="T178" s="140"/>
    </row>
    <row r="179" spans="1:20" ht="15" customHeight="1">
      <c r="A179" s="57">
        <v>43054</v>
      </c>
      <c r="B179" s="25">
        <v>1216</v>
      </c>
      <c r="C179" s="117"/>
      <c r="D179" s="68"/>
      <c r="E179" s="77"/>
      <c r="F179" s="68"/>
      <c r="G179" s="68"/>
      <c r="H179" s="68"/>
      <c r="I179" s="77"/>
      <c r="J179" s="117"/>
      <c r="K179" s="117"/>
      <c r="L179" s="117"/>
      <c r="M179" s="117"/>
      <c r="N179" s="117"/>
      <c r="O179" s="117"/>
      <c r="P179" s="47">
        <v>0</v>
      </c>
      <c r="Q179" s="131"/>
      <c r="R179" s="75"/>
      <c r="S179" s="75"/>
      <c r="T179" s="140"/>
    </row>
    <row r="180" spans="1:20">
      <c r="A180" s="57">
        <v>43055</v>
      </c>
      <c r="B180" s="25">
        <v>1696</v>
      </c>
      <c r="C180" s="117"/>
      <c r="D180" s="68"/>
      <c r="E180" s="77"/>
      <c r="F180" s="68"/>
      <c r="G180" s="68"/>
      <c r="H180" s="68"/>
      <c r="I180" s="77"/>
      <c r="J180" s="117"/>
      <c r="K180" s="117"/>
      <c r="L180" s="117"/>
      <c r="M180" s="117"/>
      <c r="N180" s="117"/>
      <c r="O180" s="117"/>
      <c r="P180" s="47">
        <v>0</v>
      </c>
      <c r="Q180" s="131"/>
      <c r="R180" s="75"/>
      <c r="S180" s="75"/>
      <c r="T180" s="140"/>
    </row>
    <row r="181" spans="1:20">
      <c r="A181" s="57">
        <v>43056</v>
      </c>
      <c r="B181" s="25">
        <v>1355</v>
      </c>
      <c r="C181" s="117"/>
      <c r="D181" s="68"/>
      <c r="E181" s="77"/>
      <c r="F181" s="68"/>
      <c r="G181" s="68"/>
      <c r="H181" s="68"/>
      <c r="I181" s="77"/>
      <c r="J181" s="117"/>
      <c r="K181" s="117"/>
      <c r="L181" s="117"/>
      <c r="M181" s="117"/>
      <c r="N181" s="117"/>
      <c r="O181" s="117"/>
      <c r="P181" s="47">
        <v>0</v>
      </c>
      <c r="Q181" s="131"/>
      <c r="R181" s="75"/>
      <c r="S181" s="75"/>
      <c r="T181" s="140"/>
    </row>
    <row r="182" spans="1:20">
      <c r="A182" s="57">
        <v>43057</v>
      </c>
      <c r="B182" s="25">
        <v>1255</v>
      </c>
      <c r="C182" s="117"/>
      <c r="D182" s="68"/>
      <c r="E182" s="77"/>
      <c r="F182" s="68"/>
      <c r="G182" s="68"/>
      <c r="H182" s="68"/>
      <c r="I182" s="77"/>
      <c r="J182" s="117"/>
      <c r="K182" s="117"/>
      <c r="L182" s="117"/>
      <c r="M182" s="117"/>
      <c r="N182" s="117"/>
      <c r="O182" s="117"/>
      <c r="P182" s="47">
        <v>0</v>
      </c>
      <c r="Q182" s="131"/>
      <c r="R182" s="75"/>
      <c r="S182" s="75"/>
      <c r="T182" s="140"/>
    </row>
    <row r="183" spans="1:20">
      <c r="A183" s="57">
        <v>43058</v>
      </c>
      <c r="B183" s="25">
        <v>1096</v>
      </c>
      <c r="C183" s="117"/>
      <c r="D183" s="68"/>
      <c r="E183" s="77"/>
      <c r="F183" s="68"/>
      <c r="G183" s="68"/>
      <c r="H183" s="68"/>
      <c r="I183" s="77"/>
      <c r="J183" s="117"/>
      <c r="K183" s="117"/>
      <c r="L183" s="117"/>
      <c r="M183" s="117"/>
      <c r="N183" s="117"/>
      <c r="O183" s="117"/>
      <c r="P183" s="47">
        <v>0</v>
      </c>
      <c r="Q183" s="131"/>
      <c r="R183" s="75"/>
      <c r="S183" s="75"/>
      <c r="T183" s="140"/>
    </row>
    <row r="184" spans="1:20">
      <c r="A184" s="57">
        <v>43059</v>
      </c>
      <c r="B184" s="25">
        <v>1621</v>
      </c>
      <c r="C184" s="21">
        <v>0.56999999999999995</v>
      </c>
      <c r="D184" s="25">
        <v>1</v>
      </c>
      <c r="E184" s="24">
        <v>6.9</v>
      </c>
      <c r="F184" s="25">
        <v>1</v>
      </c>
      <c r="G184" s="25">
        <v>2</v>
      </c>
      <c r="H184" s="25">
        <v>2</v>
      </c>
      <c r="I184" s="24">
        <v>3.4</v>
      </c>
      <c r="J184" s="21">
        <v>0.12</v>
      </c>
      <c r="K184" s="21">
        <v>1.37</v>
      </c>
      <c r="L184" s="21">
        <v>4.67</v>
      </c>
      <c r="M184" s="21">
        <v>1.37</v>
      </c>
      <c r="N184" s="21">
        <v>0.16</v>
      </c>
      <c r="O184" s="21">
        <v>2.75</v>
      </c>
      <c r="P184" s="47">
        <v>2</v>
      </c>
      <c r="Q184" s="131"/>
      <c r="R184" s="75">
        <v>43068</v>
      </c>
      <c r="S184" s="75">
        <v>43081</v>
      </c>
      <c r="T184" s="140"/>
    </row>
    <row r="185" spans="1:20">
      <c r="A185" s="57">
        <v>43060</v>
      </c>
      <c r="B185" s="25">
        <v>1088</v>
      </c>
      <c r="C185" s="117"/>
      <c r="D185" s="68"/>
      <c r="E185" s="77"/>
      <c r="F185" s="68"/>
      <c r="G185" s="68"/>
      <c r="H185" s="68"/>
      <c r="I185" s="77"/>
      <c r="J185" s="117"/>
      <c r="K185" s="117"/>
      <c r="L185" s="117"/>
      <c r="M185" s="117"/>
      <c r="N185" s="117"/>
      <c r="O185" s="117"/>
      <c r="P185" s="47">
        <v>3</v>
      </c>
      <c r="Q185" s="131"/>
      <c r="R185" s="75"/>
      <c r="S185" s="75"/>
      <c r="T185" s="140"/>
    </row>
    <row r="186" spans="1:20" ht="15" customHeight="1">
      <c r="A186" s="57">
        <v>43061</v>
      </c>
      <c r="B186" s="25">
        <v>1235</v>
      </c>
      <c r="C186" s="117"/>
      <c r="D186" s="68"/>
      <c r="E186" s="77"/>
      <c r="F186" s="68"/>
      <c r="G186" s="68"/>
      <c r="H186" s="68"/>
      <c r="I186" s="77"/>
      <c r="J186" s="117"/>
      <c r="K186" s="117"/>
      <c r="L186" s="117"/>
      <c r="M186" s="117"/>
      <c r="N186" s="117"/>
      <c r="O186" s="117"/>
      <c r="P186" s="47">
        <v>0</v>
      </c>
      <c r="Q186" s="131"/>
      <c r="R186" s="75"/>
      <c r="S186" s="75"/>
      <c r="T186" s="140"/>
    </row>
    <row r="187" spans="1:20">
      <c r="A187" s="57">
        <v>43062</v>
      </c>
      <c r="B187" s="25">
        <v>1659</v>
      </c>
      <c r="C187" s="117"/>
      <c r="D187" s="68"/>
      <c r="E187" s="77"/>
      <c r="F187" s="68"/>
      <c r="G187" s="68"/>
      <c r="H187" s="68"/>
      <c r="I187" s="77"/>
      <c r="J187" s="117"/>
      <c r="K187" s="117"/>
      <c r="L187" s="117"/>
      <c r="M187" s="117"/>
      <c r="N187" s="117"/>
      <c r="O187" s="117"/>
      <c r="P187" s="47">
        <v>3</v>
      </c>
      <c r="Q187" s="131"/>
      <c r="R187" s="75"/>
      <c r="S187" s="75"/>
      <c r="T187" s="140"/>
    </row>
    <row r="188" spans="1:20">
      <c r="A188" s="57">
        <v>43063</v>
      </c>
      <c r="B188" s="25">
        <v>1174</v>
      </c>
      <c r="C188" s="117"/>
      <c r="D188" s="68"/>
      <c r="E188" s="77"/>
      <c r="F188" s="68"/>
      <c r="G188" s="68"/>
      <c r="H188" s="68"/>
      <c r="I188" s="77"/>
      <c r="J188" s="117"/>
      <c r="K188" s="117"/>
      <c r="L188" s="117"/>
      <c r="M188" s="117"/>
      <c r="N188" s="117"/>
      <c r="O188" s="117"/>
      <c r="P188" s="47">
        <v>0</v>
      </c>
      <c r="Q188" s="131"/>
      <c r="R188" s="75"/>
      <c r="S188" s="75"/>
      <c r="T188" s="140"/>
    </row>
    <row r="189" spans="1:20">
      <c r="A189" s="57">
        <v>43064</v>
      </c>
      <c r="B189" s="25">
        <v>1023</v>
      </c>
      <c r="C189" s="117"/>
      <c r="D189" s="68"/>
      <c r="E189" s="77"/>
      <c r="F189" s="68"/>
      <c r="G189" s="68"/>
      <c r="H189" s="68"/>
      <c r="I189" s="77"/>
      <c r="J189" s="117"/>
      <c r="K189" s="117"/>
      <c r="L189" s="117"/>
      <c r="M189" s="117"/>
      <c r="N189" s="117"/>
      <c r="O189" s="117"/>
      <c r="P189" s="47">
        <v>4</v>
      </c>
      <c r="Q189" s="131"/>
      <c r="R189" s="75"/>
      <c r="S189" s="75"/>
      <c r="T189" s="140"/>
    </row>
    <row r="190" spans="1:20">
      <c r="A190" s="57">
        <v>43065</v>
      </c>
      <c r="B190" s="25">
        <v>1043</v>
      </c>
      <c r="C190" s="117"/>
      <c r="D190" s="68"/>
      <c r="E190" s="77"/>
      <c r="F190" s="68"/>
      <c r="G190" s="68"/>
      <c r="H190" s="68"/>
      <c r="I190" s="77"/>
      <c r="J190" s="117"/>
      <c r="K190" s="117"/>
      <c r="L190" s="117"/>
      <c r="M190" s="117"/>
      <c r="N190" s="117"/>
      <c r="O190" s="117"/>
      <c r="P190" s="47">
        <v>0</v>
      </c>
      <c r="Q190" s="131"/>
      <c r="R190" s="75"/>
      <c r="S190" s="75"/>
      <c r="T190" s="140"/>
    </row>
    <row r="191" spans="1:20">
      <c r="A191" s="57">
        <v>43066</v>
      </c>
      <c r="B191" s="25">
        <v>1116</v>
      </c>
      <c r="C191" s="117"/>
      <c r="D191" s="68"/>
      <c r="E191" s="77"/>
      <c r="F191" s="68"/>
      <c r="G191" s="68"/>
      <c r="H191" s="68"/>
      <c r="I191" s="77"/>
      <c r="J191" s="117"/>
      <c r="K191" s="117"/>
      <c r="L191" s="117"/>
      <c r="M191" s="117"/>
      <c r="N191" s="117"/>
      <c r="O191" s="117"/>
      <c r="P191" s="47">
        <v>0</v>
      </c>
      <c r="Q191" s="131"/>
      <c r="R191" s="75"/>
      <c r="S191" s="75"/>
      <c r="T191" s="140"/>
    </row>
    <row r="192" spans="1:20">
      <c r="A192" s="57">
        <v>43067</v>
      </c>
      <c r="B192" s="25">
        <v>1300</v>
      </c>
      <c r="C192" s="117"/>
      <c r="D192" s="68"/>
      <c r="E192" s="77"/>
      <c r="F192" s="68"/>
      <c r="G192" s="68"/>
      <c r="H192" s="68"/>
      <c r="I192" s="77"/>
      <c r="J192" s="117"/>
      <c r="K192" s="117"/>
      <c r="L192" s="117"/>
      <c r="M192" s="117"/>
      <c r="N192" s="117"/>
      <c r="O192" s="117"/>
      <c r="P192" s="47">
        <v>2</v>
      </c>
      <c r="Q192" s="131"/>
      <c r="R192" s="75"/>
      <c r="S192" s="75"/>
      <c r="T192" s="140"/>
    </row>
    <row r="193" spans="1:20" ht="15" customHeight="1">
      <c r="A193" s="57">
        <v>43068</v>
      </c>
      <c r="B193" s="25">
        <v>1784</v>
      </c>
      <c r="C193" s="117"/>
      <c r="D193" s="68"/>
      <c r="E193" s="77"/>
      <c r="F193" s="68"/>
      <c r="G193" s="68"/>
      <c r="H193" s="68"/>
      <c r="I193" s="77"/>
      <c r="J193" s="117"/>
      <c r="K193" s="117"/>
      <c r="L193" s="117"/>
      <c r="M193" s="117"/>
      <c r="N193" s="117"/>
      <c r="O193" s="117"/>
      <c r="P193" s="47">
        <v>0</v>
      </c>
      <c r="Q193" s="131"/>
      <c r="R193" s="75"/>
      <c r="S193" s="75"/>
      <c r="T193" s="140"/>
    </row>
    <row r="194" spans="1:20">
      <c r="A194" s="57">
        <v>43069</v>
      </c>
      <c r="B194" s="25">
        <v>999</v>
      </c>
      <c r="C194" s="117"/>
      <c r="D194" s="68"/>
      <c r="E194" s="77"/>
      <c r="F194" s="68"/>
      <c r="G194" s="68"/>
      <c r="H194" s="68"/>
      <c r="I194" s="77"/>
      <c r="J194" s="117"/>
      <c r="K194" s="117"/>
      <c r="L194" s="117"/>
      <c r="M194" s="117"/>
      <c r="N194" s="117"/>
      <c r="O194" s="117"/>
      <c r="P194" s="47">
        <v>0</v>
      </c>
      <c r="Q194" s="131"/>
      <c r="R194" s="75"/>
      <c r="S194" s="75"/>
      <c r="T194" s="140"/>
    </row>
    <row r="195" spans="1:20">
      <c r="A195" s="57">
        <v>43070</v>
      </c>
      <c r="B195" s="25">
        <v>1361</v>
      </c>
      <c r="C195" s="117"/>
      <c r="D195" s="68"/>
      <c r="E195" s="77"/>
      <c r="F195" s="68"/>
      <c r="G195" s="68"/>
      <c r="H195" s="68"/>
      <c r="I195" s="77"/>
      <c r="J195" s="117"/>
      <c r="K195" s="117"/>
      <c r="L195" s="117"/>
      <c r="M195" s="117"/>
      <c r="N195" s="117"/>
      <c r="O195" s="117"/>
      <c r="P195" s="47">
        <v>9</v>
      </c>
      <c r="Q195" s="131"/>
      <c r="R195" s="75"/>
      <c r="S195" s="75"/>
      <c r="T195" s="140"/>
    </row>
    <row r="196" spans="1:20">
      <c r="A196" s="57">
        <v>43071</v>
      </c>
      <c r="B196" s="25">
        <v>1526</v>
      </c>
      <c r="C196" s="117"/>
      <c r="D196" s="68"/>
      <c r="E196" s="77"/>
      <c r="F196" s="68"/>
      <c r="G196" s="68"/>
      <c r="H196" s="68"/>
      <c r="I196" s="77"/>
      <c r="J196" s="117"/>
      <c r="K196" s="117"/>
      <c r="L196" s="117"/>
      <c r="M196" s="117"/>
      <c r="N196" s="117"/>
      <c r="O196" s="117"/>
      <c r="P196" s="47">
        <v>25</v>
      </c>
      <c r="Q196" s="131"/>
      <c r="R196" s="75"/>
      <c r="S196" s="75"/>
      <c r="T196" s="140"/>
    </row>
    <row r="197" spans="1:20">
      <c r="A197" s="57">
        <v>43072</v>
      </c>
      <c r="B197" s="25">
        <v>1071</v>
      </c>
      <c r="C197" s="117"/>
      <c r="D197" s="68"/>
      <c r="E197" s="77"/>
      <c r="F197" s="68"/>
      <c r="G197" s="68"/>
      <c r="H197" s="68"/>
      <c r="I197" s="77"/>
      <c r="J197" s="117"/>
      <c r="K197" s="117"/>
      <c r="L197" s="117"/>
      <c r="M197" s="117"/>
      <c r="N197" s="117"/>
      <c r="O197" s="117"/>
      <c r="P197" s="47">
        <v>0</v>
      </c>
      <c r="Q197" s="131"/>
      <c r="R197" s="75"/>
      <c r="S197" s="75"/>
      <c r="T197" s="140"/>
    </row>
    <row r="198" spans="1:20">
      <c r="A198" s="57">
        <v>43073</v>
      </c>
      <c r="B198" s="25">
        <v>724</v>
      </c>
      <c r="C198" s="21">
        <v>0.55000000000000004</v>
      </c>
      <c r="D198" s="25">
        <v>1</v>
      </c>
      <c r="E198" s="24">
        <v>6.9</v>
      </c>
      <c r="F198" s="25">
        <v>2</v>
      </c>
      <c r="G198" s="25">
        <v>4</v>
      </c>
      <c r="H198" s="25">
        <v>2</v>
      </c>
      <c r="I198" s="24">
        <v>3.9</v>
      </c>
      <c r="J198" s="21">
        <v>0.09</v>
      </c>
      <c r="K198" s="21">
        <v>1.88</v>
      </c>
      <c r="L198" s="21">
        <v>7.32</v>
      </c>
      <c r="M198" s="21">
        <v>1.88</v>
      </c>
      <c r="N198" s="21">
        <v>0.17</v>
      </c>
      <c r="O198" s="21">
        <v>7.5</v>
      </c>
      <c r="P198" s="47">
        <v>4</v>
      </c>
      <c r="Q198" s="131"/>
      <c r="R198" s="75">
        <v>43083</v>
      </c>
      <c r="S198" s="75">
        <v>43083</v>
      </c>
      <c r="T198" s="140"/>
    </row>
    <row r="199" spans="1:20">
      <c r="A199" s="57">
        <v>43074</v>
      </c>
      <c r="B199" s="25">
        <v>1249</v>
      </c>
      <c r="C199" s="117"/>
      <c r="D199" s="68"/>
      <c r="E199" s="77"/>
      <c r="F199" s="68"/>
      <c r="G199" s="68"/>
      <c r="H199" s="68"/>
      <c r="I199" s="77"/>
      <c r="J199" s="117"/>
      <c r="K199" s="117"/>
      <c r="L199" s="117"/>
      <c r="M199" s="117"/>
      <c r="N199" s="117"/>
      <c r="O199" s="117"/>
      <c r="P199" s="47">
        <v>0</v>
      </c>
      <c r="Q199" s="131"/>
      <c r="R199" s="75"/>
      <c r="S199" s="75"/>
      <c r="T199" s="140"/>
    </row>
    <row r="200" spans="1:20" ht="15" customHeight="1">
      <c r="A200" s="57">
        <v>43075</v>
      </c>
      <c r="B200" s="25">
        <v>2035</v>
      </c>
      <c r="C200" s="117"/>
      <c r="D200" s="68"/>
      <c r="E200" s="77"/>
      <c r="F200" s="68"/>
      <c r="G200" s="68"/>
      <c r="H200" s="68"/>
      <c r="I200" s="77"/>
      <c r="J200" s="117"/>
      <c r="K200" s="117"/>
      <c r="L200" s="117"/>
      <c r="M200" s="117"/>
      <c r="N200" s="117"/>
      <c r="O200" s="117"/>
      <c r="P200" s="47">
        <v>2</v>
      </c>
      <c r="Q200" s="131"/>
      <c r="R200" s="75"/>
      <c r="S200" s="75"/>
      <c r="T200" s="140"/>
    </row>
    <row r="201" spans="1:20">
      <c r="A201" s="57">
        <v>43076</v>
      </c>
      <c r="B201" s="25">
        <v>1507</v>
      </c>
      <c r="C201" s="117"/>
      <c r="D201" s="68"/>
      <c r="E201" s="77"/>
      <c r="F201" s="68"/>
      <c r="G201" s="68"/>
      <c r="H201" s="68"/>
      <c r="I201" s="77"/>
      <c r="J201" s="117"/>
      <c r="K201" s="117"/>
      <c r="L201" s="117"/>
      <c r="M201" s="117"/>
      <c r="N201" s="117"/>
      <c r="O201" s="117"/>
      <c r="P201" s="47">
        <v>19</v>
      </c>
      <c r="Q201" s="131"/>
      <c r="R201" s="75"/>
      <c r="S201" s="75"/>
      <c r="T201" s="140"/>
    </row>
    <row r="202" spans="1:20">
      <c r="A202" s="57">
        <v>43077</v>
      </c>
      <c r="B202" s="25">
        <v>1806</v>
      </c>
      <c r="C202" s="117"/>
      <c r="D202" s="68"/>
      <c r="E202" s="77"/>
      <c r="F202" s="68"/>
      <c r="G202" s="68"/>
      <c r="H202" s="68"/>
      <c r="I202" s="77"/>
      <c r="J202" s="117"/>
      <c r="K202" s="117"/>
      <c r="L202" s="117"/>
      <c r="M202" s="117"/>
      <c r="N202" s="117"/>
      <c r="O202" s="117"/>
      <c r="P202" s="47">
        <v>0</v>
      </c>
      <c r="Q202" s="131"/>
      <c r="R202" s="75"/>
      <c r="S202" s="75"/>
      <c r="T202" s="140"/>
    </row>
    <row r="203" spans="1:20">
      <c r="A203" s="57">
        <v>43078</v>
      </c>
      <c r="B203" s="25">
        <v>978</v>
      </c>
      <c r="C203" s="117"/>
      <c r="D203" s="68"/>
      <c r="E203" s="77"/>
      <c r="F203" s="68"/>
      <c r="G203" s="68"/>
      <c r="H203" s="68"/>
      <c r="I203" s="77"/>
      <c r="J203" s="117"/>
      <c r="K203" s="117"/>
      <c r="L203" s="117"/>
      <c r="M203" s="117"/>
      <c r="N203" s="117"/>
      <c r="O203" s="117"/>
      <c r="P203" s="47">
        <v>0</v>
      </c>
      <c r="Q203" s="131"/>
      <c r="R203" s="75"/>
      <c r="S203" s="75"/>
      <c r="T203" s="140"/>
    </row>
    <row r="204" spans="1:20">
      <c r="A204" s="57">
        <v>43079</v>
      </c>
      <c r="B204" s="25">
        <v>1741</v>
      </c>
      <c r="C204" s="117"/>
      <c r="D204" s="68"/>
      <c r="E204" s="77"/>
      <c r="F204" s="68"/>
      <c r="G204" s="68"/>
      <c r="H204" s="68"/>
      <c r="I204" s="77"/>
      <c r="J204" s="117"/>
      <c r="K204" s="117"/>
      <c r="L204" s="117"/>
      <c r="M204" s="117"/>
      <c r="N204" s="117"/>
      <c r="O204" s="117"/>
      <c r="P204" s="47">
        <v>0</v>
      </c>
      <c r="Q204" s="131"/>
      <c r="R204" s="75"/>
      <c r="S204" s="75"/>
      <c r="T204" s="140"/>
    </row>
    <row r="205" spans="1:20">
      <c r="A205" s="57">
        <v>43080</v>
      </c>
      <c r="B205" s="25">
        <v>1125</v>
      </c>
      <c r="C205" s="117"/>
      <c r="D205" s="68"/>
      <c r="E205" s="77"/>
      <c r="F205" s="68"/>
      <c r="G205" s="68"/>
      <c r="H205" s="68"/>
      <c r="I205" s="77"/>
      <c r="J205" s="117"/>
      <c r="K205" s="117"/>
      <c r="L205" s="117"/>
      <c r="M205" s="117"/>
      <c r="N205" s="117"/>
      <c r="O205" s="117"/>
      <c r="P205" s="47">
        <v>3</v>
      </c>
      <c r="Q205" s="131"/>
      <c r="R205" s="75"/>
      <c r="S205" s="75"/>
      <c r="T205" s="140"/>
    </row>
    <row r="206" spans="1:20">
      <c r="A206" s="57">
        <v>43081</v>
      </c>
      <c r="B206" s="25">
        <v>1586</v>
      </c>
      <c r="C206" s="117"/>
      <c r="D206" s="117"/>
      <c r="E206" s="117"/>
      <c r="F206" s="117"/>
      <c r="G206" s="117"/>
      <c r="H206" s="117"/>
      <c r="I206" s="117"/>
      <c r="J206" s="117"/>
      <c r="K206" s="117"/>
      <c r="L206" s="117"/>
      <c r="M206" s="117"/>
      <c r="N206" s="117"/>
      <c r="O206" s="117"/>
      <c r="P206" s="47">
        <v>0</v>
      </c>
      <c r="Q206" s="131"/>
      <c r="R206" s="75"/>
      <c r="S206" s="75"/>
      <c r="T206" s="140"/>
    </row>
    <row r="207" spans="1:20" ht="15" customHeight="1">
      <c r="A207" s="57">
        <v>43082</v>
      </c>
      <c r="B207" s="25">
        <v>1229</v>
      </c>
      <c r="C207" s="120"/>
      <c r="D207" s="120"/>
      <c r="E207" s="120"/>
      <c r="F207" s="120"/>
      <c r="G207" s="120"/>
      <c r="H207" s="120"/>
      <c r="I207" s="120"/>
      <c r="J207" s="120"/>
      <c r="K207" s="120"/>
      <c r="L207" s="120"/>
      <c r="M207" s="120"/>
      <c r="N207" s="120"/>
      <c r="O207" s="120"/>
      <c r="P207" s="47">
        <v>0</v>
      </c>
      <c r="Q207" s="131"/>
      <c r="R207" s="75"/>
      <c r="S207" s="75"/>
      <c r="T207" s="140"/>
    </row>
    <row r="208" spans="1:20">
      <c r="A208" s="57">
        <v>43083</v>
      </c>
      <c r="B208" s="25">
        <v>1079</v>
      </c>
      <c r="C208" s="120"/>
      <c r="D208" s="120"/>
      <c r="E208" s="120"/>
      <c r="F208" s="120"/>
      <c r="G208" s="120"/>
      <c r="H208" s="120"/>
      <c r="I208" s="120"/>
      <c r="J208" s="120"/>
      <c r="K208" s="120"/>
      <c r="L208" s="120"/>
      <c r="M208" s="120"/>
      <c r="N208" s="120"/>
      <c r="O208" s="120"/>
      <c r="P208" s="47">
        <v>0</v>
      </c>
      <c r="Q208" s="131"/>
      <c r="R208" s="75"/>
      <c r="S208" s="75"/>
      <c r="T208" s="140"/>
    </row>
    <row r="209" spans="1:20">
      <c r="A209" s="57">
        <v>43084</v>
      </c>
      <c r="B209" s="25">
        <v>1441</v>
      </c>
      <c r="C209" s="117"/>
      <c r="D209" s="117"/>
      <c r="E209" s="117"/>
      <c r="F209" s="117"/>
      <c r="G209" s="117"/>
      <c r="H209" s="117"/>
      <c r="I209" s="117"/>
      <c r="J209" s="117"/>
      <c r="K209" s="117"/>
      <c r="L209" s="117"/>
      <c r="M209" s="117"/>
      <c r="N209" s="117"/>
      <c r="O209" s="117"/>
      <c r="P209" s="47">
        <v>0</v>
      </c>
      <c r="Q209" s="131"/>
      <c r="R209" s="75"/>
      <c r="S209" s="75"/>
      <c r="T209" s="140"/>
    </row>
    <row r="210" spans="1:20" ht="15" customHeight="1">
      <c r="A210" s="57">
        <v>43085</v>
      </c>
      <c r="B210" s="25">
        <v>1273</v>
      </c>
      <c r="C210" s="117"/>
      <c r="D210" s="117"/>
      <c r="E210" s="117"/>
      <c r="F210" s="117"/>
      <c r="G210" s="117"/>
      <c r="H210" s="117"/>
      <c r="I210" s="117"/>
      <c r="J210" s="117"/>
      <c r="K210" s="117"/>
      <c r="L210" s="117"/>
      <c r="M210" s="117"/>
      <c r="N210" s="117"/>
      <c r="O210" s="117"/>
      <c r="P210" s="47">
        <v>0</v>
      </c>
      <c r="Q210" s="131"/>
      <c r="R210" s="75"/>
      <c r="S210" s="75"/>
      <c r="T210" s="140"/>
    </row>
    <row r="211" spans="1:20">
      <c r="A211" s="57">
        <v>43086</v>
      </c>
      <c r="B211" s="25">
        <v>1446</v>
      </c>
      <c r="C211" s="117"/>
      <c r="D211" s="117"/>
      <c r="E211" s="117"/>
      <c r="F211" s="117"/>
      <c r="G211" s="117"/>
      <c r="H211" s="117"/>
      <c r="I211" s="117"/>
      <c r="J211" s="117"/>
      <c r="K211" s="117"/>
      <c r="L211" s="117"/>
      <c r="M211" s="117"/>
      <c r="N211" s="117"/>
      <c r="O211" s="117"/>
      <c r="P211" s="47">
        <v>0</v>
      </c>
      <c r="Q211" s="131"/>
      <c r="R211" s="75"/>
      <c r="S211" s="75"/>
      <c r="T211" s="140"/>
    </row>
    <row r="212" spans="1:20">
      <c r="A212" s="57">
        <v>43087</v>
      </c>
      <c r="B212" s="25">
        <v>1231</v>
      </c>
      <c r="C212" s="21">
        <v>0.52</v>
      </c>
      <c r="D212" s="25">
        <v>1</v>
      </c>
      <c r="E212" s="24">
        <v>6.8</v>
      </c>
      <c r="F212" s="25" t="s">
        <v>42</v>
      </c>
      <c r="G212" s="25">
        <v>5</v>
      </c>
      <c r="H212" s="25">
        <v>2</v>
      </c>
      <c r="I212" s="24">
        <v>3.9</v>
      </c>
      <c r="J212" s="21">
        <v>0.06</v>
      </c>
      <c r="K212" s="21">
        <v>2.4500000000000002</v>
      </c>
      <c r="L212" s="21">
        <v>4.79</v>
      </c>
      <c r="M212" s="21">
        <v>1.23</v>
      </c>
      <c r="N212" s="21">
        <v>0.02</v>
      </c>
      <c r="O212" s="21">
        <v>6.14</v>
      </c>
      <c r="P212" s="47">
        <v>0</v>
      </c>
      <c r="Q212" s="131"/>
      <c r="R212" s="75">
        <v>43109</v>
      </c>
      <c r="S212" s="75">
        <v>43109</v>
      </c>
      <c r="T212" s="140"/>
    </row>
    <row r="213" spans="1:20">
      <c r="A213" s="57">
        <v>43088</v>
      </c>
      <c r="B213" s="25">
        <v>1243</v>
      </c>
      <c r="C213" s="117"/>
      <c r="D213" s="68"/>
      <c r="E213" s="77"/>
      <c r="F213" s="68"/>
      <c r="G213" s="68"/>
      <c r="H213" s="68"/>
      <c r="I213" s="77"/>
      <c r="J213" s="117"/>
      <c r="K213" s="117"/>
      <c r="L213" s="117"/>
      <c r="M213" s="117"/>
      <c r="N213" s="117"/>
      <c r="O213" s="117"/>
      <c r="P213" s="47">
        <v>0</v>
      </c>
      <c r="Q213" s="131"/>
      <c r="R213" s="75"/>
      <c r="S213" s="75"/>
      <c r="T213" s="140"/>
    </row>
    <row r="214" spans="1:20" ht="15" customHeight="1">
      <c r="A214" s="57">
        <v>43089</v>
      </c>
      <c r="B214" s="25">
        <v>1389</v>
      </c>
      <c r="C214" s="117"/>
      <c r="D214" s="68"/>
      <c r="E214" s="77"/>
      <c r="F214" s="68"/>
      <c r="G214" s="68"/>
      <c r="H214" s="68"/>
      <c r="I214" s="77"/>
      <c r="J214" s="117"/>
      <c r="K214" s="117"/>
      <c r="L214" s="117"/>
      <c r="M214" s="117"/>
      <c r="N214" s="117"/>
      <c r="O214" s="117"/>
      <c r="P214" s="47">
        <v>0</v>
      </c>
      <c r="Q214" s="131"/>
      <c r="R214" s="75"/>
      <c r="S214" s="75"/>
      <c r="T214" s="140"/>
    </row>
    <row r="215" spans="1:20">
      <c r="A215" s="57">
        <v>43090</v>
      </c>
      <c r="B215" s="25">
        <v>1368</v>
      </c>
      <c r="C215" s="117"/>
      <c r="D215" s="68"/>
      <c r="E215" s="77"/>
      <c r="F215" s="68"/>
      <c r="G215" s="68"/>
      <c r="H215" s="68"/>
      <c r="I215" s="77"/>
      <c r="J215" s="117"/>
      <c r="K215" s="117"/>
      <c r="L215" s="117"/>
      <c r="M215" s="117"/>
      <c r="N215" s="117"/>
      <c r="O215" s="117"/>
      <c r="P215" s="47">
        <v>0</v>
      </c>
      <c r="Q215" s="131"/>
      <c r="R215" s="75"/>
      <c r="S215" s="75"/>
      <c r="T215" s="140"/>
    </row>
    <row r="216" spans="1:20">
      <c r="A216" s="57">
        <v>43091</v>
      </c>
      <c r="B216" s="25">
        <v>1489</v>
      </c>
      <c r="C216" s="117"/>
      <c r="D216" s="68"/>
      <c r="E216" s="77"/>
      <c r="F216" s="68"/>
      <c r="G216" s="68"/>
      <c r="H216" s="68"/>
      <c r="I216" s="77"/>
      <c r="J216" s="117"/>
      <c r="K216" s="117"/>
      <c r="L216" s="117"/>
      <c r="M216" s="117"/>
      <c r="N216" s="117"/>
      <c r="O216" s="117"/>
      <c r="P216" s="47">
        <v>0</v>
      </c>
      <c r="Q216" s="131"/>
      <c r="R216" s="75"/>
      <c r="S216" s="75"/>
      <c r="T216" s="140"/>
    </row>
    <row r="217" spans="1:20">
      <c r="A217" s="57">
        <v>43092</v>
      </c>
      <c r="B217" s="25">
        <v>1421</v>
      </c>
      <c r="C217" s="117"/>
      <c r="D217" s="68"/>
      <c r="E217" s="77"/>
      <c r="F217" s="68"/>
      <c r="G217" s="68"/>
      <c r="H217" s="68"/>
      <c r="I217" s="77"/>
      <c r="J217" s="117"/>
      <c r="K217" s="117"/>
      <c r="L217" s="117"/>
      <c r="M217" s="117"/>
      <c r="N217" s="117"/>
      <c r="O217" s="117"/>
      <c r="P217" s="47">
        <v>33</v>
      </c>
      <c r="Q217" s="131"/>
      <c r="R217" s="75"/>
      <c r="S217" s="75"/>
      <c r="T217" s="140"/>
    </row>
    <row r="218" spans="1:20">
      <c r="A218" s="57">
        <v>43093</v>
      </c>
      <c r="B218" s="25">
        <v>1586</v>
      </c>
      <c r="C218" s="117"/>
      <c r="D218" s="68"/>
      <c r="E218" s="77"/>
      <c r="F218" s="68"/>
      <c r="G218" s="68"/>
      <c r="H218" s="68"/>
      <c r="I218" s="77"/>
      <c r="J218" s="117"/>
      <c r="K218" s="117"/>
      <c r="L218" s="117"/>
      <c r="M218" s="117"/>
      <c r="N218" s="117"/>
      <c r="O218" s="117"/>
      <c r="P218" s="47">
        <v>0</v>
      </c>
      <c r="Q218" s="131"/>
      <c r="R218" s="75"/>
      <c r="S218" s="75"/>
      <c r="T218" s="140"/>
    </row>
    <row r="219" spans="1:20">
      <c r="A219" s="57">
        <v>43094</v>
      </c>
      <c r="B219" s="25">
        <v>935</v>
      </c>
      <c r="C219" s="117"/>
      <c r="D219" s="68"/>
      <c r="E219" s="77"/>
      <c r="F219" s="68"/>
      <c r="G219" s="68"/>
      <c r="H219" s="68"/>
      <c r="I219" s="77"/>
      <c r="J219" s="117"/>
      <c r="K219" s="117"/>
      <c r="L219" s="117"/>
      <c r="M219" s="117"/>
      <c r="N219" s="117"/>
      <c r="O219" s="117"/>
      <c r="P219" s="47">
        <v>0</v>
      </c>
      <c r="Q219" s="131"/>
      <c r="R219" s="75"/>
      <c r="S219" s="75"/>
      <c r="T219" s="140"/>
    </row>
    <row r="220" spans="1:20">
      <c r="A220" s="57">
        <v>43095</v>
      </c>
      <c r="B220" s="25">
        <v>1845</v>
      </c>
      <c r="C220" s="22"/>
      <c r="D220" s="22"/>
      <c r="E220" s="22"/>
      <c r="F220" s="22"/>
      <c r="G220" s="22"/>
      <c r="H220" s="22"/>
      <c r="I220" s="22"/>
      <c r="J220" s="22"/>
      <c r="K220" s="22"/>
      <c r="L220" s="22"/>
      <c r="M220" s="22"/>
      <c r="N220" s="22"/>
      <c r="O220" s="22"/>
      <c r="P220" s="47">
        <v>3</v>
      </c>
      <c r="Q220" s="131"/>
      <c r="R220" s="75"/>
      <c r="S220" s="75"/>
      <c r="T220" s="140"/>
    </row>
    <row r="221" spans="1:20" ht="15" customHeight="1">
      <c r="A221" s="57">
        <v>43096</v>
      </c>
      <c r="B221" s="25">
        <v>1674</v>
      </c>
      <c r="C221" s="22"/>
      <c r="D221" s="22"/>
      <c r="E221" s="22"/>
      <c r="F221" s="22"/>
      <c r="G221" s="22"/>
      <c r="H221" s="22"/>
      <c r="I221" s="22"/>
      <c r="J221" s="22"/>
      <c r="K221" s="22"/>
      <c r="L221" s="22"/>
      <c r="M221" s="22"/>
      <c r="N221" s="22"/>
      <c r="O221" s="22"/>
      <c r="P221" s="47">
        <v>23</v>
      </c>
      <c r="Q221" s="131"/>
      <c r="R221" s="75"/>
      <c r="S221" s="75"/>
      <c r="T221" s="140"/>
    </row>
    <row r="222" spans="1:20" ht="15" customHeight="1">
      <c r="A222" s="57">
        <v>43097</v>
      </c>
      <c r="B222" s="25">
        <v>1979</v>
      </c>
      <c r="C222" s="22"/>
      <c r="D222" s="22"/>
      <c r="E222" s="22"/>
      <c r="F222" s="22"/>
      <c r="G222" s="22"/>
      <c r="H222" s="22"/>
      <c r="I222" s="22"/>
      <c r="J222" s="22"/>
      <c r="K222" s="22"/>
      <c r="L222" s="22"/>
      <c r="M222" s="22"/>
      <c r="N222" s="22"/>
      <c r="O222" s="22"/>
      <c r="P222" s="47">
        <v>4</v>
      </c>
      <c r="Q222" s="131"/>
      <c r="R222" s="75"/>
      <c r="S222" s="75"/>
      <c r="T222" s="140"/>
    </row>
    <row r="223" spans="1:20" ht="15" customHeight="1">
      <c r="A223" s="57">
        <v>43098</v>
      </c>
      <c r="B223" s="25">
        <v>1077</v>
      </c>
      <c r="C223" s="22"/>
      <c r="D223" s="22"/>
      <c r="E223" s="22"/>
      <c r="F223" s="22"/>
      <c r="G223" s="22"/>
      <c r="H223" s="22"/>
      <c r="I223" s="22"/>
      <c r="J223" s="22"/>
      <c r="K223" s="22"/>
      <c r="L223" s="22"/>
      <c r="M223" s="22"/>
      <c r="N223" s="22"/>
      <c r="O223" s="22"/>
      <c r="P223" s="47">
        <v>1</v>
      </c>
      <c r="Q223" s="131"/>
      <c r="R223" s="75"/>
      <c r="S223" s="75"/>
      <c r="T223" s="140"/>
    </row>
    <row r="224" spans="1:20" ht="15" customHeight="1">
      <c r="A224" s="57">
        <v>43099</v>
      </c>
      <c r="B224" s="25">
        <v>1688</v>
      </c>
      <c r="C224" s="22"/>
      <c r="D224" s="22"/>
      <c r="E224" s="22"/>
      <c r="F224" s="22"/>
      <c r="G224" s="22"/>
      <c r="H224" s="22"/>
      <c r="I224" s="22"/>
      <c r="J224" s="22"/>
      <c r="K224" s="22"/>
      <c r="L224" s="22"/>
      <c r="M224" s="22"/>
      <c r="N224" s="22"/>
      <c r="O224" s="22"/>
      <c r="P224" s="47">
        <v>0</v>
      </c>
      <c r="Q224" s="131"/>
      <c r="R224" s="75"/>
      <c r="S224" s="75"/>
      <c r="T224" s="140"/>
    </row>
    <row r="225" spans="1:20" ht="15" customHeight="1">
      <c r="A225" s="57">
        <v>43100</v>
      </c>
      <c r="B225" s="25">
        <v>1680</v>
      </c>
      <c r="C225" s="117"/>
      <c r="D225" s="68"/>
      <c r="E225" s="77"/>
      <c r="F225" s="68"/>
      <c r="G225" s="68"/>
      <c r="H225" s="68"/>
      <c r="I225" s="77"/>
      <c r="J225" s="117"/>
      <c r="K225" s="117"/>
      <c r="L225" s="117"/>
      <c r="M225" s="117"/>
      <c r="N225" s="117"/>
      <c r="O225" s="117"/>
      <c r="P225" s="47">
        <v>0</v>
      </c>
      <c r="Q225" s="131"/>
      <c r="R225" s="75"/>
      <c r="S225" s="75"/>
      <c r="T225" s="140"/>
    </row>
    <row r="226" spans="1:20" ht="15" customHeight="1">
      <c r="A226" s="57">
        <v>43101</v>
      </c>
      <c r="B226" s="25">
        <v>2028</v>
      </c>
      <c r="C226" s="21">
        <v>0.79</v>
      </c>
      <c r="D226" s="25">
        <v>1</v>
      </c>
      <c r="E226" s="24">
        <v>6.9</v>
      </c>
      <c r="F226" s="25" t="s">
        <v>42</v>
      </c>
      <c r="G226" s="25">
        <v>6</v>
      </c>
      <c r="H226" s="25">
        <v>2</v>
      </c>
      <c r="I226" s="24">
        <v>8.4</v>
      </c>
      <c r="J226" s="21">
        <v>0.18</v>
      </c>
      <c r="K226" s="21">
        <v>3.65</v>
      </c>
      <c r="L226" s="21">
        <v>15.31</v>
      </c>
      <c r="M226" s="21">
        <v>1.82</v>
      </c>
      <c r="N226" s="21">
        <v>0.33</v>
      </c>
      <c r="O226" s="21">
        <v>10.94</v>
      </c>
      <c r="P226" s="47">
        <v>3</v>
      </c>
      <c r="Q226" s="131"/>
      <c r="R226" s="75">
        <v>43111</v>
      </c>
      <c r="S226" s="75">
        <v>43111</v>
      </c>
      <c r="T226" s="140"/>
    </row>
    <row r="227" spans="1:20" ht="15" customHeight="1">
      <c r="A227" s="57">
        <v>43102</v>
      </c>
      <c r="B227" s="25">
        <v>1714</v>
      </c>
      <c r="C227" s="120"/>
      <c r="D227" s="68"/>
      <c r="E227" s="77"/>
      <c r="F227" s="68"/>
      <c r="G227" s="68"/>
      <c r="H227" s="68"/>
      <c r="I227" s="77"/>
      <c r="J227" s="120"/>
      <c r="K227" s="120"/>
      <c r="L227" s="120"/>
      <c r="M227" s="120"/>
      <c r="N227" s="120"/>
      <c r="O227" s="120"/>
      <c r="P227" s="47">
        <v>3</v>
      </c>
      <c r="Q227" s="131"/>
      <c r="R227" s="75"/>
      <c r="S227" s="75"/>
      <c r="T227" s="140"/>
    </row>
    <row r="228" spans="1:20" ht="15" customHeight="1">
      <c r="A228" s="57">
        <v>43103</v>
      </c>
      <c r="B228" s="25">
        <v>1926</v>
      </c>
      <c r="C228" s="120"/>
      <c r="D228" s="68"/>
      <c r="E228" s="77"/>
      <c r="F228" s="68"/>
      <c r="G228" s="68"/>
      <c r="H228" s="68"/>
      <c r="I228" s="77"/>
      <c r="J228" s="120"/>
      <c r="K228" s="120"/>
      <c r="L228" s="120"/>
      <c r="M228" s="120"/>
      <c r="N228" s="120"/>
      <c r="O228" s="120"/>
      <c r="P228" s="47">
        <v>18</v>
      </c>
      <c r="Q228" s="131"/>
      <c r="R228" s="75"/>
      <c r="S228" s="75"/>
      <c r="T228" s="140"/>
    </row>
    <row r="229" spans="1:20">
      <c r="A229" s="57">
        <v>43104</v>
      </c>
      <c r="B229" s="25">
        <v>2009</v>
      </c>
      <c r="C229" s="120"/>
      <c r="D229" s="68"/>
      <c r="E229" s="77"/>
      <c r="F229" s="68"/>
      <c r="G229" s="68"/>
      <c r="H229" s="68"/>
      <c r="I229" s="77"/>
      <c r="J229" s="120"/>
      <c r="K229" s="120"/>
      <c r="L229" s="120"/>
      <c r="M229" s="120"/>
      <c r="N229" s="120"/>
      <c r="O229" s="120"/>
      <c r="P229" s="47">
        <v>23</v>
      </c>
      <c r="Q229" s="131"/>
      <c r="R229" s="75"/>
      <c r="S229" s="75"/>
      <c r="T229" s="140"/>
    </row>
    <row r="230" spans="1:20">
      <c r="A230" s="57">
        <v>43105</v>
      </c>
      <c r="B230" s="25">
        <v>1626</v>
      </c>
      <c r="C230" s="120"/>
      <c r="D230" s="68"/>
      <c r="E230" s="77"/>
      <c r="F230" s="68"/>
      <c r="G230" s="68"/>
      <c r="H230" s="68"/>
      <c r="I230" s="77"/>
      <c r="J230" s="120"/>
      <c r="K230" s="120"/>
      <c r="L230" s="120"/>
      <c r="M230" s="120"/>
      <c r="N230" s="120"/>
      <c r="O230" s="120"/>
      <c r="P230" s="47">
        <v>0</v>
      </c>
      <c r="Q230" s="131"/>
      <c r="R230" s="75"/>
      <c r="S230" s="75"/>
      <c r="T230" s="140"/>
    </row>
    <row r="231" spans="1:20">
      <c r="A231" s="57">
        <v>43106</v>
      </c>
      <c r="B231" s="25">
        <v>1831</v>
      </c>
      <c r="C231" s="120"/>
      <c r="D231" s="68"/>
      <c r="E231" s="77"/>
      <c r="F231" s="68"/>
      <c r="G231" s="68"/>
      <c r="H231" s="68"/>
      <c r="I231" s="77"/>
      <c r="J231" s="120"/>
      <c r="K231" s="120"/>
      <c r="L231" s="120"/>
      <c r="M231" s="120"/>
      <c r="N231" s="120"/>
      <c r="O231" s="120"/>
      <c r="P231" s="47">
        <v>0</v>
      </c>
      <c r="Q231" s="131"/>
      <c r="R231" s="75"/>
      <c r="S231" s="75"/>
      <c r="T231" s="140"/>
    </row>
    <row r="232" spans="1:20">
      <c r="A232" s="57">
        <v>43107</v>
      </c>
      <c r="B232" s="25">
        <v>1603</v>
      </c>
      <c r="C232" s="120"/>
      <c r="D232" s="68"/>
      <c r="E232" s="77"/>
      <c r="F232" s="68"/>
      <c r="G232" s="68"/>
      <c r="H232" s="68"/>
      <c r="I232" s="77"/>
      <c r="J232" s="120"/>
      <c r="K232" s="120"/>
      <c r="L232" s="120"/>
      <c r="M232" s="120"/>
      <c r="N232" s="120"/>
      <c r="O232" s="120"/>
      <c r="P232" s="47">
        <v>0</v>
      </c>
      <c r="Q232" s="131"/>
      <c r="R232" s="75"/>
      <c r="S232" s="75"/>
      <c r="T232" s="140"/>
    </row>
    <row r="233" spans="1:20">
      <c r="A233" s="57">
        <v>43108</v>
      </c>
      <c r="B233" s="25">
        <v>1739</v>
      </c>
      <c r="C233" s="120"/>
      <c r="D233" s="68"/>
      <c r="E233" s="77"/>
      <c r="F233" s="68"/>
      <c r="G233" s="68"/>
      <c r="H233" s="68"/>
      <c r="I233" s="77"/>
      <c r="J233" s="120"/>
      <c r="K233" s="120"/>
      <c r="L233" s="120"/>
      <c r="M233" s="120"/>
      <c r="N233" s="120"/>
      <c r="O233" s="120"/>
      <c r="P233" s="47">
        <v>0</v>
      </c>
      <c r="Q233" s="131"/>
      <c r="R233" s="75"/>
      <c r="S233" s="75"/>
      <c r="T233" s="140"/>
    </row>
    <row r="234" spans="1:20">
      <c r="A234" s="57">
        <v>43109</v>
      </c>
      <c r="B234" s="25">
        <v>1929</v>
      </c>
      <c r="C234" s="120"/>
      <c r="D234" s="120"/>
      <c r="E234" s="120"/>
      <c r="F234" s="120"/>
      <c r="G234" s="120"/>
      <c r="H234" s="120"/>
      <c r="I234" s="120"/>
      <c r="J234" s="120"/>
      <c r="K234" s="120"/>
      <c r="L234" s="120"/>
      <c r="M234" s="120"/>
      <c r="N234" s="120"/>
      <c r="O234" s="120"/>
      <c r="P234" s="47">
        <v>0</v>
      </c>
      <c r="Q234" s="131"/>
      <c r="R234" s="75"/>
      <c r="S234" s="75"/>
      <c r="T234" s="140"/>
    </row>
    <row r="235" spans="1:20" ht="15" customHeight="1">
      <c r="A235" s="57">
        <v>43110</v>
      </c>
      <c r="B235" s="25">
        <v>1408</v>
      </c>
      <c r="C235" s="120"/>
      <c r="D235" s="120"/>
      <c r="E235" s="120"/>
      <c r="F235" s="120"/>
      <c r="G235" s="120"/>
      <c r="H235" s="120"/>
      <c r="I235" s="120"/>
      <c r="J235" s="120"/>
      <c r="K235" s="120"/>
      <c r="L235" s="120"/>
      <c r="M235" s="120"/>
      <c r="N235" s="120"/>
      <c r="O235" s="120"/>
      <c r="P235" s="47">
        <v>0</v>
      </c>
      <c r="Q235" s="131"/>
      <c r="R235" s="75"/>
      <c r="S235" s="75"/>
      <c r="T235" s="140"/>
    </row>
    <row r="236" spans="1:20">
      <c r="A236" s="57">
        <v>43111</v>
      </c>
      <c r="B236" s="25">
        <v>1691</v>
      </c>
      <c r="C236" s="120"/>
      <c r="D236" s="120"/>
      <c r="E236" s="120"/>
      <c r="F236" s="120"/>
      <c r="G236" s="120"/>
      <c r="H236" s="120"/>
      <c r="I236" s="120"/>
      <c r="J236" s="120"/>
      <c r="K236" s="120"/>
      <c r="L236" s="120"/>
      <c r="M236" s="120"/>
      <c r="N236" s="120"/>
      <c r="O236" s="120"/>
      <c r="P236" s="47">
        <v>0</v>
      </c>
      <c r="Q236" s="131"/>
      <c r="R236" s="75"/>
      <c r="S236" s="75"/>
      <c r="T236" s="140"/>
    </row>
    <row r="237" spans="1:20">
      <c r="A237" s="57">
        <v>43112</v>
      </c>
      <c r="B237" s="25">
        <v>1528</v>
      </c>
      <c r="C237" s="120"/>
      <c r="D237" s="120"/>
      <c r="E237" s="120"/>
      <c r="F237" s="120"/>
      <c r="G237" s="120"/>
      <c r="H237" s="120"/>
      <c r="I237" s="120"/>
      <c r="J237" s="120"/>
      <c r="K237" s="120"/>
      <c r="L237" s="120"/>
      <c r="M237" s="120"/>
      <c r="N237" s="120"/>
      <c r="O237" s="120"/>
      <c r="P237" s="47">
        <v>0</v>
      </c>
      <c r="Q237" s="131"/>
      <c r="R237" s="75"/>
      <c r="S237" s="75"/>
      <c r="T237" s="140"/>
    </row>
    <row r="238" spans="1:20">
      <c r="A238" s="57">
        <v>43113</v>
      </c>
      <c r="B238" s="25">
        <v>1234</v>
      </c>
      <c r="C238" s="120"/>
      <c r="D238" s="120"/>
      <c r="E238" s="120"/>
      <c r="F238" s="120"/>
      <c r="G238" s="120"/>
      <c r="H238" s="120"/>
      <c r="I238" s="120"/>
      <c r="J238" s="120"/>
      <c r="K238" s="120"/>
      <c r="L238" s="120"/>
      <c r="M238" s="120"/>
      <c r="N238" s="120"/>
      <c r="O238" s="120"/>
      <c r="P238" s="47">
        <v>0</v>
      </c>
      <c r="Q238" s="131"/>
      <c r="R238" s="75"/>
      <c r="S238" s="75"/>
      <c r="T238" s="140"/>
    </row>
    <row r="239" spans="1:20">
      <c r="A239" s="57">
        <v>43114</v>
      </c>
      <c r="B239" s="25">
        <v>1466</v>
      </c>
      <c r="C239" s="120"/>
      <c r="D239" s="120"/>
      <c r="E239" s="120"/>
      <c r="F239" s="120"/>
      <c r="G239" s="120"/>
      <c r="H239" s="120"/>
      <c r="I239" s="120"/>
      <c r="J239" s="120"/>
      <c r="K239" s="120"/>
      <c r="L239" s="120"/>
      <c r="M239" s="120"/>
      <c r="N239" s="120"/>
      <c r="O239" s="120"/>
      <c r="P239" s="47">
        <v>0</v>
      </c>
      <c r="Q239" s="131"/>
      <c r="R239" s="75"/>
      <c r="S239" s="75"/>
      <c r="T239" s="140"/>
    </row>
    <row r="240" spans="1:20">
      <c r="A240" s="57">
        <v>43115</v>
      </c>
      <c r="B240" s="25">
        <v>1721</v>
      </c>
      <c r="C240" s="21">
        <v>0.94</v>
      </c>
      <c r="D240" s="25">
        <v>1</v>
      </c>
      <c r="E240" s="24">
        <v>7.2</v>
      </c>
      <c r="F240" s="25">
        <v>1</v>
      </c>
      <c r="G240" s="25">
        <v>6</v>
      </c>
      <c r="H240" s="25">
        <v>2</v>
      </c>
      <c r="I240" s="24">
        <v>7.9</v>
      </c>
      <c r="J240" s="21">
        <v>0.2</v>
      </c>
      <c r="K240" s="21">
        <v>3.24</v>
      </c>
      <c r="L240" s="21">
        <v>12.78</v>
      </c>
      <c r="M240" s="21">
        <v>1.62</v>
      </c>
      <c r="N240" s="21">
        <v>0.32</v>
      </c>
      <c r="O240" s="21">
        <v>9.7100000000000009</v>
      </c>
      <c r="P240" s="47">
        <v>0</v>
      </c>
      <c r="Q240" s="131"/>
      <c r="R240" s="75">
        <v>43123</v>
      </c>
      <c r="S240" s="75">
        <v>43123</v>
      </c>
      <c r="T240" s="140"/>
    </row>
    <row r="241" spans="1:20" ht="15" customHeight="1">
      <c r="A241" s="57">
        <v>43116</v>
      </c>
      <c r="B241" s="25">
        <v>1302</v>
      </c>
      <c r="C241" s="120"/>
      <c r="D241" s="68"/>
      <c r="E241" s="77"/>
      <c r="F241" s="68"/>
      <c r="G241" s="68"/>
      <c r="H241" s="68"/>
      <c r="I241" s="77"/>
      <c r="J241" s="120"/>
      <c r="K241" s="120"/>
      <c r="L241" s="120"/>
      <c r="M241" s="120"/>
      <c r="N241" s="120"/>
      <c r="O241" s="120"/>
      <c r="P241" s="47">
        <v>0</v>
      </c>
      <c r="Q241" s="131"/>
      <c r="R241" s="75"/>
      <c r="S241" s="75"/>
      <c r="T241" s="140"/>
    </row>
    <row r="242" spans="1:20">
      <c r="A242" s="57">
        <v>43117</v>
      </c>
      <c r="B242" s="25">
        <v>1266</v>
      </c>
      <c r="C242" s="120"/>
      <c r="D242" s="68"/>
      <c r="E242" s="77"/>
      <c r="F242" s="68"/>
      <c r="G242" s="68"/>
      <c r="H242" s="68"/>
      <c r="I242" s="77"/>
      <c r="J242" s="120"/>
      <c r="K242" s="120"/>
      <c r="L242" s="120"/>
      <c r="M242" s="120"/>
      <c r="N242" s="120"/>
      <c r="O242" s="120"/>
      <c r="P242" s="47">
        <v>0</v>
      </c>
      <c r="Q242" s="131"/>
      <c r="R242" s="75"/>
      <c r="S242" s="75"/>
      <c r="T242" s="140"/>
    </row>
    <row r="243" spans="1:20">
      <c r="A243" s="57">
        <v>43118</v>
      </c>
      <c r="B243" s="25">
        <v>1415</v>
      </c>
      <c r="C243" s="120"/>
      <c r="D243" s="68"/>
      <c r="E243" s="77"/>
      <c r="F243" s="68"/>
      <c r="G243" s="68"/>
      <c r="H243" s="68"/>
      <c r="I243" s="77"/>
      <c r="J243" s="120"/>
      <c r="K243" s="120"/>
      <c r="L243" s="120"/>
      <c r="M243" s="120"/>
      <c r="N243" s="120"/>
      <c r="O243" s="120"/>
      <c r="P243" s="47">
        <v>0</v>
      </c>
      <c r="Q243" s="131"/>
      <c r="R243" s="75"/>
      <c r="S243" s="75"/>
      <c r="T243" s="140"/>
    </row>
    <row r="244" spans="1:20">
      <c r="A244" s="57">
        <v>43119</v>
      </c>
      <c r="B244" s="25">
        <v>1047</v>
      </c>
      <c r="C244" s="120"/>
      <c r="D244" s="68"/>
      <c r="E244" s="77"/>
      <c r="F244" s="68"/>
      <c r="G244" s="68"/>
      <c r="H244" s="68"/>
      <c r="I244" s="77"/>
      <c r="J244" s="120"/>
      <c r="K244" s="120"/>
      <c r="L244" s="120"/>
      <c r="M244" s="120"/>
      <c r="N244" s="120"/>
      <c r="O244" s="120"/>
      <c r="P244" s="47">
        <v>0</v>
      </c>
      <c r="Q244" s="131"/>
      <c r="R244" s="75"/>
      <c r="S244" s="75"/>
      <c r="T244" s="140"/>
    </row>
    <row r="245" spans="1:20">
      <c r="A245" s="57">
        <v>43120</v>
      </c>
      <c r="B245" s="25">
        <v>1462</v>
      </c>
      <c r="C245" s="120"/>
      <c r="D245" s="68"/>
      <c r="E245" s="77"/>
      <c r="F245" s="68"/>
      <c r="G245" s="68"/>
      <c r="H245" s="68"/>
      <c r="I245" s="77"/>
      <c r="J245" s="120"/>
      <c r="K245" s="120"/>
      <c r="L245" s="120"/>
      <c r="M245" s="120"/>
      <c r="N245" s="120"/>
      <c r="O245" s="120"/>
      <c r="P245" s="47">
        <v>0</v>
      </c>
      <c r="Q245" s="131"/>
      <c r="R245" s="75"/>
      <c r="S245" s="75"/>
      <c r="T245" s="140"/>
    </row>
    <row r="246" spans="1:20">
      <c r="A246" s="57">
        <v>43121</v>
      </c>
      <c r="B246" s="25">
        <v>1250</v>
      </c>
      <c r="C246" s="120"/>
      <c r="D246" s="68"/>
      <c r="E246" s="77"/>
      <c r="F246" s="68"/>
      <c r="G246" s="68"/>
      <c r="H246" s="68"/>
      <c r="I246" s="77"/>
      <c r="J246" s="120"/>
      <c r="K246" s="120"/>
      <c r="L246" s="120"/>
      <c r="M246" s="120"/>
      <c r="N246" s="120"/>
      <c r="O246" s="120"/>
      <c r="P246" s="47">
        <v>2</v>
      </c>
      <c r="Q246" s="131"/>
      <c r="R246" s="75"/>
      <c r="S246" s="75"/>
      <c r="T246" s="140"/>
    </row>
    <row r="247" spans="1:20">
      <c r="A247" s="57">
        <v>43122</v>
      </c>
      <c r="B247" s="25">
        <v>1354</v>
      </c>
      <c r="C247" s="120"/>
      <c r="D247" s="68"/>
      <c r="E247" s="77"/>
      <c r="F247" s="68"/>
      <c r="G247" s="68"/>
      <c r="H247" s="68"/>
      <c r="I247" s="77"/>
      <c r="J247" s="120"/>
      <c r="K247" s="120"/>
      <c r="L247" s="120"/>
      <c r="M247" s="120"/>
      <c r="N247" s="120"/>
      <c r="O247" s="120"/>
      <c r="P247" s="47">
        <v>2</v>
      </c>
      <c r="Q247" s="131"/>
      <c r="R247" s="75"/>
      <c r="S247" s="75"/>
      <c r="T247" s="140"/>
    </row>
    <row r="248" spans="1:20">
      <c r="A248" s="57">
        <v>43123</v>
      </c>
      <c r="B248" s="25">
        <v>1282</v>
      </c>
      <c r="C248" s="120"/>
      <c r="D248" s="120"/>
      <c r="E248" s="120"/>
      <c r="F248" s="120"/>
      <c r="G248" s="120"/>
      <c r="H248" s="120"/>
      <c r="I248" s="120"/>
      <c r="J248" s="120"/>
      <c r="K248" s="120"/>
      <c r="L248" s="120"/>
      <c r="M248" s="120"/>
      <c r="N248" s="120"/>
      <c r="O248" s="120"/>
      <c r="P248" s="47">
        <v>0</v>
      </c>
      <c r="Q248" s="131"/>
      <c r="R248" s="75"/>
      <c r="S248" s="75"/>
      <c r="T248" s="140"/>
    </row>
    <row r="249" spans="1:20" ht="15" customHeight="1">
      <c r="A249" s="57">
        <v>43124</v>
      </c>
      <c r="B249" s="25">
        <v>1636</v>
      </c>
      <c r="C249" s="120"/>
      <c r="D249" s="120"/>
      <c r="E249" s="120"/>
      <c r="F249" s="120"/>
      <c r="G249" s="120"/>
      <c r="H249" s="120"/>
      <c r="I249" s="120"/>
      <c r="J249" s="120"/>
      <c r="K249" s="120"/>
      <c r="L249" s="120"/>
      <c r="M249" s="120"/>
      <c r="N249" s="120"/>
      <c r="O249" s="120"/>
      <c r="P249" s="47">
        <v>0</v>
      </c>
      <c r="Q249" s="131"/>
      <c r="R249" s="75"/>
      <c r="S249" s="75"/>
      <c r="T249" s="140"/>
    </row>
    <row r="250" spans="1:20">
      <c r="A250" s="57">
        <v>43125</v>
      </c>
      <c r="B250" s="25">
        <v>1161</v>
      </c>
      <c r="C250" s="120"/>
      <c r="D250" s="120"/>
      <c r="E250" s="120"/>
      <c r="F250" s="120"/>
      <c r="G250" s="120"/>
      <c r="H250" s="120"/>
      <c r="I250" s="120"/>
      <c r="J250" s="120"/>
      <c r="K250" s="120"/>
      <c r="L250" s="120"/>
      <c r="M250" s="120"/>
      <c r="N250" s="120"/>
      <c r="O250" s="120"/>
      <c r="P250" s="47">
        <v>0</v>
      </c>
      <c r="Q250" s="131"/>
      <c r="R250" s="75"/>
      <c r="S250" s="75"/>
      <c r="T250" s="140"/>
    </row>
    <row r="251" spans="1:20">
      <c r="A251" s="57">
        <v>43126</v>
      </c>
      <c r="B251" s="25">
        <v>1473</v>
      </c>
      <c r="C251" s="120"/>
      <c r="D251" s="120"/>
      <c r="E251" s="120"/>
      <c r="F251" s="120"/>
      <c r="G251" s="120"/>
      <c r="H251" s="120"/>
      <c r="I251" s="120"/>
      <c r="J251" s="120"/>
      <c r="K251" s="120"/>
      <c r="L251" s="120"/>
      <c r="M251" s="120"/>
      <c r="N251" s="120"/>
      <c r="O251" s="120"/>
      <c r="P251" s="47">
        <v>0</v>
      </c>
      <c r="Q251" s="131"/>
      <c r="R251" s="75"/>
      <c r="S251" s="75"/>
      <c r="T251" s="140"/>
    </row>
    <row r="252" spans="1:20">
      <c r="A252" s="57">
        <v>43127</v>
      </c>
      <c r="B252" s="25">
        <v>1171</v>
      </c>
      <c r="C252" s="120"/>
      <c r="D252" s="120"/>
      <c r="E252" s="120"/>
      <c r="F252" s="120"/>
      <c r="G252" s="120"/>
      <c r="H252" s="120"/>
      <c r="I252" s="120"/>
      <c r="J252" s="120"/>
      <c r="K252" s="120"/>
      <c r="L252" s="120"/>
      <c r="M252" s="120"/>
      <c r="N252" s="120"/>
      <c r="O252" s="120"/>
      <c r="P252" s="47">
        <v>0</v>
      </c>
      <c r="Q252" s="131"/>
      <c r="R252" s="75"/>
      <c r="S252" s="75"/>
      <c r="T252" s="140"/>
    </row>
    <row r="253" spans="1:20">
      <c r="A253" s="57">
        <v>43128</v>
      </c>
      <c r="B253" s="25">
        <v>1401</v>
      </c>
      <c r="C253" s="120"/>
      <c r="D253" s="120"/>
      <c r="E253" s="120"/>
      <c r="F253" s="120"/>
      <c r="G253" s="120"/>
      <c r="H253" s="120"/>
      <c r="I253" s="120"/>
      <c r="J253" s="120"/>
      <c r="K253" s="120"/>
      <c r="L253" s="120"/>
      <c r="M253" s="120"/>
      <c r="N253" s="120"/>
      <c r="O253" s="120"/>
      <c r="P253" s="47">
        <v>0</v>
      </c>
      <c r="Q253" s="131"/>
      <c r="R253" s="75"/>
      <c r="S253" s="75"/>
      <c r="T253" s="140"/>
    </row>
    <row r="254" spans="1:20">
      <c r="A254" s="57">
        <v>43129</v>
      </c>
      <c r="B254" s="25">
        <v>1293</v>
      </c>
      <c r="C254" s="21">
        <v>0.31</v>
      </c>
      <c r="D254" s="25">
        <v>1</v>
      </c>
      <c r="E254" s="24">
        <v>7.3</v>
      </c>
      <c r="F254" s="25" t="s">
        <v>42</v>
      </c>
      <c r="G254" s="25">
        <v>6</v>
      </c>
      <c r="H254" s="25">
        <v>2</v>
      </c>
      <c r="I254" s="24">
        <v>4.5</v>
      </c>
      <c r="J254" s="21">
        <v>0.18</v>
      </c>
      <c r="K254" s="21">
        <v>1.23</v>
      </c>
      <c r="L254" s="21">
        <v>5.54</v>
      </c>
      <c r="M254" s="21">
        <v>1.23</v>
      </c>
      <c r="N254" s="21">
        <v>0.22</v>
      </c>
      <c r="O254" s="21">
        <v>7.38</v>
      </c>
      <c r="P254" s="47">
        <v>1</v>
      </c>
      <c r="Q254" s="131">
        <v>12.25</v>
      </c>
      <c r="R254" s="75">
        <v>43144</v>
      </c>
      <c r="S254" s="75">
        <v>43144</v>
      </c>
      <c r="T254" s="140"/>
    </row>
    <row r="255" spans="1:20" ht="15" customHeight="1">
      <c r="A255" s="57">
        <v>43130</v>
      </c>
      <c r="B255" s="25">
        <v>1159</v>
      </c>
      <c r="C255" s="120"/>
      <c r="D255" s="68"/>
      <c r="E255" s="77"/>
      <c r="F255" s="68"/>
      <c r="G255" s="68"/>
      <c r="H255" s="68"/>
      <c r="I255" s="77"/>
      <c r="J255" s="120"/>
      <c r="K255" s="120"/>
      <c r="L255" s="120"/>
      <c r="M255" s="120"/>
      <c r="N255" s="120"/>
      <c r="O255" s="120"/>
      <c r="P255" s="47">
        <v>4</v>
      </c>
      <c r="Q255" s="131"/>
      <c r="R255" s="75"/>
      <c r="S255" s="75"/>
      <c r="T255" s="140"/>
    </row>
    <row r="256" spans="1:20">
      <c r="A256" s="57">
        <v>43131</v>
      </c>
      <c r="B256" s="25">
        <v>1019</v>
      </c>
      <c r="C256" s="120"/>
      <c r="D256" s="68"/>
      <c r="E256" s="77"/>
      <c r="F256" s="68"/>
      <c r="G256" s="68"/>
      <c r="H256" s="68"/>
      <c r="I256" s="77"/>
      <c r="J256" s="120"/>
      <c r="K256" s="120"/>
      <c r="L256" s="120"/>
      <c r="M256" s="120"/>
      <c r="N256" s="120"/>
      <c r="O256" s="120"/>
      <c r="P256" s="47">
        <v>12</v>
      </c>
      <c r="Q256" s="131"/>
      <c r="R256" s="75"/>
      <c r="S256" s="75"/>
      <c r="T256" s="140"/>
    </row>
    <row r="257" spans="1:20">
      <c r="A257" s="57">
        <v>43132</v>
      </c>
      <c r="B257" s="25">
        <v>1187</v>
      </c>
      <c r="C257" s="120"/>
      <c r="D257" s="68"/>
      <c r="E257" s="77"/>
      <c r="F257" s="68"/>
      <c r="G257" s="68"/>
      <c r="H257" s="68"/>
      <c r="I257" s="77"/>
      <c r="J257" s="120"/>
      <c r="K257" s="120"/>
      <c r="L257" s="120"/>
      <c r="M257" s="120"/>
      <c r="N257" s="120"/>
      <c r="O257" s="120"/>
      <c r="P257" s="47">
        <v>0</v>
      </c>
      <c r="Q257" s="131"/>
      <c r="R257" s="75"/>
      <c r="S257" s="75"/>
      <c r="T257" s="140"/>
    </row>
    <row r="258" spans="1:20">
      <c r="A258" s="57">
        <v>43133</v>
      </c>
      <c r="B258" s="25">
        <v>1317</v>
      </c>
      <c r="C258" s="120"/>
      <c r="D258" s="68"/>
      <c r="E258" s="77"/>
      <c r="F258" s="68"/>
      <c r="G258" s="68"/>
      <c r="H258" s="68"/>
      <c r="I258" s="77"/>
      <c r="J258" s="120"/>
      <c r="K258" s="120"/>
      <c r="L258" s="120"/>
      <c r="M258" s="120"/>
      <c r="N258" s="120"/>
      <c r="O258" s="120"/>
      <c r="P258" s="47">
        <v>21</v>
      </c>
      <c r="Q258" s="131"/>
      <c r="R258" s="75"/>
      <c r="S258" s="75"/>
      <c r="T258" s="140"/>
    </row>
    <row r="259" spans="1:20">
      <c r="A259" s="57">
        <v>43134</v>
      </c>
      <c r="B259" s="25">
        <v>1170</v>
      </c>
      <c r="C259" s="120"/>
      <c r="D259" s="68"/>
      <c r="E259" s="77"/>
      <c r="F259" s="68"/>
      <c r="G259" s="68"/>
      <c r="H259" s="68"/>
      <c r="I259" s="77"/>
      <c r="J259" s="120"/>
      <c r="K259" s="120"/>
      <c r="L259" s="120"/>
      <c r="M259" s="120"/>
      <c r="N259" s="120"/>
      <c r="O259" s="120"/>
      <c r="P259" s="47">
        <v>8</v>
      </c>
      <c r="Q259" s="131"/>
      <c r="R259" s="75"/>
      <c r="S259" s="75"/>
      <c r="T259" s="140"/>
    </row>
    <row r="260" spans="1:20">
      <c r="A260" s="57">
        <v>43135</v>
      </c>
      <c r="B260" s="25">
        <v>1314</v>
      </c>
      <c r="C260" s="120"/>
      <c r="D260" s="68"/>
      <c r="E260" s="77"/>
      <c r="F260" s="68"/>
      <c r="G260" s="68"/>
      <c r="H260" s="68"/>
      <c r="I260" s="77"/>
      <c r="J260" s="120"/>
      <c r="K260" s="120"/>
      <c r="L260" s="120"/>
      <c r="M260" s="120"/>
      <c r="N260" s="120"/>
      <c r="O260" s="120"/>
      <c r="P260" s="47">
        <v>31</v>
      </c>
      <c r="Q260" s="131"/>
      <c r="R260" s="75"/>
      <c r="S260" s="75"/>
      <c r="T260" s="140"/>
    </row>
    <row r="261" spans="1:20">
      <c r="A261" s="57">
        <v>43136</v>
      </c>
      <c r="B261" s="25">
        <v>1490</v>
      </c>
      <c r="C261" s="120"/>
      <c r="D261" s="68"/>
      <c r="E261" s="77"/>
      <c r="F261" s="68"/>
      <c r="G261" s="68"/>
      <c r="H261" s="68"/>
      <c r="I261" s="77"/>
      <c r="J261" s="120"/>
      <c r="K261" s="120"/>
      <c r="L261" s="120"/>
      <c r="M261" s="120"/>
      <c r="N261" s="120"/>
      <c r="O261" s="120"/>
      <c r="P261" s="47">
        <v>15</v>
      </c>
      <c r="Q261" s="131"/>
      <c r="R261" s="75"/>
      <c r="S261" s="75"/>
      <c r="T261" s="140"/>
    </row>
    <row r="262" spans="1:20">
      <c r="A262" s="57">
        <v>43137</v>
      </c>
      <c r="B262" s="25">
        <v>801</v>
      </c>
      <c r="C262" s="120"/>
      <c r="D262" s="120"/>
      <c r="E262" s="120"/>
      <c r="F262" s="120"/>
      <c r="G262" s="120"/>
      <c r="H262" s="120"/>
      <c r="I262" s="120"/>
      <c r="J262" s="120"/>
      <c r="K262" s="120"/>
      <c r="L262" s="120"/>
      <c r="M262" s="120"/>
      <c r="N262" s="120"/>
      <c r="O262" s="120"/>
      <c r="P262" s="47">
        <v>1</v>
      </c>
      <c r="Q262" s="131"/>
      <c r="R262" s="75"/>
      <c r="S262" s="75"/>
      <c r="T262" s="140"/>
    </row>
    <row r="263" spans="1:20">
      <c r="A263" s="57">
        <v>43138</v>
      </c>
      <c r="B263" s="25">
        <v>1919</v>
      </c>
      <c r="C263" s="120"/>
      <c r="D263" s="120"/>
      <c r="E263" s="120"/>
      <c r="F263" s="120"/>
      <c r="G263" s="120"/>
      <c r="H263" s="120"/>
      <c r="I263" s="120"/>
      <c r="J263" s="120"/>
      <c r="K263" s="120"/>
      <c r="L263" s="120"/>
      <c r="M263" s="120"/>
      <c r="N263" s="120"/>
      <c r="O263" s="120"/>
      <c r="P263" s="47">
        <v>3</v>
      </c>
      <c r="Q263" s="131"/>
      <c r="R263" s="75"/>
      <c r="S263" s="75"/>
      <c r="T263" s="140"/>
    </row>
    <row r="264" spans="1:20">
      <c r="A264" s="57">
        <v>43139</v>
      </c>
      <c r="B264" s="25">
        <v>1191</v>
      </c>
      <c r="C264" s="120"/>
      <c r="D264" s="120"/>
      <c r="E264" s="120"/>
      <c r="F264" s="120"/>
      <c r="G264" s="120"/>
      <c r="H264" s="120"/>
      <c r="I264" s="120"/>
      <c r="J264" s="120"/>
      <c r="K264" s="120"/>
      <c r="L264" s="120"/>
      <c r="M264" s="120"/>
      <c r="N264" s="120"/>
      <c r="O264" s="120"/>
      <c r="P264" s="47">
        <v>0</v>
      </c>
      <c r="Q264" s="131"/>
      <c r="R264" s="75"/>
      <c r="S264" s="75"/>
      <c r="T264" s="140"/>
    </row>
    <row r="265" spans="1:20">
      <c r="A265" s="57">
        <v>43140</v>
      </c>
      <c r="B265" s="25">
        <v>1345</v>
      </c>
      <c r="C265" s="120"/>
      <c r="D265" s="120"/>
      <c r="E265" s="120"/>
      <c r="F265" s="120"/>
      <c r="G265" s="120"/>
      <c r="H265" s="120"/>
      <c r="I265" s="120"/>
      <c r="J265" s="120"/>
      <c r="K265" s="120"/>
      <c r="L265" s="120"/>
      <c r="M265" s="120"/>
      <c r="N265" s="120"/>
      <c r="O265" s="120"/>
      <c r="P265" s="47">
        <v>3</v>
      </c>
      <c r="Q265" s="131"/>
      <c r="R265" s="75"/>
      <c r="S265" s="75"/>
      <c r="T265" s="140"/>
    </row>
    <row r="266" spans="1:20">
      <c r="A266" s="57">
        <v>43141</v>
      </c>
      <c r="B266" s="25">
        <v>889</v>
      </c>
      <c r="C266" s="120"/>
      <c r="D266" s="120"/>
      <c r="E266" s="120"/>
      <c r="F266" s="120"/>
      <c r="G266" s="120"/>
      <c r="H266" s="120"/>
      <c r="I266" s="120"/>
      <c r="J266" s="120"/>
      <c r="K266" s="120"/>
      <c r="L266" s="120"/>
      <c r="M266" s="120"/>
      <c r="N266" s="120"/>
      <c r="O266" s="120"/>
      <c r="P266" s="47">
        <v>0</v>
      </c>
      <c r="Q266" s="131"/>
      <c r="R266" s="75"/>
      <c r="S266" s="75"/>
      <c r="T266" s="140"/>
    </row>
    <row r="267" spans="1:20">
      <c r="A267" s="57">
        <v>43142</v>
      </c>
      <c r="B267" s="25">
        <v>1581</v>
      </c>
      <c r="C267" s="120"/>
      <c r="D267" s="120"/>
      <c r="E267" s="120"/>
      <c r="F267" s="120"/>
      <c r="G267" s="120"/>
      <c r="H267" s="120"/>
      <c r="I267" s="120"/>
      <c r="J267" s="120"/>
      <c r="K267" s="120"/>
      <c r="L267" s="120"/>
      <c r="M267" s="120"/>
      <c r="N267" s="120"/>
      <c r="O267" s="120"/>
      <c r="P267" s="47">
        <v>0</v>
      </c>
      <c r="Q267" s="131"/>
      <c r="R267" s="75"/>
      <c r="S267" s="75"/>
      <c r="T267" s="140"/>
    </row>
    <row r="268" spans="1:20">
      <c r="A268" s="57">
        <v>43143</v>
      </c>
      <c r="B268" s="25">
        <v>1205</v>
      </c>
      <c r="C268" s="21">
        <v>0.4</v>
      </c>
      <c r="D268" s="25">
        <v>1</v>
      </c>
      <c r="E268" s="24">
        <v>7</v>
      </c>
      <c r="F268" s="25" t="s">
        <v>42</v>
      </c>
      <c r="G268" s="25">
        <v>5</v>
      </c>
      <c r="H268" s="25">
        <v>2</v>
      </c>
      <c r="I268" s="24">
        <v>3.8</v>
      </c>
      <c r="J268" s="21">
        <v>0.12</v>
      </c>
      <c r="K268" s="21">
        <v>2.5299999999999998</v>
      </c>
      <c r="L268" s="21">
        <v>4.8</v>
      </c>
      <c r="M268" s="21">
        <v>1.26</v>
      </c>
      <c r="N268" s="21">
        <v>0.15</v>
      </c>
      <c r="O268" s="21">
        <v>6.32</v>
      </c>
      <c r="P268" s="47">
        <v>1</v>
      </c>
      <c r="Q268" s="131">
        <v>11.5</v>
      </c>
      <c r="R268" s="75">
        <v>43157</v>
      </c>
      <c r="S268" s="75">
        <v>43157</v>
      </c>
      <c r="T268" s="140"/>
    </row>
    <row r="269" spans="1:20" ht="15" customHeight="1">
      <c r="A269" s="57">
        <v>43144</v>
      </c>
      <c r="B269" s="25">
        <v>1155</v>
      </c>
      <c r="C269" s="120"/>
      <c r="D269" s="68"/>
      <c r="E269" s="77"/>
      <c r="F269" s="68"/>
      <c r="G269" s="68"/>
      <c r="H269" s="68"/>
      <c r="I269" s="77"/>
      <c r="J269" s="120"/>
      <c r="K269" s="120"/>
      <c r="L269" s="120"/>
      <c r="M269" s="120"/>
      <c r="N269" s="120"/>
      <c r="O269" s="120"/>
      <c r="P269" s="47">
        <v>0</v>
      </c>
      <c r="Q269" s="131"/>
      <c r="R269" s="75"/>
      <c r="S269" s="75"/>
      <c r="T269" s="140"/>
    </row>
    <row r="270" spans="1:20">
      <c r="A270" s="57">
        <v>43145</v>
      </c>
      <c r="B270" s="25">
        <v>1116</v>
      </c>
      <c r="C270" s="120"/>
      <c r="D270" s="68"/>
      <c r="E270" s="77"/>
      <c r="F270" s="68"/>
      <c r="G270" s="68"/>
      <c r="H270" s="68"/>
      <c r="I270" s="77"/>
      <c r="J270" s="120"/>
      <c r="K270" s="120"/>
      <c r="L270" s="120"/>
      <c r="M270" s="120"/>
      <c r="N270" s="120"/>
      <c r="O270" s="120"/>
      <c r="P270" s="47">
        <v>0</v>
      </c>
      <c r="Q270" s="131"/>
      <c r="R270" s="75"/>
      <c r="S270" s="75"/>
      <c r="T270" s="140"/>
    </row>
    <row r="271" spans="1:20">
      <c r="A271" s="57">
        <v>43146</v>
      </c>
      <c r="B271" s="25">
        <v>1140</v>
      </c>
      <c r="C271" s="120"/>
      <c r="D271" s="68"/>
      <c r="E271" s="77"/>
      <c r="F271" s="68"/>
      <c r="G271" s="68"/>
      <c r="H271" s="68"/>
      <c r="I271" s="77"/>
      <c r="J271" s="120"/>
      <c r="K271" s="120"/>
      <c r="L271" s="120"/>
      <c r="M271" s="120"/>
      <c r="N271" s="120"/>
      <c r="O271" s="120"/>
      <c r="P271" s="47">
        <v>0</v>
      </c>
      <c r="Q271" s="131"/>
      <c r="R271" s="75"/>
      <c r="S271" s="75"/>
      <c r="T271" s="140"/>
    </row>
    <row r="272" spans="1:20">
      <c r="A272" s="57">
        <v>43147</v>
      </c>
      <c r="B272" s="25">
        <v>1010</v>
      </c>
      <c r="C272" s="120"/>
      <c r="D272" s="68"/>
      <c r="E272" s="77"/>
      <c r="F272" s="68"/>
      <c r="G272" s="68"/>
      <c r="H272" s="68"/>
      <c r="I272" s="77"/>
      <c r="J272" s="120"/>
      <c r="K272" s="120"/>
      <c r="L272" s="120"/>
      <c r="M272" s="120"/>
      <c r="N272" s="120"/>
      <c r="O272" s="120"/>
      <c r="P272" s="47">
        <v>0</v>
      </c>
      <c r="Q272" s="131"/>
      <c r="R272" s="75"/>
      <c r="S272" s="75"/>
      <c r="T272" s="140"/>
    </row>
    <row r="273" spans="1:20">
      <c r="A273" s="57">
        <v>43148</v>
      </c>
      <c r="B273" s="25">
        <v>1163</v>
      </c>
      <c r="C273" s="120"/>
      <c r="D273" s="68"/>
      <c r="E273" s="77"/>
      <c r="F273" s="68"/>
      <c r="G273" s="68"/>
      <c r="H273" s="68"/>
      <c r="I273" s="77"/>
      <c r="J273" s="120"/>
      <c r="K273" s="120"/>
      <c r="L273" s="120"/>
      <c r="M273" s="120"/>
      <c r="N273" s="120"/>
      <c r="O273" s="120"/>
      <c r="P273" s="47">
        <v>0</v>
      </c>
      <c r="Q273" s="131"/>
      <c r="R273" s="75"/>
      <c r="S273" s="75"/>
      <c r="T273" s="140"/>
    </row>
    <row r="274" spans="1:20">
      <c r="A274" s="57">
        <v>43149</v>
      </c>
      <c r="B274" s="25">
        <v>1190</v>
      </c>
      <c r="C274" s="120"/>
      <c r="D274" s="68"/>
      <c r="E274" s="77"/>
      <c r="F274" s="68"/>
      <c r="G274" s="68"/>
      <c r="H274" s="68"/>
      <c r="I274" s="77"/>
      <c r="J274" s="120"/>
      <c r="K274" s="120"/>
      <c r="L274" s="120"/>
      <c r="M274" s="120"/>
      <c r="N274" s="120"/>
      <c r="O274" s="120"/>
      <c r="P274" s="47">
        <v>0</v>
      </c>
      <c r="Q274" s="131"/>
      <c r="R274" s="75"/>
      <c r="S274" s="75"/>
      <c r="T274" s="140"/>
    </row>
    <row r="275" spans="1:20">
      <c r="A275" s="57">
        <v>43150</v>
      </c>
      <c r="B275" s="25">
        <v>880</v>
      </c>
      <c r="C275" s="120"/>
      <c r="D275" s="68"/>
      <c r="E275" s="77"/>
      <c r="F275" s="68"/>
      <c r="G275" s="68"/>
      <c r="H275" s="68"/>
      <c r="I275" s="77"/>
      <c r="J275" s="120"/>
      <c r="K275" s="120"/>
      <c r="L275" s="120"/>
      <c r="M275" s="120"/>
      <c r="N275" s="120"/>
      <c r="O275" s="120"/>
      <c r="P275" s="47">
        <v>0</v>
      </c>
      <c r="Q275" s="131"/>
      <c r="R275" s="75"/>
      <c r="S275" s="75"/>
      <c r="T275" s="140"/>
    </row>
    <row r="276" spans="1:20">
      <c r="A276" s="57">
        <v>43151</v>
      </c>
      <c r="B276" s="25">
        <v>1555</v>
      </c>
      <c r="C276" s="120"/>
      <c r="D276" s="120"/>
      <c r="E276" s="120"/>
      <c r="F276" s="120"/>
      <c r="G276" s="120"/>
      <c r="H276" s="120"/>
      <c r="I276" s="120"/>
      <c r="J276" s="120"/>
      <c r="K276" s="120"/>
      <c r="L276" s="120"/>
      <c r="M276" s="120"/>
      <c r="N276" s="120"/>
      <c r="O276" s="120"/>
      <c r="P276" s="47">
        <v>0</v>
      </c>
      <c r="Q276" s="131"/>
      <c r="R276" s="75"/>
      <c r="S276" s="75"/>
      <c r="T276" s="140"/>
    </row>
    <row r="277" spans="1:20">
      <c r="A277" s="57">
        <v>43152</v>
      </c>
      <c r="B277" s="25">
        <v>1140</v>
      </c>
      <c r="C277" s="120"/>
      <c r="D277" s="120"/>
      <c r="E277" s="120"/>
      <c r="F277" s="120"/>
      <c r="G277" s="120"/>
      <c r="H277" s="120"/>
      <c r="I277" s="120"/>
      <c r="J277" s="120"/>
      <c r="K277" s="120"/>
      <c r="L277" s="120"/>
      <c r="M277" s="120"/>
      <c r="N277" s="120"/>
      <c r="O277" s="120"/>
      <c r="P277" s="47">
        <v>0</v>
      </c>
      <c r="Q277" s="131"/>
      <c r="R277" s="75"/>
      <c r="S277" s="75"/>
      <c r="T277" s="140"/>
    </row>
    <row r="278" spans="1:20">
      <c r="A278" s="57">
        <v>43153</v>
      </c>
      <c r="B278" s="25">
        <v>1134</v>
      </c>
      <c r="C278" s="120"/>
      <c r="D278" s="120"/>
      <c r="E278" s="120"/>
      <c r="F278" s="120"/>
      <c r="G278" s="120"/>
      <c r="H278" s="120"/>
      <c r="I278" s="120"/>
      <c r="J278" s="120"/>
      <c r="K278" s="120"/>
      <c r="L278" s="120"/>
      <c r="M278" s="120"/>
      <c r="N278" s="120"/>
      <c r="O278" s="120"/>
      <c r="P278" s="47">
        <v>13</v>
      </c>
      <c r="Q278" s="131"/>
      <c r="R278" s="75"/>
      <c r="S278" s="75"/>
      <c r="T278" s="140"/>
    </row>
    <row r="279" spans="1:20">
      <c r="A279" s="57">
        <v>43154</v>
      </c>
      <c r="B279" s="25">
        <v>789</v>
      </c>
      <c r="C279" s="120"/>
      <c r="D279" s="120"/>
      <c r="E279" s="120"/>
      <c r="F279" s="120"/>
      <c r="G279" s="120"/>
      <c r="H279" s="120"/>
      <c r="I279" s="120"/>
      <c r="J279" s="120"/>
      <c r="K279" s="120"/>
      <c r="L279" s="120"/>
      <c r="M279" s="120"/>
      <c r="N279" s="120"/>
      <c r="O279" s="120"/>
      <c r="P279" s="47">
        <v>0</v>
      </c>
      <c r="Q279" s="131"/>
      <c r="R279" s="75"/>
      <c r="S279" s="75"/>
      <c r="T279" s="140"/>
    </row>
    <row r="280" spans="1:20">
      <c r="A280" s="57">
        <v>43155</v>
      </c>
      <c r="B280" s="25">
        <v>1588</v>
      </c>
      <c r="C280" s="120"/>
      <c r="D280" s="120"/>
      <c r="E280" s="120"/>
      <c r="F280" s="120"/>
      <c r="G280" s="120"/>
      <c r="H280" s="120"/>
      <c r="I280" s="120"/>
      <c r="J280" s="120"/>
      <c r="K280" s="120"/>
      <c r="L280" s="120"/>
      <c r="M280" s="120"/>
      <c r="N280" s="120"/>
      <c r="O280" s="120"/>
      <c r="P280" s="47">
        <v>11</v>
      </c>
      <c r="Q280" s="131"/>
      <c r="R280" s="75"/>
      <c r="S280" s="75"/>
      <c r="T280" s="140"/>
    </row>
    <row r="281" spans="1:20">
      <c r="A281" s="57">
        <v>43156</v>
      </c>
      <c r="B281" s="25">
        <v>1395</v>
      </c>
      <c r="C281" s="120"/>
      <c r="D281" s="120"/>
      <c r="E281" s="120"/>
      <c r="F281" s="120"/>
      <c r="G281" s="120"/>
      <c r="H281" s="120"/>
      <c r="I281" s="120"/>
      <c r="J281" s="120"/>
      <c r="K281" s="120"/>
      <c r="L281" s="120"/>
      <c r="M281" s="120"/>
      <c r="N281" s="120"/>
      <c r="O281" s="120"/>
      <c r="P281" s="47">
        <v>6</v>
      </c>
      <c r="Q281" s="131"/>
      <c r="R281" s="75"/>
      <c r="S281" s="75"/>
      <c r="T281" s="140"/>
    </row>
    <row r="282" spans="1:20">
      <c r="A282" s="57">
        <v>43157</v>
      </c>
      <c r="B282" s="25">
        <v>1601</v>
      </c>
      <c r="C282" s="21" t="s">
        <v>51</v>
      </c>
      <c r="D282" s="25">
        <v>1</v>
      </c>
      <c r="E282" s="24">
        <v>7.1</v>
      </c>
      <c r="F282" s="25" t="s">
        <v>42</v>
      </c>
      <c r="G282" s="25">
        <v>4</v>
      </c>
      <c r="H282" s="25">
        <v>2</v>
      </c>
      <c r="I282" s="24">
        <v>3.8</v>
      </c>
      <c r="J282" s="21">
        <v>0.1</v>
      </c>
      <c r="K282" s="21">
        <v>1.21</v>
      </c>
      <c r="L282" s="21">
        <v>4.6100000000000003</v>
      </c>
      <c r="M282" s="21">
        <v>1.21</v>
      </c>
      <c r="N282" s="21">
        <v>0.12</v>
      </c>
      <c r="O282" s="21">
        <v>4.8600000000000003</v>
      </c>
      <c r="P282" s="47">
        <v>39</v>
      </c>
      <c r="Q282" s="131">
        <v>11.4</v>
      </c>
      <c r="R282" s="75">
        <v>43166</v>
      </c>
      <c r="S282" s="75">
        <v>43166</v>
      </c>
      <c r="T282" s="140"/>
    </row>
    <row r="283" spans="1:20" ht="15" customHeight="1">
      <c r="A283" s="57">
        <v>43158</v>
      </c>
      <c r="B283" s="25">
        <v>1469</v>
      </c>
      <c r="C283" s="117"/>
      <c r="D283" s="117"/>
      <c r="E283" s="117"/>
      <c r="F283" s="117"/>
      <c r="G283" s="117"/>
      <c r="H283" s="117"/>
      <c r="I283" s="117"/>
      <c r="J283" s="117"/>
      <c r="K283" s="117"/>
      <c r="L283" s="117"/>
      <c r="M283" s="117"/>
      <c r="N283" s="117"/>
      <c r="O283" s="117"/>
      <c r="P283" s="47">
        <v>0</v>
      </c>
      <c r="Q283" s="131"/>
      <c r="R283" s="75"/>
      <c r="S283" s="75"/>
      <c r="T283" s="140"/>
    </row>
    <row r="284" spans="1:20">
      <c r="A284" s="57">
        <v>43159</v>
      </c>
      <c r="B284" s="25">
        <v>953</v>
      </c>
      <c r="C284" s="117"/>
      <c r="D284" s="117"/>
      <c r="E284" s="117"/>
      <c r="F284" s="117"/>
      <c r="G284" s="117"/>
      <c r="H284" s="117"/>
      <c r="I284" s="117"/>
      <c r="J284" s="117"/>
      <c r="K284" s="117"/>
      <c r="L284" s="117"/>
      <c r="M284" s="117"/>
      <c r="N284" s="117"/>
      <c r="O284" s="117"/>
      <c r="P284" s="47">
        <v>21</v>
      </c>
      <c r="Q284" s="131"/>
      <c r="R284" s="75"/>
      <c r="S284" s="75"/>
      <c r="T284" s="140"/>
    </row>
    <row r="285" spans="1:20">
      <c r="A285" s="57">
        <v>43160</v>
      </c>
      <c r="B285" s="25">
        <v>1727</v>
      </c>
      <c r="C285" s="117"/>
      <c r="D285" s="117"/>
      <c r="E285" s="117"/>
      <c r="F285" s="117"/>
      <c r="G285" s="117"/>
      <c r="H285" s="117"/>
      <c r="I285" s="117"/>
      <c r="J285" s="117"/>
      <c r="K285" s="117"/>
      <c r="L285" s="117"/>
      <c r="M285" s="117"/>
      <c r="N285" s="117"/>
      <c r="O285" s="117"/>
      <c r="P285" s="47">
        <v>0</v>
      </c>
      <c r="Q285" s="131"/>
      <c r="R285" s="75"/>
      <c r="S285" s="75"/>
      <c r="T285" s="140"/>
    </row>
    <row r="286" spans="1:20">
      <c r="A286" s="57">
        <v>43161</v>
      </c>
      <c r="B286" s="25">
        <v>1058</v>
      </c>
      <c r="C286" s="117"/>
      <c r="D286" s="117"/>
      <c r="E286" s="117"/>
      <c r="F286" s="117"/>
      <c r="G286" s="117"/>
      <c r="H286" s="117"/>
      <c r="I286" s="117"/>
      <c r="J286" s="117"/>
      <c r="K286" s="117"/>
      <c r="L286" s="117"/>
      <c r="M286" s="117"/>
      <c r="N286" s="117"/>
      <c r="O286" s="117"/>
      <c r="P286" s="47">
        <v>0</v>
      </c>
      <c r="Q286" s="131"/>
      <c r="R286" s="75"/>
      <c r="S286" s="75"/>
      <c r="T286" s="140"/>
    </row>
    <row r="287" spans="1:20">
      <c r="A287" s="57">
        <v>43162</v>
      </c>
      <c r="B287" s="25">
        <v>1565</v>
      </c>
      <c r="C287" s="117"/>
      <c r="D287" s="117"/>
      <c r="E287" s="117"/>
      <c r="F287" s="117"/>
      <c r="G287" s="117"/>
      <c r="H287" s="117"/>
      <c r="I287" s="117"/>
      <c r="J287" s="117"/>
      <c r="K287" s="117"/>
      <c r="L287" s="117"/>
      <c r="M287" s="117"/>
      <c r="N287" s="117"/>
      <c r="O287" s="117"/>
      <c r="P287" s="47">
        <v>0</v>
      </c>
      <c r="Q287" s="131"/>
      <c r="R287" s="75"/>
      <c r="S287" s="75"/>
      <c r="T287" s="140"/>
    </row>
    <row r="288" spans="1:20">
      <c r="A288" s="57">
        <v>43163</v>
      </c>
      <c r="B288" s="25">
        <v>1225</v>
      </c>
      <c r="C288" s="117"/>
      <c r="D288" s="117"/>
      <c r="E288" s="117"/>
      <c r="F288" s="117"/>
      <c r="G288" s="117"/>
      <c r="H288" s="117"/>
      <c r="I288" s="117"/>
      <c r="J288" s="117"/>
      <c r="K288" s="117"/>
      <c r="L288" s="117"/>
      <c r="M288" s="117"/>
      <c r="N288" s="117"/>
      <c r="O288" s="117"/>
      <c r="P288" s="47">
        <v>7</v>
      </c>
      <c r="Q288" s="131"/>
      <c r="R288" s="75"/>
      <c r="S288" s="75"/>
      <c r="T288" s="140"/>
    </row>
    <row r="289" spans="1:20">
      <c r="A289" s="57">
        <v>43164</v>
      </c>
      <c r="B289" s="25">
        <v>1151</v>
      </c>
      <c r="C289" s="117"/>
      <c r="D289" s="68"/>
      <c r="E289" s="77"/>
      <c r="F289" s="68"/>
      <c r="G289" s="68"/>
      <c r="H289" s="68"/>
      <c r="I289" s="88"/>
      <c r="J289" s="102"/>
      <c r="K289" s="117"/>
      <c r="L289" s="117"/>
      <c r="M289" s="117"/>
      <c r="N289" s="117"/>
      <c r="O289" s="117"/>
      <c r="P289" s="47">
        <v>0</v>
      </c>
      <c r="Q289" s="131"/>
      <c r="R289" s="75"/>
      <c r="S289" s="75"/>
      <c r="T289" s="140"/>
    </row>
    <row r="290" spans="1:20">
      <c r="A290" s="57">
        <v>43165</v>
      </c>
      <c r="B290" s="25">
        <v>1682</v>
      </c>
      <c r="C290" s="117"/>
      <c r="D290" s="68"/>
      <c r="E290" s="77"/>
      <c r="F290" s="68"/>
      <c r="G290" s="68"/>
      <c r="H290" s="68"/>
      <c r="I290" s="118"/>
      <c r="J290" s="119"/>
      <c r="K290" s="117"/>
      <c r="L290" s="117"/>
      <c r="M290" s="117"/>
      <c r="N290" s="117"/>
      <c r="O290" s="117"/>
      <c r="P290" s="47">
        <v>0</v>
      </c>
      <c r="Q290" s="131"/>
      <c r="R290" s="75"/>
      <c r="S290" s="75"/>
      <c r="T290" s="140"/>
    </row>
    <row r="291" spans="1:20">
      <c r="A291" s="57">
        <v>43166</v>
      </c>
      <c r="B291" s="25">
        <v>3260</v>
      </c>
      <c r="C291" s="117"/>
      <c r="D291" s="68"/>
      <c r="E291" s="77"/>
      <c r="F291" s="68"/>
      <c r="G291" s="68"/>
      <c r="H291" s="68"/>
      <c r="I291" s="118"/>
      <c r="J291" s="119"/>
      <c r="K291" s="117"/>
      <c r="L291" s="117"/>
      <c r="M291" s="117"/>
      <c r="N291" s="117"/>
      <c r="O291" s="117"/>
      <c r="P291" s="47">
        <v>74</v>
      </c>
      <c r="Q291" s="131"/>
      <c r="R291" s="75"/>
      <c r="S291" s="75"/>
      <c r="T291" s="140"/>
    </row>
    <row r="292" spans="1:20" ht="14.45" customHeight="1">
      <c r="A292" s="57">
        <v>43167</v>
      </c>
      <c r="B292" s="25">
        <v>3371</v>
      </c>
      <c r="C292" s="117"/>
      <c r="D292" s="68"/>
      <c r="E292" s="77"/>
      <c r="F292" s="68"/>
      <c r="G292" s="68"/>
      <c r="H292" s="68"/>
      <c r="I292" s="118"/>
      <c r="J292" s="119"/>
      <c r="K292" s="117"/>
      <c r="L292" s="117"/>
      <c r="M292" s="117"/>
      <c r="N292" s="117"/>
      <c r="O292" s="117"/>
      <c r="P292" s="47">
        <v>41</v>
      </c>
      <c r="Q292" s="131"/>
      <c r="R292" s="75"/>
      <c r="S292" s="75"/>
      <c r="T292" s="140"/>
    </row>
    <row r="293" spans="1:20" ht="14.45" customHeight="1">
      <c r="A293" s="57">
        <v>43168</v>
      </c>
      <c r="B293" s="25">
        <v>2298</v>
      </c>
      <c r="C293" s="117"/>
      <c r="D293" s="68"/>
      <c r="E293" s="77"/>
      <c r="F293" s="68"/>
      <c r="G293" s="68"/>
      <c r="H293" s="68"/>
      <c r="I293" s="118"/>
      <c r="J293" s="119"/>
      <c r="K293" s="117"/>
      <c r="L293" s="117"/>
      <c r="M293" s="117"/>
      <c r="N293" s="117"/>
      <c r="O293" s="117"/>
      <c r="P293" s="47">
        <v>0</v>
      </c>
      <c r="Q293" s="131"/>
      <c r="R293" s="75"/>
      <c r="S293" s="75"/>
      <c r="T293" s="140"/>
    </row>
    <row r="294" spans="1:20" ht="14.45" customHeight="1">
      <c r="A294" s="57">
        <v>43169</v>
      </c>
      <c r="B294" s="25">
        <v>2290</v>
      </c>
      <c r="C294" s="117"/>
      <c r="D294" s="68"/>
      <c r="E294" s="77"/>
      <c r="F294" s="68"/>
      <c r="G294" s="68"/>
      <c r="H294" s="68"/>
      <c r="I294" s="118"/>
      <c r="J294" s="119"/>
      <c r="K294" s="117"/>
      <c r="L294" s="117"/>
      <c r="M294" s="117"/>
      <c r="N294" s="117"/>
      <c r="O294" s="117"/>
      <c r="P294" s="47">
        <v>12</v>
      </c>
      <c r="Q294" s="131"/>
      <c r="R294" s="75"/>
      <c r="S294" s="75"/>
      <c r="T294" s="140"/>
    </row>
    <row r="295" spans="1:20" ht="14.45" customHeight="1">
      <c r="A295" s="57">
        <v>43170</v>
      </c>
      <c r="B295" s="25">
        <v>1877</v>
      </c>
      <c r="C295" s="117"/>
      <c r="D295" s="68"/>
      <c r="E295" s="77"/>
      <c r="F295" s="68"/>
      <c r="G295" s="68"/>
      <c r="H295" s="68"/>
      <c r="I295" s="118"/>
      <c r="J295" s="119"/>
      <c r="K295" s="117"/>
      <c r="L295" s="117"/>
      <c r="M295" s="117"/>
      <c r="N295" s="117"/>
      <c r="O295" s="117"/>
      <c r="P295" s="47">
        <v>4</v>
      </c>
      <c r="Q295" s="131"/>
      <c r="R295" s="75"/>
      <c r="S295" s="75"/>
      <c r="T295" s="140"/>
    </row>
    <row r="296" spans="1:20" ht="14.45" customHeight="1">
      <c r="A296" s="57">
        <v>43171</v>
      </c>
      <c r="B296" s="25">
        <v>2157</v>
      </c>
      <c r="C296" s="21">
        <v>0.65</v>
      </c>
      <c r="D296" s="25" t="s">
        <v>53</v>
      </c>
      <c r="E296" s="24">
        <v>7.1</v>
      </c>
      <c r="F296" s="25">
        <v>3</v>
      </c>
      <c r="G296" s="25">
        <v>5</v>
      </c>
      <c r="H296" s="25" t="s">
        <v>53</v>
      </c>
      <c r="I296" s="21">
        <v>4.5999999999999996</v>
      </c>
      <c r="J296" s="21">
        <v>0.11</v>
      </c>
      <c r="K296" s="21">
        <v>2.46</v>
      </c>
      <c r="L296" s="21">
        <v>11.29</v>
      </c>
      <c r="M296" s="21">
        <v>2.46</v>
      </c>
      <c r="N296" s="21">
        <v>0.27</v>
      </c>
      <c r="O296" s="21">
        <v>12.28</v>
      </c>
      <c r="P296" s="47">
        <v>4</v>
      </c>
      <c r="Q296" s="131">
        <v>16.05</v>
      </c>
      <c r="R296" s="75">
        <v>43182</v>
      </c>
      <c r="S296" s="75">
        <v>43182</v>
      </c>
      <c r="T296" s="140"/>
    </row>
    <row r="297" spans="1:20" ht="14.45" customHeight="1">
      <c r="A297" s="57">
        <v>43172</v>
      </c>
      <c r="B297" s="25">
        <v>1821</v>
      </c>
      <c r="C297" s="117"/>
      <c r="D297" s="68"/>
      <c r="E297" s="77"/>
      <c r="F297" s="68"/>
      <c r="G297" s="68"/>
      <c r="H297" s="68"/>
      <c r="I297" s="118"/>
      <c r="J297" s="119"/>
      <c r="K297" s="117"/>
      <c r="L297" s="117"/>
      <c r="M297" s="117"/>
      <c r="N297" s="117"/>
      <c r="O297" s="117"/>
      <c r="P297" s="47">
        <v>3</v>
      </c>
      <c r="Q297" s="131"/>
      <c r="R297" s="75"/>
      <c r="S297" s="75"/>
      <c r="T297" s="140"/>
    </row>
    <row r="298" spans="1:20" ht="15" customHeight="1">
      <c r="A298" s="57">
        <v>43173</v>
      </c>
      <c r="B298" s="25">
        <v>1614</v>
      </c>
      <c r="C298" s="117"/>
      <c r="D298" s="68"/>
      <c r="E298" s="77"/>
      <c r="F298" s="68"/>
      <c r="G298" s="68"/>
      <c r="H298" s="68"/>
      <c r="I298" s="118"/>
      <c r="J298" s="119"/>
      <c r="K298" s="117"/>
      <c r="L298" s="117"/>
      <c r="M298" s="117"/>
      <c r="N298" s="117"/>
      <c r="O298" s="117"/>
      <c r="P298" s="47">
        <v>0</v>
      </c>
      <c r="Q298" s="131"/>
      <c r="R298" s="75"/>
      <c r="S298" s="75"/>
      <c r="T298" s="140"/>
    </row>
    <row r="299" spans="1:20" ht="14.45" customHeight="1">
      <c r="A299" s="57">
        <v>43174</v>
      </c>
      <c r="B299" s="25">
        <v>1743</v>
      </c>
      <c r="C299" s="117"/>
      <c r="D299" s="68"/>
      <c r="E299" s="77"/>
      <c r="F299" s="68"/>
      <c r="G299" s="68"/>
      <c r="H299" s="68"/>
      <c r="I299" s="118"/>
      <c r="J299" s="119"/>
      <c r="K299" s="117"/>
      <c r="L299" s="117"/>
      <c r="M299" s="117"/>
      <c r="N299" s="117"/>
      <c r="O299" s="117"/>
      <c r="P299" s="47">
        <v>3</v>
      </c>
      <c r="Q299" s="131"/>
      <c r="R299" s="75"/>
      <c r="S299" s="75"/>
      <c r="T299" s="140"/>
    </row>
    <row r="300" spans="1:20" ht="14.45" customHeight="1">
      <c r="A300" s="57">
        <v>43175</v>
      </c>
      <c r="B300" s="25">
        <v>1619</v>
      </c>
      <c r="C300" s="117"/>
      <c r="D300" s="68"/>
      <c r="E300" s="77"/>
      <c r="F300" s="68"/>
      <c r="G300" s="68"/>
      <c r="H300" s="68"/>
      <c r="I300" s="118"/>
      <c r="J300" s="119"/>
      <c r="K300" s="117"/>
      <c r="L300" s="117"/>
      <c r="M300" s="117"/>
      <c r="N300" s="117"/>
      <c r="O300" s="117"/>
      <c r="P300" s="47">
        <v>0</v>
      </c>
      <c r="Q300" s="131"/>
      <c r="R300" s="75"/>
      <c r="S300" s="75"/>
      <c r="T300" s="140"/>
    </row>
    <row r="301" spans="1:20" ht="14.45" customHeight="1">
      <c r="A301" s="57">
        <v>43176</v>
      </c>
      <c r="B301" s="25">
        <v>1496</v>
      </c>
      <c r="C301" s="117"/>
      <c r="D301" s="68"/>
      <c r="E301" s="77"/>
      <c r="F301" s="68"/>
      <c r="G301" s="68"/>
      <c r="H301" s="68"/>
      <c r="I301" s="118"/>
      <c r="J301" s="119"/>
      <c r="K301" s="117"/>
      <c r="L301" s="117"/>
      <c r="M301" s="117"/>
      <c r="N301" s="117"/>
      <c r="O301" s="117"/>
      <c r="P301" s="47">
        <v>0</v>
      </c>
      <c r="Q301" s="131"/>
      <c r="R301" s="75"/>
      <c r="S301" s="75"/>
      <c r="T301" s="140"/>
    </row>
    <row r="302" spans="1:20" ht="14.45" customHeight="1">
      <c r="A302" s="57">
        <v>43177</v>
      </c>
      <c r="B302" s="25">
        <v>1460</v>
      </c>
      <c r="C302" s="117"/>
      <c r="D302" s="68"/>
      <c r="E302" s="77"/>
      <c r="F302" s="68"/>
      <c r="G302" s="68"/>
      <c r="H302" s="68"/>
      <c r="I302" s="118"/>
      <c r="J302" s="119"/>
      <c r="K302" s="117"/>
      <c r="L302" s="117"/>
      <c r="M302" s="117"/>
      <c r="N302" s="117"/>
      <c r="O302" s="117"/>
      <c r="P302" s="47">
        <v>0</v>
      </c>
      <c r="Q302" s="131"/>
      <c r="R302" s="75"/>
      <c r="S302" s="75"/>
      <c r="T302" s="140"/>
    </row>
    <row r="303" spans="1:20" ht="14.45" customHeight="1">
      <c r="A303" s="57">
        <v>43178</v>
      </c>
      <c r="B303" s="25">
        <v>1100</v>
      </c>
      <c r="C303" s="117"/>
      <c r="D303" s="68"/>
      <c r="E303" s="77"/>
      <c r="F303" s="68"/>
      <c r="G303" s="68"/>
      <c r="H303" s="68"/>
      <c r="I303" s="88"/>
      <c r="J303" s="102"/>
      <c r="K303" s="117"/>
      <c r="L303" s="117"/>
      <c r="M303" s="117"/>
      <c r="N303" s="117"/>
      <c r="O303" s="117"/>
      <c r="P303" s="47">
        <v>0</v>
      </c>
      <c r="Q303" s="131"/>
      <c r="R303" s="75"/>
      <c r="S303" s="75"/>
      <c r="T303" s="140"/>
    </row>
    <row r="304" spans="1:20" ht="14.45" customHeight="1">
      <c r="A304" s="57">
        <v>43179</v>
      </c>
      <c r="B304" s="25">
        <v>1411</v>
      </c>
      <c r="C304" s="117"/>
      <c r="D304" s="117"/>
      <c r="E304" s="117"/>
      <c r="F304" s="117"/>
      <c r="G304" s="117"/>
      <c r="H304" s="117"/>
      <c r="I304" s="117"/>
      <c r="J304" s="117"/>
      <c r="K304" s="117"/>
      <c r="L304" s="117"/>
      <c r="M304" s="117"/>
      <c r="N304" s="117"/>
      <c r="O304" s="117"/>
      <c r="P304" s="47">
        <v>0</v>
      </c>
      <c r="Q304" s="131"/>
      <c r="R304" s="75"/>
      <c r="S304" s="75"/>
      <c r="T304" s="140"/>
    </row>
    <row r="305" spans="1:20">
      <c r="A305" s="57">
        <v>43180</v>
      </c>
      <c r="B305" s="25">
        <v>1301</v>
      </c>
      <c r="C305" s="117"/>
      <c r="D305" s="117"/>
      <c r="E305" s="117"/>
      <c r="F305" s="117"/>
      <c r="G305" s="117"/>
      <c r="H305" s="117"/>
      <c r="I305" s="117"/>
      <c r="J305" s="117"/>
      <c r="K305" s="117"/>
      <c r="L305" s="117"/>
      <c r="M305" s="117"/>
      <c r="N305" s="117"/>
      <c r="O305" s="117"/>
      <c r="P305" s="47">
        <v>0</v>
      </c>
      <c r="Q305" s="131"/>
      <c r="R305" s="75"/>
      <c r="S305" s="75"/>
      <c r="T305" s="140"/>
    </row>
    <row r="306" spans="1:20">
      <c r="A306" s="57">
        <v>43181</v>
      </c>
      <c r="B306" s="25">
        <v>1301</v>
      </c>
      <c r="C306" s="117"/>
      <c r="D306" s="117"/>
      <c r="E306" s="117"/>
      <c r="F306" s="117"/>
      <c r="G306" s="117"/>
      <c r="H306" s="117"/>
      <c r="I306" s="117"/>
      <c r="J306" s="117"/>
      <c r="K306" s="117"/>
      <c r="L306" s="117"/>
      <c r="M306" s="117"/>
      <c r="N306" s="117"/>
      <c r="O306" s="117"/>
      <c r="P306" s="47">
        <v>1</v>
      </c>
      <c r="Q306" s="131"/>
      <c r="R306" s="75"/>
      <c r="S306" s="75"/>
      <c r="T306" s="140"/>
    </row>
    <row r="307" spans="1:20">
      <c r="A307" s="57">
        <v>43182</v>
      </c>
      <c r="B307" s="25">
        <v>1304</v>
      </c>
      <c r="C307" s="117"/>
      <c r="D307" s="117"/>
      <c r="E307" s="117"/>
      <c r="F307" s="117"/>
      <c r="G307" s="117"/>
      <c r="H307" s="117"/>
      <c r="I307" s="117"/>
      <c r="J307" s="117"/>
      <c r="K307" s="117"/>
      <c r="L307" s="117"/>
      <c r="M307" s="117"/>
      <c r="N307" s="117"/>
      <c r="O307" s="117"/>
      <c r="P307" s="47">
        <v>1</v>
      </c>
      <c r="Q307" s="131"/>
      <c r="R307" s="75"/>
      <c r="S307" s="75"/>
      <c r="T307" s="140"/>
    </row>
    <row r="308" spans="1:20">
      <c r="A308" s="57">
        <v>43183</v>
      </c>
      <c r="B308" s="25">
        <v>1647</v>
      </c>
      <c r="C308" s="120"/>
      <c r="D308" s="120"/>
      <c r="E308" s="120"/>
      <c r="F308" s="120"/>
      <c r="G308" s="120"/>
      <c r="H308" s="120"/>
      <c r="I308" s="120"/>
      <c r="J308" s="120"/>
      <c r="K308" s="120"/>
      <c r="L308" s="120"/>
      <c r="M308" s="120"/>
      <c r="N308" s="120"/>
      <c r="O308" s="120"/>
      <c r="P308" s="47">
        <v>3</v>
      </c>
      <c r="Q308" s="131"/>
      <c r="R308" s="75"/>
      <c r="S308" s="75"/>
      <c r="T308" s="140"/>
    </row>
    <row r="309" spans="1:20">
      <c r="A309" s="57">
        <v>43184</v>
      </c>
      <c r="B309" s="25">
        <v>998</v>
      </c>
      <c r="C309" s="117"/>
      <c r="D309" s="117"/>
      <c r="E309" s="117"/>
      <c r="F309" s="117"/>
      <c r="G309" s="117"/>
      <c r="H309" s="117"/>
      <c r="I309" s="117"/>
      <c r="J309" s="117"/>
      <c r="K309" s="117"/>
      <c r="L309" s="117"/>
      <c r="M309" s="117"/>
      <c r="N309" s="117"/>
      <c r="O309" s="117"/>
      <c r="P309" s="47">
        <v>15</v>
      </c>
      <c r="Q309" s="131"/>
      <c r="R309" s="75"/>
      <c r="S309" s="75"/>
      <c r="T309" s="140"/>
    </row>
    <row r="310" spans="1:20">
      <c r="A310" s="57">
        <v>43185</v>
      </c>
      <c r="B310" s="25">
        <v>1220</v>
      </c>
      <c r="C310" s="21">
        <v>0.56000000000000005</v>
      </c>
      <c r="D310" s="25" t="s">
        <v>53</v>
      </c>
      <c r="E310" s="24">
        <v>7.1</v>
      </c>
      <c r="F310" s="25">
        <v>1</v>
      </c>
      <c r="G310" s="25">
        <v>3</v>
      </c>
      <c r="H310" s="25">
        <v>2</v>
      </c>
      <c r="I310" s="21">
        <v>8.3000000000000007</v>
      </c>
      <c r="J310" s="21">
        <v>0.15</v>
      </c>
      <c r="K310" s="21">
        <v>2.77</v>
      </c>
      <c r="L310" s="21">
        <v>11.5</v>
      </c>
      <c r="M310" s="21">
        <v>1.39</v>
      </c>
      <c r="N310" s="21">
        <v>0.21</v>
      </c>
      <c r="O310" s="21">
        <v>4.16</v>
      </c>
      <c r="P310" s="47">
        <v>3</v>
      </c>
      <c r="Q310" s="132">
        <v>8.4</v>
      </c>
      <c r="R310" s="75">
        <v>43203</v>
      </c>
      <c r="S310" s="75">
        <v>43203</v>
      </c>
      <c r="T310" s="140"/>
    </row>
    <row r="311" spans="1:20" ht="15" customHeight="1">
      <c r="A311" s="57">
        <v>43186</v>
      </c>
      <c r="B311" s="25">
        <v>1501</v>
      </c>
      <c r="C311" s="117"/>
      <c r="D311" s="117"/>
      <c r="E311" s="117"/>
      <c r="F311" s="117"/>
      <c r="G311" s="117"/>
      <c r="H311" s="117"/>
      <c r="I311" s="117"/>
      <c r="J311" s="117"/>
      <c r="K311" s="117"/>
      <c r="L311" s="117"/>
      <c r="M311" s="117"/>
      <c r="N311" s="117"/>
      <c r="O311" s="117"/>
      <c r="P311" s="47">
        <v>0</v>
      </c>
      <c r="Q311" s="131"/>
      <c r="R311" s="75"/>
      <c r="S311" s="75"/>
      <c r="T311" s="140"/>
    </row>
    <row r="312" spans="1:20">
      <c r="A312" s="57">
        <v>43187</v>
      </c>
      <c r="B312" s="25">
        <v>1297</v>
      </c>
      <c r="C312" s="117"/>
      <c r="D312" s="117"/>
      <c r="E312" s="117"/>
      <c r="F312" s="117"/>
      <c r="G312" s="117"/>
      <c r="H312" s="117"/>
      <c r="I312" s="117"/>
      <c r="J312" s="117"/>
      <c r="K312" s="117"/>
      <c r="L312" s="117"/>
      <c r="M312" s="117"/>
      <c r="N312" s="117"/>
      <c r="O312" s="117"/>
      <c r="P312" s="47">
        <v>0</v>
      </c>
      <c r="Q312" s="131"/>
      <c r="R312" s="75"/>
      <c r="S312" s="75"/>
      <c r="T312" s="140"/>
    </row>
    <row r="313" spans="1:20">
      <c r="A313" s="57">
        <v>43188</v>
      </c>
      <c r="B313" s="25">
        <v>1496</v>
      </c>
      <c r="C313" s="117"/>
      <c r="D313" s="117"/>
      <c r="E313" s="117"/>
      <c r="F313" s="117"/>
      <c r="G313" s="117"/>
      <c r="H313" s="117"/>
      <c r="I313" s="117"/>
      <c r="J313" s="117"/>
      <c r="K313" s="117"/>
      <c r="L313" s="117"/>
      <c r="M313" s="117"/>
      <c r="N313" s="117"/>
      <c r="O313" s="117"/>
      <c r="P313" s="47">
        <v>3</v>
      </c>
      <c r="Q313" s="131"/>
      <c r="R313" s="75"/>
      <c r="S313" s="75"/>
      <c r="T313" s="140"/>
    </row>
    <row r="314" spans="1:20">
      <c r="A314" s="57">
        <v>43189</v>
      </c>
      <c r="B314" s="25">
        <v>1823</v>
      </c>
      <c r="C314" s="117"/>
      <c r="D314" s="117"/>
      <c r="E314" s="117"/>
      <c r="F314" s="117"/>
      <c r="G314" s="117"/>
      <c r="H314" s="117"/>
      <c r="I314" s="117"/>
      <c r="J314" s="117"/>
      <c r="K314" s="117"/>
      <c r="L314" s="117"/>
      <c r="M314" s="117"/>
      <c r="N314" s="117"/>
      <c r="O314" s="117"/>
      <c r="P314" s="47">
        <v>0</v>
      </c>
      <c r="Q314" s="131"/>
      <c r="R314" s="75"/>
      <c r="S314" s="75"/>
      <c r="T314" s="140"/>
    </row>
    <row r="315" spans="1:20">
      <c r="A315" s="57">
        <v>43190</v>
      </c>
      <c r="B315" s="25">
        <v>1409</v>
      </c>
      <c r="C315" s="117"/>
      <c r="D315" s="117"/>
      <c r="E315" s="117"/>
      <c r="F315" s="117"/>
      <c r="G315" s="117"/>
      <c r="H315" s="117"/>
      <c r="I315" s="117"/>
      <c r="J315" s="117"/>
      <c r="K315" s="117"/>
      <c r="L315" s="117"/>
      <c r="M315" s="117"/>
      <c r="N315" s="117"/>
      <c r="O315" s="117"/>
      <c r="P315" s="47">
        <v>7</v>
      </c>
      <c r="Q315" s="131"/>
      <c r="R315" s="75"/>
      <c r="S315" s="75"/>
      <c r="T315" s="140"/>
    </row>
    <row r="316" spans="1:20">
      <c r="A316" s="57">
        <v>43191</v>
      </c>
      <c r="B316" s="25">
        <v>1426</v>
      </c>
      <c r="C316" s="117"/>
      <c r="D316" s="117"/>
      <c r="E316" s="117"/>
      <c r="F316" s="117"/>
      <c r="G316" s="117"/>
      <c r="H316" s="117"/>
      <c r="I316" s="117"/>
      <c r="J316" s="117"/>
      <c r="K316" s="117"/>
      <c r="L316" s="117"/>
      <c r="M316" s="117"/>
      <c r="N316" s="117"/>
      <c r="O316" s="117"/>
      <c r="P316" s="47">
        <v>0</v>
      </c>
      <c r="Q316" s="131"/>
      <c r="R316" s="75"/>
      <c r="S316" s="75"/>
      <c r="T316" s="140"/>
    </row>
    <row r="317" spans="1:20">
      <c r="A317" s="57">
        <v>43192</v>
      </c>
      <c r="B317" s="25">
        <v>1441</v>
      </c>
      <c r="C317" s="117"/>
      <c r="D317" s="117"/>
      <c r="E317" s="117"/>
      <c r="F317" s="117"/>
      <c r="G317" s="117"/>
      <c r="H317" s="117"/>
      <c r="I317" s="117"/>
      <c r="J317" s="117"/>
      <c r="K317" s="117"/>
      <c r="L317" s="117"/>
      <c r="M317" s="117"/>
      <c r="N317" s="117"/>
      <c r="O317" s="117"/>
      <c r="P317" s="47">
        <v>0</v>
      </c>
      <c r="Q317" s="131"/>
      <c r="R317" s="75"/>
      <c r="S317" s="75"/>
      <c r="T317" s="140"/>
    </row>
    <row r="318" spans="1:20">
      <c r="A318" s="57">
        <v>43193</v>
      </c>
      <c r="B318" s="25">
        <v>1421</v>
      </c>
      <c r="C318" s="117"/>
      <c r="D318" s="68"/>
      <c r="E318" s="77"/>
      <c r="F318" s="68"/>
      <c r="G318" s="68"/>
      <c r="H318" s="68"/>
      <c r="I318" s="88"/>
      <c r="J318" s="102"/>
      <c r="K318" s="117"/>
      <c r="L318" s="117"/>
      <c r="M318" s="117"/>
      <c r="N318" s="117"/>
      <c r="O318" s="117"/>
      <c r="P318" s="47">
        <v>0</v>
      </c>
      <c r="Q318" s="131"/>
      <c r="R318" s="75"/>
      <c r="S318" s="75"/>
      <c r="T318" s="140"/>
    </row>
    <row r="319" spans="1:20">
      <c r="A319" s="57">
        <v>43194</v>
      </c>
      <c r="B319" s="25">
        <v>1493</v>
      </c>
      <c r="C319" s="117"/>
      <c r="D319" s="68"/>
      <c r="E319" s="77"/>
      <c r="F319" s="68"/>
      <c r="G319" s="68"/>
      <c r="H319" s="68"/>
      <c r="I319" s="118"/>
      <c r="J319" s="119"/>
      <c r="K319" s="117"/>
      <c r="L319" s="117"/>
      <c r="M319" s="117"/>
      <c r="N319" s="117"/>
      <c r="O319" s="117"/>
      <c r="P319" s="47">
        <v>0</v>
      </c>
      <c r="Q319" s="131"/>
      <c r="R319" s="75"/>
      <c r="S319" s="75"/>
      <c r="T319" s="140"/>
    </row>
    <row r="320" spans="1:20" ht="14.45" customHeight="1">
      <c r="A320" s="57">
        <v>43195</v>
      </c>
      <c r="B320" s="25">
        <v>1259</v>
      </c>
      <c r="C320" s="117"/>
      <c r="D320" s="68"/>
      <c r="E320" s="77"/>
      <c r="F320" s="68"/>
      <c r="G320" s="68"/>
      <c r="H320" s="68"/>
      <c r="I320" s="118"/>
      <c r="J320" s="119"/>
      <c r="K320" s="117"/>
      <c r="L320" s="117"/>
      <c r="M320" s="117"/>
      <c r="N320" s="117"/>
      <c r="O320" s="117"/>
      <c r="P320" s="47">
        <v>0</v>
      </c>
      <c r="Q320" s="131"/>
      <c r="R320" s="75"/>
      <c r="S320" s="75"/>
      <c r="T320" s="140"/>
    </row>
    <row r="321" spans="1:20" ht="14.45" customHeight="1">
      <c r="A321" s="57">
        <v>43196</v>
      </c>
      <c r="B321" s="25">
        <v>1547</v>
      </c>
      <c r="C321" s="117"/>
      <c r="D321" s="68"/>
      <c r="E321" s="77"/>
      <c r="F321" s="68"/>
      <c r="G321" s="68"/>
      <c r="H321" s="68"/>
      <c r="I321" s="118"/>
      <c r="J321" s="119"/>
      <c r="K321" s="117"/>
      <c r="L321" s="117"/>
      <c r="M321" s="117"/>
      <c r="N321" s="117"/>
      <c r="O321" s="117"/>
      <c r="P321" s="47">
        <v>4</v>
      </c>
      <c r="Q321" s="131"/>
      <c r="R321" s="75"/>
      <c r="S321" s="75"/>
      <c r="T321" s="140"/>
    </row>
    <row r="322" spans="1:20" ht="14.45" customHeight="1">
      <c r="A322" s="57">
        <v>43197</v>
      </c>
      <c r="B322" s="25">
        <v>1183</v>
      </c>
      <c r="C322" s="117"/>
      <c r="D322" s="68"/>
      <c r="E322" s="77"/>
      <c r="F322" s="68"/>
      <c r="G322" s="68"/>
      <c r="H322" s="68"/>
      <c r="I322" s="118"/>
      <c r="J322" s="119"/>
      <c r="K322" s="117"/>
      <c r="L322" s="117"/>
      <c r="M322" s="117"/>
      <c r="N322" s="117"/>
      <c r="O322" s="117"/>
      <c r="P322" s="47">
        <v>0</v>
      </c>
      <c r="Q322" s="131"/>
      <c r="R322" s="75"/>
      <c r="S322" s="75"/>
      <c r="T322" s="140"/>
    </row>
    <row r="323" spans="1:20" ht="14.45" customHeight="1">
      <c r="A323" s="57">
        <v>43198</v>
      </c>
      <c r="B323" s="25">
        <v>1421</v>
      </c>
      <c r="C323" s="117"/>
      <c r="D323" s="68"/>
      <c r="E323" s="77"/>
      <c r="F323" s="68"/>
      <c r="G323" s="68"/>
      <c r="H323" s="68"/>
      <c r="I323" s="118"/>
      <c r="J323" s="119"/>
      <c r="K323" s="117"/>
      <c r="L323" s="117"/>
      <c r="M323" s="117"/>
      <c r="N323" s="117"/>
      <c r="O323" s="117"/>
      <c r="P323" s="47">
        <v>0</v>
      </c>
      <c r="Q323" s="131"/>
      <c r="R323" s="75"/>
      <c r="S323" s="75"/>
      <c r="T323" s="140"/>
    </row>
    <row r="324" spans="1:20" ht="14.45" customHeight="1">
      <c r="A324" s="57">
        <v>43199</v>
      </c>
      <c r="B324" s="25">
        <v>1480</v>
      </c>
      <c r="C324" s="21">
        <v>0.46</v>
      </c>
      <c r="D324" s="25">
        <v>1</v>
      </c>
      <c r="E324" s="24">
        <v>7</v>
      </c>
      <c r="F324" s="25">
        <v>1</v>
      </c>
      <c r="G324" s="25">
        <v>5</v>
      </c>
      <c r="H324" s="25">
        <v>2</v>
      </c>
      <c r="I324" s="106">
        <v>5.7</v>
      </c>
      <c r="J324" s="107">
        <v>0.09</v>
      </c>
      <c r="K324" s="21">
        <v>2.96</v>
      </c>
      <c r="L324" s="21">
        <v>8.44</v>
      </c>
      <c r="M324" s="21">
        <v>1.48</v>
      </c>
      <c r="N324" s="21">
        <v>0.13</v>
      </c>
      <c r="O324" s="21">
        <v>7.4</v>
      </c>
      <c r="P324" s="47">
        <v>0</v>
      </c>
      <c r="Q324" s="143" t="s">
        <v>56</v>
      </c>
      <c r="R324" s="75">
        <v>43210</v>
      </c>
      <c r="S324" s="75">
        <v>43210</v>
      </c>
      <c r="T324" s="140"/>
    </row>
    <row r="325" spans="1:20" ht="14.45" customHeight="1">
      <c r="A325" s="57">
        <v>43200</v>
      </c>
      <c r="B325" s="25">
        <v>1207</v>
      </c>
      <c r="C325" s="117"/>
      <c r="D325" s="68"/>
      <c r="E325" s="77"/>
      <c r="F325" s="68"/>
      <c r="G325" s="68"/>
      <c r="H325" s="68"/>
      <c r="I325" s="118"/>
      <c r="J325" s="119"/>
      <c r="K325" s="117"/>
      <c r="L325" s="117"/>
      <c r="M325" s="117"/>
      <c r="N325" s="117"/>
      <c r="O325" s="117"/>
      <c r="P325" s="47">
        <v>0</v>
      </c>
      <c r="Q325" s="131"/>
      <c r="R325" s="75"/>
      <c r="S325" s="75"/>
      <c r="T325" s="140"/>
    </row>
    <row r="326" spans="1:20" ht="15" customHeight="1">
      <c r="A326" s="57">
        <v>43201</v>
      </c>
      <c r="B326" s="25">
        <v>1256</v>
      </c>
      <c r="C326" s="117"/>
      <c r="D326" s="68"/>
      <c r="E326" s="77"/>
      <c r="F326" s="68"/>
      <c r="G326" s="68"/>
      <c r="H326" s="68"/>
      <c r="I326" s="118"/>
      <c r="J326" s="119"/>
      <c r="K326" s="117"/>
      <c r="L326" s="117"/>
      <c r="M326" s="117"/>
      <c r="N326" s="117"/>
      <c r="O326" s="117"/>
      <c r="P326" s="47">
        <v>0</v>
      </c>
      <c r="Q326" s="131"/>
      <c r="R326" s="75"/>
      <c r="S326" s="75"/>
      <c r="T326" s="140"/>
    </row>
    <row r="327" spans="1:20" ht="14.45" customHeight="1">
      <c r="A327" s="57">
        <v>43202</v>
      </c>
      <c r="B327" s="25">
        <v>1291</v>
      </c>
      <c r="C327" s="117"/>
      <c r="D327" s="68"/>
      <c r="E327" s="77"/>
      <c r="F327" s="68"/>
      <c r="G327" s="68"/>
      <c r="H327" s="68"/>
      <c r="I327" s="118"/>
      <c r="J327" s="119"/>
      <c r="K327" s="117"/>
      <c r="L327" s="117"/>
      <c r="M327" s="117"/>
      <c r="N327" s="117"/>
      <c r="O327" s="117"/>
      <c r="P327" s="47">
        <v>0</v>
      </c>
      <c r="Q327" s="131"/>
      <c r="R327" s="75"/>
      <c r="S327" s="75"/>
      <c r="T327" s="140"/>
    </row>
    <row r="328" spans="1:20" ht="14.45" customHeight="1">
      <c r="A328" s="57">
        <v>43203</v>
      </c>
      <c r="B328" s="25">
        <v>1131</v>
      </c>
      <c r="C328" s="117"/>
      <c r="D328" s="68"/>
      <c r="E328" s="77"/>
      <c r="F328" s="68"/>
      <c r="G328" s="68"/>
      <c r="H328" s="68"/>
      <c r="I328" s="118"/>
      <c r="J328" s="119"/>
      <c r="K328" s="117"/>
      <c r="L328" s="117"/>
      <c r="M328" s="117"/>
      <c r="N328" s="117"/>
      <c r="O328" s="117"/>
      <c r="P328" s="47">
        <v>0</v>
      </c>
      <c r="Q328" s="131"/>
      <c r="R328" s="75"/>
      <c r="S328" s="75"/>
      <c r="T328" s="140"/>
    </row>
    <row r="329" spans="1:20" ht="14.45" customHeight="1">
      <c r="A329" s="57">
        <v>43204</v>
      </c>
      <c r="B329" s="25">
        <v>1485</v>
      </c>
      <c r="C329" s="117"/>
      <c r="D329" s="68"/>
      <c r="E329" s="77"/>
      <c r="F329" s="68"/>
      <c r="G329" s="68"/>
      <c r="H329" s="68"/>
      <c r="I329" s="118"/>
      <c r="J329" s="119"/>
      <c r="K329" s="117"/>
      <c r="L329" s="117"/>
      <c r="M329" s="117"/>
      <c r="N329" s="117"/>
      <c r="O329" s="117"/>
      <c r="P329" s="47">
        <v>0</v>
      </c>
      <c r="Q329" s="131"/>
      <c r="R329" s="75"/>
      <c r="S329" s="75"/>
      <c r="T329" s="140"/>
    </row>
    <row r="330" spans="1:20" ht="14.45" customHeight="1">
      <c r="A330" s="57">
        <v>43205</v>
      </c>
      <c r="B330" s="25">
        <v>1008</v>
      </c>
      <c r="C330" s="117"/>
      <c r="D330" s="68"/>
      <c r="E330" s="77"/>
      <c r="F330" s="68"/>
      <c r="G330" s="68"/>
      <c r="H330" s="68"/>
      <c r="I330" s="118"/>
      <c r="J330" s="119"/>
      <c r="K330" s="117"/>
      <c r="L330" s="117"/>
      <c r="M330" s="117"/>
      <c r="N330" s="117"/>
      <c r="O330" s="117"/>
      <c r="P330" s="47">
        <v>0</v>
      </c>
      <c r="Q330" s="131"/>
      <c r="R330" s="75"/>
      <c r="S330" s="75"/>
      <c r="T330" s="140"/>
    </row>
    <row r="331" spans="1:20" ht="14.45" customHeight="1">
      <c r="A331" s="57">
        <v>43206</v>
      </c>
      <c r="B331" s="25">
        <v>871</v>
      </c>
      <c r="C331" s="117"/>
      <c r="D331" s="68"/>
      <c r="E331" s="77"/>
      <c r="F331" s="68"/>
      <c r="G331" s="68"/>
      <c r="H331" s="68"/>
      <c r="I331" s="88"/>
      <c r="J331" s="102"/>
      <c r="K331" s="117"/>
      <c r="L331" s="117"/>
      <c r="M331" s="117"/>
      <c r="N331" s="117"/>
      <c r="O331" s="117"/>
      <c r="P331" s="47">
        <v>0</v>
      </c>
      <c r="Q331" s="131"/>
      <c r="R331" s="75"/>
      <c r="S331" s="75"/>
      <c r="T331" s="140"/>
    </row>
    <row r="332" spans="1:20" ht="14.45" customHeight="1">
      <c r="A332" s="57">
        <v>43207</v>
      </c>
      <c r="B332" s="25">
        <v>1696</v>
      </c>
      <c r="C332" s="117"/>
      <c r="D332" s="68"/>
      <c r="E332" s="77"/>
      <c r="F332" s="68"/>
      <c r="G332" s="68"/>
      <c r="H332" s="68"/>
      <c r="I332" s="118"/>
      <c r="J332" s="119"/>
      <c r="K332" s="117"/>
      <c r="L332" s="117"/>
      <c r="M332" s="117"/>
      <c r="N332" s="117"/>
      <c r="O332" s="117"/>
      <c r="P332" s="47">
        <v>0</v>
      </c>
      <c r="Q332" s="131"/>
      <c r="R332" s="75"/>
      <c r="S332" s="75"/>
      <c r="T332" s="140"/>
    </row>
    <row r="333" spans="1:20">
      <c r="A333" s="57">
        <v>43208</v>
      </c>
      <c r="B333" s="25">
        <v>670</v>
      </c>
      <c r="C333" s="117"/>
      <c r="D333" s="68"/>
      <c r="E333" s="77"/>
      <c r="F333" s="68"/>
      <c r="G333" s="68"/>
      <c r="H333" s="68"/>
      <c r="I333" s="118"/>
      <c r="J333" s="119"/>
      <c r="K333" s="117"/>
      <c r="L333" s="117"/>
      <c r="M333" s="117"/>
      <c r="N333" s="117"/>
      <c r="O333" s="117"/>
      <c r="P333" s="47">
        <v>0</v>
      </c>
      <c r="Q333" s="131"/>
      <c r="R333" s="75"/>
      <c r="S333" s="75"/>
      <c r="T333" s="140"/>
    </row>
    <row r="334" spans="1:20" ht="14.45" customHeight="1">
      <c r="A334" s="57">
        <v>43209</v>
      </c>
      <c r="B334" s="25">
        <v>2030</v>
      </c>
      <c r="C334" s="117"/>
      <c r="D334" s="68"/>
      <c r="E334" s="77"/>
      <c r="F334" s="68"/>
      <c r="G334" s="68"/>
      <c r="H334" s="68"/>
      <c r="I334" s="118"/>
      <c r="J334" s="119"/>
      <c r="K334" s="117"/>
      <c r="L334" s="117"/>
      <c r="M334" s="117"/>
      <c r="N334" s="117"/>
      <c r="O334" s="117"/>
      <c r="P334" s="47">
        <v>14</v>
      </c>
      <c r="Q334" s="131"/>
      <c r="R334" s="75"/>
      <c r="S334" s="75"/>
      <c r="T334" s="140"/>
    </row>
    <row r="335" spans="1:20" ht="14.45" customHeight="1">
      <c r="A335" s="57">
        <v>43210</v>
      </c>
      <c r="B335" s="25">
        <v>874</v>
      </c>
      <c r="C335" s="117"/>
      <c r="D335" s="68"/>
      <c r="E335" s="77"/>
      <c r="F335" s="68"/>
      <c r="G335" s="68"/>
      <c r="H335" s="68"/>
      <c r="I335" s="118"/>
      <c r="J335" s="119"/>
      <c r="K335" s="117"/>
      <c r="L335" s="117"/>
      <c r="M335" s="117"/>
      <c r="N335" s="117"/>
      <c r="O335" s="117"/>
      <c r="P335" s="47">
        <v>2</v>
      </c>
      <c r="Q335" s="131"/>
      <c r="R335" s="75"/>
      <c r="S335" s="75"/>
      <c r="T335" s="140"/>
    </row>
    <row r="336" spans="1:20" ht="14.45" customHeight="1">
      <c r="A336" s="57">
        <v>43211</v>
      </c>
      <c r="B336" s="25">
        <v>1478</v>
      </c>
      <c r="C336" s="117"/>
      <c r="D336" s="68"/>
      <c r="E336" s="77"/>
      <c r="F336" s="68"/>
      <c r="G336" s="68"/>
      <c r="H336" s="68"/>
      <c r="I336" s="118"/>
      <c r="J336" s="119"/>
      <c r="K336" s="117"/>
      <c r="L336" s="117"/>
      <c r="M336" s="117"/>
      <c r="N336" s="117"/>
      <c r="O336" s="117"/>
      <c r="P336" s="47">
        <v>0</v>
      </c>
      <c r="Q336" s="131"/>
      <c r="R336" s="75"/>
      <c r="S336" s="75"/>
      <c r="T336" s="140"/>
    </row>
    <row r="337" spans="1:20" ht="14.45" customHeight="1">
      <c r="A337" s="57">
        <v>43212</v>
      </c>
      <c r="B337" s="25">
        <v>1089</v>
      </c>
      <c r="C337" s="117"/>
      <c r="D337" s="68"/>
      <c r="E337" s="77"/>
      <c r="F337" s="68"/>
      <c r="G337" s="68"/>
      <c r="H337" s="68"/>
      <c r="I337" s="118"/>
      <c r="J337" s="119"/>
      <c r="K337" s="117"/>
      <c r="L337" s="117"/>
      <c r="M337" s="117"/>
      <c r="N337" s="117"/>
      <c r="O337" s="117"/>
      <c r="P337" s="47">
        <v>1</v>
      </c>
      <c r="Q337" s="131"/>
      <c r="R337" s="75"/>
      <c r="S337" s="75"/>
      <c r="T337" s="140"/>
    </row>
    <row r="338" spans="1:20" ht="14.45" customHeight="1">
      <c r="A338" s="57">
        <v>43213</v>
      </c>
      <c r="B338" s="25">
        <v>1612</v>
      </c>
      <c r="C338" s="21">
        <v>0.47</v>
      </c>
      <c r="D338" s="25">
        <v>1</v>
      </c>
      <c r="E338" s="24">
        <v>7.2</v>
      </c>
      <c r="F338" s="25">
        <v>1</v>
      </c>
      <c r="G338" s="25">
        <v>5</v>
      </c>
      <c r="H338" s="25">
        <v>2</v>
      </c>
      <c r="I338" s="106">
        <v>6.6</v>
      </c>
      <c r="J338" s="106">
        <v>0.13</v>
      </c>
      <c r="K338" s="21">
        <v>3.22</v>
      </c>
      <c r="L338" s="21">
        <v>10.64</v>
      </c>
      <c r="M338" s="21">
        <v>1.61</v>
      </c>
      <c r="N338" s="21">
        <v>0.21</v>
      </c>
      <c r="O338" s="21">
        <v>8.06</v>
      </c>
      <c r="P338" s="47">
        <v>18</v>
      </c>
      <c r="Q338" s="133">
        <v>0.65625</v>
      </c>
      <c r="R338" s="75">
        <v>43224</v>
      </c>
      <c r="S338" s="75">
        <v>43224</v>
      </c>
      <c r="T338" s="140"/>
    </row>
    <row r="339" spans="1:20" ht="14.45" customHeight="1">
      <c r="A339" s="57">
        <v>43214</v>
      </c>
      <c r="B339" s="25">
        <v>1394</v>
      </c>
      <c r="C339" s="117"/>
      <c r="D339" s="68"/>
      <c r="E339" s="77"/>
      <c r="F339" s="68"/>
      <c r="G339" s="68"/>
      <c r="H339" s="68"/>
      <c r="I339" s="118"/>
      <c r="J339" s="119"/>
      <c r="K339" s="117"/>
      <c r="L339" s="117"/>
      <c r="M339" s="117"/>
      <c r="N339" s="117"/>
      <c r="O339" s="117"/>
      <c r="P339" s="47">
        <v>32</v>
      </c>
      <c r="Q339" s="131"/>
      <c r="R339" s="75"/>
      <c r="S339" s="75"/>
      <c r="T339" s="140"/>
    </row>
    <row r="340" spans="1:20">
      <c r="A340" s="57">
        <v>43215</v>
      </c>
      <c r="B340" s="25">
        <v>1956</v>
      </c>
      <c r="C340" s="117"/>
      <c r="D340" s="68"/>
      <c r="E340" s="77"/>
      <c r="F340" s="68"/>
      <c r="G340" s="68"/>
      <c r="H340" s="68"/>
      <c r="I340" s="118"/>
      <c r="J340" s="119"/>
      <c r="K340" s="117"/>
      <c r="L340" s="117"/>
      <c r="M340" s="117"/>
      <c r="N340" s="117"/>
      <c r="O340" s="117"/>
      <c r="P340" s="47">
        <v>10</v>
      </c>
      <c r="Q340" s="131"/>
      <c r="R340" s="75"/>
      <c r="S340" s="75"/>
      <c r="T340" s="140"/>
    </row>
    <row r="341" spans="1:20" ht="14.45" customHeight="1">
      <c r="A341" s="57">
        <v>43216</v>
      </c>
      <c r="B341" s="25">
        <v>1909</v>
      </c>
      <c r="C341" s="117"/>
      <c r="D341" s="68"/>
      <c r="E341" s="77"/>
      <c r="F341" s="68"/>
      <c r="G341" s="68"/>
      <c r="H341" s="68"/>
      <c r="I341" s="118"/>
      <c r="J341" s="119"/>
      <c r="K341" s="117"/>
      <c r="L341" s="117"/>
      <c r="M341" s="117"/>
      <c r="N341" s="117"/>
      <c r="O341" s="117"/>
      <c r="P341" s="47">
        <v>35</v>
      </c>
      <c r="Q341" s="131"/>
      <c r="R341" s="75"/>
      <c r="S341" s="75"/>
      <c r="T341" s="140"/>
    </row>
    <row r="342" spans="1:20" ht="14.45" customHeight="1">
      <c r="A342" s="57">
        <v>43217</v>
      </c>
      <c r="B342" s="25">
        <v>1424</v>
      </c>
      <c r="C342" s="117"/>
      <c r="D342" s="68"/>
      <c r="E342" s="77"/>
      <c r="F342" s="68"/>
      <c r="G342" s="68"/>
      <c r="H342" s="68"/>
      <c r="I342" s="118"/>
      <c r="J342" s="119"/>
      <c r="K342" s="117"/>
      <c r="L342" s="117"/>
      <c r="M342" s="117"/>
      <c r="N342" s="117"/>
      <c r="O342" s="117"/>
      <c r="P342" s="47">
        <v>0</v>
      </c>
      <c r="Q342" s="131"/>
      <c r="R342" s="75"/>
      <c r="S342" s="75"/>
      <c r="T342" s="140"/>
    </row>
    <row r="343" spans="1:20" ht="14.45" customHeight="1">
      <c r="A343" s="57">
        <v>43218</v>
      </c>
      <c r="B343" s="25">
        <v>1715</v>
      </c>
      <c r="C343" s="117"/>
      <c r="D343" s="68"/>
      <c r="E343" s="77"/>
      <c r="F343" s="68"/>
      <c r="G343" s="68"/>
      <c r="H343" s="68"/>
      <c r="I343" s="118"/>
      <c r="J343" s="119"/>
      <c r="K343" s="117"/>
      <c r="L343" s="117"/>
      <c r="M343" s="117"/>
      <c r="N343" s="117"/>
      <c r="O343" s="117"/>
      <c r="P343" s="47">
        <v>3</v>
      </c>
      <c r="Q343" s="131"/>
      <c r="R343" s="75"/>
      <c r="S343" s="75"/>
      <c r="T343" s="140"/>
    </row>
    <row r="344" spans="1:20" ht="14.45" customHeight="1">
      <c r="A344" s="57">
        <v>43219</v>
      </c>
      <c r="B344" s="25">
        <v>1601</v>
      </c>
      <c r="C344" s="117"/>
      <c r="D344" s="68"/>
      <c r="E344" s="77"/>
      <c r="F344" s="68"/>
      <c r="G344" s="68"/>
      <c r="H344" s="68"/>
      <c r="I344" s="118"/>
      <c r="J344" s="119"/>
      <c r="K344" s="117"/>
      <c r="L344" s="117"/>
      <c r="M344" s="117"/>
      <c r="N344" s="117"/>
      <c r="O344" s="117"/>
      <c r="P344" s="47">
        <v>2</v>
      </c>
      <c r="Q344" s="131"/>
      <c r="R344" s="75"/>
      <c r="S344" s="75"/>
      <c r="T344" s="140"/>
    </row>
    <row r="345" spans="1:20" ht="14.45" customHeight="1">
      <c r="A345" s="57">
        <v>43220</v>
      </c>
      <c r="B345" s="25">
        <v>1404</v>
      </c>
      <c r="C345" s="117"/>
      <c r="D345" s="68"/>
      <c r="E345" s="77"/>
      <c r="F345" s="68"/>
      <c r="G345" s="68"/>
      <c r="H345" s="68"/>
      <c r="I345" s="88"/>
      <c r="J345" s="102"/>
      <c r="K345" s="117"/>
      <c r="L345" s="117"/>
      <c r="M345" s="117"/>
      <c r="N345" s="117"/>
      <c r="O345" s="117"/>
      <c r="P345" s="47">
        <v>12</v>
      </c>
      <c r="Q345" s="131"/>
      <c r="R345" s="75"/>
      <c r="S345" s="75"/>
      <c r="T345" s="140"/>
    </row>
    <row r="346" spans="1:20" ht="14.45" customHeight="1">
      <c r="A346" s="57">
        <v>43221</v>
      </c>
      <c r="B346" s="25">
        <v>2030</v>
      </c>
      <c r="C346" s="117"/>
      <c r="D346" s="68"/>
      <c r="E346" s="77"/>
      <c r="F346" s="68"/>
      <c r="G346" s="68"/>
      <c r="H346" s="68"/>
      <c r="I346" s="118"/>
      <c r="J346" s="119"/>
      <c r="K346" s="117"/>
      <c r="L346" s="117"/>
      <c r="M346" s="117"/>
      <c r="N346" s="117"/>
      <c r="O346" s="117"/>
      <c r="P346" s="47">
        <v>14</v>
      </c>
      <c r="Q346" s="131"/>
      <c r="R346" s="75"/>
      <c r="S346" s="75"/>
      <c r="T346" s="140"/>
    </row>
    <row r="347" spans="1:20">
      <c r="A347" s="57">
        <v>43222</v>
      </c>
      <c r="B347" s="108">
        <v>1687</v>
      </c>
      <c r="C347" s="117"/>
      <c r="D347" s="68"/>
      <c r="E347" s="77"/>
      <c r="F347" s="68"/>
      <c r="G347" s="68"/>
      <c r="H347" s="68"/>
      <c r="I347" s="118"/>
      <c r="J347" s="119"/>
      <c r="K347" s="117"/>
      <c r="L347" s="117"/>
      <c r="M347" s="117"/>
      <c r="N347" s="117"/>
      <c r="O347" s="117"/>
      <c r="P347" s="47">
        <v>14</v>
      </c>
      <c r="Q347" s="131"/>
      <c r="R347" s="75"/>
      <c r="S347" s="75"/>
      <c r="T347" s="140"/>
    </row>
    <row r="348" spans="1:20" ht="14.45" customHeight="1">
      <c r="A348" s="57">
        <v>43223</v>
      </c>
      <c r="B348" s="108">
        <v>2303</v>
      </c>
      <c r="C348" s="117"/>
      <c r="D348" s="68"/>
      <c r="E348" s="77"/>
      <c r="F348" s="68"/>
      <c r="G348" s="68"/>
      <c r="H348" s="68"/>
      <c r="I348" s="118"/>
      <c r="J348" s="119"/>
      <c r="K348" s="117"/>
      <c r="L348" s="117"/>
      <c r="M348" s="117"/>
      <c r="N348" s="117"/>
      <c r="O348" s="117"/>
      <c r="P348" s="47">
        <v>0</v>
      </c>
      <c r="Q348" s="131"/>
      <c r="R348" s="75"/>
      <c r="S348" s="75"/>
      <c r="T348" s="140"/>
    </row>
    <row r="349" spans="1:20" ht="14.45" customHeight="1">
      <c r="A349" s="57">
        <v>43224</v>
      </c>
      <c r="B349" s="108">
        <v>1341</v>
      </c>
      <c r="C349" s="117"/>
      <c r="D349" s="68"/>
      <c r="E349" s="77"/>
      <c r="F349" s="68"/>
      <c r="G349" s="68"/>
      <c r="H349" s="68"/>
      <c r="I349" s="118"/>
      <c r="J349" s="119"/>
      <c r="K349" s="117"/>
      <c r="L349" s="117"/>
      <c r="M349" s="117"/>
      <c r="N349" s="117"/>
      <c r="O349" s="117"/>
      <c r="P349" s="47">
        <v>0</v>
      </c>
      <c r="Q349" s="131"/>
      <c r="R349" s="75"/>
      <c r="S349" s="75"/>
      <c r="T349" s="140"/>
    </row>
    <row r="350" spans="1:20" ht="14.45" customHeight="1">
      <c r="A350" s="57">
        <v>43225</v>
      </c>
      <c r="B350" s="108">
        <v>1623</v>
      </c>
      <c r="C350" s="117"/>
      <c r="D350" s="68"/>
      <c r="E350" s="77"/>
      <c r="F350" s="68"/>
      <c r="G350" s="68"/>
      <c r="H350" s="68"/>
      <c r="I350" s="118"/>
      <c r="J350" s="119"/>
      <c r="K350" s="117"/>
      <c r="L350" s="117"/>
      <c r="M350" s="117"/>
      <c r="N350" s="117"/>
      <c r="O350" s="117"/>
      <c r="P350" s="47">
        <v>0</v>
      </c>
      <c r="Q350" s="131"/>
      <c r="R350" s="75"/>
      <c r="S350" s="75"/>
      <c r="T350" s="140"/>
    </row>
    <row r="351" spans="1:20" ht="14.45" customHeight="1">
      <c r="A351" s="57">
        <v>43226</v>
      </c>
      <c r="B351" s="108">
        <v>1343</v>
      </c>
      <c r="C351" s="117"/>
      <c r="D351" s="68"/>
      <c r="E351" s="77"/>
      <c r="F351" s="68"/>
      <c r="G351" s="68"/>
      <c r="H351" s="68"/>
      <c r="I351" s="118"/>
      <c r="J351" s="119"/>
      <c r="K351" s="117"/>
      <c r="L351" s="117"/>
      <c r="M351" s="117"/>
      <c r="N351" s="117"/>
      <c r="O351" s="117"/>
      <c r="P351" s="47">
        <v>0</v>
      </c>
      <c r="Q351" s="131"/>
      <c r="R351" s="75"/>
      <c r="S351" s="75"/>
      <c r="T351" s="140"/>
    </row>
    <row r="352" spans="1:20" ht="14.45" customHeight="1">
      <c r="A352" s="57">
        <v>43227</v>
      </c>
      <c r="B352" s="108">
        <v>1812</v>
      </c>
      <c r="C352" s="21">
        <v>0.6</v>
      </c>
      <c r="D352" s="25">
        <v>1</v>
      </c>
      <c r="E352" s="24">
        <v>7.2</v>
      </c>
      <c r="F352" s="25">
        <v>1</v>
      </c>
      <c r="G352" s="25">
        <v>5</v>
      </c>
      <c r="H352" s="25">
        <v>2</v>
      </c>
      <c r="I352" s="106">
        <v>6.9</v>
      </c>
      <c r="J352" s="106">
        <v>0.12</v>
      </c>
      <c r="K352" s="21">
        <v>3.62</v>
      </c>
      <c r="L352" s="21">
        <v>12.5</v>
      </c>
      <c r="M352" s="21">
        <v>1.81</v>
      </c>
      <c r="N352" s="21">
        <v>0.22</v>
      </c>
      <c r="O352" s="21">
        <v>9.06</v>
      </c>
      <c r="P352" s="47">
        <v>0</v>
      </c>
      <c r="Q352" s="133">
        <v>0.37847222222222227</v>
      </c>
      <c r="R352" s="75">
        <v>43238</v>
      </c>
      <c r="S352" s="75">
        <v>43238</v>
      </c>
      <c r="T352" s="140"/>
    </row>
    <row r="353" spans="1:20" ht="14.45" customHeight="1">
      <c r="A353" s="57">
        <v>43228</v>
      </c>
      <c r="B353" s="108">
        <v>1666</v>
      </c>
      <c r="C353" s="117"/>
      <c r="D353" s="68"/>
      <c r="E353" s="77"/>
      <c r="F353" s="68"/>
      <c r="G353" s="68"/>
      <c r="H353" s="68"/>
      <c r="I353" s="118"/>
      <c r="J353" s="119"/>
      <c r="K353" s="117"/>
      <c r="L353" s="117"/>
      <c r="M353" s="117"/>
      <c r="N353" s="117"/>
      <c r="O353" s="117"/>
      <c r="P353" s="47">
        <v>1</v>
      </c>
      <c r="Q353" s="131"/>
      <c r="R353" s="75"/>
      <c r="S353" s="75"/>
      <c r="T353" s="140"/>
    </row>
    <row r="354" spans="1:20">
      <c r="A354" s="57">
        <v>43229</v>
      </c>
      <c r="B354" s="108">
        <v>1581</v>
      </c>
      <c r="C354" s="117"/>
      <c r="D354" s="68"/>
      <c r="E354" s="77"/>
      <c r="F354" s="68"/>
      <c r="G354" s="68"/>
      <c r="H354" s="68"/>
      <c r="I354" s="118"/>
      <c r="J354" s="119"/>
      <c r="K354" s="117"/>
      <c r="L354" s="117"/>
      <c r="M354" s="117"/>
      <c r="N354" s="117"/>
      <c r="O354" s="117"/>
      <c r="P354" s="47">
        <v>5</v>
      </c>
      <c r="Q354" s="131"/>
      <c r="R354" s="75"/>
      <c r="S354" s="75"/>
      <c r="T354" s="140"/>
    </row>
    <row r="355" spans="1:20" ht="14.45" customHeight="1">
      <c r="A355" s="57">
        <v>43230</v>
      </c>
      <c r="B355" s="108">
        <v>1806</v>
      </c>
      <c r="C355" s="117"/>
      <c r="D355" s="68"/>
      <c r="E355" s="77"/>
      <c r="F355" s="68"/>
      <c r="G355" s="68"/>
      <c r="H355" s="68"/>
      <c r="I355" s="118"/>
      <c r="J355" s="119"/>
      <c r="K355" s="117"/>
      <c r="L355" s="117"/>
      <c r="M355" s="117"/>
      <c r="N355" s="117"/>
      <c r="O355" s="117"/>
      <c r="P355" s="47">
        <v>16</v>
      </c>
      <c r="Q355" s="131"/>
      <c r="R355" s="75"/>
      <c r="S355" s="75"/>
      <c r="T355" s="140"/>
    </row>
    <row r="356" spans="1:20" ht="14.45" customHeight="1">
      <c r="A356" s="57">
        <v>43231</v>
      </c>
      <c r="B356" s="108">
        <v>1529</v>
      </c>
      <c r="C356" s="117"/>
      <c r="D356" s="68"/>
      <c r="E356" s="77"/>
      <c r="F356" s="68"/>
      <c r="G356" s="68"/>
      <c r="H356" s="68"/>
      <c r="I356" s="118"/>
      <c r="J356" s="119"/>
      <c r="K356" s="117"/>
      <c r="L356" s="117"/>
      <c r="M356" s="117"/>
      <c r="N356" s="117"/>
      <c r="O356" s="117"/>
      <c r="P356" s="47">
        <v>0</v>
      </c>
      <c r="Q356" s="131"/>
      <c r="R356" s="75"/>
      <c r="S356" s="75"/>
      <c r="T356" s="140"/>
    </row>
    <row r="357" spans="1:20" ht="14.45" customHeight="1">
      <c r="A357" s="57">
        <v>43232</v>
      </c>
      <c r="B357" s="108">
        <v>1278</v>
      </c>
      <c r="C357" s="117"/>
      <c r="D357" s="68"/>
      <c r="E357" s="77"/>
      <c r="F357" s="68"/>
      <c r="G357" s="68"/>
      <c r="H357" s="68"/>
      <c r="I357" s="118"/>
      <c r="J357" s="119"/>
      <c r="K357" s="117"/>
      <c r="L357" s="117"/>
      <c r="M357" s="117"/>
      <c r="N357" s="117"/>
      <c r="O357" s="117"/>
      <c r="P357" s="47">
        <v>0</v>
      </c>
      <c r="Q357" s="131"/>
      <c r="R357" s="75"/>
      <c r="S357" s="75"/>
      <c r="T357" s="140"/>
    </row>
    <row r="358" spans="1:20" ht="14.45" customHeight="1">
      <c r="A358" s="57">
        <v>43233</v>
      </c>
      <c r="B358" s="108">
        <v>1671</v>
      </c>
      <c r="C358" s="117"/>
      <c r="D358" s="68"/>
      <c r="E358" s="77"/>
      <c r="F358" s="68"/>
      <c r="G358" s="68"/>
      <c r="H358" s="68"/>
      <c r="I358" s="118"/>
      <c r="J358" s="119"/>
      <c r="K358" s="117"/>
      <c r="L358" s="117"/>
      <c r="M358" s="117"/>
      <c r="N358" s="117"/>
      <c r="O358" s="117"/>
      <c r="P358" s="47">
        <v>0</v>
      </c>
      <c r="Q358" s="131"/>
      <c r="R358" s="75"/>
      <c r="S358" s="75"/>
      <c r="T358" s="140"/>
    </row>
    <row r="359" spans="1:20" ht="14.45" customHeight="1">
      <c r="A359" s="57">
        <v>43234</v>
      </c>
      <c r="B359" s="108">
        <v>1568</v>
      </c>
      <c r="C359" s="117"/>
      <c r="D359" s="68"/>
      <c r="E359" s="77"/>
      <c r="F359" s="68"/>
      <c r="G359" s="68"/>
      <c r="H359" s="68"/>
      <c r="I359" s="88"/>
      <c r="J359" s="102"/>
      <c r="K359" s="117"/>
      <c r="L359" s="117"/>
      <c r="M359" s="117"/>
      <c r="N359" s="117"/>
      <c r="O359" s="117"/>
      <c r="P359" s="47">
        <v>0</v>
      </c>
      <c r="Q359" s="131"/>
      <c r="R359" s="75"/>
      <c r="S359" s="75"/>
      <c r="T359" s="140"/>
    </row>
    <row r="360" spans="1:20" ht="14.45" customHeight="1">
      <c r="A360" s="57">
        <v>43235</v>
      </c>
      <c r="B360" s="108">
        <v>1447</v>
      </c>
      <c r="C360" s="117"/>
      <c r="D360" s="68"/>
      <c r="E360" s="77"/>
      <c r="F360" s="68"/>
      <c r="G360" s="68"/>
      <c r="H360" s="68"/>
      <c r="I360" s="118"/>
      <c r="J360" s="119"/>
      <c r="K360" s="117"/>
      <c r="L360" s="117"/>
      <c r="M360" s="117"/>
      <c r="N360" s="117"/>
      <c r="O360" s="117"/>
      <c r="P360" s="47">
        <v>0</v>
      </c>
      <c r="Q360" s="131"/>
      <c r="R360" s="75"/>
      <c r="S360" s="75"/>
      <c r="T360" s="140"/>
    </row>
    <row r="361" spans="1:20">
      <c r="A361" s="57">
        <v>43236</v>
      </c>
      <c r="B361" s="108">
        <v>1606</v>
      </c>
      <c r="C361" s="117"/>
      <c r="D361" s="68"/>
      <c r="E361" s="77"/>
      <c r="F361" s="68"/>
      <c r="G361" s="68"/>
      <c r="H361" s="68"/>
      <c r="I361" s="118"/>
      <c r="J361" s="119"/>
      <c r="K361" s="117"/>
      <c r="L361" s="117"/>
      <c r="M361" s="117"/>
      <c r="N361" s="117"/>
      <c r="O361" s="117"/>
      <c r="P361" s="47">
        <v>0</v>
      </c>
      <c r="Q361" s="131"/>
      <c r="R361" s="75"/>
      <c r="S361" s="75"/>
      <c r="T361" s="140"/>
    </row>
    <row r="362" spans="1:20" ht="14.45" customHeight="1">
      <c r="A362" s="57">
        <v>43237</v>
      </c>
      <c r="B362" s="108">
        <v>1164</v>
      </c>
      <c r="C362" s="117"/>
      <c r="D362" s="68"/>
      <c r="E362" s="77"/>
      <c r="F362" s="68"/>
      <c r="G362" s="68"/>
      <c r="H362" s="68"/>
      <c r="I362" s="118"/>
      <c r="J362" s="119"/>
      <c r="K362" s="117"/>
      <c r="L362" s="117"/>
      <c r="M362" s="117"/>
      <c r="N362" s="117"/>
      <c r="O362" s="117"/>
      <c r="P362" s="47">
        <v>0</v>
      </c>
      <c r="Q362" s="131"/>
      <c r="R362" s="75"/>
      <c r="S362" s="75"/>
      <c r="T362" s="140"/>
    </row>
    <row r="363" spans="1:20" ht="14.45" customHeight="1">
      <c r="A363" s="57">
        <v>43238</v>
      </c>
      <c r="B363" s="108">
        <v>1417</v>
      </c>
      <c r="C363" s="117"/>
      <c r="D363" s="68"/>
      <c r="E363" s="77"/>
      <c r="F363" s="68"/>
      <c r="G363" s="68"/>
      <c r="H363" s="68"/>
      <c r="I363" s="118"/>
      <c r="J363" s="119"/>
      <c r="K363" s="117"/>
      <c r="L363" s="117"/>
      <c r="M363" s="117"/>
      <c r="N363" s="117"/>
      <c r="O363" s="117"/>
      <c r="P363" s="47">
        <v>3</v>
      </c>
      <c r="Q363" s="131"/>
      <c r="R363" s="75"/>
      <c r="S363" s="75"/>
      <c r="T363" s="140"/>
    </row>
    <row r="364" spans="1:20" ht="14.45" customHeight="1">
      <c r="A364" s="57">
        <v>43239</v>
      </c>
      <c r="B364" s="108">
        <v>1214</v>
      </c>
      <c r="C364" s="117"/>
      <c r="D364" s="68"/>
      <c r="E364" s="77"/>
      <c r="F364" s="68"/>
      <c r="G364" s="68"/>
      <c r="H364" s="68"/>
      <c r="I364" s="118"/>
      <c r="J364" s="119"/>
      <c r="K364" s="117"/>
      <c r="L364" s="117"/>
      <c r="M364" s="117"/>
      <c r="N364" s="117"/>
      <c r="O364" s="117"/>
      <c r="P364" s="47">
        <v>8</v>
      </c>
      <c r="Q364" s="131"/>
      <c r="R364" s="75"/>
      <c r="S364" s="75"/>
      <c r="T364" s="140"/>
    </row>
    <row r="365" spans="1:20" ht="14.45" customHeight="1">
      <c r="A365" s="57">
        <v>43240</v>
      </c>
      <c r="B365" s="108">
        <v>1425</v>
      </c>
      <c r="C365" s="117"/>
      <c r="D365" s="68"/>
      <c r="E365" s="77"/>
      <c r="F365" s="68"/>
      <c r="G365" s="68"/>
      <c r="H365" s="68"/>
      <c r="I365" s="118"/>
      <c r="J365" s="119"/>
      <c r="K365" s="117"/>
      <c r="L365" s="117"/>
      <c r="M365" s="117"/>
      <c r="N365" s="117"/>
      <c r="O365" s="117"/>
      <c r="P365" s="47">
        <v>0</v>
      </c>
      <c r="Q365" s="131"/>
      <c r="R365" s="75"/>
      <c r="S365" s="75"/>
      <c r="T365" s="140"/>
    </row>
    <row r="366" spans="1:20" ht="14.45" customHeight="1">
      <c r="A366" s="57">
        <v>43241</v>
      </c>
      <c r="B366" s="108">
        <v>1575</v>
      </c>
      <c r="C366" s="21">
        <v>0.63</v>
      </c>
      <c r="D366" s="25">
        <v>2</v>
      </c>
      <c r="E366" s="24">
        <v>7.3</v>
      </c>
      <c r="F366" s="25">
        <v>1</v>
      </c>
      <c r="G366" s="25">
        <v>1</v>
      </c>
      <c r="H366" s="25">
        <v>2</v>
      </c>
      <c r="I366" s="106">
        <v>5.7</v>
      </c>
      <c r="J366" s="112">
        <v>0.09</v>
      </c>
      <c r="K366" s="21">
        <v>3.15</v>
      </c>
      <c r="L366" s="21">
        <v>8.98</v>
      </c>
      <c r="M366" s="21">
        <v>3.15</v>
      </c>
      <c r="N366" s="21">
        <v>0.14000000000000001</v>
      </c>
      <c r="O366" s="21">
        <v>1.58</v>
      </c>
      <c r="P366" s="47">
        <v>0</v>
      </c>
      <c r="Q366" s="133">
        <v>0.43402777777777773</v>
      </c>
      <c r="R366" s="75">
        <v>43241</v>
      </c>
      <c r="S366" s="75">
        <v>43241</v>
      </c>
      <c r="T366" s="140"/>
    </row>
    <row r="367" spans="1:20" ht="14.45" customHeight="1">
      <c r="A367" s="57">
        <v>43242</v>
      </c>
      <c r="B367" s="108">
        <v>1143</v>
      </c>
      <c r="C367" s="117"/>
      <c r="D367" s="68"/>
      <c r="E367" s="77"/>
      <c r="F367" s="68"/>
      <c r="G367" s="68"/>
      <c r="H367" s="68"/>
      <c r="I367" s="118"/>
      <c r="J367" s="119"/>
      <c r="K367" s="117"/>
      <c r="L367" s="117"/>
      <c r="M367" s="117"/>
      <c r="N367" s="117"/>
      <c r="O367" s="117"/>
      <c r="P367" s="47">
        <v>0</v>
      </c>
      <c r="Q367" s="131"/>
      <c r="R367" s="75"/>
      <c r="S367" s="75"/>
      <c r="T367" s="140"/>
    </row>
    <row r="368" spans="1:20">
      <c r="A368" s="57">
        <v>43243</v>
      </c>
      <c r="B368" s="108">
        <v>1493</v>
      </c>
      <c r="C368" s="117"/>
      <c r="D368" s="68"/>
      <c r="E368" s="77"/>
      <c r="F368" s="68"/>
      <c r="G368" s="68"/>
      <c r="H368" s="68"/>
      <c r="I368" s="118"/>
      <c r="J368" s="119"/>
      <c r="K368" s="117"/>
      <c r="L368" s="117"/>
      <c r="M368" s="117"/>
      <c r="N368" s="117"/>
      <c r="O368" s="117"/>
      <c r="P368" s="47">
        <v>0</v>
      </c>
      <c r="Q368" s="131"/>
      <c r="R368" s="75"/>
      <c r="S368" s="75"/>
      <c r="T368" s="140"/>
    </row>
    <row r="369" spans="1:20" ht="14.45" customHeight="1">
      <c r="A369" s="57">
        <v>43244</v>
      </c>
      <c r="B369" s="108">
        <v>1190</v>
      </c>
      <c r="C369" s="117"/>
      <c r="D369" s="68"/>
      <c r="E369" s="77"/>
      <c r="F369" s="68"/>
      <c r="G369" s="68"/>
      <c r="H369" s="68"/>
      <c r="I369" s="118"/>
      <c r="J369" s="119"/>
      <c r="K369" s="117"/>
      <c r="L369" s="117"/>
      <c r="M369" s="117"/>
      <c r="N369" s="117"/>
      <c r="O369" s="117"/>
      <c r="P369" s="47">
        <v>0</v>
      </c>
      <c r="Q369" s="131"/>
      <c r="R369" s="75"/>
      <c r="S369" s="75"/>
      <c r="T369" s="140"/>
    </row>
    <row r="370" spans="1:20" ht="14.45" customHeight="1">
      <c r="A370" s="57">
        <v>43245</v>
      </c>
      <c r="B370" s="108">
        <v>1543</v>
      </c>
      <c r="C370" s="117"/>
      <c r="D370" s="68"/>
      <c r="E370" s="77"/>
      <c r="F370" s="68"/>
      <c r="G370" s="68"/>
      <c r="H370" s="68"/>
      <c r="I370" s="118"/>
      <c r="J370" s="119"/>
      <c r="K370" s="117"/>
      <c r="L370" s="117"/>
      <c r="M370" s="117"/>
      <c r="N370" s="117"/>
      <c r="O370" s="117"/>
      <c r="P370" s="47">
        <v>2</v>
      </c>
      <c r="Q370" s="131"/>
      <c r="R370" s="75"/>
      <c r="S370" s="75"/>
      <c r="T370" s="140"/>
    </row>
    <row r="371" spans="1:20" ht="14.45" customHeight="1">
      <c r="A371" s="57">
        <v>43246</v>
      </c>
      <c r="B371" s="108">
        <v>1159</v>
      </c>
      <c r="C371" s="117"/>
      <c r="D371" s="68"/>
      <c r="E371" s="77"/>
      <c r="F371" s="68"/>
      <c r="G371" s="68"/>
      <c r="H371" s="68"/>
      <c r="I371" s="118"/>
      <c r="J371" s="119"/>
      <c r="K371" s="117"/>
      <c r="L371" s="117"/>
      <c r="M371" s="117"/>
      <c r="N371" s="117"/>
      <c r="O371" s="117"/>
      <c r="P371" s="47">
        <v>0</v>
      </c>
      <c r="Q371" s="131"/>
      <c r="R371" s="75"/>
      <c r="S371" s="75"/>
      <c r="T371" s="140"/>
    </row>
    <row r="372" spans="1:20" ht="14.45" customHeight="1">
      <c r="A372" s="57">
        <v>43247</v>
      </c>
      <c r="B372" s="25">
        <v>1375</v>
      </c>
      <c r="C372" s="117"/>
      <c r="D372" s="68"/>
      <c r="E372" s="77"/>
      <c r="F372" s="68"/>
      <c r="G372" s="68"/>
      <c r="H372" s="68"/>
      <c r="I372" s="118"/>
      <c r="J372" s="119"/>
      <c r="K372" s="117"/>
      <c r="L372" s="117"/>
      <c r="M372" s="117"/>
      <c r="N372" s="117"/>
      <c r="O372" s="117"/>
      <c r="P372" s="47">
        <v>12</v>
      </c>
      <c r="Q372" s="131"/>
      <c r="R372" s="75"/>
      <c r="S372" s="75"/>
      <c r="T372" s="140"/>
    </row>
    <row r="373" spans="1:20" ht="14.45" customHeight="1">
      <c r="A373" s="57">
        <v>43248</v>
      </c>
      <c r="B373" s="25">
        <v>1323</v>
      </c>
      <c r="C373" s="111"/>
      <c r="D373" s="68"/>
      <c r="E373" s="77"/>
      <c r="F373" s="68"/>
      <c r="G373" s="68"/>
      <c r="H373" s="68"/>
      <c r="I373" s="88"/>
      <c r="J373" s="102"/>
      <c r="K373" s="111"/>
      <c r="L373" s="111"/>
      <c r="M373" s="111"/>
      <c r="N373" s="111"/>
      <c r="O373" s="111"/>
      <c r="P373" s="47">
        <v>2</v>
      </c>
      <c r="Q373" s="131"/>
      <c r="R373" s="75"/>
      <c r="S373" s="75"/>
      <c r="T373" s="140"/>
    </row>
    <row r="374" spans="1:20" ht="14.45" customHeight="1">
      <c r="A374" s="57">
        <v>43249</v>
      </c>
      <c r="B374" s="25">
        <v>1656</v>
      </c>
      <c r="C374" s="111"/>
      <c r="D374" s="111"/>
      <c r="E374" s="77"/>
      <c r="F374" s="111"/>
      <c r="G374" s="111"/>
      <c r="H374" s="111"/>
      <c r="I374" s="111"/>
      <c r="J374" s="111"/>
      <c r="K374" s="111"/>
      <c r="L374" s="111"/>
      <c r="M374" s="111"/>
      <c r="N374" s="111"/>
      <c r="O374" s="111"/>
      <c r="P374" s="47">
        <v>10</v>
      </c>
      <c r="Q374" s="131"/>
      <c r="R374" s="75"/>
      <c r="S374" s="75"/>
      <c r="T374" s="140"/>
    </row>
    <row r="375" spans="1:20">
      <c r="A375" s="57">
        <v>43250</v>
      </c>
      <c r="B375" s="25">
        <v>1331</v>
      </c>
      <c r="C375" s="26"/>
      <c r="D375" s="26"/>
      <c r="E375" s="27"/>
      <c r="F375" s="26"/>
      <c r="G375" s="26"/>
      <c r="H375" s="26"/>
      <c r="I375" s="23"/>
      <c r="J375" s="26"/>
      <c r="K375" s="26"/>
      <c r="L375" s="26"/>
      <c r="M375" s="26"/>
      <c r="N375" s="26"/>
      <c r="O375" s="26"/>
      <c r="P375" s="47">
        <v>0</v>
      </c>
      <c r="Q375" s="131"/>
      <c r="R375" s="75"/>
      <c r="S375" s="75"/>
      <c r="T375" s="140"/>
    </row>
    <row r="376" spans="1:20" ht="15" customHeight="1">
      <c r="A376" s="57">
        <v>43251</v>
      </c>
      <c r="B376" s="25">
        <v>1264</v>
      </c>
      <c r="C376" s="26"/>
      <c r="D376" s="26"/>
      <c r="E376" s="27"/>
      <c r="F376" s="26"/>
      <c r="G376" s="26"/>
      <c r="H376" s="26"/>
      <c r="I376" s="23"/>
      <c r="J376" s="26"/>
      <c r="K376" s="26"/>
      <c r="L376" s="26"/>
      <c r="M376" s="26"/>
      <c r="N376" s="26"/>
      <c r="O376" s="26"/>
      <c r="P376" s="47">
        <v>0</v>
      </c>
      <c r="Q376" s="131"/>
      <c r="R376" s="75"/>
      <c r="S376" s="75"/>
      <c r="T376" s="142"/>
    </row>
    <row r="377" spans="1:20" ht="15" customHeight="1">
      <c r="A377" s="57"/>
      <c r="B377" s="57"/>
      <c r="C377" s="26"/>
      <c r="D377" s="26"/>
      <c r="E377" s="27"/>
      <c r="F377" s="26"/>
      <c r="G377" s="26"/>
      <c r="H377" s="26"/>
      <c r="I377" s="23"/>
      <c r="J377" s="26"/>
      <c r="K377" s="26"/>
      <c r="L377" s="26"/>
      <c r="M377" s="26"/>
      <c r="N377" s="26"/>
      <c r="O377" s="26"/>
      <c r="P377" s="47"/>
      <c r="Q377" s="131"/>
      <c r="R377" s="75"/>
      <c r="S377" s="75"/>
    </row>
    <row r="378" spans="1:20" ht="15.75" customHeight="1" thickBot="1">
      <c r="A378" s="359"/>
      <c r="B378" s="360"/>
      <c r="C378" s="360"/>
      <c r="D378" s="360"/>
      <c r="E378" s="360"/>
      <c r="F378" s="360"/>
      <c r="G378" s="360"/>
      <c r="H378" s="360"/>
      <c r="I378" s="360"/>
      <c r="J378" s="360"/>
      <c r="K378" s="360"/>
      <c r="L378" s="360"/>
      <c r="M378" s="360"/>
      <c r="N378" s="360"/>
      <c r="O378" s="360"/>
      <c r="P378" s="361"/>
      <c r="Q378" s="52"/>
      <c r="R378" s="52"/>
      <c r="S378" s="52"/>
    </row>
    <row r="379" spans="1:20" ht="15" customHeight="1">
      <c r="A379" s="60" t="s">
        <v>20</v>
      </c>
      <c r="B379" s="67">
        <f>MIN(B12:B376)</f>
        <v>644</v>
      </c>
      <c r="C379" s="71">
        <f t="shared" ref="C379:O379" si="0">MIN(C12:C374)</f>
        <v>0.12</v>
      </c>
      <c r="D379" s="71">
        <f t="shared" si="0"/>
        <v>1</v>
      </c>
      <c r="E379" s="71">
        <f t="shared" si="0"/>
        <v>6.8</v>
      </c>
      <c r="F379" s="71">
        <f t="shared" si="0"/>
        <v>1</v>
      </c>
      <c r="G379" s="71">
        <f t="shared" si="0"/>
        <v>1</v>
      </c>
      <c r="H379" s="71">
        <f t="shared" si="0"/>
        <v>1</v>
      </c>
      <c r="I379" s="71">
        <f t="shared" si="0"/>
        <v>2.5</v>
      </c>
      <c r="J379" s="71">
        <f t="shared" si="0"/>
        <v>0.06</v>
      </c>
      <c r="K379" s="71">
        <f t="shared" si="0"/>
        <v>1.21</v>
      </c>
      <c r="L379" s="71">
        <f t="shared" si="0"/>
        <v>4.6100000000000003</v>
      </c>
      <c r="M379" s="71">
        <f t="shared" si="0"/>
        <v>1.21</v>
      </c>
      <c r="N379" s="71">
        <f t="shared" si="0"/>
        <v>0.02</v>
      </c>
      <c r="O379" s="71">
        <f t="shared" si="0"/>
        <v>1.58</v>
      </c>
      <c r="P379" s="71">
        <f>MIN(P12:P377)</f>
        <v>0</v>
      </c>
    </row>
    <row r="380" spans="1:20" ht="15" customHeight="1">
      <c r="A380" s="61" t="s">
        <v>21</v>
      </c>
      <c r="B380" s="68">
        <f>AVERAGE(B12:B376)</f>
        <v>1552.0027397260274</v>
      </c>
      <c r="C380" s="111">
        <f t="shared" ref="C380:O380" si="1">AVERAGE(C12:C374)</f>
        <v>0.60840000000000005</v>
      </c>
      <c r="D380" s="111">
        <f t="shared" si="1"/>
        <v>1.0416666666666667</v>
      </c>
      <c r="E380" s="111">
        <f t="shared" si="1"/>
        <v>7.0576923076923066</v>
      </c>
      <c r="F380" s="111">
        <f t="shared" si="1"/>
        <v>3.7619047619047619</v>
      </c>
      <c r="G380" s="111">
        <f t="shared" si="1"/>
        <v>4.6923076923076925</v>
      </c>
      <c r="H380" s="111">
        <f t="shared" si="1"/>
        <v>2.08</v>
      </c>
      <c r="I380" s="111">
        <f t="shared" si="1"/>
        <v>5.4730769230769232</v>
      </c>
      <c r="J380" s="111">
        <f t="shared" si="1"/>
        <v>0.1253846153846154</v>
      </c>
      <c r="K380" s="111">
        <f t="shared" si="1"/>
        <v>2.9930769230769227</v>
      </c>
      <c r="L380" s="111">
        <f t="shared" si="1"/>
        <v>8.8030769230769224</v>
      </c>
      <c r="M380" s="111">
        <f t="shared" si="1"/>
        <v>1.6865384615384615</v>
      </c>
      <c r="N380" s="111">
        <f t="shared" si="1"/>
        <v>0.20261769230769228</v>
      </c>
      <c r="O380" s="111">
        <f t="shared" si="1"/>
        <v>7.7676923076923092</v>
      </c>
      <c r="P380" s="111">
        <f>AVERAGE(P12:P377)</f>
        <v>4.0547945205479454</v>
      </c>
    </row>
    <row r="381" spans="1:20" ht="15.75" customHeight="1" thickBot="1">
      <c r="A381" s="62" t="s">
        <v>22</v>
      </c>
      <c r="B381" s="69">
        <f>MAX(B12:B376)</f>
        <v>7700</v>
      </c>
      <c r="C381" s="72">
        <f t="shared" ref="C381:O381" si="2">MAX(C12:C374)</f>
        <v>1.2</v>
      </c>
      <c r="D381" s="72">
        <f t="shared" si="2"/>
        <v>2</v>
      </c>
      <c r="E381" s="72">
        <f t="shared" si="2"/>
        <v>7.3</v>
      </c>
      <c r="F381" s="72">
        <f t="shared" si="2"/>
        <v>33</v>
      </c>
      <c r="G381" s="72">
        <f t="shared" si="2"/>
        <v>9</v>
      </c>
      <c r="H381" s="72">
        <f t="shared" si="2"/>
        <v>3</v>
      </c>
      <c r="I381" s="72">
        <f t="shared" si="2"/>
        <v>8.4</v>
      </c>
      <c r="J381" s="72">
        <f t="shared" si="2"/>
        <v>0.2</v>
      </c>
      <c r="K381" s="72">
        <f t="shared" si="2"/>
        <v>7.2</v>
      </c>
      <c r="L381" s="72">
        <f t="shared" si="2"/>
        <v>15.31</v>
      </c>
      <c r="M381" s="72">
        <f t="shared" si="2"/>
        <v>3.6</v>
      </c>
      <c r="N381" s="72">
        <f t="shared" si="2"/>
        <v>0.5</v>
      </c>
      <c r="O381" s="72">
        <f t="shared" si="2"/>
        <v>17.989999999999998</v>
      </c>
      <c r="P381" s="72">
        <f>MAX(P12:P377)</f>
        <v>112</v>
      </c>
    </row>
    <row r="382" spans="1:20" ht="15" customHeight="1">
      <c r="A382" s="63"/>
      <c r="B382" s="54" t="s">
        <v>28</v>
      </c>
      <c r="C382" s="55">
        <f>COUNTIF(C13:C375,"&gt;0")</f>
        <v>25</v>
      </c>
      <c r="D382" s="32"/>
      <c r="E382" s="32"/>
      <c r="F382" s="32"/>
      <c r="G382" s="32"/>
      <c r="H382" s="32"/>
      <c r="I382" s="32"/>
      <c r="J382" s="65" t="s">
        <v>25</v>
      </c>
      <c r="K382" s="45">
        <f>SUM(K$12:K$374)</f>
        <v>77.819999999999993</v>
      </c>
      <c r="L382" s="45">
        <f>SUM(L$12:L$374)</f>
        <v>228.87999999999997</v>
      </c>
      <c r="M382" s="45">
        <f>SUM(M$12:M$374)</f>
        <v>43.85</v>
      </c>
      <c r="N382" s="45">
        <f>SUM(N$12:N$374)</f>
        <v>5.2680599999999993</v>
      </c>
      <c r="O382" s="45">
        <f>SUM(O$12:O$374)</f>
        <v>201.96000000000004</v>
      </c>
      <c r="P382" s="45">
        <f t="shared" ref="P382" si="3">SUM(P$12:P$376)</f>
        <v>1480</v>
      </c>
      <c r="Q382" s="54"/>
      <c r="R382" s="54"/>
      <c r="S382" s="54"/>
    </row>
  </sheetData>
  <protectedRanges>
    <protectedRange sqref="R103:R128 S12:S128 R129:S377 Q12:R15 R16:R101 Q16:Q377" name="Range1_4"/>
    <protectedRange sqref="K378:O378" name="Range1"/>
    <protectedRange sqref="I360:J360 I363:J372 I291:J303 I333:J345 I347:J358 C374:O374 I289:J289 I310:J310 I318:J318 I320:J331" name="Range1_1"/>
    <protectedRange sqref="I362:J362" name="Range1_2_2_2"/>
    <protectedRange sqref="C12:O15 C220:O224 C212:H219 C16:H205 C289:H303 C283:O288 C310:H310 C304:O309 C311:O317 C206:O211 C226:H233 C234:O239 C240:H247 C248:O253 C254:H261 C262:O267 C282:H282 C268:H275 C276:O281 C318:H373" name="Range1_6"/>
    <protectedRange sqref="I212:J219 I16:J205 I226:J233 I240:J247 I254:J261 I282:J282 I268:J275" name="Range1_7"/>
    <protectedRange sqref="C225:H225" name="Range1_13"/>
    <protectedRange sqref="I225:J225" name="Range1_15"/>
    <protectedRange sqref="B347:B371" name="Range1_8"/>
  </protectedRanges>
  <mergeCells count="17">
    <mergeCell ref="E10:E11"/>
    <mergeCell ref="A7:A9"/>
    <mergeCell ref="B7:B8"/>
    <mergeCell ref="C7:J7"/>
    <mergeCell ref="A378:P378"/>
    <mergeCell ref="K7:O7"/>
    <mergeCell ref="A1:S1"/>
    <mergeCell ref="A2:S2"/>
    <mergeCell ref="A3:S3"/>
    <mergeCell ref="A4:S4"/>
    <mergeCell ref="A6:S6"/>
    <mergeCell ref="T7:T9"/>
    <mergeCell ref="A5:T5"/>
    <mergeCell ref="R7:R9"/>
    <mergeCell ref="S7:S9"/>
    <mergeCell ref="E8:E9"/>
    <mergeCell ref="Q7:Q9"/>
  </mergeCells>
  <hyperlinks>
    <hyperlink ref="A3" r:id="rId1" xr:uid="{00000000-0004-0000-0600-000000000000}"/>
  </hyperlinks>
  <pageMargins left="0.7" right="0.7" top="0.75" bottom="0.75" header="0.3" footer="0.3"/>
  <pageSetup paperSize="9" orientation="portrait" r:id="rId2"/>
  <ignoredErrors>
    <ignoredError sqref="D379:J380 D381:J381" formulaRange="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T382"/>
  <sheetViews>
    <sheetView zoomScale="75" zoomScaleNormal="75" workbookViewId="0">
      <pane xSplit="1" ySplit="11" topLeftCell="B356" activePane="bottomRight" state="frozen"/>
      <selection pane="topRight" activeCell="B1" sqref="B1"/>
      <selection pane="bottomLeft" activeCell="A12" sqref="A12"/>
      <selection pane="bottomRight" activeCell="Q10" sqref="Q1:Q1048576"/>
    </sheetView>
  </sheetViews>
  <sheetFormatPr defaultRowHeight="15"/>
  <cols>
    <col min="1" max="1" width="30.42578125" bestFit="1" customWidth="1"/>
    <col min="2" max="2" width="16.85546875" customWidth="1"/>
    <col min="3" max="3" width="11" customWidth="1"/>
    <col min="6" max="6" width="11.42578125" customWidth="1"/>
    <col min="11" max="11" width="12.85546875" customWidth="1"/>
    <col min="12" max="12" width="12.140625" customWidth="1"/>
    <col min="13" max="13" width="12" customWidth="1"/>
    <col min="14" max="14" width="13.7109375" customWidth="1"/>
    <col min="15" max="15" width="11.5703125" customWidth="1"/>
    <col min="16" max="16" width="10.42578125" customWidth="1"/>
    <col min="17" max="17" width="13.42578125" style="149" customWidth="1"/>
    <col min="18" max="18" width="11" customWidth="1"/>
    <col min="19" max="19" width="16.28515625" customWidth="1"/>
    <col min="20" max="20" width="31" style="141" customWidth="1"/>
  </cols>
  <sheetData>
    <row r="1" spans="1:20" ht="21">
      <c r="A1" s="313" t="s">
        <v>48</v>
      </c>
      <c r="B1" s="313"/>
      <c r="C1" s="313"/>
      <c r="D1" s="313"/>
      <c r="E1" s="313"/>
      <c r="F1" s="313"/>
      <c r="G1" s="313"/>
      <c r="H1" s="313"/>
      <c r="I1" s="313"/>
      <c r="J1" s="313"/>
      <c r="K1" s="313"/>
      <c r="L1" s="313"/>
      <c r="M1" s="313"/>
      <c r="N1" s="313"/>
      <c r="O1" s="313"/>
      <c r="P1" s="313"/>
      <c r="Q1" s="313"/>
      <c r="R1" s="313"/>
      <c r="S1" s="313"/>
      <c r="T1"/>
    </row>
    <row r="2" spans="1:20" ht="21" customHeight="1">
      <c r="A2" s="314" t="s">
        <v>47</v>
      </c>
      <c r="B2" s="314"/>
      <c r="C2" s="314"/>
      <c r="D2" s="314"/>
      <c r="E2" s="314"/>
      <c r="F2" s="314"/>
      <c r="G2" s="314"/>
      <c r="H2" s="314"/>
      <c r="I2" s="314"/>
      <c r="J2" s="314"/>
      <c r="K2" s="314"/>
      <c r="L2" s="314"/>
      <c r="M2" s="314"/>
      <c r="N2" s="314"/>
      <c r="O2" s="314"/>
      <c r="P2" s="314"/>
      <c r="Q2" s="314"/>
      <c r="R2" s="314"/>
      <c r="S2" s="314"/>
      <c r="T2"/>
    </row>
    <row r="3" spans="1:20" ht="21" customHeight="1">
      <c r="A3" s="315" t="s">
        <v>49</v>
      </c>
      <c r="B3" s="315"/>
      <c r="C3" s="315"/>
      <c r="D3" s="315"/>
      <c r="E3" s="315"/>
      <c r="F3" s="315"/>
      <c r="G3" s="315"/>
      <c r="H3" s="315"/>
      <c r="I3" s="315"/>
      <c r="J3" s="315"/>
      <c r="K3" s="315"/>
      <c r="L3" s="315"/>
      <c r="M3" s="315"/>
      <c r="N3" s="315"/>
      <c r="O3" s="315"/>
      <c r="P3" s="315"/>
      <c r="Q3" s="315"/>
      <c r="R3" s="315"/>
      <c r="S3" s="315"/>
      <c r="T3"/>
    </row>
    <row r="4" spans="1:20" ht="12.75" customHeight="1">
      <c r="A4" s="316"/>
      <c r="B4" s="316"/>
      <c r="C4" s="316"/>
      <c r="D4" s="316"/>
      <c r="E4" s="316"/>
      <c r="F4" s="316"/>
      <c r="G4" s="316"/>
      <c r="H4" s="316"/>
      <c r="I4" s="316"/>
      <c r="J4" s="316"/>
      <c r="K4" s="316"/>
      <c r="L4" s="316"/>
      <c r="M4" s="316"/>
      <c r="N4" s="316"/>
      <c r="O4" s="316"/>
      <c r="P4" s="316"/>
      <c r="Q4" s="316"/>
      <c r="R4" s="316"/>
      <c r="S4" s="316"/>
      <c r="T4"/>
    </row>
    <row r="5" spans="1:20" ht="18" customHeight="1">
      <c r="A5" s="346" t="s">
        <v>57</v>
      </c>
      <c r="B5" s="347"/>
      <c r="C5" s="347"/>
      <c r="D5" s="347"/>
      <c r="E5" s="347"/>
      <c r="F5" s="347"/>
      <c r="G5" s="347"/>
      <c r="H5" s="347"/>
      <c r="I5" s="347"/>
      <c r="J5" s="347"/>
      <c r="K5" s="347"/>
      <c r="L5" s="347"/>
      <c r="M5" s="347"/>
      <c r="N5" s="347"/>
      <c r="O5" s="347"/>
      <c r="P5" s="347"/>
      <c r="Q5" s="347"/>
      <c r="R5" s="347"/>
      <c r="S5" s="347"/>
      <c r="T5" s="358"/>
    </row>
    <row r="6" spans="1:20" ht="20.25" customHeight="1">
      <c r="A6" s="357" t="s">
        <v>32</v>
      </c>
      <c r="B6" s="357"/>
      <c r="C6" s="357"/>
      <c r="D6" s="357"/>
      <c r="E6" s="357"/>
      <c r="F6" s="357"/>
      <c r="G6" s="357"/>
      <c r="H6" s="357"/>
      <c r="I6" s="357"/>
      <c r="J6" s="357"/>
      <c r="K6" s="357"/>
      <c r="L6" s="357"/>
      <c r="M6" s="357"/>
      <c r="N6" s="357"/>
      <c r="O6" s="357"/>
      <c r="P6" s="357"/>
      <c r="Q6" s="357"/>
      <c r="R6" s="357"/>
      <c r="S6" s="357"/>
      <c r="T6"/>
    </row>
    <row r="7" spans="1:20" ht="34.5" customHeight="1">
      <c r="A7" s="321" t="s">
        <v>2</v>
      </c>
      <c r="B7" s="324" t="s">
        <v>41</v>
      </c>
      <c r="C7" s="354" t="s">
        <v>33</v>
      </c>
      <c r="D7" s="326"/>
      <c r="E7" s="326"/>
      <c r="F7" s="326"/>
      <c r="G7" s="326"/>
      <c r="H7" s="326"/>
      <c r="I7" s="326"/>
      <c r="J7" s="327"/>
      <c r="K7" s="328" t="s">
        <v>3</v>
      </c>
      <c r="L7" s="329"/>
      <c r="M7" s="329"/>
      <c r="N7" s="329"/>
      <c r="O7" s="330"/>
      <c r="P7" s="46"/>
      <c r="Q7" s="362" t="s">
        <v>52</v>
      </c>
      <c r="R7" s="324" t="s">
        <v>30</v>
      </c>
      <c r="S7" s="324" t="s">
        <v>31</v>
      </c>
      <c r="T7" s="324" t="s">
        <v>54</v>
      </c>
    </row>
    <row r="8" spans="1:20" ht="51">
      <c r="A8" s="322"/>
      <c r="B8" s="344"/>
      <c r="C8" s="6" t="s">
        <v>4</v>
      </c>
      <c r="D8" s="7" t="s">
        <v>40</v>
      </c>
      <c r="E8" s="331" t="s">
        <v>0</v>
      </c>
      <c r="F8" s="6" t="s">
        <v>5</v>
      </c>
      <c r="G8" s="8" t="s">
        <v>50</v>
      </c>
      <c r="H8" s="8" t="s">
        <v>7</v>
      </c>
      <c r="I8" s="8" t="s">
        <v>8</v>
      </c>
      <c r="J8" s="7" t="s">
        <v>9</v>
      </c>
      <c r="K8" s="9" t="s">
        <v>10</v>
      </c>
      <c r="L8" s="9" t="s">
        <v>11</v>
      </c>
      <c r="M8" s="9" t="s">
        <v>12</v>
      </c>
      <c r="N8" s="9" t="s">
        <v>13</v>
      </c>
      <c r="O8" s="9" t="s">
        <v>14</v>
      </c>
      <c r="P8" s="9" t="s">
        <v>26</v>
      </c>
      <c r="Q8" s="363"/>
      <c r="R8" s="343"/>
      <c r="S8" s="343"/>
      <c r="T8" s="343"/>
    </row>
    <row r="9" spans="1:20">
      <c r="A9" s="323"/>
      <c r="B9" s="10" t="s">
        <v>29</v>
      </c>
      <c r="C9" s="11" t="s">
        <v>15</v>
      </c>
      <c r="D9" s="8" t="s">
        <v>15</v>
      </c>
      <c r="E9" s="332"/>
      <c r="F9" s="11" t="s">
        <v>16</v>
      </c>
      <c r="G9" s="12" t="s">
        <v>15</v>
      </c>
      <c r="H9" s="12" t="s">
        <v>15</v>
      </c>
      <c r="I9" s="11" t="s">
        <v>15</v>
      </c>
      <c r="J9" s="11" t="s">
        <v>15</v>
      </c>
      <c r="K9" s="11" t="s">
        <v>17</v>
      </c>
      <c r="L9" s="11" t="s">
        <v>17</v>
      </c>
      <c r="M9" s="11" t="s">
        <v>17</v>
      </c>
      <c r="N9" s="11" t="s">
        <v>17</v>
      </c>
      <c r="O9" s="11" t="s">
        <v>17</v>
      </c>
      <c r="P9" s="11" t="s">
        <v>27</v>
      </c>
      <c r="Q9" s="364"/>
      <c r="R9" s="344"/>
      <c r="S9" s="344"/>
      <c r="T9" s="344"/>
    </row>
    <row r="10" spans="1:20">
      <c r="A10" s="13" t="s">
        <v>18</v>
      </c>
      <c r="B10" s="18">
        <v>6500</v>
      </c>
      <c r="C10" s="15">
        <v>5</v>
      </c>
      <c r="D10" s="16">
        <v>6</v>
      </c>
      <c r="E10" s="311" t="s">
        <v>39</v>
      </c>
      <c r="F10" s="17">
        <v>600</v>
      </c>
      <c r="G10" s="17">
        <v>30</v>
      </c>
      <c r="H10" s="17">
        <v>20</v>
      </c>
      <c r="I10" s="17">
        <v>20</v>
      </c>
      <c r="J10" s="18">
        <v>1</v>
      </c>
      <c r="K10" s="79">
        <v>7227</v>
      </c>
      <c r="L10" s="79">
        <v>9636</v>
      </c>
      <c r="M10" s="79">
        <v>4818</v>
      </c>
      <c r="N10" s="79">
        <v>483</v>
      </c>
      <c r="O10" s="79">
        <v>7227</v>
      </c>
      <c r="P10" s="79"/>
      <c r="Q10" s="144" t="s">
        <v>1</v>
      </c>
      <c r="R10" s="66" t="s">
        <v>1</v>
      </c>
      <c r="S10" s="66" t="s">
        <v>1</v>
      </c>
      <c r="T10" s="138"/>
    </row>
    <row r="11" spans="1:20">
      <c r="A11" s="13" t="s">
        <v>19</v>
      </c>
      <c r="B11" s="14" t="s">
        <v>1</v>
      </c>
      <c r="C11" s="18">
        <v>2</v>
      </c>
      <c r="D11" s="18">
        <v>2</v>
      </c>
      <c r="E11" s="312"/>
      <c r="F11" s="66">
        <v>200</v>
      </c>
      <c r="G11" s="66">
        <v>15</v>
      </c>
      <c r="H11" s="66">
        <v>10</v>
      </c>
      <c r="I11" s="66">
        <v>10</v>
      </c>
      <c r="J11" s="18">
        <v>0.3</v>
      </c>
      <c r="K11" s="78" t="s">
        <v>1</v>
      </c>
      <c r="L11" s="78" t="s">
        <v>1</v>
      </c>
      <c r="M11" s="78" t="s">
        <v>1</v>
      </c>
      <c r="N11" s="78" t="s">
        <v>1</v>
      </c>
      <c r="O11" s="78" t="s">
        <v>1</v>
      </c>
      <c r="P11" s="78" t="s">
        <v>1</v>
      </c>
      <c r="Q11" s="144" t="s">
        <v>1</v>
      </c>
      <c r="R11" s="66" t="s">
        <v>1</v>
      </c>
      <c r="S11" s="66" t="s">
        <v>1</v>
      </c>
      <c r="T11" s="139"/>
    </row>
    <row r="12" spans="1:20">
      <c r="A12" s="57">
        <v>43252</v>
      </c>
      <c r="B12" s="25">
        <v>1212</v>
      </c>
      <c r="C12" s="137"/>
      <c r="D12" s="137"/>
      <c r="E12" s="137"/>
      <c r="F12" s="137"/>
      <c r="G12" s="137"/>
      <c r="H12" s="137"/>
      <c r="I12" s="137"/>
      <c r="J12" s="137"/>
      <c r="K12" s="137"/>
      <c r="L12" s="137"/>
      <c r="M12" s="137"/>
      <c r="N12" s="137"/>
      <c r="O12" s="137"/>
      <c r="P12" s="47">
        <v>0</v>
      </c>
      <c r="Q12" s="145"/>
      <c r="R12" s="75"/>
      <c r="S12" s="75"/>
      <c r="T12" s="140"/>
    </row>
    <row r="13" spans="1:20">
      <c r="A13" s="57">
        <v>43253</v>
      </c>
      <c r="B13" s="25">
        <v>953</v>
      </c>
      <c r="C13" s="137"/>
      <c r="D13" s="137"/>
      <c r="E13" s="137"/>
      <c r="F13" s="137"/>
      <c r="G13" s="137"/>
      <c r="H13" s="137"/>
      <c r="I13" s="137"/>
      <c r="J13" s="137"/>
      <c r="K13" s="137"/>
      <c r="L13" s="137"/>
      <c r="M13" s="137"/>
      <c r="N13" s="137"/>
      <c r="O13" s="137"/>
      <c r="P13" s="47">
        <v>0</v>
      </c>
      <c r="Q13" s="145"/>
      <c r="R13" s="75"/>
      <c r="S13" s="75"/>
      <c r="T13" s="140"/>
    </row>
    <row r="14" spans="1:20">
      <c r="A14" s="57">
        <v>43254</v>
      </c>
      <c r="B14" s="25">
        <v>1436</v>
      </c>
      <c r="C14" s="137"/>
      <c r="D14" s="137"/>
      <c r="E14" s="137"/>
      <c r="F14" s="137"/>
      <c r="G14" s="137"/>
      <c r="H14" s="137"/>
      <c r="I14" s="137"/>
      <c r="J14" s="137"/>
      <c r="K14" s="137"/>
      <c r="L14" s="137"/>
      <c r="M14" s="137"/>
      <c r="N14" s="137"/>
      <c r="O14" s="137"/>
      <c r="P14" s="47">
        <v>0</v>
      </c>
      <c r="Q14" s="145"/>
      <c r="R14" s="75"/>
      <c r="S14" s="75"/>
      <c r="T14" s="140"/>
    </row>
    <row r="15" spans="1:20">
      <c r="A15" s="57">
        <v>43255</v>
      </c>
      <c r="B15" s="25">
        <v>1241</v>
      </c>
      <c r="C15" s="137"/>
      <c r="D15" s="137"/>
      <c r="E15" s="137"/>
      <c r="F15" s="137"/>
      <c r="G15" s="137"/>
      <c r="H15" s="137"/>
      <c r="I15" s="137"/>
      <c r="J15" s="137"/>
      <c r="K15" s="137"/>
      <c r="L15" s="137"/>
      <c r="M15" s="137"/>
      <c r="N15" s="137"/>
      <c r="O15" s="137"/>
      <c r="P15" s="47">
        <v>0</v>
      </c>
      <c r="Q15" s="145"/>
      <c r="R15" s="75"/>
      <c r="S15" s="75"/>
      <c r="T15" s="140"/>
    </row>
    <row r="16" spans="1:20">
      <c r="A16" s="57">
        <v>43256</v>
      </c>
      <c r="B16" s="25">
        <v>1021</v>
      </c>
      <c r="C16" s="21">
        <v>0.47</v>
      </c>
      <c r="D16" s="152">
        <v>2</v>
      </c>
      <c r="E16" s="24">
        <v>7.1</v>
      </c>
      <c r="F16" s="25">
        <v>2</v>
      </c>
      <c r="G16" s="25">
        <v>5</v>
      </c>
      <c r="H16" s="25">
        <v>2</v>
      </c>
      <c r="I16" s="24">
        <v>4.7</v>
      </c>
      <c r="J16" s="21">
        <v>0.1</v>
      </c>
      <c r="K16" s="21">
        <v>2.04</v>
      </c>
      <c r="L16" s="21">
        <v>4.8</v>
      </c>
      <c r="M16" s="21">
        <v>2.04</v>
      </c>
      <c r="N16" s="21">
        <v>0.1</v>
      </c>
      <c r="O16" s="21">
        <v>5.1100000000000003</v>
      </c>
      <c r="P16" s="47">
        <v>1</v>
      </c>
      <c r="Q16" s="146" t="s">
        <v>58</v>
      </c>
      <c r="R16" s="75">
        <v>43265</v>
      </c>
      <c r="S16" s="75">
        <v>43265</v>
      </c>
      <c r="T16" s="140"/>
    </row>
    <row r="17" spans="1:20" ht="15" customHeight="1">
      <c r="A17" s="57">
        <v>43257</v>
      </c>
      <c r="B17" s="25">
        <v>1544</v>
      </c>
      <c r="C17" s="137"/>
      <c r="D17" s="68"/>
      <c r="E17" s="77"/>
      <c r="F17" s="68"/>
      <c r="G17" s="68"/>
      <c r="H17" s="68"/>
      <c r="I17" s="77"/>
      <c r="J17" s="137"/>
      <c r="K17" s="137"/>
      <c r="L17" s="137"/>
      <c r="M17" s="137"/>
      <c r="N17" s="137"/>
      <c r="O17" s="137"/>
      <c r="P17" s="47">
        <v>6</v>
      </c>
      <c r="Q17" s="145"/>
      <c r="R17" s="75"/>
      <c r="S17" s="75"/>
      <c r="T17" s="140"/>
    </row>
    <row r="18" spans="1:20">
      <c r="A18" s="57">
        <v>43258</v>
      </c>
      <c r="B18" s="25">
        <v>1090</v>
      </c>
      <c r="C18" s="137"/>
      <c r="D18" s="68"/>
      <c r="E18" s="77"/>
      <c r="F18" s="68"/>
      <c r="G18" s="68"/>
      <c r="H18" s="68"/>
      <c r="I18" s="77"/>
      <c r="J18" s="137"/>
      <c r="K18" s="137"/>
      <c r="L18" s="137"/>
      <c r="M18" s="137"/>
      <c r="N18" s="137"/>
      <c r="O18" s="137"/>
      <c r="P18" s="47">
        <v>6</v>
      </c>
      <c r="Q18" s="145"/>
      <c r="R18" s="75"/>
      <c r="S18" s="75"/>
      <c r="T18" s="140"/>
    </row>
    <row r="19" spans="1:20">
      <c r="A19" s="57">
        <v>43259</v>
      </c>
      <c r="B19" s="25">
        <v>2226</v>
      </c>
      <c r="C19" s="137"/>
      <c r="D19" s="68"/>
      <c r="E19" s="77"/>
      <c r="F19" s="68"/>
      <c r="G19" s="68"/>
      <c r="H19" s="68"/>
      <c r="I19" s="77"/>
      <c r="J19" s="137"/>
      <c r="K19" s="137"/>
      <c r="L19" s="137"/>
      <c r="M19" s="137"/>
      <c r="N19" s="137"/>
      <c r="O19" s="137"/>
      <c r="P19" s="47">
        <v>46</v>
      </c>
      <c r="Q19" s="145"/>
      <c r="R19" s="75"/>
      <c r="S19" s="75"/>
      <c r="T19" s="140"/>
    </row>
    <row r="20" spans="1:20">
      <c r="A20" s="57">
        <v>43260</v>
      </c>
      <c r="B20" s="25">
        <v>1949</v>
      </c>
      <c r="C20" s="137"/>
      <c r="D20" s="68"/>
      <c r="E20" s="77"/>
      <c r="F20" s="68"/>
      <c r="G20" s="68"/>
      <c r="H20" s="68"/>
      <c r="I20" s="77"/>
      <c r="J20" s="137"/>
      <c r="K20" s="137"/>
      <c r="L20" s="137"/>
      <c r="M20" s="137"/>
      <c r="N20" s="137"/>
      <c r="O20" s="137"/>
      <c r="P20" s="47">
        <v>2</v>
      </c>
      <c r="Q20" s="145"/>
      <c r="R20" s="75"/>
      <c r="S20" s="75"/>
      <c r="T20" s="140"/>
    </row>
    <row r="21" spans="1:20">
      <c r="A21" s="57">
        <v>43261</v>
      </c>
      <c r="B21" s="25">
        <v>1463</v>
      </c>
      <c r="C21" s="137"/>
      <c r="D21" s="68"/>
      <c r="E21" s="77"/>
      <c r="F21" s="68"/>
      <c r="G21" s="68"/>
      <c r="H21" s="68"/>
      <c r="I21" s="77"/>
      <c r="J21" s="137"/>
      <c r="K21" s="137"/>
      <c r="L21" s="137"/>
      <c r="M21" s="137"/>
      <c r="N21" s="137"/>
      <c r="O21" s="137"/>
      <c r="P21" s="48">
        <v>3</v>
      </c>
      <c r="Q21" s="145"/>
      <c r="R21" s="75"/>
      <c r="S21" s="75"/>
      <c r="T21" s="140"/>
    </row>
    <row r="22" spans="1:20">
      <c r="A22" s="57">
        <v>43262</v>
      </c>
      <c r="B22" s="25">
        <v>1985</v>
      </c>
      <c r="C22" s="137"/>
      <c r="D22" s="68"/>
      <c r="E22" s="77"/>
      <c r="F22" s="68"/>
      <c r="G22" s="68"/>
      <c r="H22" s="68"/>
      <c r="I22" s="77"/>
      <c r="J22" s="137"/>
      <c r="K22" s="137"/>
      <c r="L22" s="137"/>
      <c r="M22" s="137"/>
      <c r="N22" s="137"/>
      <c r="O22" s="137"/>
      <c r="P22" s="47">
        <v>6</v>
      </c>
      <c r="Q22" s="145"/>
      <c r="R22" s="75"/>
      <c r="S22" s="75"/>
      <c r="T22" s="140"/>
    </row>
    <row r="23" spans="1:20">
      <c r="A23" s="57">
        <v>43263</v>
      </c>
      <c r="B23" s="25">
        <v>1420</v>
      </c>
      <c r="C23" s="137"/>
      <c r="D23" s="68"/>
      <c r="E23" s="77"/>
      <c r="F23" s="68"/>
      <c r="G23" s="68"/>
      <c r="H23" s="68"/>
      <c r="I23" s="77"/>
      <c r="J23" s="137"/>
      <c r="K23" s="137"/>
      <c r="L23" s="137"/>
      <c r="M23" s="137"/>
      <c r="N23" s="137"/>
      <c r="O23" s="137"/>
      <c r="P23" s="47">
        <v>0</v>
      </c>
      <c r="Q23" s="145"/>
      <c r="R23" s="75"/>
      <c r="S23" s="75"/>
      <c r="T23" s="140"/>
    </row>
    <row r="24" spans="1:20">
      <c r="A24" s="57">
        <v>43264</v>
      </c>
      <c r="B24" s="25">
        <v>1518</v>
      </c>
      <c r="C24" s="137"/>
      <c r="D24" s="68"/>
      <c r="E24" s="77"/>
      <c r="F24" s="68"/>
      <c r="G24" s="68"/>
      <c r="H24" s="68"/>
      <c r="I24" s="77"/>
      <c r="J24" s="137"/>
      <c r="K24" s="137"/>
      <c r="L24" s="137"/>
      <c r="M24" s="137"/>
      <c r="N24" s="137"/>
      <c r="O24" s="137"/>
      <c r="P24" s="47">
        <v>0</v>
      </c>
      <c r="Q24" s="145"/>
      <c r="R24" s="75"/>
      <c r="S24" s="75"/>
      <c r="T24" s="140"/>
    </row>
    <row r="25" spans="1:20" ht="15" customHeight="1">
      <c r="A25" s="57">
        <v>43265</v>
      </c>
      <c r="B25" s="25">
        <v>1648</v>
      </c>
      <c r="C25" s="137"/>
      <c r="D25" s="68"/>
      <c r="E25" s="77"/>
      <c r="F25" s="68"/>
      <c r="G25" s="68"/>
      <c r="H25" s="68"/>
      <c r="I25" s="77"/>
      <c r="J25" s="137"/>
      <c r="K25" s="137"/>
      <c r="L25" s="137"/>
      <c r="M25" s="137"/>
      <c r="N25" s="137"/>
      <c r="O25" s="137"/>
      <c r="P25" s="47">
        <v>0</v>
      </c>
      <c r="Q25" s="145"/>
      <c r="R25" s="75"/>
      <c r="S25" s="75"/>
      <c r="T25" s="140"/>
    </row>
    <row r="26" spans="1:20">
      <c r="A26" s="57">
        <v>43266</v>
      </c>
      <c r="B26" s="25">
        <v>1598</v>
      </c>
      <c r="C26" s="137"/>
      <c r="D26" s="68"/>
      <c r="E26" s="77"/>
      <c r="F26" s="68"/>
      <c r="G26" s="68"/>
      <c r="H26" s="68"/>
      <c r="I26" s="77"/>
      <c r="J26" s="137"/>
      <c r="K26" s="137"/>
      <c r="L26" s="137"/>
      <c r="M26" s="137"/>
      <c r="N26" s="137"/>
      <c r="O26" s="137"/>
      <c r="P26" s="47">
        <v>0</v>
      </c>
      <c r="Q26" s="145"/>
      <c r="R26" s="75"/>
      <c r="S26" s="75"/>
      <c r="T26" s="140"/>
    </row>
    <row r="27" spans="1:20">
      <c r="A27" s="57">
        <v>43267</v>
      </c>
      <c r="B27" s="25">
        <v>1428</v>
      </c>
      <c r="C27" s="137"/>
      <c r="D27" s="68"/>
      <c r="E27" s="77"/>
      <c r="F27" s="68"/>
      <c r="G27" s="68"/>
      <c r="H27" s="68"/>
      <c r="I27" s="77"/>
      <c r="J27" s="137"/>
      <c r="K27" s="137"/>
      <c r="L27" s="137"/>
      <c r="M27" s="137"/>
      <c r="N27" s="137"/>
      <c r="O27" s="137"/>
      <c r="P27" s="47">
        <v>0</v>
      </c>
      <c r="Q27" s="145"/>
      <c r="R27" s="75"/>
      <c r="S27" s="75"/>
      <c r="T27" s="140"/>
    </row>
    <row r="28" spans="1:20">
      <c r="A28" s="57">
        <v>43268</v>
      </c>
      <c r="B28" s="25">
        <v>1611</v>
      </c>
      <c r="C28" s="137"/>
      <c r="D28" s="68"/>
      <c r="E28" s="77"/>
      <c r="F28" s="68"/>
      <c r="G28" s="68"/>
      <c r="H28" s="68"/>
      <c r="I28" s="77"/>
      <c r="J28" s="137"/>
      <c r="K28" s="137"/>
      <c r="L28" s="137"/>
      <c r="M28" s="137"/>
      <c r="N28" s="137"/>
      <c r="O28" s="137"/>
      <c r="P28" s="47">
        <v>0</v>
      </c>
      <c r="Q28" s="145"/>
      <c r="R28" s="75"/>
      <c r="S28" s="75"/>
      <c r="T28" s="140"/>
    </row>
    <row r="29" spans="1:20">
      <c r="A29" s="57">
        <v>43269</v>
      </c>
      <c r="B29" s="25">
        <v>1804</v>
      </c>
      <c r="C29" s="137"/>
      <c r="D29" s="68"/>
      <c r="E29" s="77"/>
      <c r="F29" s="68"/>
      <c r="G29" s="68"/>
      <c r="H29" s="68"/>
      <c r="I29" s="77"/>
      <c r="J29" s="137"/>
      <c r="K29" s="137"/>
      <c r="L29" s="137"/>
      <c r="M29" s="137"/>
      <c r="N29" s="137"/>
      <c r="O29" s="137"/>
      <c r="P29" s="47">
        <v>0</v>
      </c>
      <c r="Q29" s="145"/>
      <c r="R29" s="75"/>
      <c r="S29" s="75"/>
      <c r="T29" s="140"/>
    </row>
    <row r="30" spans="1:20">
      <c r="A30" s="57">
        <v>43270</v>
      </c>
      <c r="B30" s="25">
        <v>1248</v>
      </c>
      <c r="C30" s="21">
        <v>0.56999999999999995</v>
      </c>
      <c r="D30" s="25" t="s">
        <v>53</v>
      </c>
      <c r="E30" s="24">
        <v>7</v>
      </c>
      <c r="F30" s="25">
        <v>1</v>
      </c>
      <c r="G30" s="25">
        <v>2</v>
      </c>
      <c r="H30" s="25" t="s">
        <v>53</v>
      </c>
      <c r="I30" s="24">
        <v>4.5</v>
      </c>
      <c r="J30" s="21">
        <v>0.1</v>
      </c>
      <c r="K30" s="21">
        <v>1.25</v>
      </c>
      <c r="L30" s="21">
        <v>5.62</v>
      </c>
      <c r="M30" s="21">
        <v>1.25</v>
      </c>
      <c r="N30" s="21">
        <v>0.12</v>
      </c>
      <c r="O30" s="21">
        <v>2.5</v>
      </c>
      <c r="P30" s="47">
        <v>0</v>
      </c>
      <c r="Q30" s="151">
        <v>0.55555555555555558</v>
      </c>
      <c r="R30" s="75">
        <v>43278</v>
      </c>
      <c r="S30" s="75">
        <v>43278</v>
      </c>
      <c r="T30" s="140"/>
    </row>
    <row r="31" spans="1:20">
      <c r="A31" s="57">
        <v>43271</v>
      </c>
      <c r="B31" s="25">
        <v>1637</v>
      </c>
      <c r="C31" s="134"/>
      <c r="D31" s="136"/>
      <c r="E31" s="135"/>
      <c r="F31" s="136"/>
      <c r="G31" s="136"/>
      <c r="H31" s="136"/>
      <c r="I31" s="135"/>
      <c r="J31" s="134"/>
      <c r="K31" s="134"/>
      <c r="L31" s="134"/>
      <c r="M31" s="134"/>
      <c r="N31" s="134"/>
      <c r="O31" s="134"/>
      <c r="P31" s="47">
        <v>0</v>
      </c>
      <c r="Q31" s="145"/>
      <c r="R31" s="75"/>
      <c r="S31" s="75"/>
      <c r="T31" s="140"/>
    </row>
    <row r="32" spans="1:20" ht="15" customHeight="1">
      <c r="A32" s="57">
        <v>43272</v>
      </c>
      <c r="B32" s="25">
        <v>1222</v>
      </c>
      <c r="C32" s="137"/>
      <c r="D32" s="68"/>
      <c r="E32" s="77"/>
      <c r="F32" s="68"/>
      <c r="G32" s="68"/>
      <c r="H32" s="68"/>
      <c r="I32" s="77"/>
      <c r="J32" s="137"/>
      <c r="K32" s="137"/>
      <c r="L32" s="137"/>
      <c r="M32" s="137"/>
      <c r="N32" s="137"/>
      <c r="O32" s="137"/>
      <c r="P32" s="47">
        <v>0</v>
      </c>
      <c r="Q32" s="145"/>
      <c r="R32" s="75"/>
      <c r="S32" s="75"/>
      <c r="T32" s="140"/>
    </row>
    <row r="33" spans="1:20">
      <c r="A33" s="57">
        <v>43273</v>
      </c>
      <c r="B33" s="25">
        <v>1216</v>
      </c>
      <c r="C33" s="137"/>
      <c r="D33" s="68"/>
      <c r="E33" s="77"/>
      <c r="F33" s="68"/>
      <c r="G33" s="68"/>
      <c r="H33" s="68"/>
      <c r="I33" s="77"/>
      <c r="J33" s="137"/>
      <c r="K33" s="137"/>
      <c r="L33" s="137"/>
      <c r="M33" s="137"/>
      <c r="N33" s="137"/>
      <c r="O33" s="137"/>
      <c r="P33" s="47">
        <v>1</v>
      </c>
      <c r="Q33" s="145"/>
      <c r="R33" s="75"/>
      <c r="S33" s="75"/>
      <c r="T33" s="140"/>
    </row>
    <row r="34" spans="1:20">
      <c r="A34" s="57">
        <v>43274</v>
      </c>
      <c r="B34" s="25">
        <v>1462</v>
      </c>
      <c r="C34" s="137"/>
      <c r="D34" s="68"/>
      <c r="E34" s="77"/>
      <c r="F34" s="68"/>
      <c r="G34" s="68"/>
      <c r="H34" s="68"/>
      <c r="I34" s="77"/>
      <c r="J34" s="137"/>
      <c r="K34" s="137"/>
      <c r="L34" s="137"/>
      <c r="M34" s="137"/>
      <c r="N34" s="137"/>
      <c r="O34" s="137"/>
      <c r="P34" s="47">
        <v>1</v>
      </c>
      <c r="Q34" s="145"/>
      <c r="R34" s="75"/>
      <c r="S34" s="75"/>
      <c r="T34" s="140"/>
    </row>
    <row r="35" spans="1:20">
      <c r="A35" s="57">
        <v>43275</v>
      </c>
      <c r="B35" s="25">
        <v>1755</v>
      </c>
      <c r="C35" s="137"/>
      <c r="D35" s="68"/>
      <c r="E35" s="77"/>
      <c r="F35" s="68"/>
      <c r="G35" s="68"/>
      <c r="H35" s="68"/>
      <c r="I35" s="77"/>
      <c r="J35" s="137"/>
      <c r="K35" s="137"/>
      <c r="L35" s="137"/>
      <c r="M35" s="137"/>
      <c r="N35" s="137"/>
      <c r="O35" s="137"/>
      <c r="P35" s="47">
        <v>0</v>
      </c>
      <c r="Q35" s="145"/>
      <c r="R35" s="75"/>
      <c r="S35" s="75"/>
      <c r="T35" s="140"/>
    </row>
    <row r="36" spans="1:20">
      <c r="A36" s="57">
        <v>43276</v>
      </c>
      <c r="B36" s="25">
        <v>1549</v>
      </c>
      <c r="C36" s="137"/>
      <c r="D36" s="68"/>
      <c r="E36" s="77"/>
      <c r="F36" s="68"/>
      <c r="G36" s="68"/>
      <c r="H36" s="68"/>
      <c r="I36" s="77"/>
      <c r="J36" s="137"/>
      <c r="K36" s="137"/>
      <c r="L36" s="137"/>
      <c r="M36" s="137"/>
      <c r="N36" s="137"/>
      <c r="O36" s="137"/>
      <c r="P36" s="47">
        <v>0</v>
      </c>
      <c r="Q36" s="145"/>
      <c r="R36" s="75"/>
      <c r="S36" s="75"/>
      <c r="T36" s="140"/>
    </row>
    <row r="37" spans="1:20">
      <c r="A37" s="57">
        <v>43277</v>
      </c>
      <c r="B37" s="25">
        <v>1702</v>
      </c>
      <c r="C37" s="137"/>
      <c r="D37" s="68"/>
      <c r="E37" s="77"/>
      <c r="F37" s="68"/>
      <c r="G37" s="68"/>
      <c r="H37" s="68"/>
      <c r="I37" s="77"/>
      <c r="J37" s="137"/>
      <c r="K37" s="137"/>
      <c r="L37" s="137"/>
      <c r="M37" s="137"/>
      <c r="N37" s="137"/>
      <c r="O37" s="137"/>
      <c r="P37" s="47">
        <v>0</v>
      </c>
      <c r="Q37" s="145"/>
      <c r="R37" s="75"/>
      <c r="S37" s="75"/>
      <c r="T37" s="140"/>
    </row>
    <row r="38" spans="1:20">
      <c r="A38" s="57">
        <v>43278</v>
      </c>
      <c r="B38" s="25">
        <v>1018</v>
      </c>
      <c r="C38" s="137"/>
      <c r="D38" s="68"/>
      <c r="E38" s="77"/>
      <c r="F38" s="68"/>
      <c r="G38" s="68"/>
      <c r="H38" s="68"/>
      <c r="I38" s="77"/>
      <c r="J38" s="137"/>
      <c r="K38" s="137"/>
      <c r="L38" s="137"/>
      <c r="M38" s="137"/>
      <c r="N38" s="137"/>
      <c r="O38" s="137"/>
      <c r="P38" s="47">
        <v>0</v>
      </c>
      <c r="Q38" s="145"/>
      <c r="R38" s="75"/>
      <c r="S38" s="75"/>
      <c r="T38" s="140"/>
    </row>
    <row r="39" spans="1:20" ht="15" customHeight="1">
      <c r="A39" s="57">
        <v>43279</v>
      </c>
      <c r="B39" s="25">
        <v>1747</v>
      </c>
      <c r="C39" s="137"/>
      <c r="D39" s="68"/>
      <c r="E39" s="77"/>
      <c r="F39" s="68"/>
      <c r="G39" s="68"/>
      <c r="H39" s="68"/>
      <c r="I39" s="77"/>
      <c r="J39" s="137"/>
      <c r="K39" s="137"/>
      <c r="L39" s="137"/>
      <c r="M39" s="137"/>
      <c r="N39" s="137"/>
      <c r="O39" s="137"/>
      <c r="P39" s="47">
        <v>5</v>
      </c>
      <c r="Q39" s="145"/>
      <c r="R39" s="75"/>
      <c r="S39" s="75"/>
      <c r="T39" s="140"/>
    </row>
    <row r="40" spans="1:20">
      <c r="A40" s="57">
        <v>43280</v>
      </c>
      <c r="B40" s="25">
        <v>1555</v>
      </c>
      <c r="C40" s="137"/>
      <c r="D40" s="68"/>
      <c r="E40" s="77"/>
      <c r="F40" s="68"/>
      <c r="G40" s="68"/>
      <c r="H40" s="68"/>
      <c r="I40" s="77"/>
      <c r="J40" s="137"/>
      <c r="K40" s="137"/>
      <c r="L40" s="137"/>
      <c r="M40" s="137"/>
      <c r="N40" s="137"/>
      <c r="O40" s="137"/>
      <c r="P40" s="47">
        <v>6</v>
      </c>
      <c r="Q40" s="145"/>
      <c r="R40" s="75"/>
      <c r="S40" s="75"/>
      <c r="T40" s="140"/>
    </row>
    <row r="41" spans="1:20">
      <c r="A41" s="57">
        <v>43281</v>
      </c>
      <c r="B41" s="25">
        <v>1447</v>
      </c>
      <c r="C41" s="137"/>
      <c r="D41" s="68"/>
      <c r="E41" s="77"/>
      <c r="F41" s="68"/>
      <c r="G41" s="68"/>
      <c r="H41" s="68"/>
      <c r="I41" s="77"/>
      <c r="J41" s="137"/>
      <c r="K41" s="137"/>
      <c r="L41" s="137"/>
      <c r="M41" s="137"/>
      <c r="N41" s="137"/>
      <c r="O41" s="137"/>
      <c r="P41" s="47">
        <v>0</v>
      </c>
      <c r="Q41" s="145"/>
      <c r="R41" s="75"/>
      <c r="S41" s="75"/>
      <c r="T41" s="140"/>
    </row>
    <row r="42" spans="1:20">
      <c r="A42" s="57">
        <v>43282</v>
      </c>
      <c r="B42" s="25">
        <v>1339</v>
      </c>
      <c r="C42" s="137"/>
      <c r="D42" s="68"/>
      <c r="E42" s="77"/>
      <c r="F42" s="68"/>
      <c r="G42" s="68"/>
      <c r="H42" s="68"/>
      <c r="I42" s="77"/>
      <c r="J42" s="137"/>
      <c r="K42" s="137"/>
      <c r="L42" s="137"/>
      <c r="M42" s="137"/>
      <c r="N42" s="137"/>
      <c r="O42" s="137"/>
      <c r="P42" s="47">
        <v>0</v>
      </c>
      <c r="Q42" s="145"/>
      <c r="R42" s="75"/>
      <c r="S42" s="75"/>
      <c r="T42" s="140"/>
    </row>
    <row r="43" spans="1:20">
      <c r="A43" s="57">
        <v>43283</v>
      </c>
      <c r="B43" s="25">
        <v>1300</v>
      </c>
      <c r="C43" s="137"/>
      <c r="D43" s="68"/>
      <c r="E43" s="77"/>
      <c r="F43" s="68"/>
      <c r="G43" s="68"/>
      <c r="H43" s="68"/>
      <c r="I43" s="77"/>
      <c r="J43" s="137"/>
      <c r="K43" s="137"/>
      <c r="L43" s="137"/>
      <c r="M43" s="137"/>
      <c r="N43" s="137"/>
      <c r="O43" s="137"/>
      <c r="P43" s="47">
        <v>0</v>
      </c>
      <c r="Q43" s="145"/>
      <c r="R43" s="75"/>
      <c r="S43" s="75"/>
      <c r="T43" s="140"/>
    </row>
    <row r="44" spans="1:20">
      <c r="A44" s="57">
        <v>43284</v>
      </c>
      <c r="B44" s="25">
        <v>1071</v>
      </c>
      <c r="C44" s="21">
        <v>0.4</v>
      </c>
      <c r="D44" s="25" t="s">
        <v>53</v>
      </c>
      <c r="E44" s="24">
        <v>7.1</v>
      </c>
      <c r="F44" s="25" t="s">
        <v>59</v>
      </c>
      <c r="G44" s="25">
        <v>2</v>
      </c>
      <c r="H44" s="25" t="s">
        <v>53</v>
      </c>
      <c r="I44" s="24">
        <v>5.0999999999999996</v>
      </c>
      <c r="J44" s="21">
        <v>0.08</v>
      </c>
      <c r="K44" s="21">
        <v>1.07</v>
      </c>
      <c r="L44" s="21">
        <v>5.46</v>
      </c>
      <c r="M44" s="21">
        <v>1.07</v>
      </c>
      <c r="N44" s="21">
        <v>0.09</v>
      </c>
      <c r="O44" s="21">
        <v>2.14</v>
      </c>
      <c r="P44" s="47">
        <v>2</v>
      </c>
      <c r="Q44" s="145">
        <v>0.37847222222222227</v>
      </c>
      <c r="R44" s="75">
        <v>43291</v>
      </c>
      <c r="S44" s="75">
        <v>43291</v>
      </c>
      <c r="T44" s="140"/>
    </row>
    <row r="45" spans="1:20">
      <c r="A45" s="57">
        <v>43285</v>
      </c>
      <c r="B45" s="25">
        <v>1873</v>
      </c>
      <c r="C45" s="137"/>
      <c r="D45" s="68"/>
      <c r="E45" s="77"/>
      <c r="F45" s="68"/>
      <c r="G45" s="68"/>
      <c r="H45" s="68"/>
      <c r="I45" s="77"/>
      <c r="J45" s="137"/>
      <c r="K45" s="137"/>
      <c r="L45" s="137"/>
      <c r="M45" s="137"/>
      <c r="N45" s="137"/>
      <c r="O45" s="137"/>
      <c r="P45" s="47">
        <v>2</v>
      </c>
      <c r="Q45" s="145"/>
      <c r="R45" s="75"/>
      <c r="S45" s="75"/>
      <c r="T45" s="140"/>
    </row>
    <row r="46" spans="1:20" ht="15" customHeight="1">
      <c r="A46" s="57">
        <v>43286</v>
      </c>
      <c r="B46" s="25">
        <v>1475</v>
      </c>
      <c r="C46" s="137"/>
      <c r="D46" s="68"/>
      <c r="E46" s="77"/>
      <c r="F46" s="68"/>
      <c r="G46" s="68"/>
      <c r="H46" s="68"/>
      <c r="I46" s="77"/>
      <c r="J46" s="137"/>
      <c r="K46" s="137"/>
      <c r="L46" s="137"/>
      <c r="M46" s="137"/>
      <c r="N46" s="137"/>
      <c r="O46" s="137"/>
      <c r="P46" s="47">
        <v>16</v>
      </c>
      <c r="Q46" s="145"/>
      <c r="R46" s="75"/>
      <c r="S46" s="75"/>
      <c r="T46" s="140"/>
    </row>
    <row r="47" spans="1:20">
      <c r="A47" s="57">
        <v>43287</v>
      </c>
      <c r="B47" s="25">
        <v>1662</v>
      </c>
      <c r="C47" s="137"/>
      <c r="D47" s="68"/>
      <c r="E47" s="77"/>
      <c r="F47" s="68"/>
      <c r="G47" s="68"/>
      <c r="H47" s="68"/>
      <c r="I47" s="77"/>
      <c r="J47" s="137"/>
      <c r="K47" s="137"/>
      <c r="L47" s="137"/>
      <c r="M47" s="137"/>
      <c r="N47" s="137"/>
      <c r="O47" s="137"/>
      <c r="P47" s="47">
        <v>5</v>
      </c>
      <c r="Q47" s="145"/>
      <c r="R47" s="75"/>
      <c r="S47" s="75"/>
      <c r="T47" s="140"/>
    </row>
    <row r="48" spans="1:20">
      <c r="A48" s="57">
        <v>43288</v>
      </c>
      <c r="B48" s="25">
        <v>1682</v>
      </c>
      <c r="C48" s="137"/>
      <c r="D48" s="68"/>
      <c r="E48" s="77"/>
      <c r="F48" s="68"/>
      <c r="G48" s="68"/>
      <c r="H48" s="68"/>
      <c r="I48" s="77"/>
      <c r="J48" s="137"/>
      <c r="K48" s="137"/>
      <c r="L48" s="137"/>
      <c r="M48" s="137"/>
      <c r="N48" s="137"/>
      <c r="O48" s="137"/>
      <c r="P48" s="47">
        <v>8</v>
      </c>
      <c r="Q48" s="145"/>
      <c r="R48" s="75"/>
      <c r="S48" s="75"/>
      <c r="T48" s="140"/>
    </row>
    <row r="49" spans="1:20">
      <c r="A49" s="57">
        <v>43289</v>
      </c>
      <c r="B49" s="25">
        <v>1193</v>
      </c>
      <c r="C49" s="137"/>
      <c r="D49" s="68"/>
      <c r="E49" s="77"/>
      <c r="F49" s="68"/>
      <c r="G49" s="68"/>
      <c r="H49" s="68"/>
      <c r="I49" s="77"/>
      <c r="J49" s="137"/>
      <c r="K49" s="137"/>
      <c r="L49" s="137"/>
      <c r="M49" s="137"/>
      <c r="N49" s="137"/>
      <c r="O49" s="137"/>
      <c r="P49" s="47">
        <v>3</v>
      </c>
      <c r="Q49" s="145"/>
      <c r="R49" s="75"/>
      <c r="S49" s="75"/>
      <c r="T49" s="140"/>
    </row>
    <row r="50" spans="1:20">
      <c r="A50" s="57">
        <v>43290</v>
      </c>
      <c r="B50" s="25">
        <v>1759</v>
      </c>
      <c r="C50" s="137"/>
      <c r="D50" s="68"/>
      <c r="E50" s="77"/>
      <c r="F50" s="68"/>
      <c r="G50" s="68"/>
      <c r="H50" s="68"/>
      <c r="I50" s="77"/>
      <c r="J50" s="137"/>
      <c r="K50" s="137"/>
      <c r="L50" s="137"/>
      <c r="M50" s="137"/>
      <c r="N50" s="137"/>
      <c r="O50" s="137"/>
      <c r="P50" s="47">
        <v>0</v>
      </c>
      <c r="Q50" s="145"/>
      <c r="R50" s="75"/>
      <c r="S50" s="75"/>
      <c r="T50" s="140"/>
    </row>
    <row r="51" spans="1:20">
      <c r="A51" s="57">
        <v>43291</v>
      </c>
      <c r="B51" s="25">
        <v>1314</v>
      </c>
      <c r="C51" s="137"/>
      <c r="D51" s="68"/>
      <c r="E51" s="77"/>
      <c r="F51" s="68"/>
      <c r="G51" s="68"/>
      <c r="H51" s="68"/>
      <c r="I51" s="77"/>
      <c r="J51" s="137"/>
      <c r="K51" s="137"/>
      <c r="L51" s="137"/>
      <c r="M51" s="137"/>
      <c r="N51" s="137"/>
      <c r="O51" s="137"/>
      <c r="P51" s="48">
        <v>0</v>
      </c>
      <c r="Q51" s="145"/>
      <c r="R51" s="75"/>
      <c r="S51" s="75"/>
      <c r="T51" s="140"/>
    </row>
    <row r="52" spans="1:20">
      <c r="A52" s="57">
        <v>43292</v>
      </c>
      <c r="B52" s="25">
        <v>1450</v>
      </c>
      <c r="C52" s="137"/>
      <c r="D52" s="68"/>
      <c r="E52" s="77"/>
      <c r="F52" s="68"/>
      <c r="G52" s="68"/>
      <c r="H52" s="68"/>
      <c r="I52" s="77"/>
      <c r="J52" s="137"/>
      <c r="K52" s="137"/>
      <c r="L52" s="137"/>
      <c r="M52" s="137"/>
      <c r="N52" s="137"/>
      <c r="O52" s="137"/>
      <c r="P52" s="48">
        <v>0</v>
      </c>
      <c r="Q52" s="145"/>
      <c r="R52" s="75"/>
      <c r="S52" s="75"/>
      <c r="T52" s="140"/>
    </row>
    <row r="53" spans="1:20" ht="15" customHeight="1">
      <c r="A53" s="57">
        <v>43293</v>
      </c>
      <c r="B53" s="25">
        <v>1635</v>
      </c>
      <c r="C53" s="137"/>
      <c r="D53" s="68"/>
      <c r="E53" s="77"/>
      <c r="F53" s="68"/>
      <c r="G53" s="68"/>
      <c r="H53" s="68"/>
      <c r="I53" s="77"/>
      <c r="J53" s="137"/>
      <c r="K53" s="137"/>
      <c r="L53" s="137"/>
      <c r="M53" s="137"/>
      <c r="N53" s="137"/>
      <c r="O53" s="137"/>
      <c r="P53" s="48">
        <v>0</v>
      </c>
      <c r="Q53" s="145"/>
      <c r="R53" s="75"/>
      <c r="S53" s="75"/>
      <c r="T53" s="140"/>
    </row>
    <row r="54" spans="1:20">
      <c r="A54" s="57">
        <v>43294</v>
      </c>
      <c r="B54" s="25">
        <v>1335</v>
      </c>
      <c r="C54" s="137"/>
      <c r="D54" s="68"/>
      <c r="E54" s="77"/>
      <c r="F54" s="68"/>
      <c r="G54" s="68"/>
      <c r="H54" s="68"/>
      <c r="I54" s="77"/>
      <c r="J54" s="137"/>
      <c r="K54" s="137"/>
      <c r="L54" s="137"/>
      <c r="M54" s="137"/>
      <c r="N54" s="137"/>
      <c r="O54" s="137"/>
      <c r="P54" s="48">
        <v>2</v>
      </c>
      <c r="Q54" s="145"/>
      <c r="R54" s="75"/>
      <c r="S54" s="75"/>
      <c r="T54" s="140"/>
    </row>
    <row r="55" spans="1:20">
      <c r="A55" s="57">
        <v>43295</v>
      </c>
      <c r="B55" s="25">
        <v>1401</v>
      </c>
      <c r="C55" s="137"/>
      <c r="D55" s="68"/>
      <c r="E55" s="77"/>
      <c r="F55" s="68"/>
      <c r="G55" s="68"/>
      <c r="H55" s="68"/>
      <c r="I55" s="77"/>
      <c r="J55" s="137"/>
      <c r="K55" s="137"/>
      <c r="L55" s="137"/>
      <c r="M55" s="137"/>
      <c r="N55" s="137"/>
      <c r="O55" s="137"/>
      <c r="P55" s="47">
        <v>0</v>
      </c>
      <c r="Q55" s="145"/>
      <c r="R55" s="75"/>
      <c r="S55" s="75"/>
      <c r="T55" s="140"/>
    </row>
    <row r="56" spans="1:20">
      <c r="A56" s="57">
        <v>43296</v>
      </c>
      <c r="B56" s="25">
        <v>1518</v>
      </c>
      <c r="C56" s="137"/>
      <c r="D56" s="68"/>
      <c r="E56" s="77"/>
      <c r="F56" s="68"/>
      <c r="G56" s="68"/>
      <c r="H56" s="68"/>
      <c r="I56" s="77"/>
      <c r="J56" s="137"/>
      <c r="K56" s="137"/>
      <c r="L56" s="137"/>
      <c r="M56" s="137"/>
      <c r="N56" s="137"/>
      <c r="O56" s="137"/>
      <c r="P56" s="47">
        <v>0</v>
      </c>
      <c r="Q56" s="145"/>
      <c r="R56" s="75"/>
      <c r="S56" s="75"/>
      <c r="T56" s="140"/>
    </row>
    <row r="57" spans="1:20">
      <c r="A57" s="57">
        <v>43297</v>
      </c>
      <c r="B57" s="25">
        <v>1396</v>
      </c>
      <c r="C57" s="137"/>
      <c r="D57" s="68"/>
      <c r="E57" s="77"/>
      <c r="F57" s="68"/>
      <c r="G57" s="68"/>
      <c r="H57" s="68"/>
      <c r="I57" s="77"/>
      <c r="J57" s="137"/>
      <c r="K57" s="137"/>
      <c r="L57" s="137"/>
      <c r="M57" s="137"/>
      <c r="N57" s="137"/>
      <c r="O57" s="137"/>
      <c r="P57" s="47">
        <v>0</v>
      </c>
      <c r="Q57" s="145"/>
      <c r="R57" s="75"/>
      <c r="S57" s="75"/>
      <c r="T57" s="140"/>
    </row>
    <row r="58" spans="1:20">
      <c r="A58" s="57">
        <v>43298</v>
      </c>
      <c r="B58" s="25">
        <v>1140</v>
      </c>
      <c r="C58" s="21">
        <v>0.79</v>
      </c>
      <c r="D58" s="25">
        <v>2</v>
      </c>
      <c r="E58" s="24">
        <v>7.2</v>
      </c>
      <c r="F58" s="25">
        <v>31</v>
      </c>
      <c r="G58" s="25">
        <v>4</v>
      </c>
      <c r="H58" s="25">
        <v>3</v>
      </c>
      <c r="I58" s="24">
        <v>6.6</v>
      </c>
      <c r="J58" s="21">
        <v>0.12</v>
      </c>
      <c r="K58" s="21">
        <v>3.42</v>
      </c>
      <c r="L58" s="21">
        <v>7.52</v>
      </c>
      <c r="M58" s="21">
        <v>2.2799999999999998</v>
      </c>
      <c r="N58" s="21">
        <v>0.14000000000000001</v>
      </c>
      <c r="O58" s="21">
        <v>4.5599999999999996</v>
      </c>
      <c r="P58" s="47">
        <v>0</v>
      </c>
      <c r="Q58" s="145">
        <v>0.39930555555555558</v>
      </c>
      <c r="R58" s="75">
        <v>43307</v>
      </c>
      <c r="S58" s="75">
        <v>43307</v>
      </c>
      <c r="T58" s="140"/>
    </row>
    <row r="59" spans="1:20">
      <c r="A59" s="57">
        <v>43299</v>
      </c>
      <c r="B59" s="25">
        <v>1776</v>
      </c>
      <c r="C59" s="137"/>
      <c r="D59" s="68"/>
      <c r="E59" s="77"/>
      <c r="F59" s="68"/>
      <c r="G59" s="68"/>
      <c r="H59" s="68"/>
      <c r="I59" s="77"/>
      <c r="J59" s="137"/>
      <c r="K59" s="137"/>
      <c r="L59" s="137"/>
      <c r="M59" s="137"/>
      <c r="N59" s="137"/>
      <c r="O59" s="137"/>
      <c r="P59" s="47">
        <v>0</v>
      </c>
      <c r="Q59" s="145"/>
      <c r="R59" s="75"/>
      <c r="S59" s="75"/>
      <c r="T59" s="140"/>
    </row>
    <row r="60" spans="1:20" ht="15" customHeight="1">
      <c r="A60" s="57">
        <v>43300</v>
      </c>
      <c r="B60" s="25">
        <v>1186</v>
      </c>
      <c r="C60" s="137"/>
      <c r="D60" s="68"/>
      <c r="E60" s="77"/>
      <c r="F60" s="68"/>
      <c r="G60" s="68"/>
      <c r="H60" s="68"/>
      <c r="I60" s="77"/>
      <c r="J60" s="137"/>
      <c r="K60" s="137"/>
      <c r="L60" s="137"/>
      <c r="M60" s="137"/>
      <c r="N60" s="137"/>
      <c r="O60" s="137"/>
      <c r="P60" s="47">
        <v>0</v>
      </c>
      <c r="Q60" s="145"/>
      <c r="R60" s="75"/>
      <c r="S60" s="75"/>
      <c r="T60" s="140"/>
    </row>
    <row r="61" spans="1:20">
      <c r="A61" s="57">
        <v>43301</v>
      </c>
      <c r="B61" s="25">
        <v>1270</v>
      </c>
      <c r="C61" s="137"/>
      <c r="D61" s="68"/>
      <c r="E61" s="77"/>
      <c r="F61" s="68"/>
      <c r="G61" s="68"/>
      <c r="H61" s="68"/>
      <c r="I61" s="77"/>
      <c r="J61" s="137"/>
      <c r="K61" s="137"/>
      <c r="L61" s="137"/>
      <c r="M61" s="137"/>
      <c r="N61" s="137"/>
      <c r="O61" s="137"/>
      <c r="P61" s="47">
        <v>0</v>
      </c>
      <c r="Q61" s="145"/>
      <c r="R61" s="75"/>
      <c r="S61" s="75"/>
      <c r="T61" s="140"/>
    </row>
    <row r="62" spans="1:20">
      <c r="A62" s="57">
        <v>43302</v>
      </c>
      <c r="B62" s="25">
        <v>1337</v>
      </c>
      <c r="C62" s="137"/>
      <c r="D62" s="68"/>
      <c r="E62" s="77"/>
      <c r="F62" s="68"/>
      <c r="G62" s="68"/>
      <c r="H62" s="68"/>
      <c r="I62" s="77"/>
      <c r="J62" s="137"/>
      <c r="K62" s="137"/>
      <c r="L62" s="137"/>
      <c r="M62" s="137"/>
      <c r="N62" s="137"/>
      <c r="O62" s="137"/>
      <c r="P62" s="47">
        <v>0</v>
      </c>
      <c r="Q62" s="145"/>
      <c r="R62" s="75"/>
      <c r="S62" s="75"/>
      <c r="T62" s="140"/>
    </row>
    <row r="63" spans="1:20">
      <c r="A63" s="57">
        <v>43303</v>
      </c>
      <c r="B63" s="25">
        <v>1339</v>
      </c>
      <c r="C63" s="137"/>
      <c r="D63" s="68"/>
      <c r="E63" s="77"/>
      <c r="F63" s="68"/>
      <c r="G63" s="68"/>
      <c r="H63" s="68"/>
      <c r="I63" s="77"/>
      <c r="J63" s="137"/>
      <c r="K63" s="137"/>
      <c r="L63" s="137"/>
      <c r="M63" s="137"/>
      <c r="N63" s="137"/>
      <c r="O63" s="137"/>
      <c r="P63" s="47">
        <v>0</v>
      </c>
      <c r="Q63" s="145"/>
      <c r="R63" s="75"/>
      <c r="S63" s="75"/>
      <c r="T63" s="140"/>
    </row>
    <row r="64" spans="1:20">
      <c r="A64" s="57">
        <v>43304</v>
      </c>
      <c r="B64" s="25">
        <v>1120</v>
      </c>
      <c r="C64" s="137"/>
      <c r="D64" s="68"/>
      <c r="E64" s="77"/>
      <c r="F64" s="68"/>
      <c r="G64" s="68"/>
      <c r="H64" s="68"/>
      <c r="I64" s="77"/>
      <c r="J64" s="137"/>
      <c r="K64" s="137"/>
      <c r="L64" s="137"/>
      <c r="M64" s="137"/>
      <c r="N64" s="137"/>
      <c r="O64" s="137"/>
      <c r="P64" s="47">
        <v>0</v>
      </c>
      <c r="Q64" s="145"/>
      <c r="R64" s="75"/>
      <c r="S64" s="75"/>
      <c r="T64" s="140"/>
    </row>
    <row r="65" spans="1:20">
      <c r="A65" s="57">
        <v>43305</v>
      </c>
      <c r="B65" s="25">
        <v>1274</v>
      </c>
      <c r="C65" s="137"/>
      <c r="D65" s="68"/>
      <c r="E65" s="77"/>
      <c r="F65" s="68"/>
      <c r="G65" s="68"/>
      <c r="H65" s="68"/>
      <c r="I65" s="77"/>
      <c r="J65" s="137"/>
      <c r="K65" s="137"/>
      <c r="L65" s="137"/>
      <c r="M65" s="137"/>
      <c r="N65" s="137"/>
      <c r="O65" s="137"/>
      <c r="P65" s="47">
        <v>0</v>
      </c>
      <c r="Q65" s="145"/>
      <c r="R65" s="75"/>
      <c r="S65" s="75"/>
      <c r="T65" s="140"/>
    </row>
    <row r="66" spans="1:20">
      <c r="A66" s="57">
        <v>43306</v>
      </c>
      <c r="B66" s="25">
        <v>1616</v>
      </c>
      <c r="C66" s="137"/>
      <c r="D66" s="68"/>
      <c r="E66" s="77"/>
      <c r="F66" s="68"/>
      <c r="G66" s="68"/>
      <c r="H66" s="68"/>
      <c r="I66" s="77"/>
      <c r="J66" s="137"/>
      <c r="K66" s="137"/>
      <c r="L66" s="137"/>
      <c r="M66" s="137"/>
      <c r="N66" s="137"/>
      <c r="O66" s="137"/>
      <c r="P66" s="47">
        <v>0</v>
      </c>
      <c r="Q66" s="145"/>
      <c r="R66" s="75"/>
      <c r="S66" s="75"/>
      <c r="T66" s="140"/>
    </row>
    <row r="67" spans="1:20" ht="15" customHeight="1">
      <c r="A67" s="57">
        <v>43307</v>
      </c>
      <c r="B67" s="25">
        <v>1187</v>
      </c>
      <c r="C67" s="137"/>
      <c r="D67" s="68"/>
      <c r="E67" s="77"/>
      <c r="F67" s="68"/>
      <c r="G67" s="68"/>
      <c r="H67" s="68"/>
      <c r="I67" s="77"/>
      <c r="J67" s="137"/>
      <c r="K67" s="137"/>
      <c r="L67" s="137"/>
      <c r="M67" s="137"/>
      <c r="N67" s="137"/>
      <c r="O67" s="137"/>
      <c r="P67" s="47">
        <v>0</v>
      </c>
      <c r="Q67" s="145"/>
      <c r="R67" s="75"/>
      <c r="S67" s="75"/>
      <c r="T67" s="140"/>
    </row>
    <row r="68" spans="1:20">
      <c r="A68" s="57">
        <v>43308</v>
      </c>
      <c r="B68" s="25">
        <v>1067</v>
      </c>
      <c r="C68" s="137"/>
      <c r="D68" s="68"/>
      <c r="E68" s="77"/>
      <c r="F68" s="68"/>
      <c r="G68" s="68"/>
      <c r="H68" s="68"/>
      <c r="I68" s="77"/>
      <c r="J68" s="137"/>
      <c r="K68" s="137"/>
      <c r="L68" s="137"/>
      <c r="M68" s="137"/>
      <c r="N68" s="137"/>
      <c r="O68" s="137"/>
      <c r="P68" s="47">
        <v>0</v>
      </c>
      <c r="Q68" s="145"/>
      <c r="R68" s="75"/>
      <c r="S68" s="75"/>
      <c r="T68" s="140"/>
    </row>
    <row r="69" spans="1:20">
      <c r="A69" s="57">
        <v>43309</v>
      </c>
      <c r="B69" s="25">
        <v>1435</v>
      </c>
      <c r="C69" s="137"/>
      <c r="D69" s="68"/>
      <c r="E69" s="77"/>
      <c r="F69" s="68"/>
      <c r="G69" s="68"/>
      <c r="H69" s="68"/>
      <c r="I69" s="77"/>
      <c r="J69" s="137"/>
      <c r="K69" s="137"/>
      <c r="L69" s="137"/>
      <c r="M69" s="137"/>
      <c r="N69" s="137"/>
      <c r="O69" s="137"/>
      <c r="P69" s="47">
        <v>0</v>
      </c>
      <c r="Q69" s="145"/>
      <c r="R69" s="75"/>
      <c r="S69" s="75"/>
      <c r="T69" s="140"/>
    </row>
    <row r="70" spans="1:20">
      <c r="A70" s="57">
        <v>43310</v>
      </c>
      <c r="B70" s="25">
        <v>1253</v>
      </c>
      <c r="C70" s="137"/>
      <c r="D70" s="68"/>
      <c r="E70" s="77"/>
      <c r="F70" s="68"/>
      <c r="G70" s="68"/>
      <c r="H70" s="68"/>
      <c r="I70" s="77"/>
      <c r="J70" s="137"/>
      <c r="K70" s="137"/>
      <c r="L70" s="137"/>
      <c r="M70" s="137"/>
      <c r="N70" s="137"/>
      <c r="O70" s="137"/>
      <c r="P70" s="47">
        <v>0</v>
      </c>
      <c r="Q70" s="145"/>
      <c r="R70" s="75"/>
      <c r="S70" s="75"/>
      <c r="T70" s="140"/>
    </row>
    <row r="71" spans="1:20">
      <c r="A71" s="57">
        <v>43311</v>
      </c>
      <c r="B71" s="25">
        <v>1129</v>
      </c>
      <c r="C71" s="137"/>
      <c r="D71" s="68"/>
      <c r="E71" s="77"/>
      <c r="F71" s="68"/>
      <c r="G71" s="68"/>
      <c r="H71" s="68"/>
      <c r="I71" s="77"/>
      <c r="J71" s="137"/>
      <c r="K71" s="137"/>
      <c r="L71" s="137"/>
      <c r="M71" s="137"/>
      <c r="N71" s="137"/>
      <c r="O71" s="137"/>
      <c r="P71" s="47">
        <v>1</v>
      </c>
      <c r="Q71" s="145"/>
      <c r="R71" s="75"/>
      <c r="S71" s="75"/>
      <c r="T71" s="140"/>
    </row>
    <row r="72" spans="1:20">
      <c r="A72" s="57">
        <v>43312</v>
      </c>
      <c r="B72" s="25">
        <v>1219</v>
      </c>
      <c r="C72" s="21">
        <v>0.38</v>
      </c>
      <c r="D72" s="25">
        <v>2</v>
      </c>
      <c r="E72" s="24">
        <v>7.1</v>
      </c>
      <c r="F72" s="25">
        <v>3</v>
      </c>
      <c r="G72" s="25">
        <v>2</v>
      </c>
      <c r="H72" s="25">
        <v>2</v>
      </c>
      <c r="I72" s="24">
        <v>5.7</v>
      </c>
      <c r="J72" s="21">
        <v>0.11</v>
      </c>
      <c r="K72" s="21">
        <v>2.44</v>
      </c>
      <c r="L72" s="21">
        <v>6.95</v>
      </c>
      <c r="M72" s="21">
        <v>2.44</v>
      </c>
      <c r="N72" s="21">
        <v>0.13</v>
      </c>
      <c r="O72" s="21">
        <v>2.44</v>
      </c>
      <c r="P72" s="47">
        <v>0</v>
      </c>
      <c r="Q72" s="145">
        <v>0.44791666666666669</v>
      </c>
      <c r="R72" s="75">
        <v>43326</v>
      </c>
      <c r="S72" s="75">
        <v>43326</v>
      </c>
      <c r="T72" s="140"/>
    </row>
    <row r="73" spans="1:20">
      <c r="A73" s="57">
        <v>43313</v>
      </c>
      <c r="B73" s="25">
        <v>1551</v>
      </c>
      <c r="C73" s="137"/>
      <c r="D73" s="68"/>
      <c r="E73" s="77"/>
      <c r="F73" s="68"/>
      <c r="G73" s="68"/>
      <c r="H73" s="68"/>
      <c r="I73" s="77"/>
      <c r="J73" s="137"/>
      <c r="K73" s="137"/>
      <c r="L73" s="137"/>
      <c r="M73" s="137"/>
      <c r="N73" s="137"/>
      <c r="O73" s="137"/>
      <c r="P73" s="47">
        <v>0</v>
      </c>
      <c r="Q73" s="145"/>
      <c r="R73" s="75"/>
      <c r="S73" s="75"/>
      <c r="T73" s="140"/>
    </row>
    <row r="74" spans="1:20" ht="15" customHeight="1">
      <c r="A74" s="57">
        <v>43314</v>
      </c>
      <c r="B74" s="25">
        <v>896</v>
      </c>
      <c r="C74" s="137"/>
      <c r="D74" s="68"/>
      <c r="E74" s="77"/>
      <c r="F74" s="68"/>
      <c r="G74" s="68"/>
      <c r="H74" s="68"/>
      <c r="I74" s="77"/>
      <c r="J74" s="137"/>
      <c r="K74" s="137"/>
      <c r="L74" s="137"/>
      <c r="M74" s="137"/>
      <c r="N74" s="137"/>
      <c r="O74" s="137"/>
      <c r="P74" s="47">
        <v>0</v>
      </c>
      <c r="Q74" s="145"/>
      <c r="R74" s="75"/>
      <c r="S74" s="75"/>
      <c r="T74" s="140"/>
    </row>
    <row r="75" spans="1:20">
      <c r="A75" s="57">
        <v>43315</v>
      </c>
      <c r="B75" s="25">
        <v>1289</v>
      </c>
      <c r="C75" s="137"/>
      <c r="D75" s="68"/>
      <c r="E75" s="77"/>
      <c r="F75" s="68"/>
      <c r="G75" s="68"/>
      <c r="H75" s="68"/>
      <c r="I75" s="77"/>
      <c r="J75" s="137"/>
      <c r="K75" s="137"/>
      <c r="L75" s="137"/>
      <c r="M75" s="137"/>
      <c r="N75" s="137"/>
      <c r="O75" s="137"/>
      <c r="P75" s="47">
        <v>0</v>
      </c>
      <c r="Q75" s="145"/>
      <c r="R75" s="75"/>
      <c r="S75" s="75"/>
      <c r="T75" s="140"/>
    </row>
    <row r="76" spans="1:20">
      <c r="A76" s="57">
        <v>43316</v>
      </c>
      <c r="B76" s="25">
        <v>1487</v>
      </c>
      <c r="C76" s="137"/>
      <c r="D76" s="68"/>
      <c r="E76" s="77"/>
      <c r="F76" s="68"/>
      <c r="G76" s="68"/>
      <c r="H76" s="68"/>
      <c r="I76" s="77"/>
      <c r="J76" s="137"/>
      <c r="K76" s="137"/>
      <c r="L76" s="137"/>
      <c r="M76" s="137"/>
      <c r="N76" s="137"/>
      <c r="O76" s="137"/>
      <c r="P76" s="47">
        <v>0</v>
      </c>
      <c r="Q76" s="145"/>
      <c r="R76" s="75"/>
      <c r="S76" s="75"/>
      <c r="T76" s="140"/>
    </row>
    <row r="77" spans="1:20">
      <c r="A77" s="57">
        <v>43317</v>
      </c>
      <c r="B77" s="25">
        <v>989</v>
      </c>
      <c r="C77" s="137"/>
      <c r="D77" s="68"/>
      <c r="E77" s="77"/>
      <c r="F77" s="68"/>
      <c r="G77" s="68"/>
      <c r="H77" s="68"/>
      <c r="I77" s="77"/>
      <c r="J77" s="137"/>
      <c r="K77" s="137"/>
      <c r="L77" s="137"/>
      <c r="M77" s="137"/>
      <c r="N77" s="137"/>
      <c r="O77" s="137"/>
      <c r="P77" s="47">
        <v>0</v>
      </c>
      <c r="Q77" s="145"/>
      <c r="R77" s="75"/>
      <c r="S77" s="75"/>
      <c r="T77" s="140"/>
    </row>
    <row r="78" spans="1:20">
      <c r="A78" s="57">
        <v>43318</v>
      </c>
      <c r="B78" s="25">
        <v>1529</v>
      </c>
      <c r="C78" s="137"/>
      <c r="D78" s="68"/>
      <c r="E78" s="77"/>
      <c r="F78" s="68"/>
      <c r="G78" s="68"/>
      <c r="H78" s="68"/>
      <c r="I78" s="77"/>
      <c r="J78" s="137"/>
      <c r="K78" s="137"/>
      <c r="L78" s="137"/>
      <c r="M78" s="137"/>
      <c r="N78" s="137"/>
      <c r="O78" s="137"/>
      <c r="P78" s="47">
        <v>0</v>
      </c>
      <c r="Q78" s="145"/>
      <c r="R78" s="75"/>
      <c r="S78" s="75"/>
      <c r="T78" s="140"/>
    </row>
    <row r="79" spans="1:20">
      <c r="A79" s="57">
        <v>43319</v>
      </c>
      <c r="B79" s="25">
        <v>1138</v>
      </c>
      <c r="C79" s="137"/>
      <c r="D79" s="68"/>
      <c r="E79" s="77"/>
      <c r="F79" s="68"/>
      <c r="G79" s="68"/>
      <c r="H79" s="68"/>
      <c r="I79" s="77"/>
      <c r="J79" s="137"/>
      <c r="K79" s="137"/>
      <c r="L79" s="137"/>
      <c r="M79" s="137"/>
      <c r="N79" s="137"/>
      <c r="O79" s="137"/>
      <c r="P79" s="47">
        <v>0</v>
      </c>
      <c r="Q79" s="145"/>
      <c r="R79" s="75"/>
      <c r="S79" s="75"/>
      <c r="T79" s="140"/>
    </row>
    <row r="80" spans="1:20">
      <c r="A80" s="57">
        <v>43320</v>
      </c>
      <c r="B80" s="25">
        <v>666</v>
      </c>
      <c r="C80" s="137"/>
      <c r="D80" s="68"/>
      <c r="E80" s="77"/>
      <c r="F80" s="68"/>
      <c r="G80" s="68"/>
      <c r="H80" s="68"/>
      <c r="I80" s="77"/>
      <c r="J80" s="137"/>
      <c r="K80" s="137"/>
      <c r="L80" s="137"/>
      <c r="M80" s="137"/>
      <c r="N80" s="137"/>
      <c r="O80" s="137"/>
      <c r="P80" s="47">
        <v>0</v>
      </c>
      <c r="Q80" s="145"/>
      <c r="R80" s="75"/>
      <c r="S80" s="75"/>
      <c r="T80" s="140"/>
    </row>
    <row r="81" spans="1:20" ht="15" customHeight="1">
      <c r="A81" s="57">
        <v>43321</v>
      </c>
      <c r="B81" s="25">
        <v>1439</v>
      </c>
      <c r="C81" s="137"/>
      <c r="D81" s="68"/>
      <c r="E81" s="77"/>
      <c r="F81" s="68"/>
      <c r="G81" s="68"/>
      <c r="H81" s="68"/>
      <c r="I81" s="77"/>
      <c r="J81" s="137"/>
      <c r="K81" s="137"/>
      <c r="L81" s="137"/>
      <c r="M81" s="137"/>
      <c r="N81" s="137"/>
      <c r="O81" s="137"/>
      <c r="P81" s="47">
        <v>0</v>
      </c>
      <c r="Q81" s="145"/>
      <c r="R81" s="75"/>
      <c r="S81" s="75"/>
      <c r="T81" s="140"/>
    </row>
    <row r="82" spans="1:20">
      <c r="A82" s="57">
        <v>43322</v>
      </c>
      <c r="B82" s="25">
        <v>1303</v>
      </c>
      <c r="C82" s="137"/>
      <c r="D82" s="68"/>
      <c r="E82" s="77"/>
      <c r="F82" s="68"/>
      <c r="G82" s="68"/>
      <c r="H82" s="68"/>
      <c r="I82" s="77"/>
      <c r="J82" s="137"/>
      <c r="K82" s="137"/>
      <c r="L82" s="137"/>
      <c r="M82" s="137"/>
      <c r="N82" s="137"/>
      <c r="O82" s="137"/>
      <c r="P82" s="47">
        <v>0</v>
      </c>
      <c r="Q82" s="145"/>
      <c r="R82" s="75"/>
      <c r="S82" s="75"/>
      <c r="T82" s="140"/>
    </row>
    <row r="83" spans="1:20">
      <c r="A83" s="57">
        <v>43323</v>
      </c>
      <c r="B83" s="25">
        <v>942</v>
      </c>
      <c r="C83" s="137"/>
      <c r="D83" s="68"/>
      <c r="E83" s="77"/>
      <c r="F83" s="68"/>
      <c r="G83" s="68"/>
      <c r="H83" s="68"/>
      <c r="I83" s="77"/>
      <c r="J83" s="137"/>
      <c r="K83" s="137"/>
      <c r="L83" s="137"/>
      <c r="M83" s="137"/>
      <c r="N83" s="137"/>
      <c r="O83" s="137"/>
      <c r="P83" s="47">
        <v>0</v>
      </c>
      <c r="Q83" s="145"/>
      <c r="R83" s="75"/>
      <c r="S83" s="75"/>
      <c r="T83" s="140"/>
    </row>
    <row r="84" spans="1:20">
      <c r="A84" s="57">
        <v>43324</v>
      </c>
      <c r="B84" s="25">
        <v>1294</v>
      </c>
      <c r="C84" s="137"/>
      <c r="D84" s="68"/>
      <c r="E84" s="77"/>
      <c r="F84" s="68"/>
      <c r="G84" s="68"/>
      <c r="H84" s="68"/>
      <c r="I84" s="77"/>
      <c r="J84" s="137"/>
      <c r="K84" s="137"/>
      <c r="L84" s="137"/>
      <c r="M84" s="137"/>
      <c r="N84" s="137"/>
      <c r="O84" s="137"/>
      <c r="P84" s="47">
        <v>0</v>
      </c>
      <c r="Q84" s="145"/>
      <c r="R84" s="75"/>
      <c r="S84" s="75"/>
      <c r="T84" s="140"/>
    </row>
    <row r="85" spans="1:20">
      <c r="A85" s="57">
        <v>43325</v>
      </c>
      <c r="B85" s="25">
        <v>1207</v>
      </c>
      <c r="C85" s="137"/>
      <c r="D85" s="68"/>
      <c r="E85" s="77"/>
      <c r="F85" s="68"/>
      <c r="G85" s="68"/>
      <c r="H85" s="68"/>
      <c r="I85" s="77"/>
      <c r="J85" s="137"/>
      <c r="K85" s="137"/>
      <c r="L85" s="137"/>
      <c r="M85" s="137"/>
      <c r="N85" s="137"/>
      <c r="O85" s="137"/>
      <c r="P85" s="47">
        <v>0</v>
      </c>
      <c r="Q85" s="145"/>
      <c r="R85" s="75"/>
      <c r="S85" s="75"/>
      <c r="T85" s="140"/>
    </row>
    <row r="86" spans="1:20">
      <c r="A86" s="57">
        <v>43326</v>
      </c>
      <c r="B86" s="25">
        <v>1394</v>
      </c>
      <c r="C86" s="21">
        <v>0.44</v>
      </c>
      <c r="D86" s="25">
        <v>2</v>
      </c>
      <c r="E86" s="24">
        <v>7.5</v>
      </c>
      <c r="F86" s="25">
        <v>2</v>
      </c>
      <c r="G86" s="25">
        <v>1</v>
      </c>
      <c r="H86" s="25">
        <v>2</v>
      </c>
      <c r="I86" s="24">
        <v>6.2</v>
      </c>
      <c r="J86" s="21">
        <v>0.12</v>
      </c>
      <c r="K86" s="21">
        <v>2.79</v>
      </c>
      <c r="L86" s="21">
        <v>8.64</v>
      </c>
      <c r="M86" s="21">
        <v>2.79</v>
      </c>
      <c r="N86" s="21">
        <v>0.17</v>
      </c>
      <c r="O86" s="21">
        <v>1.39</v>
      </c>
      <c r="P86" s="47">
        <v>0</v>
      </c>
      <c r="Q86" s="145">
        <v>0.375</v>
      </c>
      <c r="R86" s="75">
        <v>43334</v>
      </c>
      <c r="S86" s="75">
        <v>43334</v>
      </c>
      <c r="T86" s="140"/>
    </row>
    <row r="87" spans="1:20">
      <c r="A87" s="57">
        <v>43327</v>
      </c>
      <c r="B87" s="25">
        <v>1372</v>
      </c>
      <c r="C87" s="137"/>
      <c r="D87" s="68"/>
      <c r="E87" s="77"/>
      <c r="F87" s="68"/>
      <c r="G87" s="68"/>
      <c r="H87" s="68"/>
      <c r="I87" s="77"/>
      <c r="J87" s="137"/>
      <c r="K87" s="137"/>
      <c r="L87" s="137"/>
      <c r="M87" s="137"/>
      <c r="N87" s="137"/>
      <c r="O87" s="137"/>
      <c r="P87" s="47">
        <v>0</v>
      </c>
      <c r="Q87" s="145"/>
      <c r="R87" s="75"/>
      <c r="S87" s="75"/>
      <c r="T87" s="140"/>
    </row>
    <row r="88" spans="1:20" ht="15" customHeight="1">
      <c r="A88" s="57">
        <v>43328</v>
      </c>
      <c r="B88" s="25">
        <v>1043</v>
      </c>
      <c r="C88" s="137"/>
      <c r="D88" s="68"/>
      <c r="E88" s="77"/>
      <c r="F88" s="68"/>
      <c r="G88" s="68"/>
      <c r="H88" s="68"/>
      <c r="I88" s="77"/>
      <c r="J88" s="137"/>
      <c r="K88" s="137"/>
      <c r="L88" s="137"/>
      <c r="M88" s="137"/>
      <c r="N88" s="137"/>
      <c r="O88" s="137"/>
      <c r="P88" s="47">
        <v>0</v>
      </c>
      <c r="Q88" s="145"/>
      <c r="R88" s="75"/>
      <c r="S88" s="75"/>
      <c r="T88" s="140"/>
    </row>
    <row r="89" spans="1:20">
      <c r="A89" s="57">
        <v>43329</v>
      </c>
      <c r="B89" s="25">
        <v>1154</v>
      </c>
      <c r="C89" s="137"/>
      <c r="D89" s="68"/>
      <c r="E89" s="77"/>
      <c r="F89" s="68"/>
      <c r="G89" s="68"/>
      <c r="H89" s="68"/>
      <c r="I89" s="77"/>
      <c r="J89" s="137"/>
      <c r="K89" s="137"/>
      <c r="L89" s="137"/>
      <c r="M89" s="137"/>
      <c r="N89" s="137"/>
      <c r="O89" s="137"/>
      <c r="P89" s="47">
        <v>0</v>
      </c>
      <c r="Q89" s="145"/>
      <c r="R89" s="75"/>
      <c r="S89" s="75"/>
      <c r="T89" s="140"/>
    </row>
    <row r="90" spans="1:20">
      <c r="A90" s="57">
        <v>43330</v>
      </c>
      <c r="B90" s="25">
        <v>1346</v>
      </c>
      <c r="C90" s="137"/>
      <c r="D90" s="68"/>
      <c r="E90" s="77"/>
      <c r="F90" s="68"/>
      <c r="G90" s="68"/>
      <c r="H90" s="68"/>
      <c r="I90" s="77"/>
      <c r="J90" s="137"/>
      <c r="K90" s="137"/>
      <c r="L90" s="137"/>
      <c r="M90" s="137"/>
      <c r="N90" s="137"/>
      <c r="O90" s="137"/>
      <c r="P90" s="47">
        <v>0</v>
      </c>
      <c r="Q90" s="145"/>
      <c r="R90" s="75"/>
      <c r="S90" s="75"/>
      <c r="T90" s="140"/>
    </row>
    <row r="91" spans="1:20">
      <c r="A91" s="57">
        <v>43331</v>
      </c>
      <c r="B91" s="25">
        <v>1059</v>
      </c>
      <c r="C91" s="137"/>
      <c r="D91" s="68"/>
      <c r="E91" s="77"/>
      <c r="F91" s="68"/>
      <c r="G91" s="68"/>
      <c r="H91" s="68"/>
      <c r="I91" s="77"/>
      <c r="J91" s="137"/>
      <c r="K91" s="137"/>
      <c r="L91" s="137"/>
      <c r="M91" s="137"/>
      <c r="N91" s="137"/>
      <c r="O91" s="137"/>
      <c r="P91" s="47">
        <v>0</v>
      </c>
      <c r="Q91" s="145"/>
      <c r="R91" s="75"/>
      <c r="S91" s="75"/>
      <c r="T91" s="140"/>
    </row>
    <row r="92" spans="1:20">
      <c r="A92" s="57">
        <v>43332</v>
      </c>
      <c r="B92" s="25">
        <v>1268</v>
      </c>
      <c r="C92" s="137"/>
      <c r="D92" s="68"/>
      <c r="E92" s="77"/>
      <c r="F92" s="68"/>
      <c r="G92" s="68"/>
      <c r="H92" s="68"/>
      <c r="I92" s="77"/>
      <c r="J92" s="137"/>
      <c r="K92" s="137"/>
      <c r="L92" s="137"/>
      <c r="M92" s="137"/>
      <c r="N92" s="137"/>
      <c r="O92" s="137"/>
      <c r="P92" s="47">
        <v>0</v>
      </c>
      <c r="Q92" s="145"/>
      <c r="R92" s="75"/>
      <c r="S92" s="75"/>
      <c r="T92" s="140"/>
    </row>
    <row r="93" spans="1:20">
      <c r="A93" s="57">
        <v>43333</v>
      </c>
      <c r="B93" s="25">
        <v>1247</v>
      </c>
      <c r="C93" s="137"/>
      <c r="D93" s="68"/>
      <c r="E93" s="77"/>
      <c r="F93" s="68"/>
      <c r="G93" s="68"/>
      <c r="H93" s="68"/>
      <c r="I93" s="77"/>
      <c r="J93" s="137"/>
      <c r="K93" s="137"/>
      <c r="L93" s="137"/>
      <c r="M93" s="137"/>
      <c r="N93" s="137"/>
      <c r="O93" s="137"/>
      <c r="P93" s="47">
        <v>0</v>
      </c>
      <c r="Q93" s="145"/>
      <c r="R93" s="75"/>
      <c r="S93" s="75"/>
      <c r="T93" s="140"/>
    </row>
    <row r="94" spans="1:20">
      <c r="A94" s="57">
        <v>43334</v>
      </c>
      <c r="B94" s="25">
        <v>1182</v>
      </c>
      <c r="C94" s="137"/>
      <c r="D94" s="68"/>
      <c r="E94" s="77"/>
      <c r="F94" s="68"/>
      <c r="G94" s="68"/>
      <c r="H94" s="68"/>
      <c r="I94" s="77"/>
      <c r="J94" s="137"/>
      <c r="K94" s="137"/>
      <c r="L94" s="137"/>
      <c r="M94" s="137"/>
      <c r="N94" s="137"/>
      <c r="O94" s="137"/>
      <c r="P94" s="47">
        <v>0</v>
      </c>
      <c r="Q94" s="145"/>
      <c r="R94" s="75"/>
      <c r="S94" s="75"/>
      <c r="T94" s="140"/>
    </row>
    <row r="95" spans="1:20" ht="15" customHeight="1">
      <c r="A95" s="57">
        <v>43335</v>
      </c>
      <c r="B95" s="25">
        <v>1114</v>
      </c>
      <c r="C95" s="137"/>
      <c r="D95" s="68"/>
      <c r="E95" s="77"/>
      <c r="F95" s="68"/>
      <c r="G95" s="68"/>
      <c r="H95" s="68"/>
      <c r="I95" s="77"/>
      <c r="J95" s="137"/>
      <c r="K95" s="137"/>
      <c r="L95" s="137"/>
      <c r="M95" s="137"/>
      <c r="N95" s="137"/>
      <c r="O95" s="137"/>
      <c r="P95" s="47">
        <v>0</v>
      </c>
      <c r="Q95" s="145"/>
      <c r="R95" s="75"/>
      <c r="S95" s="75"/>
      <c r="T95" s="140"/>
    </row>
    <row r="96" spans="1:20">
      <c r="A96" s="57">
        <v>43336</v>
      </c>
      <c r="B96" s="25">
        <v>1212</v>
      </c>
      <c r="C96" s="137"/>
      <c r="D96" s="68"/>
      <c r="E96" s="77"/>
      <c r="F96" s="68"/>
      <c r="G96" s="68"/>
      <c r="H96" s="68"/>
      <c r="I96" s="77"/>
      <c r="J96" s="137"/>
      <c r="K96" s="137"/>
      <c r="L96" s="137"/>
      <c r="M96" s="137"/>
      <c r="N96" s="137"/>
      <c r="O96" s="137"/>
      <c r="P96" s="47">
        <v>3</v>
      </c>
      <c r="Q96" s="145"/>
      <c r="R96" s="75"/>
      <c r="S96" s="75"/>
      <c r="T96" s="140"/>
    </row>
    <row r="97" spans="1:20">
      <c r="A97" s="57">
        <v>43337</v>
      </c>
      <c r="B97" s="25">
        <v>872</v>
      </c>
      <c r="C97" s="137"/>
      <c r="D97" s="68"/>
      <c r="E97" s="77"/>
      <c r="F97" s="68"/>
      <c r="G97" s="68"/>
      <c r="H97" s="68"/>
      <c r="I97" s="77"/>
      <c r="J97" s="137"/>
      <c r="K97" s="137"/>
      <c r="L97" s="137"/>
      <c r="M97" s="137"/>
      <c r="N97" s="137"/>
      <c r="O97" s="137"/>
      <c r="P97" s="47">
        <v>6</v>
      </c>
      <c r="Q97" s="145"/>
      <c r="R97" s="75"/>
      <c r="S97" s="75"/>
      <c r="T97" s="140"/>
    </row>
    <row r="98" spans="1:20">
      <c r="A98" s="57">
        <v>43338</v>
      </c>
      <c r="B98" s="25">
        <v>1207</v>
      </c>
      <c r="C98" s="137"/>
      <c r="D98" s="68"/>
      <c r="E98" s="77"/>
      <c r="F98" s="68"/>
      <c r="G98" s="68"/>
      <c r="H98" s="68"/>
      <c r="I98" s="77"/>
      <c r="J98" s="137"/>
      <c r="K98" s="137"/>
      <c r="L98" s="137"/>
      <c r="M98" s="137"/>
      <c r="N98" s="137"/>
      <c r="O98" s="137"/>
      <c r="P98" s="47">
        <v>5</v>
      </c>
      <c r="Q98" s="145"/>
      <c r="R98" s="75"/>
      <c r="S98" s="75"/>
      <c r="T98" s="140"/>
    </row>
    <row r="99" spans="1:20">
      <c r="A99" s="57">
        <v>43339</v>
      </c>
      <c r="B99" s="25">
        <v>1235</v>
      </c>
      <c r="C99" s="137"/>
      <c r="D99" s="68"/>
      <c r="E99" s="77"/>
      <c r="F99" s="68"/>
      <c r="G99" s="68"/>
      <c r="H99" s="68"/>
      <c r="I99" s="77"/>
      <c r="J99" s="137"/>
      <c r="K99" s="137"/>
      <c r="L99" s="137"/>
      <c r="M99" s="137"/>
      <c r="N99" s="137"/>
      <c r="O99" s="137"/>
      <c r="P99" s="47">
        <v>15</v>
      </c>
      <c r="Q99" s="145"/>
      <c r="R99" s="75"/>
      <c r="S99" s="75"/>
      <c r="T99" s="140"/>
    </row>
    <row r="100" spans="1:20">
      <c r="A100" s="57">
        <v>43340</v>
      </c>
      <c r="B100" s="25">
        <v>1027</v>
      </c>
      <c r="C100" s="21">
        <v>0.59</v>
      </c>
      <c r="D100" s="25">
        <v>2</v>
      </c>
      <c r="E100" s="24">
        <v>7.1</v>
      </c>
      <c r="F100" s="25">
        <v>5</v>
      </c>
      <c r="G100" s="25">
        <v>3</v>
      </c>
      <c r="H100" s="25">
        <v>2</v>
      </c>
      <c r="I100" s="24">
        <v>6.4</v>
      </c>
      <c r="J100" s="21">
        <v>0.08</v>
      </c>
      <c r="K100" s="21">
        <v>2.0499999999999998</v>
      </c>
      <c r="L100" s="21">
        <v>6.57</v>
      </c>
      <c r="M100" s="21">
        <v>2.0499999999999998</v>
      </c>
      <c r="N100" s="21">
        <v>0.08</v>
      </c>
      <c r="O100" s="21">
        <v>3.08</v>
      </c>
      <c r="P100" s="47">
        <v>4</v>
      </c>
      <c r="Q100" s="145">
        <v>0.43055555555555558</v>
      </c>
      <c r="R100" s="75">
        <v>43356</v>
      </c>
      <c r="S100" s="75">
        <v>43356</v>
      </c>
      <c r="T100" s="140"/>
    </row>
    <row r="101" spans="1:20">
      <c r="A101" s="57">
        <v>43341</v>
      </c>
      <c r="B101" s="25">
        <v>1653</v>
      </c>
      <c r="C101" s="137"/>
      <c r="D101" s="68"/>
      <c r="E101" s="77"/>
      <c r="F101" s="68"/>
      <c r="G101" s="68"/>
      <c r="H101" s="68"/>
      <c r="I101" s="77"/>
      <c r="J101" s="137"/>
      <c r="K101" s="137"/>
      <c r="L101" s="137"/>
      <c r="M101" s="137"/>
      <c r="N101" s="137"/>
      <c r="O101" s="137"/>
      <c r="P101" s="47">
        <v>0</v>
      </c>
      <c r="Q101" s="145"/>
      <c r="R101" s="75"/>
      <c r="S101" s="75"/>
      <c r="T101" s="140"/>
    </row>
    <row r="102" spans="1:20" ht="15" customHeight="1">
      <c r="A102" s="57">
        <v>43342</v>
      </c>
      <c r="B102" s="25">
        <v>1019</v>
      </c>
      <c r="C102" s="137"/>
      <c r="D102" s="68"/>
      <c r="E102" s="77"/>
      <c r="F102" s="68"/>
      <c r="G102" s="68"/>
      <c r="H102" s="68"/>
      <c r="I102" s="77"/>
      <c r="J102" s="137"/>
      <c r="K102" s="137"/>
      <c r="L102" s="137"/>
      <c r="M102" s="137"/>
      <c r="N102" s="137"/>
      <c r="O102" s="137"/>
      <c r="P102" s="47">
        <v>0</v>
      </c>
      <c r="Q102" s="145"/>
      <c r="S102" s="75"/>
      <c r="T102" s="140"/>
    </row>
    <row r="103" spans="1:20">
      <c r="A103" s="57">
        <v>43343</v>
      </c>
      <c r="B103" s="25">
        <v>1396</v>
      </c>
      <c r="C103" s="137"/>
      <c r="D103" s="68"/>
      <c r="E103" s="77"/>
      <c r="F103" s="68"/>
      <c r="G103" s="68"/>
      <c r="H103" s="68"/>
      <c r="I103" s="77"/>
      <c r="J103" s="137"/>
      <c r="K103" s="137"/>
      <c r="L103" s="137"/>
      <c r="M103" s="137"/>
      <c r="N103" s="137"/>
      <c r="O103" s="137"/>
      <c r="P103" s="47">
        <v>0</v>
      </c>
      <c r="Q103" s="145"/>
      <c r="R103" s="75"/>
      <c r="S103" s="75"/>
      <c r="T103" s="140"/>
    </row>
    <row r="104" spans="1:20">
      <c r="A104" s="57">
        <v>43344</v>
      </c>
      <c r="B104" s="25">
        <v>1213</v>
      </c>
      <c r="C104" s="137"/>
      <c r="D104" s="68"/>
      <c r="E104" s="77"/>
      <c r="F104" s="68"/>
      <c r="G104" s="68"/>
      <c r="H104" s="68"/>
      <c r="I104" s="77"/>
      <c r="J104" s="137"/>
      <c r="K104" s="137"/>
      <c r="L104" s="137"/>
      <c r="M104" s="137"/>
      <c r="N104" s="137"/>
      <c r="O104" s="137"/>
      <c r="P104" s="47">
        <v>4</v>
      </c>
      <c r="Q104" s="145"/>
      <c r="R104" s="75"/>
      <c r="S104" s="75"/>
      <c r="T104" s="140"/>
    </row>
    <row r="105" spans="1:20">
      <c r="A105" s="57">
        <v>43345</v>
      </c>
      <c r="B105" s="25">
        <v>1173</v>
      </c>
      <c r="C105" s="137"/>
      <c r="D105" s="68"/>
      <c r="E105" s="77"/>
      <c r="F105" s="68"/>
      <c r="G105" s="68"/>
      <c r="H105" s="68"/>
      <c r="I105" s="77"/>
      <c r="J105" s="137"/>
      <c r="K105" s="137"/>
      <c r="L105" s="137"/>
      <c r="M105" s="137"/>
      <c r="N105" s="137"/>
      <c r="O105" s="137"/>
      <c r="P105" s="47">
        <v>0</v>
      </c>
      <c r="Q105" s="145"/>
      <c r="R105" s="75"/>
      <c r="S105" s="75"/>
      <c r="T105" s="140"/>
    </row>
    <row r="106" spans="1:20">
      <c r="A106" s="57">
        <v>43346</v>
      </c>
      <c r="B106" s="25">
        <v>1189</v>
      </c>
      <c r="C106" s="137"/>
      <c r="D106" s="68"/>
      <c r="E106" s="77"/>
      <c r="F106" s="68"/>
      <c r="G106" s="68"/>
      <c r="H106" s="68"/>
      <c r="I106" s="77"/>
      <c r="J106" s="137"/>
      <c r="K106" s="137"/>
      <c r="L106" s="137"/>
      <c r="M106" s="137"/>
      <c r="N106" s="137"/>
      <c r="O106" s="137"/>
      <c r="P106" s="47">
        <v>9</v>
      </c>
      <c r="Q106" s="145"/>
      <c r="R106" s="75"/>
      <c r="S106" s="75"/>
      <c r="T106" s="140"/>
    </row>
    <row r="107" spans="1:20">
      <c r="A107" s="57">
        <v>43347</v>
      </c>
      <c r="B107" s="25">
        <v>1224</v>
      </c>
      <c r="C107" s="137"/>
      <c r="D107" s="68"/>
      <c r="E107" s="77"/>
      <c r="F107" s="68"/>
      <c r="G107" s="68"/>
      <c r="H107" s="68"/>
      <c r="I107" s="77"/>
      <c r="J107" s="137"/>
      <c r="K107" s="137"/>
      <c r="L107" s="137"/>
      <c r="M107" s="137"/>
      <c r="N107" s="137"/>
      <c r="O107" s="137"/>
      <c r="P107" s="47">
        <v>30</v>
      </c>
      <c r="Q107" s="145"/>
      <c r="R107" s="75"/>
      <c r="S107" s="75"/>
    </row>
    <row r="108" spans="1:20">
      <c r="A108" s="57">
        <v>43348</v>
      </c>
      <c r="B108" s="25">
        <v>1448</v>
      </c>
      <c r="C108" s="137"/>
      <c r="D108" s="68"/>
      <c r="E108" s="77"/>
      <c r="F108" s="68"/>
      <c r="G108" s="68"/>
      <c r="H108" s="68"/>
      <c r="I108" s="77"/>
      <c r="J108" s="137"/>
      <c r="K108" s="137"/>
      <c r="L108" s="137"/>
      <c r="M108" s="137"/>
      <c r="N108" s="137"/>
      <c r="O108" s="137"/>
      <c r="P108" s="47">
        <v>26</v>
      </c>
      <c r="Q108" s="145"/>
      <c r="R108" s="75"/>
      <c r="S108" s="75"/>
      <c r="T108" s="140"/>
    </row>
    <row r="109" spans="1:20" ht="15" customHeight="1">
      <c r="A109" s="57">
        <v>43349</v>
      </c>
      <c r="B109" s="25">
        <v>1935</v>
      </c>
      <c r="C109" s="137"/>
      <c r="D109" s="68"/>
      <c r="E109" s="77"/>
      <c r="F109" s="68"/>
      <c r="G109" s="68"/>
      <c r="H109" s="68"/>
      <c r="I109" s="77"/>
      <c r="J109" s="137"/>
      <c r="K109" s="137"/>
      <c r="L109" s="137"/>
      <c r="M109" s="137"/>
      <c r="N109" s="137"/>
      <c r="O109" s="137"/>
      <c r="P109" s="47">
        <v>13</v>
      </c>
      <c r="Q109" s="145"/>
      <c r="R109" s="75"/>
      <c r="S109" s="75"/>
      <c r="T109" s="140"/>
    </row>
    <row r="110" spans="1:20">
      <c r="A110" s="57">
        <v>43350</v>
      </c>
      <c r="B110" s="25">
        <v>1441</v>
      </c>
      <c r="C110" s="137"/>
      <c r="D110" s="68"/>
      <c r="E110" s="77"/>
      <c r="F110" s="68"/>
      <c r="G110" s="68"/>
      <c r="H110" s="68"/>
      <c r="I110" s="77"/>
      <c r="J110" s="137"/>
      <c r="K110" s="137"/>
      <c r="L110" s="137"/>
      <c r="M110" s="137"/>
      <c r="N110" s="137"/>
      <c r="O110" s="137"/>
      <c r="P110" s="47">
        <v>0</v>
      </c>
      <c r="Q110" s="145"/>
      <c r="R110" s="75"/>
      <c r="S110" s="75"/>
      <c r="T110" s="140"/>
    </row>
    <row r="111" spans="1:20">
      <c r="A111" s="57">
        <v>43351</v>
      </c>
      <c r="B111" s="25">
        <v>1842</v>
      </c>
      <c r="C111" s="137"/>
      <c r="D111" s="68"/>
      <c r="E111" s="77"/>
      <c r="F111" s="68"/>
      <c r="G111" s="68"/>
      <c r="H111" s="68"/>
      <c r="I111" s="77"/>
      <c r="J111" s="137"/>
      <c r="K111" s="137"/>
      <c r="L111" s="137"/>
      <c r="M111" s="137"/>
      <c r="N111" s="137"/>
      <c r="O111" s="137"/>
      <c r="P111" s="47">
        <v>0</v>
      </c>
      <c r="Q111" s="145"/>
      <c r="R111" s="75"/>
      <c r="S111" s="75"/>
      <c r="T111" s="140"/>
    </row>
    <row r="112" spans="1:20">
      <c r="A112" s="57">
        <v>43352</v>
      </c>
      <c r="B112" s="25">
        <v>1241</v>
      </c>
      <c r="C112" s="137"/>
      <c r="D112" s="68"/>
      <c r="E112" s="77"/>
      <c r="F112" s="68"/>
      <c r="G112" s="68"/>
      <c r="H112" s="68"/>
      <c r="I112" s="77"/>
      <c r="J112" s="137"/>
      <c r="K112" s="137"/>
      <c r="L112" s="137"/>
      <c r="M112" s="137"/>
      <c r="N112" s="137"/>
      <c r="O112" s="137"/>
      <c r="P112" s="47">
        <v>1</v>
      </c>
      <c r="Q112" s="145"/>
      <c r="R112" s="75"/>
      <c r="S112" s="75"/>
      <c r="T112" s="140"/>
    </row>
    <row r="113" spans="1:20">
      <c r="A113" s="57">
        <v>43353</v>
      </c>
      <c r="B113" s="25">
        <v>1264</v>
      </c>
      <c r="C113" s="137"/>
      <c r="D113" s="68"/>
      <c r="E113" s="77"/>
      <c r="F113" s="68"/>
      <c r="G113" s="68"/>
      <c r="H113" s="68"/>
      <c r="I113" s="77"/>
      <c r="J113" s="137"/>
      <c r="K113" s="137"/>
      <c r="L113" s="137"/>
      <c r="M113" s="137"/>
      <c r="N113" s="137"/>
      <c r="O113" s="137"/>
      <c r="P113" s="47">
        <v>0</v>
      </c>
      <c r="Q113" s="145"/>
      <c r="R113" s="75"/>
      <c r="S113" s="75"/>
      <c r="T113" s="140"/>
    </row>
    <row r="114" spans="1:20">
      <c r="A114" s="57">
        <v>43354</v>
      </c>
      <c r="B114" s="25">
        <v>1260</v>
      </c>
      <c r="C114" s="21">
        <v>0.98</v>
      </c>
      <c r="D114" s="25">
        <v>2</v>
      </c>
      <c r="E114" s="24">
        <v>7.4</v>
      </c>
      <c r="F114" s="25">
        <v>10</v>
      </c>
      <c r="G114" s="25">
        <v>6</v>
      </c>
      <c r="H114" s="25">
        <v>2</v>
      </c>
      <c r="I114" s="24">
        <v>5.4</v>
      </c>
      <c r="J114" s="21">
        <v>0.23</v>
      </c>
      <c r="K114" s="21">
        <v>2.52</v>
      </c>
      <c r="L114" s="21">
        <v>6.8</v>
      </c>
      <c r="M114" s="21">
        <v>2.52</v>
      </c>
      <c r="N114" s="21">
        <v>0.28999999999999998</v>
      </c>
      <c r="O114" s="21">
        <v>7.56</v>
      </c>
      <c r="P114" s="47">
        <v>0</v>
      </c>
      <c r="Q114" s="145">
        <v>0.3923611111111111</v>
      </c>
      <c r="R114" s="75">
        <v>43362</v>
      </c>
      <c r="S114" s="75">
        <v>43362</v>
      </c>
      <c r="T114" s="140"/>
    </row>
    <row r="115" spans="1:20">
      <c r="A115" s="57">
        <v>43355</v>
      </c>
      <c r="B115" s="25">
        <v>1228</v>
      </c>
      <c r="C115" s="137"/>
      <c r="D115" s="68"/>
      <c r="E115" s="77"/>
      <c r="F115" s="68"/>
      <c r="G115" s="68"/>
      <c r="H115" s="68"/>
      <c r="I115" s="77"/>
      <c r="J115" s="137"/>
      <c r="K115" s="137"/>
      <c r="L115" s="137"/>
      <c r="M115" s="137"/>
      <c r="N115" s="137"/>
      <c r="O115" s="137"/>
      <c r="P115" s="47">
        <v>0</v>
      </c>
      <c r="Q115" s="145"/>
      <c r="R115" s="75"/>
      <c r="S115" s="75"/>
      <c r="T115" s="140"/>
    </row>
    <row r="116" spans="1:20" ht="15" customHeight="1">
      <c r="A116" s="57">
        <v>43356</v>
      </c>
      <c r="B116" s="25">
        <v>1575</v>
      </c>
      <c r="C116" s="137"/>
      <c r="D116" s="68"/>
      <c r="E116" s="77"/>
      <c r="F116" s="68"/>
      <c r="G116" s="68"/>
      <c r="H116" s="68"/>
      <c r="I116" s="77"/>
      <c r="J116" s="137"/>
      <c r="K116" s="137"/>
      <c r="L116" s="137"/>
      <c r="M116" s="137"/>
      <c r="N116" s="137"/>
      <c r="O116" s="137"/>
      <c r="P116" s="47">
        <v>0</v>
      </c>
      <c r="Q116" s="145"/>
      <c r="R116" s="75"/>
      <c r="S116" s="75"/>
      <c r="T116" s="140"/>
    </row>
    <row r="117" spans="1:20">
      <c r="A117" s="57">
        <v>43357</v>
      </c>
      <c r="B117" s="25">
        <v>1386</v>
      </c>
      <c r="C117" s="137"/>
      <c r="D117" s="68"/>
      <c r="E117" s="77"/>
      <c r="F117" s="68"/>
      <c r="G117" s="68"/>
      <c r="H117" s="68"/>
      <c r="I117" s="77"/>
      <c r="J117" s="137"/>
      <c r="K117" s="137"/>
      <c r="L117" s="137"/>
      <c r="M117" s="137"/>
      <c r="N117" s="137"/>
      <c r="O117" s="137"/>
      <c r="P117" s="47">
        <v>0</v>
      </c>
      <c r="Q117" s="145"/>
      <c r="R117" s="75"/>
      <c r="S117" s="75"/>
      <c r="T117" s="140"/>
    </row>
    <row r="118" spans="1:20">
      <c r="A118" s="57">
        <v>43358</v>
      </c>
      <c r="B118" s="25">
        <v>1397</v>
      </c>
      <c r="C118" s="137"/>
      <c r="D118" s="68"/>
      <c r="E118" s="77"/>
      <c r="F118" s="68"/>
      <c r="G118" s="68"/>
      <c r="H118" s="68"/>
      <c r="I118" s="77"/>
      <c r="J118" s="137"/>
      <c r="K118" s="137"/>
      <c r="L118" s="137"/>
      <c r="M118" s="137"/>
      <c r="N118" s="137"/>
      <c r="O118" s="137"/>
      <c r="P118" s="47">
        <v>0</v>
      </c>
      <c r="Q118" s="145"/>
      <c r="R118" s="75"/>
      <c r="S118" s="75"/>
      <c r="T118" s="140"/>
    </row>
    <row r="119" spans="1:20">
      <c r="A119" s="57">
        <v>43359</v>
      </c>
      <c r="B119" s="25">
        <v>908</v>
      </c>
      <c r="C119" s="137"/>
      <c r="D119" s="68"/>
      <c r="E119" s="77"/>
      <c r="F119" s="68"/>
      <c r="G119" s="68"/>
      <c r="H119" s="68"/>
      <c r="I119" s="77"/>
      <c r="J119" s="137"/>
      <c r="K119" s="137"/>
      <c r="L119" s="137"/>
      <c r="M119" s="137"/>
      <c r="N119" s="137"/>
      <c r="O119" s="137"/>
      <c r="P119" s="47">
        <v>0</v>
      </c>
      <c r="Q119" s="145"/>
      <c r="R119" s="75"/>
      <c r="S119" s="75"/>
      <c r="T119" s="140"/>
    </row>
    <row r="120" spans="1:20">
      <c r="A120" s="57">
        <v>43360</v>
      </c>
      <c r="B120" s="25">
        <v>1416</v>
      </c>
      <c r="C120" s="137"/>
      <c r="D120" s="68"/>
      <c r="E120" s="77"/>
      <c r="F120" s="68"/>
      <c r="G120" s="68"/>
      <c r="H120" s="68"/>
      <c r="I120" s="77"/>
      <c r="J120" s="137"/>
      <c r="K120" s="137"/>
      <c r="L120" s="137"/>
      <c r="M120" s="137"/>
      <c r="N120" s="137"/>
      <c r="O120" s="137"/>
      <c r="P120" s="47">
        <v>4</v>
      </c>
      <c r="Q120" s="145"/>
      <c r="R120" s="75"/>
      <c r="S120" s="75"/>
      <c r="T120" s="140"/>
    </row>
    <row r="121" spans="1:20">
      <c r="A121" s="57">
        <v>43361</v>
      </c>
      <c r="B121" s="25">
        <v>1477</v>
      </c>
      <c r="C121" s="137"/>
      <c r="D121" s="68"/>
      <c r="E121" s="77"/>
      <c r="F121" s="68"/>
      <c r="G121" s="68"/>
      <c r="H121" s="68"/>
      <c r="I121" s="77"/>
      <c r="J121" s="137"/>
      <c r="K121" s="137"/>
      <c r="L121" s="137"/>
      <c r="M121" s="137"/>
      <c r="N121" s="137"/>
      <c r="O121" s="137"/>
      <c r="P121" s="47">
        <v>0</v>
      </c>
      <c r="Q121" s="145"/>
      <c r="R121" s="75"/>
      <c r="S121" s="75"/>
      <c r="T121" s="140"/>
    </row>
    <row r="122" spans="1:20">
      <c r="A122" s="57">
        <v>43362</v>
      </c>
      <c r="B122" s="25">
        <v>911</v>
      </c>
      <c r="C122" s="137"/>
      <c r="D122" s="68"/>
      <c r="E122" s="77"/>
      <c r="F122" s="68"/>
      <c r="G122" s="68"/>
      <c r="H122" s="68"/>
      <c r="I122" s="77"/>
      <c r="J122" s="137"/>
      <c r="K122" s="137"/>
      <c r="L122" s="137"/>
      <c r="M122" s="137"/>
      <c r="N122" s="137"/>
      <c r="O122" s="137"/>
      <c r="P122" s="47">
        <v>0</v>
      </c>
      <c r="Q122" s="145"/>
      <c r="R122" s="75"/>
      <c r="S122" s="75"/>
      <c r="T122" s="140"/>
    </row>
    <row r="123" spans="1:20" ht="15" customHeight="1">
      <c r="A123" s="57">
        <v>43363</v>
      </c>
      <c r="B123" s="25">
        <v>1429</v>
      </c>
      <c r="C123" s="137"/>
      <c r="D123" s="68"/>
      <c r="E123" s="77"/>
      <c r="F123" s="68"/>
      <c r="G123" s="68"/>
      <c r="H123" s="68"/>
      <c r="I123" s="77"/>
      <c r="J123" s="137"/>
      <c r="K123" s="137"/>
      <c r="L123" s="137"/>
      <c r="M123" s="137"/>
      <c r="N123" s="137"/>
      <c r="O123" s="137"/>
      <c r="P123" s="47">
        <v>1</v>
      </c>
      <c r="Q123" s="145"/>
      <c r="R123" s="75"/>
      <c r="S123" s="75"/>
      <c r="T123" s="140"/>
    </row>
    <row r="124" spans="1:20">
      <c r="A124" s="57">
        <v>43364</v>
      </c>
      <c r="B124" s="25">
        <v>1594</v>
      </c>
      <c r="C124" s="137"/>
      <c r="D124" s="68"/>
      <c r="E124" s="77"/>
      <c r="F124" s="68"/>
      <c r="G124" s="68"/>
      <c r="H124" s="68"/>
      <c r="I124" s="77"/>
      <c r="J124" s="137"/>
      <c r="K124" s="137"/>
      <c r="L124" s="137"/>
      <c r="M124" s="137"/>
      <c r="N124" s="137"/>
      <c r="O124" s="137"/>
      <c r="P124" s="47">
        <v>10</v>
      </c>
      <c r="Q124" s="145"/>
      <c r="R124" s="75"/>
      <c r="S124" s="75"/>
      <c r="T124" s="140"/>
    </row>
    <row r="125" spans="1:20">
      <c r="A125" s="57">
        <v>43365</v>
      </c>
      <c r="B125" s="25">
        <v>856</v>
      </c>
      <c r="C125" s="137"/>
      <c r="D125" s="68"/>
      <c r="E125" s="77"/>
      <c r="F125" s="68"/>
      <c r="G125" s="68"/>
      <c r="H125" s="68"/>
      <c r="I125" s="77"/>
      <c r="J125" s="137"/>
      <c r="K125" s="137"/>
      <c r="L125" s="137"/>
      <c r="M125" s="137"/>
      <c r="N125" s="137"/>
      <c r="O125" s="137"/>
      <c r="P125" s="47">
        <v>0</v>
      </c>
      <c r="Q125" s="145"/>
      <c r="R125" s="75"/>
      <c r="S125" s="75"/>
      <c r="T125" s="140"/>
    </row>
    <row r="126" spans="1:20">
      <c r="A126" s="57">
        <v>43366</v>
      </c>
      <c r="B126" s="25">
        <v>1420</v>
      </c>
      <c r="C126" s="137"/>
      <c r="D126" s="68"/>
      <c r="E126" s="77"/>
      <c r="F126" s="68"/>
      <c r="G126" s="68"/>
      <c r="H126" s="68"/>
      <c r="I126" s="77"/>
      <c r="J126" s="137"/>
      <c r="K126" s="137"/>
      <c r="L126" s="137"/>
      <c r="M126" s="137"/>
      <c r="N126" s="137"/>
      <c r="O126" s="137"/>
      <c r="P126" s="47">
        <v>0</v>
      </c>
      <c r="Q126" s="145"/>
      <c r="R126" s="75"/>
      <c r="S126" s="75"/>
      <c r="T126" s="140"/>
    </row>
    <row r="127" spans="1:20">
      <c r="A127" s="57">
        <v>43367</v>
      </c>
      <c r="B127" s="25">
        <v>1560</v>
      </c>
      <c r="C127" s="137"/>
      <c r="D127" s="68"/>
      <c r="E127" s="77"/>
      <c r="F127" s="68"/>
      <c r="G127" s="68"/>
      <c r="H127" s="68"/>
      <c r="I127" s="77"/>
      <c r="J127" s="137"/>
      <c r="K127" s="137"/>
      <c r="L127" s="137"/>
      <c r="M127" s="137"/>
      <c r="N127" s="137"/>
      <c r="O127" s="137"/>
      <c r="P127" s="47">
        <v>0</v>
      </c>
      <c r="Q127" s="145"/>
      <c r="R127" s="75"/>
      <c r="S127" s="75"/>
      <c r="T127" s="140"/>
    </row>
    <row r="128" spans="1:20">
      <c r="A128" s="57">
        <v>43368</v>
      </c>
      <c r="B128" s="25">
        <v>1111</v>
      </c>
      <c r="C128" s="129">
        <v>0.54</v>
      </c>
      <c r="D128" s="127">
        <v>2</v>
      </c>
      <c r="E128" s="130">
        <v>7.3</v>
      </c>
      <c r="F128" s="128">
        <v>10</v>
      </c>
      <c r="G128" s="128">
        <v>5</v>
      </c>
      <c r="H128" s="128">
        <v>2</v>
      </c>
      <c r="I128" s="130">
        <v>4.4000000000000004</v>
      </c>
      <c r="J128" s="129">
        <v>0.11</v>
      </c>
      <c r="K128" s="21">
        <v>2.2200000000000002</v>
      </c>
      <c r="L128" s="21">
        <v>4.8899999999999997</v>
      </c>
      <c r="M128" s="21">
        <v>2.2200000000000002</v>
      </c>
      <c r="N128" s="21">
        <v>0.12</v>
      </c>
      <c r="O128" s="21">
        <v>5.56</v>
      </c>
      <c r="P128" s="47">
        <v>7</v>
      </c>
      <c r="Q128" s="145">
        <v>0.41319444444444442</v>
      </c>
      <c r="R128" s="75">
        <v>43382</v>
      </c>
      <c r="S128" s="75">
        <v>43382</v>
      </c>
      <c r="T128" s="140"/>
    </row>
    <row r="129" spans="1:20">
      <c r="A129" s="57">
        <v>43369</v>
      </c>
      <c r="B129" s="25">
        <v>1162</v>
      </c>
      <c r="C129" s="137"/>
      <c r="D129" s="68"/>
      <c r="E129" s="77"/>
      <c r="F129" s="68"/>
      <c r="G129" s="68"/>
      <c r="H129" s="68"/>
      <c r="I129" s="77"/>
      <c r="J129" s="137"/>
      <c r="K129" s="137"/>
      <c r="L129" s="137"/>
      <c r="M129" s="137"/>
      <c r="N129" s="137"/>
      <c r="O129" s="137"/>
      <c r="P129" s="47">
        <v>1</v>
      </c>
      <c r="Q129" s="145"/>
      <c r="R129" s="75"/>
      <c r="S129" s="75"/>
      <c r="T129" s="140"/>
    </row>
    <row r="130" spans="1:20" ht="15" customHeight="1">
      <c r="A130" s="57">
        <v>43370</v>
      </c>
      <c r="B130" s="25">
        <v>1313</v>
      </c>
      <c r="C130" s="137"/>
      <c r="D130" s="68"/>
      <c r="E130" s="77"/>
      <c r="F130" s="68"/>
      <c r="G130" s="68"/>
      <c r="H130" s="68"/>
      <c r="I130" s="77"/>
      <c r="J130" s="137"/>
      <c r="K130" s="137"/>
      <c r="L130" s="137"/>
      <c r="M130" s="137"/>
      <c r="N130" s="137"/>
      <c r="O130" s="137"/>
      <c r="P130" s="47">
        <v>2</v>
      </c>
      <c r="Q130" s="145"/>
      <c r="R130" s="75"/>
      <c r="S130" s="75"/>
      <c r="T130" s="140"/>
    </row>
    <row r="131" spans="1:20">
      <c r="A131" s="57">
        <v>43371</v>
      </c>
      <c r="B131" s="25">
        <v>944</v>
      </c>
      <c r="C131" s="137"/>
      <c r="D131" s="68"/>
      <c r="E131" s="77"/>
      <c r="F131" s="68"/>
      <c r="G131" s="68"/>
      <c r="H131" s="68"/>
      <c r="I131" s="77"/>
      <c r="J131" s="137"/>
      <c r="K131" s="137"/>
      <c r="L131" s="137"/>
      <c r="M131" s="137"/>
      <c r="N131" s="137"/>
      <c r="O131" s="137"/>
      <c r="P131" s="47">
        <v>0</v>
      </c>
      <c r="Q131" s="145"/>
      <c r="R131" s="75"/>
      <c r="S131" s="75"/>
      <c r="T131" s="140"/>
    </row>
    <row r="132" spans="1:20">
      <c r="A132" s="57">
        <v>43372</v>
      </c>
      <c r="B132" s="25">
        <v>1305</v>
      </c>
      <c r="C132" s="137"/>
      <c r="D132" s="68"/>
      <c r="E132" s="77"/>
      <c r="F132" s="68"/>
      <c r="G132" s="68"/>
      <c r="H132" s="68"/>
      <c r="I132" s="77"/>
      <c r="J132" s="137"/>
      <c r="K132" s="137"/>
      <c r="L132" s="137"/>
      <c r="M132" s="137"/>
      <c r="N132" s="137"/>
      <c r="O132" s="137"/>
      <c r="P132" s="47">
        <v>0</v>
      </c>
      <c r="Q132" s="145"/>
      <c r="R132" s="75"/>
      <c r="S132" s="75"/>
      <c r="T132" s="140"/>
    </row>
    <row r="133" spans="1:20">
      <c r="A133" s="57">
        <v>43373</v>
      </c>
      <c r="B133" s="25">
        <v>1545</v>
      </c>
      <c r="C133" s="137"/>
      <c r="D133" s="68"/>
      <c r="E133" s="77"/>
      <c r="F133" s="68"/>
      <c r="G133" s="68"/>
      <c r="H133" s="68"/>
      <c r="I133" s="77"/>
      <c r="J133" s="137"/>
      <c r="K133" s="137"/>
      <c r="L133" s="137"/>
      <c r="M133" s="137"/>
      <c r="N133" s="137"/>
      <c r="O133" s="137"/>
      <c r="P133" s="47">
        <v>2</v>
      </c>
      <c r="Q133" s="145"/>
      <c r="R133" s="75"/>
      <c r="S133" s="75"/>
      <c r="T133" s="140"/>
    </row>
    <row r="134" spans="1:20">
      <c r="A134" s="57">
        <v>43374</v>
      </c>
      <c r="B134" s="25">
        <v>1105</v>
      </c>
      <c r="C134" s="137"/>
      <c r="D134" s="68"/>
      <c r="E134" s="77"/>
      <c r="F134" s="68"/>
      <c r="G134" s="68"/>
      <c r="H134" s="68"/>
      <c r="I134" s="77"/>
      <c r="J134" s="137"/>
      <c r="K134" s="137"/>
      <c r="L134" s="137"/>
      <c r="M134" s="137"/>
      <c r="N134" s="137"/>
      <c r="O134" s="137"/>
      <c r="P134" s="47">
        <v>0</v>
      </c>
      <c r="Q134" s="145"/>
      <c r="R134" s="75"/>
      <c r="S134" s="75"/>
      <c r="T134" s="140"/>
    </row>
    <row r="135" spans="1:20">
      <c r="A135" s="57">
        <v>43375</v>
      </c>
      <c r="B135" s="25">
        <v>1407</v>
      </c>
      <c r="C135" s="137"/>
      <c r="D135" s="68"/>
      <c r="E135" s="77"/>
      <c r="F135" s="68"/>
      <c r="G135" s="68"/>
      <c r="H135" s="68"/>
      <c r="I135" s="77"/>
      <c r="J135" s="137"/>
      <c r="K135" s="137"/>
      <c r="L135" s="137"/>
      <c r="M135" s="137"/>
      <c r="N135" s="137"/>
      <c r="O135" s="137"/>
      <c r="P135" s="47">
        <v>0</v>
      </c>
      <c r="Q135" s="145"/>
      <c r="R135" s="75"/>
      <c r="S135" s="75"/>
      <c r="T135" s="140"/>
    </row>
    <row r="136" spans="1:20">
      <c r="A136" s="57">
        <v>43376</v>
      </c>
      <c r="B136" s="25">
        <v>1143</v>
      </c>
      <c r="C136" s="137"/>
      <c r="D136" s="68"/>
      <c r="E136" s="77"/>
      <c r="F136" s="68"/>
      <c r="G136" s="68"/>
      <c r="H136" s="68"/>
      <c r="I136" s="77"/>
      <c r="J136" s="137"/>
      <c r="K136" s="137"/>
      <c r="L136" s="137"/>
      <c r="M136" s="137"/>
      <c r="N136" s="137"/>
      <c r="O136" s="137"/>
      <c r="P136" s="47">
        <v>0</v>
      </c>
      <c r="Q136" s="145"/>
      <c r="R136" s="75"/>
      <c r="S136" s="75"/>
      <c r="T136" s="140"/>
    </row>
    <row r="137" spans="1:20" ht="15" customHeight="1">
      <c r="A137" s="57">
        <v>43377</v>
      </c>
      <c r="B137" s="25">
        <v>1285</v>
      </c>
      <c r="C137" s="137"/>
      <c r="D137" s="68"/>
      <c r="E137" s="77"/>
      <c r="F137" s="68"/>
      <c r="G137" s="68"/>
      <c r="H137" s="68"/>
      <c r="I137" s="77"/>
      <c r="J137" s="137"/>
      <c r="K137" s="137"/>
      <c r="L137" s="137"/>
      <c r="M137" s="137"/>
      <c r="N137" s="137"/>
      <c r="O137" s="137"/>
      <c r="P137" s="47">
        <v>0</v>
      </c>
      <c r="Q137" s="145"/>
      <c r="R137" s="75"/>
      <c r="S137" s="75"/>
      <c r="T137" s="140"/>
    </row>
    <row r="138" spans="1:20">
      <c r="A138" s="57">
        <v>43378</v>
      </c>
      <c r="B138" s="25">
        <v>1486</v>
      </c>
      <c r="C138" s="137"/>
      <c r="D138" s="68"/>
      <c r="E138" s="77"/>
      <c r="F138" s="68"/>
      <c r="G138" s="68"/>
      <c r="H138" s="68"/>
      <c r="I138" s="77"/>
      <c r="J138" s="137"/>
      <c r="K138" s="137"/>
      <c r="L138" s="137"/>
      <c r="M138" s="137"/>
      <c r="N138" s="137"/>
      <c r="O138" s="137"/>
      <c r="P138" s="47">
        <v>0</v>
      </c>
      <c r="Q138" s="145"/>
      <c r="R138" s="75"/>
      <c r="S138" s="75"/>
      <c r="T138" s="140"/>
    </row>
    <row r="139" spans="1:20">
      <c r="A139" s="57">
        <v>43379</v>
      </c>
      <c r="B139" s="25">
        <v>1167</v>
      </c>
      <c r="C139" s="137"/>
      <c r="D139" s="68"/>
      <c r="E139" s="77"/>
      <c r="F139" s="68"/>
      <c r="G139" s="68"/>
      <c r="H139" s="68"/>
      <c r="I139" s="77"/>
      <c r="J139" s="137"/>
      <c r="K139" s="137"/>
      <c r="L139" s="137"/>
      <c r="M139" s="137"/>
      <c r="N139" s="137"/>
      <c r="O139" s="137"/>
      <c r="P139" s="47">
        <v>2</v>
      </c>
      <c r="Q139" s="145"/>
      <c r="R139" s="75"/>
      <c r="S139" s="75"/>
      <c r="T139" s="140"/>
    </row>
    <row r="140" spans="1:20">
      <c r="A140" s="57">
        <v>43380</v>
      </c>
      <c r="B140" s="25">
        <v>1019</v>
      </c>
      <c r="C140" s="137"/>
      <c r="D140" s="68"/>
      <c r="E140" s="77"/>
      <c r="F140" s="68"/>
      <c r="G140" s="68"/>
      <c r="H140" s="68"/>
      <c r="I140" s="77"/>
      <c r="J140" s="137"/>
      <c r="K140" s="137"/>
      <c r="L140" s="137"/>
      <c r="M140" s="137"/>
      <c r="N140" s="137"/>
      <c r="O140" s="137"/>
      <c r="P140" s="47">
        <v>4</v>
      </c>
      <c r="Q140" s="145"/>
      <c r="R140" s="75"/>
      <c r="S140" s="75"/>
      <c r="T140" s="140"/>
    </row>
    <row r="141" spans="1:20">
      <c r="A141" s="57">
        <v>43381</v>
      </c>
      <c r="B141" s="25">
        <v>1376</v>
      </c>
      <c r="C141" s="137"/>
      <c r="D141" s="68"/>
      <c r="E141" s="77"/>
      <c r="F141" s="68"/>
      <c r="G141" s="68"/>
      <c r="H141" s="68"/>
      <c r="I141" s="77"/>
      <c r="J141" s="137"/>
      <c r="K141" s="137"/>
      <c r="L141" s="137"/>
      <c r="M141" s="137"/>
      <c r="N141" s="137"/>
      <c r="O141" s="137"/>
      <c r="P141" s="47">
        <v>0</v>
      </c>
      <c r="Q141" s="145"/>
      <c r="R141" s="75"/>
      <c r="S141" s="75"/>
      <c r="T141" s="140"/>
    </row>
    <row r="142" spans="1:20">
      <c r="A142" s="57">
        <v>43382</v>
      </c>
      <c r="B142" s="25">
        <v>923</v>
      </c>
      <c r="C142" s="129">
        <v>0.52</v>
      </c>
      <c r="D142" s="127">
        <v>2</v>
      </c>
      <c r="E142" s="130">
        <v>7.3</v>
      </c>
      <c r="F142" s="128">
        <v>10</v>
      </c>
      <c r="G142" s="128">
        <v>5</v>
      </c>
      <c r="H142" s="128">
        <v>2</v>
      </c>
      <c r="I142" s="24">
        <v>4</v>
      </c>
      <c r="J142" s="21">
        <v>0.13</v>
      </c>
      <c r="K142" s="21">
        <v>1.85</v>
      </c>
      <c r="L142" s="21">
        <v>3.69</v>
      </c>
      <c r="M142" s="21">
        <v>1.85</v>
      </c>
      <c r="N142" s="21">
        <v>0.12</v>
      </c>
      <c r="O142" s="21">
        <v>4.62</v>
      </c>
      <c r="P142" s="47">
        <v>0</v>
      </c>
      <c r="Q142" s="145">
        <v>0.66319444444444442</v>
      </c>
      <c r="R142" s="75">
        <v>43395</v>
      </c>
      <c r="S142" s="75">
        <v>43395</v>
      </c>
      <c r="T142" s="140"/>
    </row>
    <row r="143" spans="1:20">
      <c r="A143" s="57">
        <v>43383</v>
      </c>
      <c r="B143" s="25">
        <v>1061</v>
      </c>
      <c r="C143" s="137"/>
      <c r="D143" s="68"/>
      <c r="E143" s="77"/>
      <c r="F143" s="68"/>
      <c r="G143" s="68"/>
      <c r="H143" s="68"/>
      <c r="I143" s="77"/>
      <c r="J143" s="137"/>
      <c r="K143" s="137"/>
      <c r="L143" s="137"/>
      <c r="M143" s="137"/>
      <c r="N143" s="137"/>
      <c r="O143" s="137"/>
      <c r="P143" s="47">
        <v>0</v>
      </c>
      <c r="Q143" s="145"/>
      <c r="R143" s="75"/>
      <c r="S143" s="75"/>
      <c r="T143" s="140"/>
    </row>
    <row r="144" spans="1:20" ht="15" customHeight="1">
      <c r="A144" s="57">
        <v>43384</v>
      </c>
      <c r="B144" s="25">
        <v>1565</v>
      </c>
      <c r="C144" s="137"/>
      <c r="D144" s="68"/>
      <c r="E144" s="77"/>
      <c r="F144" s="68"/>
      <c r="G144" s="68"/>
      <c r="H144" s="68"/>
      <c r="I144" s="77"/>
      <c r="J144" s="137"/>
      <c r="K144" s="137"/>
      <c r="L144" s="137"/>
      <c r="M144" s="137"/>
      <c r="N144" s="137"/>
      <c r="O144" s="137"/>
      <c r="P144" s="47">
        <v>44</v>
      </c>
      <c r="Q144" s="145"/>
      <c r="R144" s="75"/>
      <c r="S144" s="75"/>
      <c r="T144" s="140"/>
    </row>
    <row r="145" spans="1:20">
      <c r="A145" s="57">
        <v>43385</v>
      </c>
      <c r="B145" s="25">
        <v>1901</v>
      </c>
      <c r="C145" s="137"/>
      <c r="D145" s="68"/>
      <c r="E145" s="77"/>
      <c r="F145" s="68"/>
      <c r="G145" s="68"/>
      <c r="H145" s="68"/>
      <c r="I145" s="77"/>
      <c r="J145" s="137"/>
      <c r="K145" s="137"/>
      <c r="L145" s="137"/>
      <c r="M145" s="137"/>
      <c r="N145" s="137"/>
      <c r="O145" s="137"/>
      <c r="P145" s="47">
        <v>28</v>
      </c>
      <c r="Q145" s="145"/>
      <c r="R145" s="75"/>
      <c r="S145" s="75"/>
      <c r="T145" s="140"/>
    </row>
    <row r="146" spans="1:20">
      <c r="A146" s="57">
        <v>43386</v>
      </c>
      <c r="B146" s="25">
        <v>2167</v>
      </c>
      <c r="C146" s="137"/>
      <c r="D146" s="68"/>
      <c r="E146" s="77"/>
      <c r="F146" s="68"/>
      <c r="G146" s="68"/>
      <c r="H146" s="68"/>
      <c r="I146" s="77"/>
      <c r="J146" s="137"/>
      <c r="K146" s="137"/>
      <c r="L146" s="137"/>
      <c r="M146" s="137"/>
      <c r="N146" s="137"/>
      <c r="O146" s="137"/>
      <c r="P146" s="47">
        <v>8</v>
      </c>
      <c r="Q146" s="145"/>
      <c r="R146" s="75"/>
      <c r="S146" s="75"/>
      <c r="T146" s="140"/>
    </row>
    <row r="147" spans="1:20">
      <c r="A147" s="57">
        <v>43387</v>
      </c>
      <c r="B147" s="25">
        <v>2188</v>
      </c>
      <c r="C147" s="137"/>
      <c r="D147" s="68"/>
      <c r="E147" s="77"/>
      <c r="F147" s="68"/>
      <c r="G147" s="68"/>
      <c r="H147" s="68"/>
      <c r="I147" s="77"/>
      <c r="J147" s="137"/>
      <c r="K147" s="137"/>
      <c r="L147" s="137"/>
      <c r="M147" s="137"/>
      <c r="N147" s="137"/>
      <c r="O147" s="137"/>
      <c r="P147" s="47">
        <v>36</v>
      </c>
      <c r="Q147" s="145"/>
      <c r="R147" s="75"/>
      <c r="S147" s="75"/>
      <c r="T147" s="140"/>
    </row>
    <row r="148" spans="1:20">
      <c r="A148" s="57">
        <v>43388</v>
      </c>
      <c r="B148" s="25">
        <v>2560</v>
      </c>
      <c r="C148" s="137"/>
      <c r="D148" s="68"/>
      <c r="E148" s="77"/>
      <c r="F148" s="68"/>
      <c r="G148" s="68"/>
      <c r="H148" s="68"/>
      <c r="I148" s="77"/>
      <c r="J148" s="137"/>
      <c r="K148" s="137"/>
      <c r="L148" s="137"/>
      <c r="M148" s="137"/>
      <c r="N148" s="137"/>
      <c r="O148" s="137"/>
      <c r="P148" s="47">
        <v>32</v>
      </c>
      <c r="Q148" s="145"/>
      <c r="R148" s="75"/>
      <c r="S148" s="75"/>
      <c r="T148" s="140"/>
    </row>
    <row r="149" spans="1:20">
      <c r="A149" s="57">
        <v>43389</v>
      </c>
      <c r="B149" s="25">
        <v>3024</v>
      </c>
      <c r="C149" s="137"/>
      <c r="D149" s="68"/>
      <c r="E149" s="77"/>
      <c r="F149" s="68"/>
      <c r="G149" s="68"/>
      <c r="H149" s="68"/>
      <c r="I149" s="77"/>
      <c r="J149" s="137"/>
      <c r="K149" s="137"/>
      <c r="L149" s="137"/>
      <c r="M149" s="137"/>
      <c r="N149" s="137"/>
      <c r="O149" s="137"/>
      <c r="P149" s="47">
        <v>7</v>
      </c>
      <c r="Q149" s="145"/>
      <c r="R149" s="75"/>
      <c r="S149" s="75"/>
      <c r="T149" s="140"/>
    </row>
    <row r="150" spans="1:20">
      <c r="A150" s="57">
        <v>43390</v>
      </c>
      <c r="B150" s="25">
        <v>2639</v>
      </c>
      <c r="C150" s="137"/>
      <c r="D150" s="68"/>
      <c r="E150" s="77"/>
      <c r="F150" s="68"/>
      <c r="G150" s="68"/>
      <c r="H150" s="68"/>
      <c r="I150" s="77"/>
      <c r="J150" s="137"/>
      <c r="K150" s="137"/>
      <c r="L150" s="137"/>
      <c r="M150" s="137"/>
      <c r="N150" s="137"/>
      <c r="O150" s="137"/>
      <c r="P150" s="48">
        <v>23</v>
      </c>
      <c r="Q150" s="145"/>
      <c r="R150" s="75"/>
      <c r="S150" s="75"/>
      <c r="T150" s="140"/>
    </row>
    <row r="151" spans="1:20" ht="15" customHeight="1">
      <c r="A151" s="57">
        <v>43391</v>
      </c>
      <c r="B151" s="25">
        <v>2912</v>
      </c>
      <c r="C151" s="137"/>
      <c r="D151" s="68"/>
      <c r="E151" s="77"/>
      <c r="F151" s="68"/>
      <c r="G151" s="68"/>
      <c r="H151" s="68"/>
      <c r="I151" s="77"/>
      <c r="J151" s="137"/>
      <c r="K151" s="137"/>
      <c r="L151" s="137"/>
      <c r="M151" s="137"/>
      <c r="N151" s="137"/>
      <c r="O151" s="137"/>
      <c r="P151" s="47">
        <v>1</v>
      </c>
      <c r="Q151" s="145"/>
      <c r="R151" s="75"/>
      <c r="S151" s="75"/>
      <c r="T151" s="140"/>
    </row>
    <row r="152" spans="1:20">
      <c r="A152" s="57">
        <v>43392</v>
      </c>
      <c r="B152" s="25">
        <v>2099</v>
      </c>
      <c r="C152" s="137"/>
      <c r="D152" s="68"/>
      <c r="E152" s="77"/>
      <c r="F152" s="68"/>
      <c r="G152" s="68"/>
      <c r="H152" s="68"/>
      <c r="I152" s="77"/>
      <c r="J152" s="137"/>
      <c r="K152" s="137"/>
      <c r="L152" s="137"/>
      <c r="M152" s="137"/>
      <c r="N152" s="137"/>
      <c r="O152" s="137"/>
      <c r="P152" s="47">
        <v>0</v>
      </c>
      <c r="Q152" s="145"/>
      <c r="R152" s="75"/>
      <c r="S152" s="75"/>
      <c r="T152" s="140"/>
    </row>
    <row r="153" spans="1:20">
      <c r="A153" s="57">
        <v>43393</v>
      </c>
      <c r="B153" s="25">
        <v>1730</v>
      </c>
      <c r="C153" s="137"/>
      <c r="D153" s="68"/>
      <c r="E153" s="77"/>
      <c r="F153" s="68"/>
      <c r="G153" s="68"/>
      <c r="H153" s="68"/>
      <c r="I153" s="77"/>
      <c r="J153" s="137"/>
      <c r="K153" s="137"/>
      <c r="L153" s="137"/>
      <c r="M153" s="137"/>
      <c r="N153" s="137"/>
      <c r="O153" s="137"/>
      <c r="P153" s="47">
        <v>0</v>
      </c>
      <c r="Q153" s="145"/>
      <c r="R153" s="75"/>
      <c r="S153" s="75"/>
      <c r="T153" s="140"/>
    </row>
    <row r="154" spans="1:20">
      <c r="A154" s="57">
        <v>43394</v>
      </c>
      <c r="B154" s="25">
        <v>1572</v>
      </c>
      <c r="C154" s="137"/>
      <c r="D154" s="68"/>
      <c r="E154" s="77"/>
      <c r="F154" s="68"/>
      <c r="G154" s="68"/>
      <c r="H154" s="68"/>
      <c r="I154" s="77"/>
      <c r="J154" s="137"/>
      <c r="K154" s="137"/>
      <c r="L154" s="137"/>
      <c r="M154" s="137"/>
      <c r="N154" s="137"/>
      <c r="O154" s="137"/>
      <c r="P154" s="47">
        <v>0</v>
      </c>
      <c r="Q154" s="145"/>
      <c r="R154" s="75"/>
      <c r="S154" s="75"/>
      <c r="T154" s="140"/>
    </row>
    <row r="155" spans="1:20">
      <c r="A155" s="57">
        <v>43395</v>
      </c>
      <c r="B155" s="25">
        <v>1983</v>
      </c>
      <c r="C155" s="137"/>
      <c r="D155" s="68"/>
      <c r="E155" s="77"/>
      <c r="F155" s="68"/>
      <c r="G155" s="68"/>
      <c r="H155" s="68"/>
      <c r="I155" s="77"/>
      <c r="J155" s="137"/>
      <c r="K155" s="137"/>
      <c r="L155" s="137"/>
      <c r="M155" s="137"/>
      <c r="N155" s="137"/>
      <c r="O155" s="137"/>
      <c r="P155" s="47">
        <v>22</v>
      </c>
      <c r="Q155" s="145"/>
      <c r="R155" s="75"/>
      <c r="S155" s="75"/>
      <c r="T155" s="140"/>
    </row>
    <row r="156" spans="1:20">
      <c r="A156" s="57">
        <v>43396</v>
      </c>
      <c r="B156" s="25">
        <v>1598</v>
      </c>
      <c r="C156" s="21">
        <v>0.66</v>
      </c>
      <c r="D156" s="25">
        <v>1</v>
      </c>
      <c r="E156" s="24">
        <v>7.1</v>
      </c>
      <c r="F156" s="25">
        <v>80</v>
      </c>
      <c r="G156" s="25">
        <v>3</v>
      </c>
      <c r="H156" s="25">
        <v>2</v>
      </c>
      <c r="I156" s="24">
        <v>3.6</v>
      </c>
      <c r="J156" s="21">
        <v>0.13</v>
      </c>
      <c r="K156" s="21">
        <v>3.2</v>
      </c>
      <c r="L156" s="21">
        <v>5.75</v>
      </c>
      <c r="M156" s="21">
        <v>1.6</v>
      </c>
      <c r="N156" s="21">
        <v>0.21</v>
      </c>
      <c r="O156" s="21">
        <v>4.79</v>
      </c>
      <c r="P156" s="47">
        <v>0</v>
      </c>
      <c r="Q156" s="145">
        <v>0.4826388888888889</v>
      </c>
      <c r="R156" s="75">
        <v>43410</v>
      </c>
      <c r="S156" s="75">
        <v>43410</v>
      </c>
      <c r="T156" s="140"/>
    </row>
    <row r="157" spans="1:20">
      <c r="A157" s="57">
        <v>43397</v>
      </c>
      <c r="B157" s="25">
        <v>1816</v>
      </c>
      <c r="C157" s="137"/>
      <c r="D157" s="68"/>
      <c r="E157" s="77"/>
      <c r="F157" s="68"/>
      <c r="G157" s="68"/>
      <c r="H157" s="68"/>
      <c r="I157" s="77"/>
      <c r="J157" s="137"/>
      <c r="K157" s="137"/>
      <c r="L157" s="137"/>
      <c r="M157" s="137"/>
      <c r="N157" s="137"/>
      <c r="O157" s="137"/>
      <c r="P157" s="47">
        <v>0</v>
      </c>
      <c r="Q157" s="145"/>
      <c r="R157" s="75"/>
      <c r="S157" s="75"/>
      <c r="T157" s="140"/>
    </row>
    <row r="158" spans="1:20" ht="15" customHeight="1">
      <c r="A158" s="57">
        <v>43398</v>
      </c>
      <c r="B158" s="25">
        <v>1435</v>
      </c>
      <c r="C158" s="137"/>
      <c r="D158" s="68"/>
      <c r="E158" s="77"/>
      <c r="F158" s="68"/>
      <c r="G158" s="68"/>
      <c r="H158" s="68"/>
      <c r="I158" s="77"/>
      <c r="J158" s="137"/>
      <c r="K158" s="137"/>
      <c r="L158" s="137"/>
      <c r="M158" s="137"/>
      <c r="N158" s="137"/>
      <c r="O158" s="137"/>
      <c r="P158" s="47">
        <v>0</v>
      </c>
      <c r="Q158" s="145"/>
      <c r="R158" s="75"/>
      <c r="S158" s="75"/>
      <c r="T158" s="140"/>
    </row>
    <row r="159" spans="1:20">
      <c r="A159" s="57">
        <v>43399</v>
      </c>
      <c r="B159" s="25">
        <v>1263</v>
      </c>
      <c r="C159" s="137"/>
      <c r="D159" s="68"/>
      <c r="E159" s="77"/>
      <c r="F159" s="68"/>
      <c r="G159" s="68"/>
      <c r="H159" s="68"/>
      <c r="I159" s="77"/>
      <c r="J159" s="137"/>
      <c r="K159" s="137"/>
      <c r="L159" s="137"/>
      <c r="M159" s="137"/>
      <c r="N159" s="137"/>
      <c r="O159" s="137"/>
      <c r="P159" s="47">
        <v>0</v>
      </c>
      <c r="Q159" s="145"/>
      <c r="R159" s="75"/>
      <c r="S159" s="75"/>
      <c r="T159" s="140"/>
    </row>
    <row r="160" spans="1:20">
      <c r="A160" s="57">
        <v>43400</v>
      </c>
      <c r="B160" s="25">
        <v>1811</v>
      </c>
      <c r="C160" s="137"/>
      <c r="D160" s="68"/>
      <c r="E160" s="77"/>
      <c r="F160" s="68"/>
      <c r="G160" s="68"/>
      <c r="H160" s="68"/>
      <c r="I160" s="77"/>
      <c r="J160" s="137"/>
      <c r="K160" s="137"/>
      <c r="L160" s="137"/>
      <c r="M160" s="137"/>
      <c r="N160" s="137"/>
      <c r="O160" s="137"/>
      <c r="P160" s="47">
        <v>0</v>
      </c>
      <c r="Q160" s="145"/>
      <c r="R160" s="75"/>
      <c r="S160" s="75"/>
      <c r="T160" s="140"/>
    </row>
    <row r="161" spans="1:20">
      <c r="A161" s="57">
        <v>43401</v>
      </c>
      <c r="B161" s="25">
        <v>1563</v>
      </c>
      <c r="C161" s="137"/>
      <c r="D161" s="68"/>
      <c r="E161" s="77"/>
      <c r="F161" s="68"/>
      <c r="G161" s="68"/>
      <c r="H161" s="68"/>
      <c r="I161" s="77"/>
      <c r="J161" s="137"/>
      <c r="K161" s="137"/>
      <c r="L161" s="137"/>
      <c r="M161" s="137"/>
      <c r="N161" s="137"/>
      <c r="O161" s="137"/>
      <c r="P161" s="47">
        <v>0</v>
      </c>
      <c r="Q161" s="145"/>
      <c r="R161" s="75"/>
      <c r="S161" s="75"/>
      <c r="T161" s="140"/>
    </row>
    <row r="162" spans="1:20">
      <c r="A162" s="57">
        <v>43402</v>
      </c>
      <c r="B162" s="25">
        <v>1389</v>
      </c>
      <c r="C162" s="137"/>
      <c r="D162" s="68"/>
      <c r="E162" s="77"/>
      <c r="F162" s="68"/>
      <c r="G162" s="68"/>
      <c r="H162" s="68"/>
      <c r="I162" s="77"/>
      <c r="J162" s="137"/>
      <c r="K162" s="137"/>
      <c r="L162" s="137"/>
      <c r="M162" s="137"/>
      <c r="N162" s="137"/>
      <c r="O162" s="137"/>
      <c r="P162" s="47">
        <v>0</v>
      </c>
      <c r="Q162" s="145"/>
      <c r="R162" s="75"/>
      <c r="S162" s="75"/>
      <c r="T162" s="140"/>
    </row>
    <row r="163" spans="1:20">
      <c r="A163" s="57">
        <v>43403</v>
      </c>
      <c r="B163" s="25">
        <v>1215</v>
      </c>
      <c r="C163" s="137"/>
      <c r="D163" s="68"/>
      <c r="E163" s="77"/>
      <c r="F163" s="68"/>
      <c r="G163" s="68"/>
      <c r="H163" s="68"/>
      <c r="I163" s="77"/>
      <c r="J163" s="137"/>
      <c r="K163" s="137"/>
      <c r="L163" s="137"/>
      <c r="M163" s="137"/>
      <c r="N163" s="137"/>
      <c r="O163" s="137"/>
      <c r="P163" s="48">
        <v>2</v>
      </c>
      <c r="Q163" s="145"/>
      <c r="R163" s="75"/>
      <c r="S163" s="75"/>
      <c r="T163" s="140"/>
    </row>
    <row r="164" spans="1:20">
      <c r="A164" s="57">
        <v>43404</v>
      </c>
      <c r="B164" s="25">
        <v>1192</v>
      </c>
      <c r="C164" s="137"/>
      <c r="D164" s="68"/>
      <c r="E164" s="77"/>
      <c r="F164" s="68"/>
      <c r="G164" s="68"/>
      <c r="H164" s="68"/>
      <c r="I164" s="77"/>
      <c r="J164" s="137"/>
      <c r="K164" s="137"/>
      <c r="L164" s="137"/>
      <c r="M164" s="137"/>
      <c r="N164" s="137"/>
      <c r="O164" s="137"/>
      <c r="P164" s="47">
        <v>0</v>
      </c>
      <c r="Q164" s="145"/>
      <c r="R164" s="75"/>
      <c r="S164" s="75"/>
      <c r="T164" s="140"/>
    </row>
    <row r="165" spans="1:20" ht="15" customHeight="1">
      <c r="A165" s="57">
        <v>43405</v>
      </c>
      <c r="B165" s="25">
        <v>1593</v>
      </c>
      <c r="C165" s="137"/>
      <c r="D165" s="68"/>
      <c r="E165" s="77"/>
      <c r="F165" s="68"/>
      <c r="G165" s="68"/>
      <c r="H165" s="68"/>
      <c r="I165" s="77"/>
      <c r="J165" s="137"/>
      <c r="K165" s="137"/>
      <c r="L165" s="137"/>
      <c r="M165" s="137"/>
      <c r="N165" s="137"/>
      <c r="O165" s="137"/>
      <c r="P165" s="47">
        <v>0</v>
      </c>
      <c r="Q165" s="145"/>
      <c r="R165" s="75"/>
      <c r="S165" s="75"/>
      <c r="T165" s="140"/>
    </row>
    <row r="166" spans="1:20">
      <c r="A166" s="57">
        <v>43406</v>
      </c>
      <c r="B166" s="25">
        <v>1192</v>
      </c>
      <c r="C166" s="137"/>
      <c r="D166" s="68"/>
      <c r="E166" s="77"/>
      <c r="F166" s="68"/>
      <c r="G166" s="68"/>
      <c r="H166" s="68"/>
      <c r="I166" s="77"/>
      <c r="J166" s="137"/>
      <c r="K166" s="137"/>
      <c r="L166" s="137"/>
      <c r="M166" s="137"/>
      <c r="N166" s="137"/>
      <c r="O166" s="137"/>
      <c r="P166" s="47">
        <v>0</v>
      </c>
      <c r="Q166" s="145"/>
      <c r="R166" s="75"/>
      <c r="S166" s="75"/>
      <c r="T166" s="140"/>
    </row>
    <row r="167" spans="1:20">
      <c r="A167" s="57">
        <v>43407</v>
      </c>
      <c r="B167" s="25">
        <v>1237</v>
      </c>
      <c r="C167" s="137"/>
      <c r="D167" s="68"/>
      <c r="E167" s="77"/>
      <c r="F167" s="68"/>
      <c r="G167" s="68"/>
      <c r="H167" s="68"/>
      <c r="I167" s="77"/>
      <c r="J167" s="137"/>
      <c r="K167" s="137"/>
      <c r="L167" s="137"/>
      <c r="M167" s="137"/>
      <c r="N167" s="137"/>
      <c r="O167" s="137"/>
      <c r="P167" s="47">
        <v>0</v>
      </c>
      <c r="Q167" s="145"/>
      <c r="R167" s="75"/>
      <c r="S167" s="75"/>
      <c r="T167" s="140"/>
    </row>
    <row r="168" spans="1:20">
      <c r="A168" s="57">
        <v>43408</v>
      </c>
      <c r="B168" s="25">
        <v>1571</v>
      </c>
      <c r="C168" s="137"/>
      <c r="D168" s="68"/>
      <c r="E168" s="77"/>
      <c r="F168" s="68"/>
      <c r="G168" s="68"/>
      <c r="H168" s="68"/>
      <c r="I168" s="77"/>
      <c r="J168" s="137"/>
      <c r="K168" s="137"/>
      <c r="L168" s="137"/>
      <c r="M168" s="137"/>
      <c r="N168" s="137"/>
      <c r="O168" s="137"/>
      <c r="P168" s="47">
        <v>0</v>
      </c>
      <c r="Q168" s="145"/>
      <c r="R168" s="75"/>
      <c r="S168" s="75"/>
      <c r="T168" s="140"/>
    </row>
    <row r="169" spans="1:20">
      <c r="A169" s="57">
        <v>43409</v>
      </c>
      <c r="B169" s="25">
        <v>1333</v>
      </c>
      <c r="C169" s="137"/>
      <c r="D169" s="68"/>
      <c r="E169" s="77"/>
      <c r="F169" s="68"/>
      <c r="G169" s="68"/>
      <c r="H169" s="68"/>
      <c r="I169" s="77"/>
      <c r="J169" s="137"/>
      <c r="K169" s="137"/>
      <c r="L169" s="137"/>
      <c r="M169" s="137"/>
      <c r="N169" s="137"/>
      <c r="O169" s="137"/>
      <c r="P169" s="47">
        <v>0</v>
      </c>
      <c r="Q169" s="145"/>
      <c r="R169" s="75"/>
      <c r="S169" s="75"/>
      <c r="T169" s="140"/>
    </row>
    <row r="170" spans="1:20">
      <c r="A170" s="57">
        <v>43410</v>
      </c>
      <c r="B170" s="25">
        <v>1420</v>
      </c>
      <c r="C170" s="21">
        <v>0.41</v>
      </c>
      <c r="D170" s="21">
        <v>1</v>
      </c>
      <c r="E170" s="24">
        <v>7.2</v>
      </c>
      <c r="F170" s="24">
        <v>10</v>
      </c>
      <c r="G170" s="25">
        <v>5</v>
      </c>
      <c r="H170" s="25">
        <v>2</v>
      </c>
      <c r="I170" s="24">
        <v>4.2</v>
      </c>
      <c r="J170" s="21">
        <v>0.09</v>
      </c>
      <c r="K170" s="21">
        <v>2.84</v>
      </c>
      <c r="L170" s="21">
        <v>5.96</v>
      </c>
      <c r="M170" s="21">
        <v>1.42</v>
      </c>
      <c r="N170" s="21">
        <v>0.13</v>
      </c>
      <c r="O170" s="21">
        <v>7.1</v>
      </c>
      <c r="P170" s="47">
        <v>0</v>
      </c>
      <c r="Q170" s="145">
        <v>0.43402777777777773</v>
      </c>
      <c r="R170" s="75">
        <v>43420</v>
      </c>
      <c r="S170" s="75">
        <v>43420</v>
      </c>
      <c r="T170" s="140"/>
    </row>
    <row r="171" spans="1:20">
      <c r="A171" s="57">
        <v>43411</v>
      </c>
      <c r="B171" s="25">
        <v>1235</v>
      </c>
      <c r="C171" s="137"/>
      <c r="D171" s="68"/>
      <c r="E171" s="77"/>
      <c r="F171" s="68"/>
      <c r="G171" s="68"/>
      <c r="H171" s="68"/>
      <c r="I171" s="77"/>
      <c r="J171" s="137"/>
      <c r="K171" s="137"/>
      <c r="L171" s="137"/>
      <c r="M171" s="137"/>
      <c r="N171" s="137"/>
      <c r="O171" s="137"/>
      <c r="P171" s="47">
        <v>0</v>
      </c>
      <c r="Q171" s="145"/>
      <c r="R171" s="75"/>
      <c r="S171" s="75"/>
      <c r="T171" s="140"/>
    </row>
    <row r="172" spans="1:20" ht="15" customHeight="1">
      <c r="A172" s="57">
        <v>43412</v>
      </c>
      <c r="B172" s="25">
        <v>846</v>
      </c>
      <c r="C172" s="137"/>
      <c r="D172" s="68"/>
      <c r="E172" s="77"/>
      <c r="F172" s="68"/>
      <c r="G172" s="68"/>
      <c r="H172" s="68"/>
      <c r="I172" s="77"/>
      <c r="J172" s="137"/>
      <c r="K172" s="137"/>
      <c r="L172" s="137"/>
      <c r="M172" s="137"/>
      <c r="N172" s="137"/>
      <c r="O172" s="137"/>
      <c r="P172" s="47">
        <v>3</v>
      </c>
      <c r="Q172" s="145"/>
      <c r="R172" s="75"/>
      <c r="S172" s="75"/>
      <c r="T172" s="140"/>
    </row>
    <row r="173" spans="1:20">
      <c r="A173" s="57">
        <v>43413</v>
      </c>
      <c r="B173" s="25">
        <v>1739</v>
      </c>
      <c r="C173" s="137"/>
      <c r="D173" s="68"/>
      <c r="E173" s="77"/>
      <c r="F173" s="68"/>
      <c r="G173" s="68"/>
      <c r="H173" s="68"/>
      <c r="I173" s="77"/>
      <c r="J173" s="137"/>
      <c r="K173" s="137"/>
      <c r="L173" s="137"/>
      <c r="M173" s="137"/>
      <c r="N173" s="137"/>
      <c r="O173" s="137"/>
      <c r="P173" s="47">
        <v>1</v>
      </c>
      <c r="Q173" s="145"/>
      <c r="R173" s="75"/>
      <c r="S173" s="75"/>
      <c r="T173" s="140"/>
    </row>
    <row r="174" spans="1:20">
      <c r="A174" s="57">
        <v>43414</v>
      </c>
      <c r="B174" s="25">
        <v>1270</v>
      </c>
      <c r="C174" s="137"/>
      <c r="D174" s="68"/>
      <c r="E174" s="77"/>
      <c r="F174" s="68"/>
      <c r="G174" s="68"/>
      <c r="H174" s="68"/>
      <c r="I174" s="77"/>
      <c r="J174" s="137"/>
      <c r="K174" s="137"/>
      <c r="L174" s="137"/>
      <c r="M174" s="137"/>
      <c r="N174" s="137"/>
      <c r="O174" s="137"/>
      <c r="P174" s="47">
        <v>0</v>
      </c>
      <c r="Q174" s="145"/>
      <c r="R174" s="75"/>
      <c r="S174" s="75"/>
      <c r="T174" s="140"/>
    </row>
    <row r="175" spans="1:20">
      <c r="A175" s="57">
        <v>43415</v>
      </c>
      <c r="B175" s="25">
        <v>1212</v>
      </c>
      <c r="C175" s="137"/>
      <c r="D175" s="68"/>
      <c r="E175" s="77"/>
      <c r="F175" s="68"/>
      <c r="G175" s="68"/>
      <c r="H175" s="68"/>
      <c r="I175" s="77"/>
      <c r="J175" s="137"/>
      <c r="K175" s="137"/>
      <c r="L175" s="137"/>
      <c r="M175" s="137"/>
      <c r="N175" s="137"/>
      <c r="O175" s="137"/>
      <c r="P175" s="47">
        <v>19</v>
      </c>
      <c r="Q175" s="145"/>
      <c r="R175" s="75"/>
      <c r="S175" s="75"/>
      <c r="T175" s="140"/>
    </row>
    <row r="176" spans="1:20">
      <c r="A176" s="57">
        <v>43416</v>
      </c>
      <c r="B176" s="25">
        <v>1901</v>
      </c>
      <c r="C176" s="137"/>
      <c r="D176" s="68"/>
      <c r="E176" s="77"/>
      <c r="F176" s="68"/>
      <c r="G176" s="68"/>
      <c r="H176" s="68"/>
      <c r="I176" s="77"/>
      <c r="J176" s="137"/>
      <c r="K176" s="137"/>
      <c r="L176" s="137"/>
      <c r="M176" s="137"/>
      <c r="N176" s="137"/>
      <c r="O176" s="137"/>
      <c r="P176" s="47">
        <v>0</v>
      </c>
      <c r="Q176" s="145"/>
      <c r="R176" s="75"/>
      <c r="S176" s="75"/>
      <c r="T176" s="140"/>
    </row>
    <row r="177" spans="1:20">
      <c r="A177" s="57">
        <v>43417</v>
      </c>
      <c r="B177" s="25">
        <v>1371</v>
      </c>
      <c r="C177" s="137"/>
      <c r="D177" s="68"/>
      <c r="E177" s="77"/>
      <c r="F177" s="68"/>
      <c r="G177" s="68"/>
      <c r="H177" s="68"/>
      <c r="I177" s="77"/>
      <c r="J177" s="137"/>
      <c r="K177" s="137"/>
      <c r="L177" s="137"/>
      <c r="M177" s="137"/>
      <c r="N177" s="137"/>
      <c r="O177" s="137"/>
      <c r="P177" s="47">
        <v>0</v>
      </c>
      <c r="Q177" s="145"/>
      <c r="R177" s="75"/>
      <c r="S177" s="75"/>
      <c r="T177" s="140"/>
    </row>
    <row r="178" spans="1:20">
      <c r="A178" s="57">
        <v>43418</v>
      </c>
      <c r="B178" s="25">
        <v>1449</v>
      </c>
      <c r="C178" s="137"/>
      <c r="D178" s="68"/>
      <c r="E178" s="77"/>
      <c r="F178" s="68"/>
      <c r="G178" s="68"/>
      <c r="H178" s="68"/>
      <c r="I178" s="77"/>
      <c r="J178" s="137"/>
      <c r="K178" s="137"/>
      <c r="L178" s="137"/>
      <c r="M178" s="137"/>
      <c r="N178" s="137"/>
      <c r="O178" s="137"/>
      <c r="P178" s="47">
        <v>0</v>
      </c>
      <c r="Q178" s="145"/>
      <c r="R178" s="75"/>
      <c r="S178" s="75"/>
      <c r="T178" s="140"/>
    </row>
    <row r="179" spans="1:20" ht="15" customHeight="1">
      <c r="A179" s="57">
        <v>43419</v>
      </c>
      <c r="B179" s="25">
        <v>1165</v>
      </c>
      <c r="C179" s="137"/>
      <c r="D179" s="68"/>
      <c r="E179" s="77"/>
      <c r="F179" s="68"/>
      <c r="G179" s="68"/>
      <c r="H179" s="68"/>
      <c r="I179" s="77"/>
      <c r="J179" s="137"/>
      <c r="K179" s="137"/>
      <c r="L179" s="137"/>
      <c r="M179" s="137"/>
      <c r="N179" s="137"/>
      <c r="O179" s="137"/>
      <c r="P179" s="47">
        <v>0</v>
      </c>
      <c r="Q179" s="145"/>
      <c r="R179" s="75"/>
      <c r="S179" s="75"/>
      <c r="T179" s="140"/>
    </row>
    <row r="180" spans="1:20">
      <c r="A180" s="57">
        <v>43420</v>
      </c>
      <c r="B180" s="25">
        <v>1136</v>
      </c>
      <c r="C180" s="137"/>
      <c r="D180" s="68"/>
      <c r="E180" s="77"/>
      <c r="F180" s="68"/>
      <c r="G180" s="68"/>
      <c r="H180" s="68"/>
      <c r="I180" s="77"/>
      <c r="J180" s="137"/>
      <c r="K180" s="137"/>
      <c r="L180" s="137"/>
      <c r="M180" s="137"/>
      <c r="N180" s="137"/>
      <c r="O180" s="137"/>
      <c r="P180" s="47">
        <v>0</v>
      </c>
      <c r="Q180" s="145"/>
      <c r="R180" s="75"/>
      <c r="S180" s="75"/>
      <c r="T180" s="140"/>
    </row>
    <row r="181" spans="1:20">
      <c r="A181" s="57">
        <v>43421</v>
      </c>
      <c r="B181" s="25">
        <v>1467</v>
      </c>
      <c r="C181" s="137"/>
      <c r="D181" s="68"/>
      <c r="E181" s="77"/>
      <c r="F181" s="68"/>
      <c r="G181" s="68"/>
      <c r="H181" s="68"/>
      <c r="I181" s="77"/>
      <c r="J181" s="137"/>
      <c r="K181" s="137"/>
      <c r="L181" s="137"/>
      <c r="M181" s="137"/>
      <c r="N181" s="137"/>
      <c r="O181" s="137"/>
      <c r="P181" s="47">
        <v>3</v>
      </c>
      <c r="Q181" s="145"/>
      <c r="R181" s="75"/>
      <c r="S181" s="75"/>
      <c r="T181" s="140"/>
    </row>
    <row r="182" spans="1:20">
      <c r="A182" s="57">
        <v>43422</v>
      </c>
      <c r="B182" s="25">
        <v>1239</v>
      </c>
      <c r="C182" s="137"/>
      <c r="D182" s="68"/>
      <c r="E182" s="77"/>
      <c r="F182" s="68"/>
      <c r="G182" s="68"/>
      <c r="H182" s="68"/>
      <c r="I182" s="77"/>
      <c r="J182" s="137"/>
      <c r="K182" s="137"/>
      <c r="L182" s="137"/>
      <c r="M182" s="137"/>
      <c r="N182" s="137"/>
      <c r="O182" s="137"/>
      <c r="P182" s="47">
        <v>6</v>
      </c>
      <c r="Q182" s="145"/>
      <c r="R182" s="75"/>
      <c r="S182" s="75"/>
      <c r="T182" s="140"/>
    </row>
    <row r="183" spans="1:20">
      <c r="A183" s="57">
        <v>43423</v>
      </c>
      <c r="B183" s="25">
        <v>1319</v>
      </c>
      <c r="C183" s="137"/>
      <c r="D183" s="68"/>
      <c r="E183" s="77"/>
      <c r="F183" s="68"/>
      <c r="G183" s="68"/>
      <c r="H183" s="68"/>
      <c r="I183" s="77"/>
      <c r="J183" s="137"/>
      <c r="K183" s="137"/>
      <c r="L183" s="137"/>
      <c r="M183" s="137"/>
      <c r="N183" s="137"/>
      <c r="O183" s="137"/>
      <c r="P183" s="47">
        <v>1</v>
      </c>
      <c r="Q183" s="145"/>
      <c r="R183" s="75"/>
      <c r="S183" s="75"/>
      <c r="T183" s="140"/>
    </row>
    <row r="184" spans="1:20">
      <c r="A184" s="57">
        <v>43424</v>
      </c>
      <c r="B184" s="25">
        <v>1326</v>
      </c>
      <c r="C184" s="21">
        <v>0.83</v>
      </c>
      <c r="D184" s="25">
        <v>2</v>
      </c>
      <c r="E184" s="24">
        <v>7</v>
      </c>
      <c r="F184" s="25">
        <v>13</v>
      </c>
      <c r="G184" s="25">
        <v>5</v>
      </c>
      <c r="H184" s="25">
        <v>2</v>
      </c>
      <c r="I184" s="24">
        <v>4.5</v>
      </c>
      <c r="J184" s="21">
        <v>0.14000000000000001</v>
      </c>
      <c r="K184" s="21">
        <v>2.65</v>
      </c>
      <c r="L184" s="21">
        <v>5.97</v>
      </c>
      <c r="M184" s="21">
        <v>2.65</v>
      </c>
      <c r="N184" s="21">
        <v>0.19</v>
      </c>
      <c r="O184" s="21">
        <v>6.63</v>
      </c>
      <c r="P184" s="47">
        <v>0</v>
      </c>
      <c r="Q184" s="145">
        <v>0.40972222222222227</v>
      </c>
      <c r="R184" s="75">
        <v>43432</v>
      </c>
      <c r="S184" s="75">
        <v>43432</v>
      </c>
      <c r="T184" s="140"/>
    </row>
    <row r="185" spans="1:20">
      <c r="A185" s="57">
        <v>43425</v>
      </c>
      <c r="B185" s="25">
        <v>1018</v>
      </c>
      <c r="C185" s="137"/>
      <c r="D185" s="68"/>
      <c r="E185" s="77"/>
      <c r="F185" s="68"/>
      <c r="G185" s="68"/>
      <c r="H185" s="68"/>
      <c r="I185" s="77"/>
      <c r="J185" s="137"/>
      <c r="K185" s="137"/>
      <c r="L185" s="137"/>
      <c r="M185" s="137"/>
      <c r="N185" s="137"/>
      <c r="O185" s="137"/>
      <c r="P185" s="47">
        <v>0</v>
      </c>
      <c r="Q185" s="145"/>
      <c r="R185" s="75"/>
      <c r="S185" s="75"/>
      <c r="T185" s="140"/>
    </row>
    <row r="186" spans="1:20" ht="15" customHeight="1">
      <c r="A186" s="57">
        <v>43426</v>
      </c>
      <c r="B186" s="25">
        <v>1405</v>
      </c>
      <c r="C186" s="137"/>
      <c r="D186" s="68"/>
      <c r="E186" s="77"/>
      <c r="F186" s="68"/>
      <c r="G186" s="68"/>
      <c r="H186" s="68"/>
      <c r="I186" s="77"/>
      <c r="J186" s="137"/>
      <c r="K186" s="137"/>
      <c r="L186" s="137"/>
      <c r="M186" s="137"/>
      <c r="N186" s="137"/>
      <c r="O186" s="137"/>
      <c r="P186" s="47">
        <v>5</v>
      </c>
      <c r="Q186" s="145"/>
      <c r="R186" s="75"/>
      <c r="S186" s="75"/>
      <c r="T186" s="140"/>
    </row>
    <row r="187" spans="1:20">
      <c r="A187" s="57">
        <v>43427</v>
      </c>
      <c r="B187" s="25">
        <v>1366</v>
      </c>
      <c r="C187" s="137"/>
      <c r="D187" s="68"/>
      <c r="E187" s="77"/>
      <c r="F187" s="68"/>
      <c r="G187" s="68"/>
      <c r="H187" s="68"/>
      <c r="I187" s="77"/>
      <c r="J187" s="137"/>
      <c r="K187" s="137"/>
      <c r="L187" s="137"/>
      <c r="M187" s="137"/>
      <c r="N187" s="137"/>
      <c r="O187" s="137"/>
      <c r="P187" s="47">
        <v>12</v>
      </c>
      <c r="Q187" s="145"/>
      <c r="R187" s="75"/>
      <c r="S187" s="75"/>
      <c r="T187" s="140"/>
    </row>
    <row r="188" spans="1:20">
      <c r="A188" s="57">
        <v>43428</v>
      </c>
      <c r="B188" s="25">
        <v>1880</v>
      </c>
      <c r="C188" s="137"/>
      <c r="D188" s="68"/>
      <c r="E188" s="77"/>
      <c r="F188" s="68"/>
      <c r="G188" s="68"/>
      <c r="H188" s="68"/>
      <c r="I188" s="77"/>
      <c r="J188" s="137"/>
      <c r="K188" s="137"/>
      <c r="L188" s="137"/>
      <c r="M188" s="137"/>
      <c r="N188" s="137"/>
      <c r="O188" s="137"/>
      <c r="P188" s="47">
        <v>0</v>
      </c>
      <c r="Q188" s="145"/>
      <c r="R188" s="75"/>
      <c r="S188" s="75"/>
      <c r="T188" s="140"/>
    </row>
    <row r="189" spans="1:20">
      <c r="A189" s="57">
        <v>43429</v>
      </c>
      <c r="B189" s="25">
        <v>974</v>
      </c>
      <c r="C189" s="137"/>
      <c r="D189" s="68"/>
      <c r="E189" s="77"/>
      <c r="F189" s="68"/>
      <c r="G189" s="68"/>
      <c r="H189" s="68"/>
      <c r="I189" s="77"/>
      <c r="J189" s="137"/>
      <c r="K189" s="137"/>
      <c r="L189" s="137"/>
      <c r="M189" s="137"/>
      <c r="N189" s="137"/>
      <c r="O189" s="137"/>
      <c r="P189" s="47">
        <v>0</v>
      </c>
      <c r="Q189" s="145"/>
      <c r="R189" s="75"/>
      <c r="S189" s="75"/>
      <c r="T189" s="140"/>
    </row>
    <row r="190" spans="1:20">
      <c r="A190" s="57">
        <v>43430</v>
      </c>
      <c r="B190" s="25">
        <v>1470</v>
      </c>
      <c r="C190" s="137"/>
      <c r="D190" s="68"/>
      <c r="E190" s="77"/>
      <c r="F190" s="68"/>
      <c r="G190" s="68"/>
      <c r="H190" s="68"/>
      <c r="I190" s="77"/>
      <c r="J190" s="137"/>
      <c r="K190" s="137"/>
      <c r="L190" s="137"/>
      <c r="M190" s="137"/>
      <c r="N190" s="137"/>
      <c r="O190" s="137"/>
      <c r="P190" s="47">
        <v>0</v>
      </c>
      <c r="Q190" s="145"/>
      <c r="R190" s="75"/>
      <c r="S190" s="75"/>
      <c r="T190" s="140"/>
    </row>
    <row r="191" spans="1:20">
      <c r="A191" s="57">
        <v>43431</v>
      </c>
      <c r="B191" s="25">
        <v>1260</v>
      </c>
      <c r="C191" s="137"/>
      <c r="D191" s="68"/>
      <c r="E191" s="77"/>
      <c r="F191" s="68"/>
      <c r="G191" s="68"/>
      <c r="H191" s="68"/>
      <c r="I191" s="77"/>
      <c r="J191" s="137"/>
      <c r="K191" s="137"/>
      <c r="L191" s="137"/>
      <c r="M191" s="137"/>
      <c r="N191" s="137"/>
      <c r="O191" s="137"/>
      <c r="P191" s="47">
        <v>0</v>
      </c>
      <c r="Q191" s="145"/>
      <c r="R191" s="75"/>
      <c r="S191" s="75"/>
      <c r="T191" s="140"/>
    </row>
    <row r="192" spans="1:20">
      <c r="A192" s="57">
        <v>43432</v>
      </c>
      <c r="B192" s="25">
        <v>1223</v>
      </c>
      <c r="C192" s="137"/>
      <c r="D192" s="68"/>
      <c r="E192" s="77"/>
      <c r="F192" s="68"/>
      <c r="G192" s="68"/>
      <c r="H192" s="68"/>
      <c r="I192" s="77"/>
      <c r="J192" s="137"/>
      <c r="K192" s="137"/>
      <c r="L192" s="137"/>
      <c r="M192" s="137"/>
      <c r="N192" s="137"/>
      <c r="O192" s="137"/>
      <c r="P192" s="47">
        <v>7</v>
      </c>
      <c r="Q192" s="145"/>
      <c r="R192" s="75"/>
      <c r="S192" s="75"/>
      <c r="T192" s="140"/>
    </row>
    <row r="193" spans="1:20" ht="15" customHeight="1">
      <c r="A193" s="57">
        <v>43433</v>
      </c>
      <c r="B193" s="25">
        <v>1149</v>
      </c>
      <c r="C193" s="137"/>
      <c r="D193" s="68"/>
      <c r="E193" s="77"/>
      <c r="F193" s="68"/>
      <c r="G193" s="68"/>
      <c r="H193" s="68"/>
      <c r="I193" s="77"/>
      <c r="J193" s="137"/>
      <c r="K193" s="137"/>
      <c r="L193" s="137"/>
      <c r="M193" s="137"/>
      <c r="N193" s="137"/>
      <c r="O193" s="137"/>
      <c r="P193" s="47">
        <v>3</v>
      </c>
      <c r="Q193" s="145"/>
      <c r="R193" s="75"/>
      <c r="S193" s="75"/>
      <c r="T193" s="140"/>
    </row>
    <row r="194" spans="1:20">
      <c r="A194" s="57">
        <v>43434</v>
      </c>
      <c r="B194" s="25">
        <v>1163</v>
      </c>
      <c r="C194" s="137"/>
      <c r="D194" s="68"/>
      <c r="E194" s="77"/>
      <c r="F194" s="68"/>
      <c r="G194" s="68"/>
      <c r="H194" s="68"/>
      <c r="I194" s="77"/>
      <c r="J194" s="137"/>
      <c r="K194" s="137"/>
      <c r="L194" s="137"/>
      <c r="M194" s="137"/>
      <c r="N194" s="137"/>
      <c r="O194" s="137"/>
      <c r="P194" s="47">
        <v>0</v>
      </c>
      <c r="Q194" s="145"/>
      <c r="R194" s="75"/>
      <c r="S194" s="75"/>
      <c r="T194" s="140"/>
    </row>
    <row r="195" spans="1:20">
      <c r="A195" s="57">
        <v>43435</v>
      </c>
      <c r="B195" s="25">
        <v>1219</v>
      </c>
      <c r="C195" s="137"/>
      <c r="D195" s="68"/>
      <c r="E195" s="77"/>
      <c r="F195" s="68"/>
      <c r="G195" s="68"/>
      <c r="H195" s="68"/>
      <c r="I195" s="77"/>
      <c r="J195" s="137"/>
      <c r="K195" s="137"/>
      <c r="L195" s="137"/>
      <c r="M195" s="137"/>
      <c r="N195" s="137"/>
      <c r="O195" s="137"/>
      <c r="P195" s="47">
        <v>0</v>
      </c>
      <c r="Q195" s="145"/>
      <c r="R195" s="75"/>
      <c r="S195" s="75"/>
      <c r="T195" s="140"/>
    </row>
    <row r="196" spans="1:20">
      <c r="A196" s="57">
        <v>43436</v>
      </c>
      <c r="B196" s="25">
        <v>1119</v>
      </c>
      <c r="C196" s="137"/>
      <c r="D196" s="68"/>
      <c r="E196" s="77"/>
      <c r="F196" s="68"/>
      <c r="G196" s="68"/>
      <c r="H196" s="68"/>
      <c r="I196" s="77"/>
      <c r="J196" s="137"/>
      <c r="K196" s="137"/>
      <c r="L196" s="137"/>
      <c r="M196" s="137"/>
      <c r="N196" s="137"/>
      <c r="O196" s="137"/>
      <c r="P196" s="47">
        <v>0</v>
      </c>
      <c r="Q196" s="145"/>
      <c r="R196" s="75"/>
      <c r="S196" s="75"/>
      <c r="T196" s="140"/>
    </row>
    <row r="197" spans="1:20">
      <c r="A197" s="57">
        <v>43437</v>
      </c>
      <c r="B197" s="25">
        <v>1155</v>
      </c>
      <c r="C197" s="137"/>
      <c r="D197" s="68"/>
      <c r="E197" s="77"/>
      <c r="F197" s="68"/>
      <c r="G197" s="68"/>
      <c r="H197" s="68"/>
      <c r="I197" s="77"/>
      <c r="J197" s="137"/>
      <c r="K197" s="137"/>
      <c r="L197" s="137"/>
      <c r="M197" s="137"/>
      <c r="N197" s="137"/>
      <c r="O197" s="137"/>
      <c r="P197" s="47">
        <v>0</v>
      </c>
      <c r="Q197" s="145"/>
      <c r="R197" s="75"/>
      <c r="S197" s="75"/>
      <c r="T197" s="140"/>
    </row>
    <row r="198" spans="1:20">
      <c r="A198" s="57">
        <v>43438</v>
      </c>
      <c r="B198" s="25">
        <v>1212</v>
      </c>
      <c r="C198" s="21">
        <v>0.54</v>
      </c>
      <c r="D198" s="25">
        <v>2</v>
      </c>
      <c r="E198" s="24">
        <v>7.1</v>
      </c>
      <c r="F198" s="25">
        <v>10</v>
      </c>
      <c r="G198" s="25">
        <v>5</v>
      </c>
      <c r="H198" s="25">
        <v>2</v>
      </c>
      <c r="I198" s="24">
        <v>4.4000000000000004</v>
      </c>
      <c r="J198" s="21">
        <v>0.12</v>
      </c>
      <c r="K198" s="21">
        <v>2.42</v>
      </c>
      <c r="L198" s="21">
        <v>5.33</v>
      </c>
      <c r="M198" s="21">
        <v>2.42</v>
      </c>
      <c r="N198" s="21">
        <v>0.15</v>
      </c>
      <c r="O198" s="21">
        <v>6.06</v>
      </c>
      <c r="P198" s="47">
        <v>0</v>
      </c>
      <c r="Q198" s="145">
        <v>0.41666666666666669</v>
      </c>
      <c r="R198" s="75">
        <v>43445</v>
      </c>
      <c r="S198" s="75">
        <v>43445</v>
      </c>
      <c r="T198" s="140"/>
    </row>
    <row r="199" spans="1:20">
      <c r="A199" s="57">
        <v>43439</v>
      </c>
      <c r="B199" s="25">
        <v>968</v>
      </c>
      <c r="C199" s="137"/>
      <c r="D199" s="68"/>
      <c r="E199" s="77"/>
      <c r="F199" s="68"/>
      <c r="G199" s="68"/>
      <c r="H199" s="68"/>
      <c r="I199" s="77"/>
      <c r="J199" s="137"/>
      <c r="K199" s="137"/>
      <c r="L199" s="137"/>
      <c r="M199" s="137"/>
      <c r="N199" s="137"/>
      <c r="O199" s="137"/>
      <c r="P199" s="47">
        <v>0</v>
      </c>
      <c r="Q199" s="145"/>
      <c r="R199" s="75"/>
      <c r="S199" s="75"/>
      <c r="T199" s="140"/>
    </row>
    <row r="200" spans="1:20" ht="15" customHeight="1">
      <c r="A200" s="57">
        <v>43440</v>
      </c>
      <c r="B200" s="25">
        <v>1425</v>
      </c>
      <c r="C200" s="137"/>
      <c r="D200" s="68"/>
      <c r="E200" s="77"/>
      <c r="F200" s="68"/>
      <c r="G200" s="68"/>
      <c r="H200" s="68"/>
      <c r="I200" s="77"/>
      <c r="J200" s="137"/>
      <c r="K200" s="137"/>
      <c r="L200" s="137"/>
      <c r="M200" s="137"/>
      <c r="N200" s="137"/>
      <c r="O200" s="137"/>
      <c r="P200" s="47">
        <v>0</v>
      </c>
      <c r="Q200" s="145"/>
      <c r="R200" s="75"/>
      <c r="S200" s="75"/>
      <c r="T200" s="140"/>
    </row>
    <row r="201" spans="1:20">
      <c r="A201" s="57">
        <v>43441</v>
      </c>
      <c r="B201" s="25">
        <v>727</v>
      </c>
      <c r="C201" s="137"/>
      <c r="D201" s="68"/>
      <c r="E201" s="77"/>
      <c r="F201" s="68"/>
      <c r="G201" s="68"/>
      <c r="H201" s="68"/>
      <c r="I201" s="77"/>
      <c r="J201" s="137"/>
      <c r="K201" s="137"/>
      <c r="L201" s="137"/>
      <c r="M201" s="137"/>
      <c r="N201" s="137"/>
      <c r="O201" s="137"/>
      <c r="P201" s="47">
        <v>0</v>
      </c>
      <c r="Q201" s="145"/>
      <c r="R201" s="75"/>
      <c r="S201" s="75"/>
      <c r="T201" s="140"/>
    </row>
    <row r="202" spans="1:20">
      <c r="A202" s="57">
        <v>43442</v>
      </c>
      <c r="B202" s="25">
        <v>1467</v>
      </c>
      <c r="C202" s="137"/>
      <c r="D202" s="68"/>
      <c r="E202" s="77"/>
      <c r="F202" s="68"/>
      <c r="G202" s="68"/>
      <c r="H202" s="68"/>
      <c r="I202" s="77"/>
      <c r="J202" s="137"/>
      <c r="K202" s="137"/>
      <c r="L202" s="137"/>
      <c r="M202" s="137"/>
      <c r="N202" s="137"/>
      <c r="O202" s="137"/>
      <c r="P202" s="47">
        <v>0</v>
      </c>
      <c r="Q202" s="145"/>
      <c r="R202" s="75"/>
      <c r="S202" s="75"/>
      <c r="T202" s="140"/>
    </row>
    <row r="203" spans="1:20">
      <c r="A203" s="57">
        <v>43443</v>
      </c>
      <c r="B203" s="25">
        <v>1182</v>
      </c>
      <c r="C203" s="137"/>
      <c r="D203" s="68"/>
      <c r="E203" s="77"/>
      <c r="F203" s="68"/>
      <c r="G203" s="68"/>
      <c r="H203" s="68"/>
      <c r="I203" s="77"/>
      <c r="J203" s="137"/>
      <c r="K203" s="137"/>
      <c r="L203" s="137"/>
      <c r="M203" s="137"/>
      <c r="N203" s="137"/>
      <c r="O203" s="137"/>
      <c r="P203" s="47">
        <v>0</v>
      </c>
      <c r="Q203" s="145"/>
      <c r="R203" s="75"/>
      <c r="S203" s="75"/>
      <c r="T203" s="140"/>
    </row>
    <row r="204" spans="1:20">
      <c r="A204" s="57">
        <v>43444</v>
      </c>
      <c r="B204" s="25">
        <v>953</v>
      </c>
      <c r="C204" s="137"/>
      <c r="D204" s="68"/>
      <c r="E204" s="77"/>
      <c r="F204" s="68"/>
      <c r="G204" s="68"/>
      <c r="H204" s="68"/>
      <c r="I204" s="77"/>
      <c r="J204" s="137"/>
      <c r="K204" s="137"/>
      <c r="L204" s="137"/>
      <c r="M204" s="137"/>
      <c r="N204" s="137"/>
      <c r="O204" s="137"/>
      <c r="P204" s="47">
        <v>0</v>
      </c>
      <c r="Q204" s="145"/>
      <c r="R204" s="75"/>
      <c r="S204" s="75"/>
      <c r="T204" s="140"/>
    </row>
    <row r="205" spans="1:20">
      <c r="A205" s="57">
        <v>43445</v>
      </c>
      <c r="B205" s="25">
        <v>1451</v>
      </c>
      <c r="C205" s="137"/>
      <c r="D205" s="68"/>
      <c r="E205" s="77"/>
      <c r="F205" s="68"/>
      <c r="G205" s="68"/>
      <c r="H205" s="68"/>
      <c r="I205" s="77"/>
      <c r="J205" s="137"/>
      <c r="K205" s="137"/>
      <c r="L205" s="137"/>
      <c r="M205" s="137"/>
      <c r="N205" s="137"/>
      <c r="O205" s="137"/>
      <c r="P205" s="47">
        <v>0</v>
      </c>
      <c r="Q205" s="145"/>
      <c r="R205" s="75"/>
      <c r="S205" s="75"/>
      <c r="T205" s="140"/>
    </row>
    <row r="206" spans="1:20">
      <c r="A206" s="57">
        <v>43446</v>
      </c>
      <c r="B206" s="25">
        <v>1138</v>
      </c>
      <c r="C206" s="137"/>
      <c r="D206" s="137"/>
      <c r="E206" s="137"/>
      <c r="F206" s="137"/>
      <c r="G206" s="137"/>
      <c r="H206" s="137"/>
      <c r="I206" s="137"/>
      <c r="J206" s="137"/>
      <c r="K206" s="137"/>
      <c r="L206" s="137"/>
      <c r="M206" s="137"/>
      <c r="N206" s="137"/>
      <c r="O206" s="137"/>
      <c r="P206" s="47">
        <v>0</v>
      </c>
      <c r="Q206" s="145"/>
      <c r="R206" s="75"/>
      <c r="S206" s="75"/>
      <c r="T206" s="140"/>
    </row>
    <row r="207" spans="1:20" ht="15" customHeight="1">
      <c r="A207" s="57">
        <v>43447</v>
      </c>
      <c r="B207" s="25">
        <v>1074</v>
      </c>
      <c r="C207" s="137"/>
      <c r="D207" s="137"/>
      <c r="E207" s="137"/>
      <c r="F207" s="137"/>
      <c r="G207" s="137"/>
      <c r="H207" s="137"/>
      <c r="I207" s="137"/>
      <c r="J207" s="137"/>
      <c r="K207" s="137"/>
      <c r="L207" s="137"/>
      <c r="M207" s="137"/>
      <c r="N207" s="137"/>
      <c r="O207" s="137"/>
      <c r="P207" s="47">
        <v>0</v>
      </c>
      <c r="Q207" s="145"/>
      <c r="R207" s="75"/>
      <c r="S207" s="75"/>
      <c r="T207" s="140"/>
    </row>
    <row r="208" spans="1:20">
      <c r="A208" s="57">
        <v>43448</v>
      </c>
      <c r="B208" s="25">
        <v>1190</v>
      </c>
      <c r="C208" s="137"/>
      <c r="D208" s="137"/>
      <c r="E208" s="137"/>
      <c r="F208" s="137"/>
      <c r="G208" s="137"/>
      <c r="H208" s="137"/>
      <c r="I208" s="137"/>
      <c r="J208" s="137"/>
      <c r="K208" s="137"/>
      <c r="L208" s="137"/>
      <c r="M208" s="137"/>
      <c r="N208" s="137"/>
      <c r="O208" s="137"/>
      <c r="P208" s="47">
        <v>0</v>
      </c>
      <c r="Q208" s="145"/>
      <c r="R208" s="75"/>
      <c r="S208" s="75"/>
      <c r="T208" s="140"/>
    </row>
    <row r="209" spans="1:20">
      <c r="A209" s="57">
        <v>43449</v>
      </c>
      <c r="B209" s="25">
        <v>1243</v>
      </c>
      <c r="C209" s="137"/>
      <c r="D209" s="137"/>
      <c r="E209" s="137"/>
      <c r="F209" s="137"/>
      <c r="G209" s="137"/>
      <c r="H209" s="137"/>
      <c r="I209" s="137"/>
      <c r="J209" s="137"/>
      <c r="K209" s="137"/>
      <c r="L209" s="137"/>
      <c r="M209" s="137"/>
      <c r="N209" s="137"/>
      <c r="O209" s="137"/>
      <c r="P209" s="47">
        <v>0</v>
      </c>
      <c r="Q209" s="145"/>
      <c r="R209" s="75"/>
      <c r="S209" s="75"/>
      <c r="T209" s="140"/>
    </row>
    <row r="210" spans="1:20" ht="15" customHeight="1">
      <c r="A210" s="57">
        <v>43450</v>
      </c>
      <c r="B210" s="25">
        <v>1112</v>
      </c>
      <c r="C210" s="137"/>
      <c r="D210" s="137"/>
      <c r="E210" s="137"/>
      <c r="F210" s="137"/>
      <c r="G210" s="137"/>
      <c r="H210" s="137"/>
      <c r="I210" s="137"/>
      <c r="J210" s="137"/>
      <c r="K210" s="137"/>
      <c r="L210" s="137"/>
      <c r="M210" s="137"/>
      <c r="N210" s="137"/>
      <c r="O210" s="137"/>
      <c r="P210" s="47">
        <v>1</v>
      </c>
      <c r="Q210" s="145"/>
      <c r="R210" s="75"/>
      <c r="S210" s="75"/>
      <c r="T210" s="140"/>
    </row>
    <row r="211" spans="1:20">
      <c r="A211" s="57">
        <v>43451</v>
      </c>
      <c r="B211" s="25">
        <v>1336</v>
      </c>
      <c r="C211" s="137"/>
      <c r="D211" s="137"/>
      <c r="E211" s="137"/>
      <c r="F211" s="137"/>
      <c r="G211" s="137"/>
      <c r="H211" s="137"/>
      <c r="I211" s="137"/>
      <c r="J211" s="137"/>
      <c r="K211" s="137"/>
      <c r="L211" s="137"/>
      <c r="M211" s="137"/>
      <c r="N211" s="137"/>
      <c r="O211" s="137"/>
      <c r="P211" s="47">
        <v>2</v>
      </c>
      <c r="Q211" s="145"/>
      <c r="R211" s="75"/>
      <c r="S211" s="75"/>
      <c r="T211" s="140"/>
    </row>
    <row r="212" spans="1:20">
      <c r="A212" s="57">
        <v>43452</v>
      </c>
      <c r="B212" s="25">
        <v>965</v>
      </c>
      <c r="C212" s="21">
        <v>0.53</v>
      </c>
      <c r="D212" s="25">
        <v>2</v>
      </c>
      <c r="E212" s="24">
        <v>7</v>
      </c>
      <c r="F212" s="25"/>
      <c r="G212" s="25">
        <v>2</v>
      </c>
      <c r="H212" s="25">
        <v>2</v>
      </c>
      <c r="I212" s="24">
        <v>5.3</v>
      </c>
      <c r="J212" s="21">
        <v>0.12</v>
      </c>
      <c r="K212" s="21">
        <v>1.93</v>
      </c>
      <c r="L212" s="21">
        <v>5.1100000000000003</v>
      </c>
      <c r="M212" s="21">
        <v>1.93</v>
      </c>
      <c r="N212" s="21">
        <v>0.12</v>
      </c>
      <c r="O212" s="21">
        <v>1.93</v>
      </c>
      <c r="P212" s="47">
        <v>9</v>
      </c>
      <c r="Q212" s="145">
        <v>0.44791666666666669</v>
      </c>
      <c r="R212" s="75">
        <v>43455</v>
      </c>
      <c r="S212" s="75">
        <v>43455</v>
      </c>
      <c r="T212" s="140"/>
    </row>
    <row r="213" spans="1:20">
      <c r="A213" s="57">
        <v>43453</v>
      </c>
      <c r="B213" s="25">
        <v>1370</v>
      </c>
      <c r="C213" s="137"/>
      <c r="D213" s="68"/>
      <c r="E213" s="77"/>
      <c r="F213" s="68"/>
      <c r="G213" s="68"/>
      <c r="H213" s="68"/>
      <c r="I213" s="77"/>
      <c r="J213" s="137"/>
      <c r="K213" s="137"/>
      <c r="L213" s="137"/>
      <c r="M213" s="137"/>
      <c r="N213" s="137"/>
      <c r="O213" s="137"/>
      <c r="P213" s="47">
        <v>0</v>
      </c>
      <c r="Q213" s="145"/>
      <c r="R213" s="75"/>
      <c r="S213" s="75"/>
      <c r="T213" s="140"/>
    </row>
    <row r="214" spans="1:20" ht="15" customHeight="1">
      <c r="A214" s="57">
        <v>43454</v>
      </c>
      <c r="B214" s="25">
        <v>1486</v>
      </c>
      <c r="C214" s="137"/>
      <c r="D214" s="68"/>
      <c r="E214" s="77"/>
      <c r="F214" s="68"/>
      <c r="G214" s="68"/>
      <c r="H214" s="68"/>
      <c r="I214" s="77"/>
      <c r="J214" s="137"/>
      <c r="K214" s="137"/>
      <c r="L214" s="137"/>
      <c r="M214" s="137"/>
      <c r="N214" s="137"/>
      <c r="O214" s="137"/>
      <c r="P214" s="47">
        <v>4</v>
      </c>
      <c r="Q214" s="145"/>
      <c r="R214" s="75"/>
      <c r="S214" s="75"/>
      <c r="T214" s="140"/>
    </row>
    <row r="215" spans="1:20">
      <c r="A215" s="57">
        <v>43455</v>
      </c>
      <c r="B215" s="25">
        <v>765</v>
      </c>
      <c r="C215" s="137"/>
      <c r="D215" s="68"/>
      <c r="E215" s="77"/>
      <c r="F215" s="68"/>
      <c r="G215" s="68"/>
      <c r="H215" s="68"/>
      <c r="I215" s="77"/>
      <c r="J215" s="137"/>
      <c r="K215" s="137"/>
      <c r="L215" s="137"/>
      <c r="M215" s="137"/>
      <c r="N215" s="137"/>
      <c r="O215" s="137"/>
      <c r="P215" s="47">
        <v>7</v>
      </c>
      <c r="Q215" s="145"/>
      <c r="R215" s="75"/>
      <c r="S215" s="75"/>
      <c r="T215" s="140"/>
    </row>
    <row r="216" spans="1:20">
      <c r="A216" s="57">
        <v>43456</v>
      </c>
      <c r="B216" s="25">
        <v>1640</v>
      </c>
      <c r="C216" s="137"/>
      <c r="D216" s="68"/>
      <c r="E216" s="77"/>
      <c r="F216" s="68"/>
      <c r="G216" s="68"/>
      <c r="H216" s="68"/>
      <c r="I216" s="77"/>
      <c r="J216" s="137"/>
      <c r="K216" s="137"/>
      <c r="L216" s="137"/>
      <c r="M216" s="137"/>
      <c r="N216" s="137"/>
      <c r="O216" s="137"/>
      <c r="P216" s="47">
        <v>18</v>
      </c>
      <c r="Q216" s="145"/>
      <c r="R216" s="75"/>
      <c r="S216" s="75"/>
      <c r="T216" s="140"/>
    </row>
    <row r="217" spans="1:20">
      <c r="A217" s="57">
        <v>43457</v>
      </c>
      <c r="B217" s="25">
        <v>1398</v>
      </c>
      <c r="C217" s="137"/>
      <c r="D217" s="68"/>
      <c r="E217" s="77"/>
      <c r="F217" s="68"/>
      <c r="G217" s="68"/>
      <c r="H217" s="68"/>
      <c r="I217" s="77"/>
      <c r="J217" s="137"/>
      <c r="K217" s="137"/>
      <c r="L217" s="137"/>
      <c r="M217" s="137"/>
      <c r="N217" s="137"/>
      <c r="O217" s="137"/>
      <c r="P217" s="47">
        <v>10</v>
      </c>
      <c r="Q217" s="145"/>
      <c r="R217" s="75"/>
      <c r="S217" s="75"/>
      <c r="T217" s="140"/>
    </row>
    <row r="218" spans="1:20">
      <c r="A218" s="57">
        <v>43458</v>
      </c>
      <c r="B218" s="25">
        <v>1256</v>
      </c>
      <c r="C218" s="137"/>
      <c r="D218" s="68"/>
      <c r="E218" s="77"/>
      <c r="F218" s="68"/>
      <c r="G218" s="68"/>
      <c r="H218" s="68"/>
      <c r="I218" s="77"/>
      <c r="J218" s="137"/>
      <c r="K218" s="137"/>
      <c r="L218" s="137"/>
      <c r="M218" s="137"/>
      <c r="N218" s="137"/>
      <c r="O218" s="137"/>
      <c r="P218" s="47">
        <v>1</v>
      </c>
      <c r="Q218" s="145"/>
      <c r="R218" s="75"/>
      <c r="S218" s="75"/>
      <c r="T218" s="140"/>
    </row>
    <row r="219" spans="1:20">
      <c r="A219" s="57">
        <v>43459</v>
      </c>
      <c r="B219" s="25">
        <v>1548</v>
      </c>
      <c r="C219" s="137"/>
      <c r="D219" s="68"/>
      <c r="E219" s="77"/>
      <c r="F219" s="68"/>
      <c r="G219" s="68"/>
      <c r="H219" s="68"/>
      <c r="I219" s="77"/>
      <c r="J219" s="137"/>
      <c r="K219" s="137"/>
      <c r="L219" s="137"/>
      <c r="M219" s="137"/>
      <c r="N219" s="137"/>
      <c r="O219" s="137"/>
      <c r="P219" s="47">
        <v>0</v>
      </c>
      <c r="Q219" s="145"/>
      <c r="R219" s="75"/>
      <c r="S219" s="75"/>
      <c r="T219" s="140"/>
    </row>
    <row r="220" spans="1:20">
      <c r="A220" s="57">
        <v>43460</v>
      </c>
      <c r="B220" s="25">
        <v>1184</v>
      </c>
      <c r="C220" s="22"/>
      <c r="D220" s="22"/>
      <c r="E220" s="22"/>
      <c r="F220" s="22"/>
      <c r="G220" s="22"/>
      <c r="H220" s="22"/>
      <c r="I220" s="22"/>
      <c r="J220" s="22"/>
      <c r="K220" s="22"/>
      <c r="L220" s="22"/>
      <c r="M220" s="22"/>
      <c r="N220" s="22"/>
      <c r="O220" s="22"/>
      <c r="P220" s="47">
        <v>0</v>
      </c>
      <c r="Q220" s="145"/>
      <c r="R220" s="75"/>
      <c r="S220" s="75"/>
      <c r="T220" s="140"/>
    </row>
    <row r="221" spans="1:20" ht="15" customHeight="1">
      <c r="A221" s="57">
        <v>43461</v>
      </c>
      <c r="B221" s="25">
        <v>1445</v>
      </c>
      <c r="C221" s="22"/>
      <c r="D221" s="22"/>
      <c r="E221" s="22"/>
      <c r="F221" s="22"/>
      <c r="G221" s="22"/>
      <c r="H221" s="22"/>
      <c r="I221" s="22"/>
      <c r="J221" s="22"/>
      <c r="K221" s="22"/>
      <c r="L221" s="22"/>
      <c r="M221" s="22"/>
      <c r="N221" s="22"/>
      <c r="O221" s="22"/>
      <c r="P221" s="47">
        <v>0</v>
      </c>
      <c r="Q221" s="145"/>
      <c r="R221" s="75"/>
      <c r="S221" s="75"/>
      <c r="T221" s="140"/>
    </row>
    <row r="222" spans="1:20" ht="15" customHeight="1">
      <c r="A222" s="57">
        <v>43462</v>
      </c>
      <c r="B222" s="25">
        <v>1571</v>
      </c>
      <c r="C222" s="22"/>
      <c r="D222" s="22"/>
      <c r="E222" s="22"/>
      <c r="F222" s="22"/>
      <c r="G222" s="22"/>
      <c r="H222" s="22"/>
      <c r="I222" s="22"/>
      <c r="J222" s="22"/>
      <c r="K222" s="22"/>
      <c r="L222" s="22"/>
      <c r="M222" s="22"/>
      <c r="N222" s="22"/>
      <c r="O222" s="22"/>
      <c r="P222" s="47">
        <v>0</v>
      </c>
      <c r="Q222" s="145"/>
      <c r="R222" s="75"/>
      <c r="S222" s="75"/>
      <c r="T222" s="140"/>
    </row>
    <row r="223" spans="1:20" ht="15" customHeight="1">
      <c r="A223" s="57">
        <v>43463</v>
      </c>
      <c r="B223" s="25">
        <v>1351</v>
      </c>
      <c r="C223" s="22"/>
      <c r="D223" s="22"/>
      <c r="E223" s="22"/>
      <c r="F223" s="22"/>
      <c r="G223" s="22"/>
      <c r="H223" s="22"/>
      <c r="I223" s="22"/>
      <c r="J223" s="22"/>
      <c r="K223" s="22"/>
      <c r="L223" s="22"/>
      <c r="M223" s="22"/>
      <c r="N223" s="22"/>
      <c r="O223" s="22"/>
      <c r="P223" s="47">
        <v>0</v>
      </c>
      <c r="Q223" s="145"/>
      <c r="R223" s="75"/>
      <c r="S223" s="75"/>
      <c r="T223" s="140"/>
    </row>
    <row r="224" spans="1:20" ht="15" customHeight="1">
      <c r="A224" s="57">
        <v>43464</v>
      </c>
      <c r="B224" s="25">
        <v>1308</v>
      </c>
      <c r="C224" s="22"/>
      <c r="D224" s="22"/>
      <c r="E224" s="22"/>
      <c r="F224" s="22"/>
      <c r="G224" s="22"/>
      <c r="H224" s="22"/>
      <c r="I224" s="22"/>
      <c r="J224" s="22"/>
      <c r="K224" s="22"/>
      <c r="L224" s="22"/>
      <c r="M224" s="22"/>
      <c r="N224" s="22"/>
      <c r="O224" s="22"/>
      <c r="P224" s="47">
        <v>0</v>
      </c>
      <c r="Q224" s="145"/>
      <c r="R224" s="75"/>
      <c r="S224" s="75"/>
      <c r="T224" s="140"/>
    </row>
    <row r="225" spans="1:20" ht="15" customHeight="1">
      <c r="A225" s="57">
        <v>43465</v>
      </c>
      <c r="B225" s="25">
        <v>1592</v>
      </c>
      <c r="C225" s="137"/>
      <c r="D225" s="68"/>
      <c r="E225" s="77"/>
      <c r="F225" s="68"/>
      <c r="G225" s="68"/>
      <c r="H225" s="68"/>
      <c r="I225" s="77"/>
      <c r="J225" s="137"/>
      <c r="K225" s="137"/>
      <c r="L225" s="137"/>
      <c r="M225" s="137"/>
      <c r="N225" s="137"/>
      <c r="O225" s="137"/>
      <c r="P225" s="47">
        <v>0</v>
      </c>
      <c r="Q225" s="145"/>
      <c r="R225" s="75"/>
      <c r="S225" s="75"/>
      <c r="T225" s="140"/>
    </row>
    <row r="226" spans="1:20" ht="15" customHeight="1">
      <c r="A226" s="57">
        <v>43466</v>
      </c>
      <c r="B226" s="25">
        <v>1530</v>
      </c>
      <c r="C226" s="21">
        <v>1.1000000000000001</v>
      </c>
      <c r="D226" s="25">
        <v>1</v>
      </c>
      <c r="E226" s="24">
        <v>7.2</v>
      </c>
      <c r="F226" s="25">
        <v>10</v>
      </c>
      <c r="G226" s="25">
        <v>1</v>
      </c>
      <c r="H226" s="25">
        <v>2</v>
      </c>
      <c r="I226" s="24">
        <v>6.8</v>
      </c>
      <c r="J226" s="21">
        <v>0.18</v>
      </c>
      <c r="K226" s="21">
        <v>3.06</v>
      </c>
      <c r="L226" s="21">
        <v>10.4</v>
      </c>
      <c r="M226" s="21">
        <v>1.53</v>
      </c>
      <c r="N226" s="21">
        <v>0.28000000000000003</v>
      </c>
      <c r="O226" s="21">
        <v>1.53</v>
      </c>
      <c r="P226" s="47">
        <v>0</v>
      </c>
      <c r="Q226" s="145">
        <v>0.40972222222222227</v>
      </c>
      <c r="R226" s="75">
        <v>43479</v>
      </c>
      <c r="S226" s="75">
        <v>43479</v>
      </c>
      <c r="T226" s="140"/>
    </row>
    <row r="227" spans="1:20" ht="15" customHeight="1">
      <c r="A227" s="57">
        <v>43467</v>
      </c>
      <c r="B227" s="25">
        <v>1217</v>
      </c>
      <c r="C227" s="137"/>
      <c r="D227" s="68"/>
      <c r="E227" s="77"/>
      <c r="F227" s="68"/>
      <c r="G227" s="68"/>
      <c r="H227" s="68"/>
      <c r="I227" s="77"/>
      <c r="J227" s="137"/>
      <c r="K227" s="137"/>
      <c r="L227" s="137"/>
      <c r="M227" s="137"/>
      <c r="N227" s="137"/>
      <c r="O227" s="137"/>
      <c r="P227" s="47">
        <v>0</v>
      </c>
      <c r="Q227" s="145"/>
      <c r="R227" s="75"/>
      <c r="S227" s="75"/>
      <c r="T227" s="140"/>
    </row>
    <row r="228" spans="1:20" ht="15" customHeight="1">
      <c r="A228" s="57">
        <v>43468</v>
      </c>
      <c r="B228" s="25">
        <v>1633</v>
      </c>
      <c r="C228" s="137"/>
      <c r="D228" s="68"/>
      <c r="E228" s="77"/>
      <c r="F228" s="68"/>
      <c r="G228" s="68"/>
      <c r="H228" s="68"/>
      <c r="I228" s="77"/>
      <c r="J228" s="137"/>
      <c r="K228" s="137"/>
      <c r="L228" s="137"/>
      <c r="M228" s="137"/>
      <c r="N228" s="137"/>
      <c r="O228" s="137"/>
      <c r="P228" s="47">
        <v>0</v>
      </c>
      <c r="Q228" s="145"/>
      <c r="R228" s="75"/>
      <c r="S228" s="75"/>
      <c r="T228" s="140"/>
    </row>
    <row r="229" spans="1:20">
      <c r="A229" s="57">
        <v>43469</v>
      </c>
      <c r="B229" s="25">
        <v>1414</v>
      </c>
      <c r="C229" s="137"/>
      <c r="D229" s="68"/>
      <c r="E229" s="77"/>
      <c r="F229" s="68"/>
      <c r="G229" s="68"/>
      <c r="H229" s="68"/>
      <c r="I229" s="77"/>
      <c r="J229" s="137"/>
      <c r="K229" s="137"/>
      <c r="L229" s="137"/>
      <c r="M229" s="137"/>
      <c r="N229" s="137"/>
      <c r="O229" s="137"/>
      <c r="P229" s="47">
        <v>0</v>
      </c>
      <c r="Q229" s="145"/>
      <c r="R229" s="75"/>
      <c r="S229" s="75"/>
      <c r="T229" s="140"/>
    </row>
    <row r="230" spans="1:20">
      <c r="A230" s="57">
        <v>43470</v>
      </c>
      <c r="B230" s="25">
        <v>1765</v>
      </c>
      <c r="C230" s="137"/>
      <c r="D230" s="68"/>
      <c r="E230" s="77"/>
      <c r="F230" s="68"/>
      <c r="G230" s="68"/>
      <c r="H230" s="68"/>
      <c r="I230" s="77"/>
      <c r="J230" s="137"/>
      <c r="K230" s="137"/>
      <c r="L230" s="137"/>
      <c r="M230" s="137"/>
      <c r="N230" s="137"/>
      <c r="O230" s="137"/>
      <c r="P230" s="47">
        <v>0</v>
      </c>
      <c r="Q230" s="145"/>
      <c r="R230" s="75"/>
      <c r="S230" s="75"/>
      <c r="T230" s="140"/>
    </row>
    <row r="231" spans="1:20">
      <c r="A231" s="57">
        <v>43471</v>
      </c>
      <c r="B231" s="25">
        <v>1272</v>
      </c>
      <c r="C231" s="137"/>
      <c r="D231" s="68"/>
      <c r="E231" s="77"/>
      <c r="F231" s="68"/>
      <c r="G231" s="68"/>
      <c r="H231" s="68"/>
      <c r="I231" s="77"/>
      <c r="J231" s="137"/>
      <c r="K231" s="137"/>
      <c r="L231" s="137"/>
      <c r="M231" s="137"/>
      <c r="N231" s="137"/>
      <c r="O231" s="137"/>
      <c r="P231" s="47">
        <v>0</v>
      </c>
      <c r="Q231" s="145"/>
      <c r="R231" s="75"/>
      <c r="S231" s="75"/>
      <c r="T231" s="140"/>
    </row>
    <row r="232" spans="1:20">
      <c r="A232" s="57">
        <v>43472</v>
      </c>
      <c r="B232" s="25">
        <v>1285</v>
      </c>
      <c r="C232" s="137"/>
      <c r="D232" s="68"/>
      <c r="E232" s="77"/>
      <c r="F232" s="68"/>
      <c r="G232" s="68"/>
      <c r="H232" s="68"/>
      <c r="I232" s="77"/>
      <c r="J232" s="137"/>
      <c r="K232" s="137"/>
      <c r="L232" s="137"/>
      <c r="M232" s="137"/>
      <c r="N232" s="137"/>
      <c r="O232" s="137"/>
      <c r="P232" s="47">
        <v>0</v>
      </c>
      <c r="Q232" s="145"/>
      <c r="R232" s="75"/>
      <c r="S232" s="75"/>
      <c r="T232" s="140"/>
    </row>
    <row r="233" spans="1:20">
      <c r="A233" s="57">
        <v>43473</v>
      </c>
      <c r="B233" s="25">
        <v>1455</v>
      </c>
      <c r="C233" s="137"/>
      <c r="D233" s="68"/>
      <c r="E233" s="77"/>
      <c r="F233" s="68"/>
      <c r="G233" s="68"/>
      <c r="H233" s="68"/>
      <c r="I233" s="77"/>
      <c r="J233" s="137"/>
      <c r="K233" s="137"/>
      <c r="L233" s="137"/>
      <c r="M233" s="137"/>
      <c r="N233" s="137"/>
      <c r="O233" s="137"/>
      <c r="P233" s="47">
        <v>0</v>
      </c>
      <c r="Q233" s="145"/>
      <c r="R233" s="75"/>
      <c r="S233" s="75"/>
      <c r="T233" s="140"/>
    </row>
    <row r="234" spans="1:20">
      <c r="A234" s="57">
        <v>43474</v>
      </c>
      <c r="B234" s="25">
        <v>1511</v>
      </c>
      <c r="C234" s="137"/>
      <c r="D234" s="137"/>
      <c r="E234" s="137"/>
      <c r="F234" s="137"/>
      <c r="G234" s="137"/>
      <c r="H234" s="137"/>
      <c r="I234" s="137"/>
      <c r="J234" s="137"/>
      <c r="K234" s="137"/>
      <c r="L234" s="137"/>
      <c r="M234" s="137"/>
      <c r="N234" s="137"/>
      <c r="O234" s="137"/>
      <c r="P234" s="47">
        <v>0</v>
      </c>
      <c r="Q234" s="145"/>
      <c r="R234" s="75"/>
      <c r="S234" s="75"/>
      <c r="T234" s="140"/>
    </row>
    <row r="235" spans="1:20" ht="15" customHeight="1">
      <c r="A235" s="57">
        <v>43475</v>
      </c>
      <c r="B235" s="25">
        <v>1349</v>
      </c>
      <c r="C235" s="137"/>
      <c r="D235" s="137"/>
      <c r="E235" s="137"/>
      <c r="F235" s="137"/>
      <c r="G235" s="137"/>
      <c r="H235" s="137"/>
      <c r="I235" s="137"/>
      <c r="J235" s="137"/>
      <c r="K235" s="137"/>
      <c r="L235" s="137"/>
      <c r="M235" s="137"/>
      <c r="N235" s="137"/>
      <c r="O235" s="137"/>
      <c r="P235" s="47">
        <v>0</v>
      </c>
      <c r="Q235" s="145"/>
      <c r="R235" s="75"/>
      <c r="S235" s="75"/>
      <c r="T235" s="140"/>
    </row>
    <row r="236" spans="1:20">
      <c r="A236" s="57">
        <v>43476</v>
      </c>
      <c r="B236" s="25">
        <v>1196</v>
      </c>
      <c r="C236" s="137"/>
      <c r="D236" s="137"/>
      <c r="E236" s="137"/>
      <c r="F236" s="137"/>
      <c r="G236" s="137"/>
      <c r="H236" s="137"/>
      <c r="I236" s="137"/>
      <c r="J236" s="137"/>
      <c r="K236" s="137"/>
      <c r="L236" s="137"/>
      <c r="M236" s="137"/>
      <c r="N236" s="137"/>
      <c r="O236" s="137"/>
      <c r="P236" s="47">
        <v>0</v>
      </c>
      <c r="Q236" s="145"/>
      <c r="R236" s="75"/>
      <c r="S236" s="75"/>
      <c r="T236" s="140"/>
    </row>
    <row r="237" spans="1:20">
      <c r="A237" s="57">
        <v>43477</v>
      </c>
      <c r="B237" s="25">
        <v>1404</v>
      </c>
      <c r="C237" s="137"/>
      <c r="D237" s="137"/>
      <c r="E237" s="137"/>
      <c r="F237" s="137"/>
      <c r="G237" s="137"/>
      <c r="H237" s="137"/>
      <c r="I237" s="137"/>
      <c r="J237" s="137"/>
      <c r="K237" s="137"/>
      <c r="L237" s="137"/>
      <c r="M237" s="137"/>
      <c r="N237" s="137"/>
      <c r="O237" s="137"/>
      <c r="P237" s="47">
        <v>0</v>
      </c>
      <c r="Q237" s="145"/>
      <c r="R237" s="75"/>
      <c r="S237" s="75"/>
      <c r="T237" s="140"/>
    </row>
    <row r="238" spans="1:20">
      <c r="A238" s="57">
        <v>43478</v>
      </c>
      <c r="B238" s="25">
        <v>1188</v>
      </c>
      <c r="C238" s="137"/>
      <c r="D238" s="137"/>
      <c r="E238" s="137"/>
      <c r="F238" s="137"/>
      <c r="G238" s="137"/>
      <c r="H238" s="137"/>
      <c r="I238" s="137"/>
      <c r="J238" s="137"/>
      <c r="K238" s="137"/>
      <c r="L238" s="137"/>
      <c r="M238" s="137"/>
      <c r="N238" s="137"/>
      <c r="O238" s="137"/>
      <c r="P238" s="47">
        <v>0</v>
      </c>
      <c r="Q238" s="145"/>
      <c r="R238" s="75"/>
      <c r="S238" s="75"/>
      <c r="T238" s="140"/>
    </row>
    <row r="239" spans="1:20">
      <c r="A239" s="57">
        <v>43479</v>
      </c>
      <c r="B239" s="25">
        <v>1347</v>
      </c>
      <c r="C239" s="137"/>
      <c r="D239" s="137"/>
      <c r="E239" s="137"/>
      <c r="F239" s="137"/>
      <c r="G239" s="137"/>
      <c r="H239" s="137"/>
      <c r="I239" s="137"/>
      <c r="J239" s="137"/>
      <c r="K239" s="137"/>
      <c r="L239" s="137"/>
      <c r="M239" s="137"/>
      <c r="N239" s="137"/>
      <c r="O239" s="137"/>
      <c r="P239" s="47">
        <v>0</v>
      </c>
      <c r="Q239" s="145"/>
      <c r="R239" s="75"/>
      <c r="S239" s="75"/>
      <c r="T239" s="140"/>
    </row>
    <row r="240" spans="1:20">
      <c r="A240" s="57">
        <v>43480</v>
      </c>
      <c r="B240" s="25">
        <v>1130</v>
      </c>
      <c r="C240" s="21">
        <v>1.1000000000000001</v>
      </c>
      <c r="D240" s="25">
        <v>2</v>
      </c>
      <c r="E240" s="24">
        <v>7.1</v>
      </c>
      <c r="F240" s="25">
        <v>1</v>
      </c>
      <c r="G240" s="25">
        <v>2</v>
      </c>
      <c r="H240" s="25">
        <v>2</v>
      </c>
      <c r="I240" s="24">
        <v>5.3</v>
      </c>
      <c r="J240" s="21">
        <v>0.21</v>
      </c>
      <c r="K240" s="21">
        <v>2.2599999999999998</v>
      </c>
      <c r="L240" s="21">
        <v>5.99</v>
      </c>
      <c r="M240" s="21">
        <v>2.2599999999999998</v>
      </c>
      <c r="N240" s="21">
        <v>0.24</v>
      </c>
      <c r="O240" s="21">
        <v>2.2599999999999998</v>
      </c>
      <c r="P240" s="47">
        <v>0</v>
      </c>
      <c r="Q240" s="145">
        <v>0.37847222222222227</v>
      </c>
      <c r="R240" s="75">
        <v>43480</v>
      </c>
      <c r="S240" s="75">
        <v>43480</v>
      </c>
      <c r="T240" s="140"/>
    </row>
    <row r="241" spans="1:20" ht="15" customHeight="1">
      <c r="A241" s="57">
        <v>43481</v>
      </c>
      <c r="B241" s="25">
        <v>1272</v>
      </c>
      <c r="C241" s="137"/>
      <c r="D241" s="68"/>
      <c r="E241" s="77"/>
      <c r="F241" s="68"/>
      <c r="G241" s="68"/>
      <c r="H241" s="68"/>
      <c r="I241" s="77"/>
      <c r="J241" s="137"/>
      <c r="K241" s="137"/>
      <c r="L241" s="137"/>
      <c r="M241" s="137"/>
      <c r="N241" s="137"/>
      <c r="O241" s="137"/>
      <c r="P241" s="47">
        <v>0</v>
      </c>
      <c r="Q241" s="145"/>
      <c r="R241" s="75"/>
      <c r="S241" s="75"/>
      <c r="T241" s="140"/>
    </row>
    <row r="242" spans="1:20">
      <c r="A242" s="57">
        <v>43482</v>
      </c>
      <c r="B242" s="25">
        <v>1601</v>
      </c>
      <c r="C242" s="137"/>
      <c r="D242" s="68"/>
      <c r="E242" s="77"/>
      <c r="F242" s="68"/>
      <c r="G242" s="68"/>
      <c r="H242" s="68"/>
      <c r="I242" s="77"/>
      <c r="J242" s="137"/>
      <c r="K242" s="137"/>
      <c r="L242" s="137"/>
      <c r="M242" s="137"/>
      <c r="N242" s="137"/>
      <c r="O242" s="137"/>
      <c r="P242" s="47">
        <v>0</v>
      </c>
      <c r="Q242" s="145"/>
      <c r="R242" s="75"/>
      <c r="S242" s="75"/>
      <c r="T242" s="140"/>
    </row>
    <row r="243" spans="1:20">
      <c r="A243" s="57">
        <v>43483</v>
      </c>
      <c r="B243" s="25">
        <v>1285</v>
      </c>
      <c r="C243" s="137"/>
      <c r="D243" s="68"/>
      <c r="E243" s="77"/>
      <c r="F243" s="68"/>
      <c r="G243" s="68"/>
      <c r="H243" s="68"/>
      <c r="I243" s="77"/>
      <c r="J243" s="137"/>
      <c r="K243" s="137"/>
      <c r="L243" s="137"/>
      <c r="M243" s="137"/>
      <c r="N243" s="137"/>
      <c r="O243" s="137"/>
      <c r="P243" s="47">
        <v>0</v>
      </c>
      <c r="Q243" s="145"/>
      <c r="R243" s="75"/>
      <c r="S243" s="75"/>
      <c r="T243" s="140"/>
    </row>
    <row r="244" spans="1:20">
      <c r="A244" s="57">
        <v>43484</v>
      </c>
      <c r="B244" s="25">
        <v>1120</v>
      </c>
      <c r="C244" s="137"/>
      <c r="D244" s="68"/>
      <c r="E244" s="77"/>
      <c r="F244" s="68"/>
      <c r="G244" s="68"/>
      <c r="H244" s="68"/>
      <c r="I244" s="77"/>
      <c r="J244" s="137"/>
      <c r="K244" s="137"/>
      <c r="L244" s="137"/>
      <c r="M244" s="137"/>
      <c r="N244" s="137"/>
      <c r="O244" s="137"/>
      <c r="P244" s="47">
        <v>0</v>
      </c>
      <c r="Q244" s="145"/>
      <c r="R244" s="75"/>
      <c r="S244" s="75"/>
      <c r="T244" s="140"/>
    </row>
    <row r="245" spans="1:20">
      <c r="A245" s="57">
        <v>43485</v>
      </c>
      <c r="B245" s="25">
        <v>1413</v>
      </c>
      <c r="C245" s="137"/>
      <c r="D245" s="68"/>
      <c r="E245" s="77"/>
      <c r="F245" s="68"/>
      <c r="G245" s="68"/>
      <c r="H245" s="68"/>
      <c r="I245" s="77"/>
      <c r="J245" s="137"/>
      <c r="K245" s="137"/>
      <c r="L245" s="137"/>
      <c r="M245" s="137"/>
      <c r="N245" s="137"/>
      <c r="O245" s="137"/>
      <c r="P245" s="47">
        <v>0</v>
      </c>
      <c r="Q245" s="145"/>
      <c r="R245" s="75"/>
      <c r="S245" s="75"/>
      <c r="T245" s="140"/>
    </row>
    <row r="246" spans="1:20">
      <c r="A246" s="57">
        <v>43486</v>
      </c>
      <c r="B246" s="25">
        <v>1056</v>
      </c>
      <c r="C246" s="137"/>
      <c r="D246" s="68"/>
      <c r="E246" s="77"/>
      <c r="F246" s="68"/>
      <c r="G246" s="68"/>
      <c r="H246" s="68"/>
      <c r="I246" s="77"/>
      <c r="J246" s="137"/>
      <c r="K246" s="137"/>
      <c r="L246" s="137"/>
      <c r="M246" s="137"/>
      <c r="N246" s="137"/>
      <c r="O246" s="137"/>
      <c r="P246" s="47">
        <v>0</v>
      </c>
      <c r="Q246" s="145"/>
      <c r="R246" s="75"/>
      <c r="S246" s="75"/>
      <c r="T246" s="140"/>
    </row>
    <row r="247" spans="1:20">
      <c r="A247" s="57">
        <v>43487</v>
      </c>
      <c r="B247" s="25">
        <v>1399</v>
      </c>
      <c r="C247" s="137"/>
      <c r="D247" s="68"/>
      <c r="E247" s="77"/>
      <c r="F247" s="68"/>
      <c r="G247" s="68"/>
      <c r="H247" s="68"/>
      <c r="I247" s="77"/>
      <c r="J247" s="137"/>
      <c r="K247" s="137"/>
      <c r="L247" s="137"/>
      <c r="M247" s="137"/>
      <c r="N247" s="137"/>
      <c r="O247" s="137"/>
      <c r="P247" s="47">
        <v>0</v>
      </c>
      <c r="Q247" s="145"/>
      <c r="R247" s="75"/>
      <c r="S247" s="75"/>
      <c r="T247" s="140"/>
    </row>
    <row r="248" spans="1:20">
      <c r="A248" s="57">
        <v>43488</v>
      </c>
      <c r="B248" s="25">
        <v>1093</v>
      </c>
      <c r="C248" s="137"/>
      <c r="D248" s="137"/>
      <c r="E248" s="137"/>
      <c r="F248" s="137"/>
      <c r="G248" s="137"/>
      <c r="H248" s="137"/>
      <c r="I248" s="137"/>
      <c r="J248" s="137"/>
      <c r="K248" s="137"/>
      <c r="L248" s="137"/>
      <c r="M248" s="137"/>
      <c r="N248" s="137"/>
      <c r="O248" s="137"/>
      <c r="P248" s="47">
        <v>0</v>
      </c>
      <c r="Q248" s="145"/>
      <c r="R248" s="75"/>
      <c r="S248" s="75"/>
      <c r="T248" s="140"/>
    </row>
    <row r="249" spans="1:20" ht="15" customHeight="1">
      <c r="A249" s="57">
        <v>43489</v>
      </c>
      <c r="B249" s="25">
        <v>942</v>
      </c>
      <c r="C249" s="137"/>
      <c r="D249" s="137"/>
      <c r="E249" s="137"/>
      <c r="F249" s="137"/>
      <c r="G249" s="137"/>
      <c r="H249" s="137"/>
      <c r="I249" s="137"/>
      <c r="J249" s="137"/>
      <c r="K249" s="137"/>
      <c r="L249" s="137"/>
      <c r="M249" s="137"/>
      <c r="N249" s="137"/>
      <c r="O249" s="137"/>
      <c r="P249" s="47">
        <v>2</v>
      </c>
      <c r="Q249" s="145"/>
      <c r="R249" s="75"/>
      <c r="S249" s="75"/>
      <c r="T249" s="140"/>
    </row>
    <row r="250" spans="1:20">
      <c r="A250" s="57">
        <v>43490</v>
      </c>
      <c r="B250" s="25">
        <v>1519</v>
      </c>
      <c r="C250" s="137"/>
      <c r="D250" s="137"/>
      <c r="E250" s="137"/>
      <c r="F250" s="137"/>
      <c r="G250" s="137"/>
      <c r="H250" s="137"/>
      <c r="I250" s="137"/>
      <c r="J250" s="137"/>
      <c r="K250" s="137"/>
      <c r="L250" s="137"/>
      <c r="M250" s="137"/>
      <c r="N250" s="137"/>
      <c r="O250" s="137"/>
      <c r="P250" s="47">
        <v>0</v>
      </c>
      <c r="Q250" s="145"/>
      <c r="R250" s="75"/>
      <c r="S250" s="75"/>
      <c r="T250" s="140"/>
    </row>
    <row r="251" spans="1:20">
      <c r="A251" s="57">
        <v>43491</v>
      </c>
      <c r="B251" s="25">
        <v>870</v>
      </c>
      <c r="C251" s="137"/>
      <c r="D251" s="137"/>
      <c r="E251" s="137"/>
      <c r="F251" s="137"/>
      <c r="G251" s="137"/>
      <c r="H251" s="137"/>
      <c r="I251" s="137"/>
      <c r="J251" s="137"/>
      <c r="K251" s="137"/>
      <c r="L251" s="137"/>
      <c r="M251" s="137"/>
      <c r="N251" s="137"/>
      <c r="O251" s="137"/>
      <c r="P251" s="47">
        <v>0</v>
      </c>
      <c r="Q251" s="145"/>
      <c r="R251" s="75"/>
      <c r="S251" s="75"/>
      <c r="T251" s="140"/>
    </row>
    <row r="252" spans="1:20">
      <c r="A252" s="57">
        <v>43492</v>
      </c>
      <c r="B252" s="25">
        <v>1396</v>
      </c>
      <c r="C252" s="137"/>
      <c r="D252" s="137"/>
      <c r="E252" s="137"/>
      <c r="F252" s="137"/>
      <c r="G252" s="137"/>
      <c r="H252" s="137"/>
      <c r="I252" s="137"/>
      <c r="J252" s="137"/>
      <c r="K252" s="137"/>
      <c r="L252" s="137"/>
      <c r="M252" s="137"/>
      <c r="N252" s="137"/>
      <c r="O252" s="137"/>
      <c r="P252" s="47">
        <v>0</v>
      </c>
      <c r="Q252" s="145"/>
      <c r="R252" s="75"/>
      <c r="S252" s="75"/>
      <c r="T252" s="140"/>
    </row>
    <row r="253" spans="1:20">
      <c r="A253" s="57">
        <v>43493</v>
      </c>
      <c r="B253" s="25">
        <v>242</v>
      </c>
      <c r="C253" s="137"/>
      <c r="D253" s="137"/>
      <c r="E253" s="137"/>
      <c r="F253" s="137"/>
      <c r="G253" s="137"/>
      <c r="H253" s="137"/>
      <c r="I253" s="137"/>
      <c r="J253" s="137"/>
      <c r="K253" s="137"/>
      <c r="L253" s="137"/>
      <c r="M253" s="137"/>
      <c r="N253" s="137"/>
      <c r="O253" s="137"/>
      <c r="P253" s="47">
        <v>0</v>
      </c>
      <c r="Q253" s="145"/>
      <c r="R253" s="75"/>
      <c r="S253" s="75"/>
      <c r="T253" s="140"/>
    </row>
    <row r="254" spans="1:20">
      <c r="A254" s="57">
        <v>43494</v>
      </c>
      <c r="B254" s="25">
        <v>516</v>
      </c>
      <c r="C254" s="21">
        <v>0.63</v>
      </c>
      <c r="D254" s="25">
        <v>1</v>
      </c>
      <c r="E254" s="24">
        <v>7.2</v>
      </c>
      <c r="F254" s="25">
        <v>27</v>
      </c>
      <c r="G254" s="25">
        <v>13</v>
      </c>
      <c r="H254" s="25">
        <v>2</v>
      </c>
      <c r="I254" s="24">
        <v>7.6</v>
      </c>
      <c r="J254" s="21">
        <v>0.4</v>
      </c>
      <c r="K254" s="21">
        <v>1.03</v>
      </c>
      <c r="L254" s="21">
        <v>3.92</v>
      </c>
      <c r="M254" s="21">
        <v>0.52</v>
      </c>
      <c r="N254" s="21">
        <v>0.21</v>
      </c>
      <c r="O254" s="21">
        <v>6.71</v>
      </c>
      <c r="P254" s="47">
        <v>0</v>
      </c>
      <c r="Q254" s="145">
        <v>0.3125</v>
      </c>
      <c r="R254" s="75">
        <v>43511</v>
      </c>
      <c r="S254" s="75">
        <v>43511</v>
      </c>
      <c r="T254" s="140"/>
    </row>
    <row r="255" spans="1:20" ht="15" customHeight="1">
      <c r="A255" s="57">
        <v>43495</v>
      </c>
      <c r="B255" s="25">
        <v>950</v>
      </c>
      <c r="C255" s="137"/>
      <c r="D255" s="68"/>
      <c r="E255" s="77"/>
      <c r="F255" s="68"/>
      <c r="G255" s="68"/>
      <c r="H255" s="68"/>
      <c r="I255" s="77"/>
      <c r="J255" s="137"/>
      <c r="K255" s="137"/>
      <c r="L255" s="137"/>
      <c r="M255" s="137"/>
      <c r="N255" s="137"/>
      <c r="O255" s="137"/>
      <c r="P255" s="47">
        <v>0</v>
      </c>
      <c r="Q255" s="145"/>
      <c r="R255" s="75"/>
      <c r="S255" s="75"/>
      <c r="T255" s="140"/>
    </row>
    <row r="256" spans="1:20">
      <c r="A256" s="57">
        <v>43496</v>
      </c>
      <c r="B256" s="25">
        <v>1086</v>
      </c>
      <c r="C256" s="137"/>
      <c r="D256" s="68"/>
      <c r="E256" s="77"/>
      <c r="F256" s="68"/>
      <c r="G256" s="68"/>
      <c r="H256" s="68"/>
      <c r="I256" s="77"/>
      <c r="J256" s="137"/>
      <c r="K256" s="137"/>
      <c r="L256" s="137"/>
      <c r="M256" s="137"/>
      <c r="N256" s="137"/>
      <c r="O256" s="137"/>
      <c r="P256" s="47">
        <v>0</v>
      </c>
      <c r="Q256" s="145"/>
      <c r="R256" s="75"/>
      <c r="S256" s="75"/>
      <c r="T256" s="140"/>
    </row>
    <row r="257" spans="1:20">
      <c r="A257" s="57">
        <v>43497</v>
      </c>
      <c r="B257" s="25">
        <v>1167</v>
      </c>
      <c r="C257" s="137"/>
      <c r="D257" s="68"/>
      <c r="E257" s="77"/>
      <c r="F257" s="68"/>
      <c r="G257" s="68"/>
      <c r="H257" s="68"/>
      <c r="I257" s="77"/>
      <c r="J257" s="137"/>
      <c r="K257" s="137"/>
      <c r="L257" s="137"/>
      <c r="M257" s="137"/>
      <c r="N257" s="137"/>
      <c r="O257" s="137"/>
      <c r="P257" s="47">
        <v>0</v>
      </c>
      <c r="Q257" s="145"/>
      <c r="R257" s="75"/>
      <c r="S257" s="75"/>
      <c r="T257" s="140"/>
    </row>
    <row r="258" spans="1:20">
      <c r="A258" s="57">
        <v>43498</v>
      </c>
      <c r="B258" s="25">
        <v>1374</v>
      </c>
      <c r="C258" s="137"/>
      <c r="D258" s="68"/>
      <c r="E258" s="77"/>
      <c r="F258" s="68"/>
      <c r="G258" s="68"/>
      <c r="H258" s="68"/>
      <c r="I258" s="77"/>
      <c r="J258" s="137"/>
      <c r="K258" s="137"/>
      <c r="L258" s="137"/>
      <c r="M258" s="137"/>
      <c r="N258" s="137"/>
      <c r="O258" s="137"/>
      <c r="P258" s="47">
        <v>13</v>
      </c>
      <c r="Q258" s="145"/>
      <c r="R258" s="75"/>
      <c r="S258" s="75"/>
      <c r="T258" s="140"/>
    </row>
    <row r="259" spans="1:20">
      <c r="A259" s="57">
        <v>43499</v>
      </c>
      <c r="B259" s="25">
        <v>1401</v>
      </c>
      <c r="C259" s="137"/>
      <c r="D259" s="68"/>
      <c r="E259" s="77"/>
      <c r="F259" s="68"/>
      <c r="G259" s="68"/>
      <c r="H259" s="68"/>
      <c r="I259" s="77"/>
      <c r="J259" s="137"/>
      <c r="K259" s="137"/>
      <c r="L259" s="137"/>
      <c r="M259" s="137"/>
      <c r="N259" s="137"/>
      <c r="O259" s="137"/>
      <c r="P259" s="47">
        <v>0</v>
      </c>
      <c r="Q259" s="145"/>
      <c r="R259" s="75"/>
      <c r="S259" s="75"/>
      <c r="T259" s="140"/>
    </row>
    <row r="260" spans="1:20">
      <c r="A260" s="57">
        <v>43500</v>
      </c>
      <c r="B260" s="25">
        <v>663</v>
      </c>
      <c r="C260" s="137"/>
      <c r="D260" s="68"/>
      <c r="E260" s="77"/>
      <c r="F260" s="68"/>
      <c r="G260" s="68"/>
      <c r="H260" s="68"/>
      <c r="I260" s="77"/>
      <c r="J260" s="137"/>
      <c r="K260" s="137"/>
      <c r="L260" s="137"/>
      <c r="M260" s="137"/>
      <c r="N260" s="137"/>
      <c r="O260" s="137"/>
      <c r="P260" s="47">
        <v>2</v>
      </c>
      <c r="Q260" s="145"/>
      <c r="R260" s="75"/>
      <c r="S260" s="75"/>
      <c r="T260" s="140"/>
    </row>
    <row r="261" spans="1:20">
      <c r="A261" s="57">
        <v>43501</v>
      </c>
      <c r="B261" s="25">
        <v>1378</v>
      </c>
      <c r="C261" s="137"/>
      <c r="D261" s="68"/>
      <c r="E261" s="77"/>
      <c r="F261" s="68"/>
      <c r="G261" s="68"/>
      <c r="H261" s="68"/>
      <c r="I261" s="77"/>
      <c r="J261" s="137"/>
      <c r="K261" s="137"/>
      <c r="L261" s="137"/>
      <c r="M261" s="137"/>
      <c r="N261" s="137"/>
      <c r="O261" s="137"/>
      <c r="P261" s="47">
        <v>0</v>
      </c>
      <c r="Q261" s="145"/>
      <c r="R261" s="75"/>
      <c r="S261" s="75"/>
      <c r="T261" s="140"/>
    </row>
    <row r="262" spans="1:20">
      <c r="A262" s="57">
        <v>43502</v>
      </c>
      <c r="B262" s="25">
        <v>1561</v>
      </c>
      <c r="C262" s="137"/>
      <c r="D262" s="137"/>
      <c r="E262" s="137"/>
      <c r="F262" s="137"/>
      <c r="G262" s="137"/>
      <c r="H262" s="137"/>
      <c r="I262" s="137"/>
      <c r="J262" s="137"/>
      <c r="K262" s="137"/>
      <c r="L262" s="137"/>
      <c r="M262" s="137"/>
      <c r="N262" s="137"/>
      <c r="O262" s="137"/>
      <c r="P262" s="47">
        <v>0</v>
      </c>
      <c r="Q262" s="145"/>
      <c r="R262" s="75"/>
      <c r="S262" s="75"/>
      <c r="T262" s="140"/>
    </row>
    <row r="263" spans="1:20">
      <c r="A263" s="57">
        <v>43503</v>
      </c>
      <c r="B263" s="25">
        <v>1195</v>
      </c>
      <c r="C263" s="137"/>
      <c r="D263" s="137"/>
      <c r="E263" s="137"/>
      <c r="F263" s="137"/>
      <c r="G263" s="137"/>
      <c r="H263" s="137"/>
      <c r="I263" s="137"/>
      <c r="J263" s="137"/>
      <c r="K263" s="137"/>
      <c r="L263" s="137"/>
      <c r="M263" s="137"/>
      <c r="N263" s="137"/>
      <c r="O263" s="137"/>
      <c r="P263" s="47">
        <v>0</v>
      </c>
      <c r="Q263" s="145"/>
      <c r="R263" s="75"/>
      <c r="S263" s="75"/>
      <c r="T263" s="140"/>
    </row>
    <row r="264" spans="1:20">
      <c r="A264" s="57">
        <v>43504</v>
      </c>
      <c r="B264" s="25">
        <v>1043</v>
      </c>
      <c r="C264" s="137"/>
      <c r="D264" s="137"/>
      <c r="E264" s="137"/>
      <c r="F264" s="137"/>
      <c r="G264" s="137"/>
      <c r="H264" s="137"/>
      <c r="I264" s="137"/>
      <c r="J264" s="137"/>
      <c r="K264" s="137"/>
      <c r="L264" s="137"/>
      <c r="M264" s="137"/>
      <c r="N264" s="137"/>
      <c r="O264" s="137"/>
      <c r="P264" s="47">
        <v>0</v>
      </c>
      <c r="Q264" s="145"/>
      <c r="R264" s="75"/>
      <c r="S264" s="75"/>
      <c r="T264" s="140"/>
    </row>
    <row r="265" spans="1:20">
      <c r="A265" s="57">
        <v>43505</v>
      </c>
      <c r="B265" s="25">
        <v>1058</v>
      </c>
      <c r="C265" s="137"/>
      <c r="D265" s="137"/>
      <c r="E265" s="137"/>
      <c r="F265" s="137"/>
      <c r="G265" s="137"/>
      <c r="H265" s="137"/>
      <c r="I265" s="137"/>
      <c r="J265" s="137"/>
      <c r="K265" s="137"/>
      <c r="L265" s="137"/>
      <c r="M265" s="137"/>
      <c r="N265" s="137"/>
      <c r="O265" s="137"/>
      <c r="P265" s="47">
        <v>0</v>
      </c>
      <c r="Q265" s="145"/>
      <c r="R265" s="75"/>
      <c r="S265" s="75"/>
      <c r="T265" s="140"/>
    </row>
    <row r="266" spans="1:20">
      <c r="A266" s="57">
        <v>43506</v>
      </c>
      <c r="B266" s="25">
        <v>1174</v>
      </c>
      <c r="C266" s="137"/>
      <c r="D266" s="137"/>
      <c r="E266" s="137"/>
      <c r="F266" s="137"/>
      <c r="G266" s="137"/>
      <c r="H266" s="137"/>
      <c r="I266" s="137"/>
      <c r="J266" s="137"/>
      <c r="K266" s="137"/>
      <c r="L266" s="137"/>
      <c r="M266" s="137"/>
      <c r="N266" s="137"/>
      <c r="O266" s="137"/>
      <c r="P266" s="47">
        <v>0</v>
      </c>
      <c r="Q266" s="145"/>
      <c r="R266" s="75"/>
      <c r="S266" s="75"/>
      <c r="T266" s="140"/>
    </row>
    <row r="267" spans="1:20">
      <c r="A267" s="57">
        <v>43507</v>
      </c>
      <c r="B267" s="25">
        <v>1033</v>
      </c>
      <c r="C267" s="137"/>
      <c r="D267" s="137"/>
      <c r="E267" s="137"/>
      <c r="F267" s="137"/>
      <c r="G267" s="137"/>
      <c r="H267" s="137"/>
      <c r="I267" s="137"/>
      <c r="J267" s="137"/>
      <c r="K267" s="137"/>
      <c r="L267" s="137"/>
      <c r="M267" s="137"/>
      <c r="N267" s="137"/>
      <c r="O267" s="137"/>
      <c r="P267" s="47">
        <v>0</v>
      </c>
      <c r="Q267" s="145"/>
      <c r="R267" s="75"/>
      <c r="S267" s="75"/>
      <c r="T267" s="140"/>
    </row>
    <row r="268" spans="1:20">
      <c r="A268" s="57">
        <v>43508</v>
      </c>
      <c r="B268" s="25">
        <v>1183</v>
      </c>
      <c r="C268" s="21">
        <v>0.24</v>
      </c>
      <c r="D268" s="25">
        <v>1</v>
      </c>
      <c r="E268" s="24">
        <v>7.2</v>
      </c>
      <c r="F268" s="25">
        <v>1</v>
      </c>
      <c r="G268" s="25">
        <v>9</v>
      </c>
      <c r="H268" s="25">
        <v>2</v>
      </c>
      <c r="I268" s="24">
        <v>5.6</v>
      </c>
      <c r="J268" s="21">
        <v>0.12</v>
      </c>
      <c r="K268" s="21">
        <v>2.37</v>
      </c>
      <c r="L268" s="21">
        <v>6.62</v>
      </c>
      <c r="M268" s="21">
        <v>1.18</v>
      </c>
      <c r="N268" s="21">
        <v>0.14000000000000001</v>
      </c>
      <c r="O268" s="21">
        <v>10.65</v>
      </c>
      <c r="P268" s="47">
        <v>0</v>
      </c>
      <c r="Q268" s="145">
        <v>0.49652777777777773</v>
      </c>
      <c r="R268" s="75">
        <v>43515</v>
      </c>
      <c r="S268" s="75">
        <v>43515</v>
      </c>
      <c r="T268" s="140"/>
    </row>
    <row r="269" spans="1:20" ht="15" customHeight="1">
      <c r="A269" s="57">
        <v>43509</v>
      </c>
      <c r="B269" s="25">
        <v>1069</v>
      </c>
      <c r="C269" s="137"/>
      <c r="D269" s="68"/>
      <c r="E269" s="77"/>
      <c r="F269" s="68"/>
      <c r="G269" s="68"/>
      <c r="H269" s="68"/>
      <c r="I269" s="77"/>
      <c r="J269" s="137"/>
      <c r="K269" s="137"/>
      <c r="L269" s="137"/>
      <c r="M269" s="137"/>
      <c r="N269" s="137"/>
      <c r="O269" s="137"/>
      <c r="P269" s="47">
        <v>0</v>
      </c>
      <c r="Q269" s="145"/>
      <c r="R269" s="75"/>
      <c r="S269" s="75"/>
      <c r="T269" s="140"/>
    </row>
    <row r="270" spans="1:20">
      <c r="A270" s="57">
        <v>43510</v>
      </c>
      <c r="B270" s="25">
        <v>813</v>
      </c>
      <c r="C270" s="137"/>
      <c r="D270" s="68"/>
      <c r="E270" s="77"/>
      <c r="F270" s="68"/>
      <c r="G270" s="68"/>
      <c r="H270" s="68"/>
      <c r="I270" s="77"/>
      <c r="J270" s="137"/>
      <c r="K270" s="137"/>
      <c r="L270" s="137"/>
      <c r="M270" s="137"/>
      <c r="N270" s="137"/>
      <c r="O270" s="137"/>
      <c r="P270" s="47">
        <v>0</v>
      </c>
      <c r="Q270" s="145"/>
      <c r="R270" s="75"/>
      <c r="S270" s="75"/>
      <c r="T270" s="140"/>
    </row>
    <row r="271" spans="1:20">
      <c r="A271" s="57">
        <v>43511</v>
      </c>
      <c r="B271" s="25">
        <v>1373</v>
      </c>
      <c r="C271" s="137"/>
      <c r="D271" s="68"/>
      <c r="E271" s="77"/>
      <c r="F271" s="68"/>
      <c r="G271" s="68"/>
      <c r="H271" s="68"/>
      <c r="I271" s="77"/>
      <c r="J271" s="137"/>
      <c r="K271" s="137"/>
      <c r="L271" s="137"/>
      <c r="M271" s="137"/>
      <c r="N271" s="137"/>
      <c r="O271" s="137"/>
      <c r="P271" s="47">
        <v>0</v>
      </c>
      <c r="Q271" s="145"/>
      <c r="R271" s="75"/>
      <c r="S271" s="75"/>
      <c r="T271" s="140"/>
    </row>
    <row r="272" spans="1:20">
      <c r="A272" s="57">
        <v>43512</v>
      </c>
      <c r="B272" s="25">
        <v>1104</v>
      </c>
      <c r="C272" s="137"/>
      <c r="D272" s="68"/>
      <c r="E272" s="77"/>
      <c r="F272" s="68"/>
      <c r="G272" s="68"/>
      <c r="H272" s="68"/>
      <c r="I272" s="77"/>
      <c r="J272" s="137"/>
      <c r="K272" s="137"/>
      <c r="L272" s="137"/>
      <c r="M272" s="137"/>
      <c r="N272" s="137"/>
      <c r="O272" s="137"/>
      <c r="P272" s="47">
        <v>0</v>
      </c>
      <c r="Q272" s="145"/>
      <c r="R272" s="75"/>
      <c r="S272" s="75"/>
      <c r="T272" s="140"/>
    </row>
    <row r="273" spans="1:20">
      <c r="A273" s="57">
        <v>43513</v>
      </c>
      <c r="B273" s="25">
        <v>983</v>
      </c>
      <c r="C273" s="137"/>
      <c r="D273" s="68"/>
      <c r="E273" s="77"/>
      <c r="F273" s="68"/>
      <c r="G273" s="68"/>
      <c r="H273" s="68"/>
      <c r="I273" s="77"/>
      <c r="J273" s="137"/>
      <c r="K273" s="137"/>
      <c r="L273" s="137"/>
      <c r="M273" s="137"/>
      <c r="N273" s="137"/>
      <c r="O273" s="137"/>
      <c r="P273" s="47">
        <v>0</v>
      </c>
      <c r="Q273" s="145"/>
      <c r="R273" s="75"/>
      <c r="S273" s="75"/>
      <c r="T273" s="140"/>
    </row>
    <row r="274" spans="1:20">
      <c r="A274" s="57">
        <v>43514</v>
      </c>
      <c r="B274" s="25">
        <v>1363</v>
      </c>
      <c r="C274" s="137"/>
      <c r="D274" s="68"/>
      <c r="E274" s="77"/>
      <c r="F274" s="68"/>
      <c r="G274" s="68"/>
      <c r="H274" s="68"/>
      <c r="I274" s="77"/>
      <c r="J274" s="137"/>
      <c r="K274" s="137"/>
      <c r="L274" s="137"/>
      <c r="M274" s="137"/>
      <c r="N274" s="137"/>
      <c r="O274" s="137"/>
      <c r="P274" s="47">
        <v>0</v>
      </c>
      <c r="Q274" s="145"/>
      <c r="R274" s="75"/>
      <c r="S274" s="75"/>
      <c r="T274" s="140"/>
    </row>
    <row r="275" spans="1:20">
      <c r="A275" s="57">
        <v>43515</v>
      </c>
      <c r="B275" s="25">
        <v>795</v>
      </c>
      <c r="C275" s="137"/>
      <c r="D275" s="68"/>
      <c r="E275" s="77"/>
      <c r="F275" s="68"/>
      <c r="G275" s="68"/>
      <c r="H275" s="68"/>
      <c r="I275" s="77"/>
      <c r="J275" s="137"/>
      <c r="K275" s="137"/>
      <c r="L275" s="137"/>
      <c r="M275" s="137"/>
      <c r="N275" s="137"/>
      <c r="O275" s="137"/>
      <c r="P275" s="47">
        <v>0</v>
      </c>
      <c r="Q275" s="145"/>
      <c r="R275" s="75"/>
      <c r="S275" s="75"/>
      <c r="T275" s="140"/>
    </row>
    <row r="276" spans="1:20">
      <c r="A276" s="57">
        <v>43516</v>
      </c>
      <c r="B276" s="25">
        <v>1233</v>
      </c>
      <c r="C276" s="137"/>
      <c r="D276" s="137"/>
      <c r="E276" s="137"/>
      <c r="F276" s="137"/>
      <c r="G276" s="137"/>
      <c r="H276" s="137"/>
      <c r="I276" s="137"/>
      <c r="J276" s="137"/>
      <c r="K276" s="137"/>
      <c r="L276" s="137"/>
      <c r="M276" s="137"/>
      <c r="N276" s="137"/>
      <c r="O276" s="137"/>
      <c r="P276" s="47">
        <v>0</v>
      </c>
      <c r="Q276" s="145"/>
      <c r="R276" s="75"/>
      <c r="S276" s="75"/>
      <c r="T276" s="140"/>
    </row>
    <row r="277" spans="1:20">
      <c r="A277" s="57">
        <v>43517</v>
      </c>
      <c r="B277" s="25">
        <v>1010</v>
      </c>
      <c r="C277" s="137"/>
      <c r="D277" s="137"/>
      <c r="E277" s="137"/>
      <c r="F277" s="137"/>
      <c r="G277" s="137"/>
      <c r="H277" s="137"/>
      <c r="I277" s="137"/>
      <c r="J277" s="137"/>
      <c r="K277" s="137"/>
      <c r="L277" s="137"/>
      <c r="M277" s="137"/>
      <c r="N277" s="137"/>
      <c r="O277" s="137"/>
      <c r="P277" s="47">
        <v>0</v>
      </c>
      <c r="Q277" s="145"/>
      <c r="R277" s="75"/>
      <c r="S277" s="75"/>
      <c r="T277" s="140"/>
    </row>
    <row r="278" spans="1:20">
      <c r="A278" s="57">
        <v>43518</v>
      </c>
      <c r="B278" s="25">
        <v>992</v>
      </c>
      <c r="C278" s="137"/>
      <c r="D278" s="137"/>
      <c r="E278" s="137"/>
      <c r="F278" s="137"/>
      <c r="G278" s="137"/>
      <c r="H278" s="137"/>
      <c r="I278" s="137"/>
      <c r="J278" s="137"/>
      <c r="K278" s="137"/>
      <c r="L278" s="137"/>
      <c r="M278" s="137"/>
      <c r="N278" s="137"/>
      <c r="O278" s="137"/>
      <c r="P278" s="47">
        <v>5</v>
      </c>
      <c r="Q278" s="145"/>
      <c r="R278" s="75"/>
      <c r="S278" s="75"/>
      <c r="T278" s="140"/>
    </row>
    <row r="279" spans="1:20">
      <c r="A279" s="57">
        <v>43519</v>
      </c>
      <c r="B279" s="25">
        <v>911</v>
      </c>
      <c r="C279" s="137"/>
      <c r="D279" s="137"/>
      <c r="E279" s="137"/>
      <c r="F279" s="137"/>
      <c r="G279" s="137"/>
      <c r="H279" s="137"/>
      <c r="I279" s="137"/>
      <c r="J279" s="137"/>
      <c r="K279" s="137"/>
      <c r="L279" s="137"/>
      <c r="M279" s="137"/>
      <c r="N279" s="137"/>
      <c r="O279" s="137"/>
      <c r="P279" s="47">
        <v>9</v>
      </c>
      <c r="Q279" s="145"/>
      <c r="R279" s="75"/>
      <c r="S279" s="75"/>
      <c r="T279" s="140"/>
    </row>
    <row r="280" spans="1:20">
      <c r="A280" s="57">
        <v>43520</v>
      </c>
      <c r="B280" s="25">
        <v>1381</v>
      </c>
      <c r="C280" s="137"/>
      <c r="D280" s="137"/>
      <c r="E280" s="137"/>
      <c r="F280" s="137"/>
      <c r="G280" s="137"/>
      <c r="H280" s="137"/>
      <c r="I280" s="137"/>
      <c r="J280" s="137"/>
      <c r="K280" s="137"/>
      <c r="L280" s="137"/>
      <c r="M280" s="137"/>
      <c r="N280" s="137"/>
      <c r="O280" s="137"/>
      <c r="P280" s="47">
        <v>10</v>
      </c>
      <c r="Q280" s="145"/>
      <c r="R280" s="75"/>
      <c r="S280" s="75"/>
      <c r="T280" s="140"/>
    </row>
    <row r="281" spans="1:20">
      <c r="A281" s="57">
        <v>43521</v>
      </c>
      <c r="B281" s="25">
        <v>965</v>
      </c>
      <c r="C281" s="137"/>
      <c r="D281" s="137"/>
      <c r="E281" s="137"/>
      <c r="F281" s="137"/>
      <c r="G281" s="137"/>
      <c r="H281" s="137"/>
      <c r="I281" s="137"/>
      <c r="J281" s="137"/>
      <c r="K281" s="137"/>
      <c r="L281" s="137"/>
      <c r="M281" s="137"/>
      <c r="N281" s="137"/>
      <c r="O281" s="137"/>
      <c r="P281" s="47">
        <v>3</v>
      </c>
      <c r="Q281" s="145"/>
      <c r="R281" s="75"/>
      <c r="S281" s="75"/>
      <c r="T281" s="140"/>
    </row>
    <row r="282" spans="1:20">
      <c r="A282" s="57">
        <v>43522</v>
      </c>
      <c r="B282" s="25">
        <v>1055</v>
      </c>
      <c r="C282" s="21">
        <v>0.43</v>
      </c>
      <c r="D282" s="25">
        <v>1</v>
      </c>
      <c r="E282" s="24">
        <v>7.3</v>
      </c>
      <c r="F282" s="25" t="s">
        <v>42</v>
      </c>
      <c r="G282" s="25">
        <v>5</v>
      </c>
      <c r="H282" s="25" t="s">
        <v>53</v>
      </c>
      <c r="I282" s="24">
        <v>6.1</v>
      </c>
      <c r="J282" s="21">
        <v>0.15</v>
      </c>
      <c r="K282" s="21">
        <v>2.11</v>
      </c>
      <c r="L282" s="21">
        <v>6.44</v>
      </c>
      <c r="M282" s="21">
        <v>1.06</v>
      </c>
      <c r="N282" s="21">
        <v>0.16</v>
      </c>
      <c r="O282" s="21">
        <v>5.28</v>
      </c>
      <c r="P282" s="47">
        <v>1</v>
      </c>
      <c r="Q282" s="145">
        <v>0.41666666666666669</v>
      </c>
      <c r="R282" s="75">
        <v>43532</v>
      </c>
      <c r="S282" s="75">
        <v>43532</v>
      </c>
      <c r="T282" s="140"/>
    </row>
    <row r="283" spans="1:20" ht="15" customHeight="1">
      <c r="A283" s="57">
        <v>43523</v>
      </c>
      <c r="B283" s="25">
        <v>1153</v>
      </c>
      <c r="C283" s="137"/>
      <c r="D283" s="137"/>
      <c r="E283" s="137"/>
      <c r="F283" s="137"/>
      <c r="G283" s="137"/>
      <c r="H283" s="137"/>
      <c r="I283" s="137"/>
      <c r="J283" s="137"/>
      <c r="K283" s="137"/>
      <c r="L283" s="137"/>
      <c r="M283" s="137"/>
      <c r="N283" s="137"/>
      <c r="O283" s="137"/>
      <c r="P283" s="47">
        <v>0</v>
      </c>
      <c r="Q283" s="145"/>
      <c r="R283" s="75"/>
      <c r="S283" s="75"/>
      <c r="T283" s="140"/>
    </row>
    <row r="284" spans="1:20">
      <c r="A284" s="57">
        <v>43524</v>
      </c>
      <c r="B284" s="25">
        <v>948</v>
      </c>
      <c r="C284" s="137"/>
      <c r="D284" s="137"/>
      <c r="E284" s="137"/>
      <c r="F284" s="137"/>
      <c r="G284" s="137"/>
      <c r="H284" s="137"/>
      <c r="I284" s="137"/>
      <c r="J284" s="137"/>
      <c r="K284" s="137"/>
      <c r="L284" s="137"/>
      <c r="M284" s="137"/>
      <c r="N284" s="137"/>
      <c r="O284" s="137"/>
      <c r="P284" s="47">
        <v>0</v>
      </c>
      <c r="Q284" s="145"/>
      <c r="R284" s="75"/>
      <c r="S284" s="75"/>
      <c r="T284" s="140"/>
    </row>
    <row r="285" spans="1:20">
      <c r="A285" s="57">
        <v>43525</v>
      </c>
      <c r="B285" s="25">
        <v>548</v>
      </c>
      <c r="C285" s="137"/>
      <c r="D285" s="137"/>
      <c r="E285" s="137"/>
      <c r="F285" s="137"/>
      <c r="G285" s="137"/>
      <c r="H285" s="137"/>
      <c r="I285" s="137"/>
      <c r="J285" s="137"/>
      <c r="K285" s="137"/>
      <c r="L285" s="137"/>
      <c r="M285" s="137"/>
      <c r="N285" s="137"/>
      <c r="O285" s="137"/>
      <c r="P285" s="47">
        <v>0</v>
      </c>
      <c r="Q285" s="145"/>
      <c r="R285" s="75"/>
      <c r="S285" s="75"/>
      <c r="T285" s="140"/>
    </row>
    <row r="286" spans="1:20">
      <c r="A286" s="57">
        <v>43526</v>
      </c>
      <c r="B286" s="25">
        <v>1509</v>
      </c>
      <c r="C286" s="137"/>
      <c r="D286" s="137"/>
      <c r="E286" s="137"/>
      <c r="F286" s="137"/>
      <c r="G286" s="137"/>
      <c r="H286" s="137"/>
      <c r="I286" s="137"/>
      <c r="J286" s="137"/>
      <c r="K286" s="137"/>
      <c r="L286" s="137"/>
      <c r="M286" s="137"/>
      <c r="N286" s="137"/>
      <c r="O286" s="137"/>
      <c r="P286" s="47">
        <v>1</v>
      </c>
      <c r="Q286" s="145"/>
      <c r="R286" s="75"/>
      <c r="S286" s="75"/>
      <c r="T286" s="140"/>
    </row>
    <row r="287" spans="1:20">
      <c r="A287" s="57">
        <v>43527</v>
      </c>
      <c r="B287" s="25">
        <v>983</v>
      </c>
      <c r="C287" s="137"/>
      <c r="D287" s="137"/>
      <c r="E287" s="137"/>
      <c r="F287" s="137"/>
      <c r="G287" s="137"/>
      <c r="H287" s="137"/>
      <c r="I287" s="137"/>
      <c r="J287" s="137"/>
      <c r="K287" s="137"/>
      <c r="L287" s="137"/>
      <c r="M287" s="137"/>
      <c r="N287" s="137"/>
      <c r="O287" s="137"/>
      <c r="P287" s="47">
        <v>8</v>
      </c>
      <c r="Q287" s="145"/>
      <c r="R287" s="75"/>
      <c r="S287" s="75"/>
      <c r="T287" s="140"/>
    </row>
    <row r="288" spans="1:20">
      <c r="A288" s="57">
        <v>43528</v>
      </c>
      <c r="B288" s="25">
        <v>1344</v>
      </c>
      <c r="C288" s="137"/>
      <c r="D288" s="137"/>
      <c r="E288" s="137"/>
      <c r="F288" s="137"/>
      <c r="G288" s="137"/>
      <c r="H288" s="137"/>
      <c r="I288" s="137"/>
      <c r="J288" s="137"/>
      <c r="K288" s="137"/>
      <c r="L288" s="137"/>
      <c r="M288" s="137"/>
      <c r="N288" s="137"/>
      <c r="O288" s="137"/>
      <c r="P288" s="47">
        <v>1</v>
      </c>
      <c r="Q288" s="145"/>
      <c r="R288" s="75"/>
      <c r="S288" s="75"/>
      <c r="T288" s="140"/>
    </row>
    <row r="289" spans="1:20">
      <c r="A289" s="57">
        <v>43529</v>
      </c>
      <c r="B289" s="25">
        <v>1009</v>
      </c>
      <c r="C289" s="137"/>
      <c r="D289" s="68"/>
      <c r="E289" s="77"/>
      <c r="F289" s="68"/>
      <c r="G289" s="68"/>
      <c r="H289" s="68"/>
      <c r="I289" s="88"/>
      <c r="J289" s="102"/>
      <c r="K289" s="137"/>
      <c r="L289" s="137"/>
      <c r="M289" s="137"/>
      <c r="N289" s="137"/>
      <c r="O289" s="137"/>
      <c r="P289" s="47">
        <v>0</v>
      </c>
      <c r="Q289" s="145"/>
      <c r="R289" s="75"/>
      <c r="S289" s="75"/>
      <c r="T289" s="140"/>
    </row>
    <row r="290" spans="1:20">
      <c r="A290" s="57">
        <v>43530</v>
      </c>
      <c r="B290" s="25">
        <v>1060</v>
      </c>
      <c r="C290" s="137"/>
      <c r="D290" s="68"/>
      <c r="E290" s="77"/>
      <c r="F290" s="68"/>
      <c r="G290" s="68"/>
      <c r="H290" s="68"/>
      <c r="I290" s="118"/>
      <c r="J290" s="119"/>
      <c r="K290" s="137"/>
      <c r="L290" s="137"/>
      <c r="M290" s="137"/>
      <c r="N290" s="137"/>
      <c r="O290" s="137"/>
      <c r="P290" s="47">
        <v>2</v>
      </c>
      <c r="Q290" s="145"/>
      <c r="R290" s="75"/>
      <c r="S290" s="75"/>
      <c r="T290" s="140"/>
    </row>
    <row r="291" spans="1:20">
      <c r="A291" s="57">
        <v>43531</v>
      </c>
      <c r="B291" s="25">
        <v>1111</v>
      </c>
      <c r="C291" s="137"/>
      <c r="D291" s="68"/>
      <c r="E291" s="77"/>
      <c r="F291" s="68"/>
      <c r="G291" s="68"/>
      <c r="H291" s="68"/>
      <c r="I291" s="118"/>
      <c r="J291" s="119"/>
      <c r="K291" s="137"/>
      <c r="L291" s="137"/>
      <c r="M291" s="137"/>
      <c r="N291" s="137"/>
      <c r="O291" s="137"/>
      <c r="P291" s="47">
        <v>0</v>
      </c>
      <c r="Q291" s="145"/>
      <c r="R291" s="75"/>
      <c r="S291" s="75"/>
      <c r="T291" s="140"/>
    </row>
    <row r="292" spans="1:20" ht="14.45" customHeight="1">
      <c r="A292" s="57">
        <v>43532</v>
      </c>
      <c r="B292" s="25">
        <v>952</v>
      </c>
      <c r="C292" s="137"/>
      <c r="D292" s="68"/>
      <c r="E292" s="77"/>
      <c r="F292" s="68"/>
      <c r="G292" s="68"/>
      <c r="H292" s="68"/>
      <c r="I292" s="118"/>
      <c r="J292" s="119"/>
      <c r="K292" s="137"/>
      <c r="L292" s="137"/>
      <c r="M292" s="137"/>
      <c r="N292" s="137"/>
      <c r="O292" s="137"/>
      <c r="P292" s="47">
        <v>8</v>
      </c>
      <c r="Q292" s="145"/>
      <c r="R292" s="75"/>
      <c r="S292" s="75"/>
      <c r="T292" s="140"/>
    </row>
    <row r="293" spans="1:20" ht="14.45" customHeight="1">
      <c r="A293" s="57">
        <v>43533</v>
      </c>
      <c r="B293" s="25">
        <v>1361</v>
      </c>
      <c r="C293" s="137"/>
      <c r="D293" s="68"/>
      <c r="E293" s="77"/>
      <c r="F293" s="68"/>
      <c r="G293" s="68"/>
      <c r="H293" s="68"/>
      <c r="I293" s="118"/>
      <c r="J293" s="119"/>
      <c r="K293" s="137"/>
      <c r="L293" s="137"/>
      <c r="M293" s="137"/>
      <c r="N293" s="137"/>
      <c r="O293" s="137"/>
      <c r="P293" s="47">
        <v>0</v>
      </c>
      <c r="Q293" s="145"/>
      <c r="R293" s="75"/>
      <c r="S293" s="75"/>
      <c r="T293" s="140"/>
    </row>
    <row r="294" spans="1:20" ht="14.45" customHeight="1">
      <c r="A294" s="57">
        <v>43534</v>
      </c>
      <c r="B294" s="25">
        <v>959</v>
      </c>
      <c r="C294" s="137"/>
      <c r="D294" s="68"/>
      <c r="E294" s="77"/>
      <c r="F294" s="68"/>
      <c r="G294" s="68"/>
      <c r="H294" s="68"/>
      <c r="I294" s="118"/>
      <c r="J294" s="119"/>
      <c r="K294" s="137"/>
      <c r="L294" s="137"/>
      <c r="M294" s="137"/>
      <c r="N294" s="137"/>
      <c r="O294" s="137"/>
      <c r="P294" s="47">
        <v>0</v>
      </c>
      <c r="Q294" s="145"/>
      <c r="R294" s="75"/>
      <c r="S294" s="75"/>
      <c r="T294" s="140"/>
    </row>
    <row r="295" spans="1:20" ht="14.45" customHeight="1">
      <c r="A295" s="57">
        <v>43535</v>
      </c>
      <c r="B295" s="25">
        <v>959</v>
      </c>
      <c r="C295" s="137"/>
      <c r="D295" s="68"/>
      <c r="E295" s="77"/>
      <c r="F295" s="68"/>
      <c r="G295" s="68"/>
      <c r="H295" s="68"/>
      <c r="I295" s="118"/>
      <c r="J295" s="119"/>
      <c r="K295" s="137"/>
      <c r="L295" s="137"/>
      <c r="M295" s="137"/>
      <c r="N295" s="137"/>
      <c r="O295" s="137"/>
      <c r="P295" s="47">
        <v>0</v>
      </c>
      <c r="Q295" s="145"/>
      <c r="R295" s="75"/>
      <c r="S295" s="75"/>
      <c r="T295" s="140"/>
    </row>
    <row r="296" spans="1:20" ht="14.45" customHeight="1">
      <c r="A296" s="57">
        <v>43536</v>
      </c>
      <c r="B296" s="25">
        <v>1285</v>
      </c>
      <c r="C296" s="21">
        <v>49</v>
      </c>
      <c r="D296" s="25">
        <v>1</v>
      </c>
      <c r="E296" s="24">
        <v>7.1</v>
      </c>
      <c r="F296" s="25">
        <v>2</v>
      </c>
      <c r="G296" s="25">
        <v>6</v>
      </c>
      <c r="H296" s="25">
        <v>2</v>
      </c>
      <c r="I296" s="21">
        <v>5.9</v>
      </c>
      <c r="J296" s="21">
        <v>0.11</v>
      </c>
      <c r="K296" s="21">
        <v>2.57</v>
      </c>
      <c r="L296" s="21">
        <v>7.58</v>
      </c>
      <c r="M296" s="21">
        <v>1.29</v>
      </c>
      <c r="N296" s="21">
        <v>0.14000000000000001</v>
      </c>
      <c r="O296" s="21">
        <v>7.71</v>
      </c>
      <c r="P296" s="47">
        <v>0</v>
      </c>
      <c r="Q296" s="145">
        <v>0.36458333333333331</v>
      </c>
      <c r="R296" s="75">
        <v>43536</v>
      </c>
      <c r="S296" s="75">
        <v>43536</v>
      </c>
      <c r="T296" s="140"/>
    </row>
    <row r="297" spans="1:20" ht="14.45" customHeight="1">
      <c r="A297" s="57">
        <v>43537</v>
      </c>
      <c r="B297" s="25">
        <v>1058</v>
      </c>
      <c r="C297" s="137"/>
      <c r="D297" s="68"/>
      <c r="E297" s="77"/>
      <c r="F297" s="68"/>
      <c r="G297" s="68"/>
      <c r="H297" s="68"/>
      <c r="I297" s="118"/>
      <c r="J297" s="119"/>
      <c r="K297" s="137"/>
      <c r="L297" s="137"/>
      <c r="M297" s="137"/>
      <c r="N297" s="137"/>
      <c r="O297" s="137"/>
      <c r="P297" s="47">
        <v>0</v>
      </c>
      <c r="Q297" s="145"/>
      <c r="R297" s="75"/>
      <c r="S297" s="75"/>
      <c r="T297" s="140"/>
    </row>
    <row r="298" spans="1:20" ht="15" customHeight="1">
      <c r="A298" s="57">
        <v>43538</v>
      </c>
      <c r="B298" s="25">
        <v>1044</v>
      </c>
      <c r="C298" s="137"/>
      <c r="D298" s="68"/>
      <c r="E298" s="77"/>
      <c r="F298" s="68"/>
      <c r="G298" s="68"/>
      <c r="H298" s="68"/>
      <c r="I298" s="118"/>
      <c r="J298" s="119"/>
      <c r="K298" s="137"/>
      <c r="L298" s="137"/>
      <c r="M298" s="137"/>
      <c r="N298" s="137"/>
      <c r="O298" s="137"/>
      <c r="P298" s="47">
        <v>0</v>
      </c>
      <c r="Q298" s="145"/>
      <c r="R298" s="75"/>
      <c r="S298" s="75"/>
      <c r="T298" s="140"/>
    </row>
    <row r="299" spans="1:20" ht="14.45" customHeight="1">
      <c r="A299" s="57">
        <v>43539</v>
      </c>
      <c r="B299" s="25">
        <v>1076</v>
      </c>
      <c r="C299" s="137"/>
      <c r="D299" s="68"/>
      <c r="E299" s="77"/>
      <c r="F299" s="68"/>
      <c r="G299" s="68"/>
      <c r="H299" s="68"/>
      <c r="I299" s="118"/>
      <c r="J299" s="119"/>
      <c r="K299" s="137"/>
      <c r="L299" s="137"/>
      <c r="M299" s="137"/>
      <c r="N299" s="137"/>
      <c r="O299" s="137"/>
      <c r="P299" s="47">
        <v>3</v>
      </c>
      <c r="Q299" s="145"/>
      <c r="R299" s="75"/>
      <c r="S299" s="75"/>
      <c r="T299" s="140"/>
    </row>
    <row r="300" spans="1:20" ht="14.45" customHeight="1">
      <c r="A300" s="57">
        <v>43540</v>
      </c>
      <c r="B300" s="25">
        <v>892</v>
      </c>
      <c r="C300" s="137"/>
      <c r="D300" s="68"/>
      <c r="E300" s="77"/>
      <c r="F300" s="68"/>
      <c r="G300" s="68"/>
      <c r="H300" s="68"/>
      <c r="I300" s="118"/>
      <c r="J300" s="119"/>
      <c r="K300" s="137"/>
      <c r="L300" s="137"/>
      <c r="M300" s="137"/>
      <c r="N300" s="137"/>
      <c r="O300" s="137"/>
      <c r="P300" s="47">
        <v>19</v>
      </c>
      <c r="Q300" s="145"/>
      <c r="R300" s="75"/>
      <c r="S300" s="75"/>
      <c r="T300" s="140"/>
    </row>
    <row r="301" spans="1:20" ht="14.45" customHeight="1">
      <c r="A301" s="57">
        <v>43541</v>
      </c>
      <c r="B301" s="25">
        <v>1148</v>
      </c>
      <c r="C301" s="137"/>
      <c r="D301" s="68"/>
      <c r="E301" s="77"/>
      <c r="F301" s="68"/>
      <c r="G301" s="68"/>
      <c r="H301" s="68"/>
      <c r="I301" s="118"/>
      <c r="J301" s="119"/>
      <c r="K301" s="137"/>
      <c r="L301" s="137"/>
      <c r="M301" s="137"/>
      <c r="N301" s="137"/>
      <c r="O301" s="137"/>
      <c r="P301" s="47">
        <v>23</v>
      </c>
      <c r="Q301" s="145"/>
      <c r="R301" s="75"/>
      <c r="S301" s="75"/>
      <c r="T301" s="140"/>
    </row>
    <row r="302" spans="1:20" ht="14.45" customHeight="1">
      <c r="A302" s="57">
        <v>43542</v>
      </c>
      <c r="B302" s="25">
        <v>1006</v>
      </c>
      <c r="C302" s="137"/>
      <c r="D302" s="68"/>
      <c r="E302" s="77"/>
      <c r="F302" s="68"/>
      <c r="G302" s="68"/>
      <c r="H302" s="68"/>
      <c r="I302" s="118"/>
      <c r="J302" s="119"/>
      <c r="K302" s="137"/>
      <c r="L302" s="137"/>
      <c r="M302" s="137"/>
      <c r="N302" s="137"/>
      <c r="O302" s="137"/>
      <c r="P302" s="47">
        <v>9</v>
      </c>
      <c r="Q302" s="145"/>
      <c r="R302" s="75"/>
      <c r="S302" s="75"/>
      <c r="T302" s="140"/>
    </row>
    <row r="303" spans="1:20" ht="14.45" customHeight="1">
      <c r="A303" s="57">
        <v>43543</v>
      </c>
      <c r="B303" s="25">
        <v>1313</v>
      </c>
      <c r="C303" s="137"/>
      <c r="D303" s="68"/>
      <c r="E303" s="77"/>
      <c r="F303" s="68"/>
      <c r="G303" s="68"/>
      <c r="H303" s="68"/>
      <c r="I303" s="88"/>
      <c r="J303" s="102"/>
      <c r="K303" s="137"/>
      <c r="L303" s="137"/>
      <c r="M303" s="137"/>
      <c r="N303" s="137"/>
      <c r="O303" s="137"/>
      <c r="P303" s="47">
        <v>0</v>
      </c>
      <c r="Q303" s="145"/>
      <c r="R303" s="75"/>
      <c r="S303" s="75"/>
      <c r="T303" s="140"/>
    </row>
    <row r="304" spans="1:20" ht="14.45" customHeight="1">
      <c r="A304" s="57">
        <v>43544</v>
      </c>
      <c r="B304" s="25">
        <v>1309</v>
      </c>
      <c r="C304" s="137"/>
      <c r="D304" s="137"/>
      <c r="E304" s="137"/>
      <c r="F304" s="137"/>
      <c r="G304" s="137"/>
      <c r="H304" s="137"/>
      <c r="I304" s="137"/>
      <c r="J304" s="137"/>
      <c r="K304" s="137"/>
      <c r="L304" s="137"/>
      <c r="M304" s="137"/>
      <c r="N304" s="137"/>
      <c r="O304" s="137"/>
      <c r="P304" s="47">
        <v>0</v>
      </c>
      <c r="Q304" s="145"/>
      <c r="R304" s="75"/>
      <c r="S304" s="75"/>
      <c r="T304" s="140"/>
    </row>
    <row r="305" spans="1:20">
      <c r="A305" s="57">
        <v>43545</v>
      </c>
      <c r="B305" s="25">
        <v>1000</v>
      </c>
      <c r="C305" s="137"/>
      <c r="D305" s="137"/>
      <c r="E305" s="137"/>
      <c r="F305" s="137"/>
      <c r="G305" s="137"/>
      <c r="H305" s="137"/>
      <c r="I305" s="137"/>
      <c r="J305" s="137"/>
      <c r="K305" s="137"/>
      <c r="L305" s="137"/>
      <c r="M305" s="137"/>
      <c r="N305" s="137"/>
      <c r="O305" s="137"/>
      <c r="P305" s="47">
        <v>0</v>
      </c>
      <c r="Q305" s="145"/>
      <c r="R305" s="75"/>
      <c r="S305" s="75"/>
      <c r="T305" s="140"/>
    </row>
    <row r="306" spans="1:20">
      <c r="A306" s="57">
        <v>43546</v>
      </c>
      <c r="B306" s="25">
        <v>967</v>
      </c>
      <c r="C306" s="137"/>
      <c r="D306" s="137"/>
      <c r="E306" s="137"/>
      <c r="F306" s="137"/>
      <c r="G306" s="137"/>
      <c r="H306" s="137"/>
      <c r="I306" s="137"/>
      <c r="J306" s="137"/>
      <c r="K306" s="137"/>
      <c r="L306" s="137"/>
      <c r="M306" s="137"/>
      <c r="N306" s="137"/>
      <c r="O306" s="137"/>
      <c r="P306" s="47">
        <v>0</v>
      </c>
      <c r="Q306" s="145"/>
      <c r="R306" s="75"/>
      <c r="S306" s="75"/>
      <c r="T306" s="140"/>
    </row>
    <row r="307" spans="1:20">
      <c r="A307" s="57">
        <v>43547</v>
      </c>
      <c r="B307" s="25">
        <v>1497</v>
      </c>
      <c r="C307" s="137"/>
      <c r="D307" s="137"/>
      <c r="E307" s="137"/>
      <c r="F307" s="137"/>
      <c r="G307" s="137"/>
      <c r="H307" s="137"/>
      <c r="I307" s="137"/>
      <c r="J307" s="137"/>
      <c r="K307" s="137"/>
      <c r="L307" s="137"/>
      <c r="M307" s="137"/>
      <c r="N307" s="137"/>
      <c r="O307" s="137"/>
      <c r="P307" s="47">
        <v>1</v>
      </c>
      <c r="Q307" s="145"/>
      <c r="R307" s="75"/>
      <c r="S307" s="75"/>
      <c r="T307" s="140"/>
    </row>
    <row r="308" spans="1:20">
      <c r="A308" s="57">
        <v>43548</v>
      </c>
      <c r="B308" s="25">
        <v>1273</v>
      </c>
      <c r="C308" s="137"/>
      <c r="D308" s="137"/>
      <c r="E308" s="137"/>
      <c r="F308" s="137"/>
      <c r="G308" s="137"/>
      <c r="H308" s="137"/>
      <c r="I308" s="137"/>
      <c r="J308" s="137"/>
      <c r="K308" s="137"/>
      <c r="L308" s="137"/>
      <c r="M308" s="137"/>
      <c r="N308" s="137"/>
      <c r="O308" s="137"/>
      <c r="P308" s="47">
        <v>0</v>
      </c>
      <c r="Q308" s="145"/>
      <c r="R308" s="75"/>
      <c r="S308" s="75"/>
      <c r="T308" s="140"/>
    </row>
    <row r="309" spans="1:20">
      <c r="A309" s="57">
        <v>43549</v>
      </c>
      <c r="B309" s="25">
        <v>872</v>
      </c>
      <c r="C309" s="137"/>
      <c r="D309" s="137"/>
      <c r="E309" s="137"/>
      <c r="F309" s="137"/>
      <c r="G309" s="137"/>
      <c r="H309" s="137"/>
      <c r="I309" s="137"/>
      <c r="J309" s="137"/>
      <c r="K309" s="137"/>
      <c r="L309" s="137"/>
      <c r="M309" s="137"/>
      <c r="N309" s="137"/>
      <c r="O309" s="137"/>
      <c r="P309" s="47">
        <v>0</v>
      </c>
      <c r="Q309" s="145"/>
      <c r="R309" s="75"/>
      <c r="S309" s="75"/>
      <c r="T309" s="140"/>
    </row>
    <row r="310" spans="1:20">
      <c r="A310" s="57">
        <v>43550</v>
      </c>
      <c r="B310" s="25">
        <v>1235</v>
      </c>
      <c r="C310" s="21">
        <v>0.34</v>
      </c>
      <c r="D310" s="25">
        <v>1</v>
      </c>
      <c r="E310" s="24">
        <v>7.1</v>
      </c>
      <c r="F310" s="25">
        <v>1</v>
      </c>
      <c r="G310" s="25">
        <v>5</v>
      </c>
      <c r="H310" s="25">
        <v>2</v>
      </c>
      <c r="I310" s="21">
        <v>5.7</v>
      </c>
      <c r="J310" s="21">
        <v>0.13</v>
      </c>
      <c r="K310" s="21">
        <v>2.4700000000000002</v>
      </c>
      <c r="L310" s="21">
        <v>7.04</v>
      </c>
      <c r="M310" s="21">
        <v>1.24</v>
      </c>
      <c r="N310" s="21">
        <v>0.16</v>
      </c>
      <c r="O310" s="21">
        <v>6.18</v>
      </c>
      <c r="P310" s="47">
        <v>0</v>
      </c>
      <c r="Q310" s="147">
        <v>0.65625</v>
      </c>
      <c r="R310" s="75">
        <v>43567</v>
      </c>
      <c r="S310" s="75">
        <v>43567</v>
      </c>
      <c r="T310" s="140"/>
    </row>
    <row r="311" spans="1:20" ht="15" customHeight="1">
      <c r="A311" s="57">
        <v>43551</v>
      </c>
      <c r="B311" s="25">
        <v>1183</v>
      </c>
      <c r="C311" s="137"/>
      <c r="D311" s="137"/>
      <c r="E311" s="137"/>
      <c r="F311" s="137"/>
      <c r="G311" s="137"/>
      <c r="H311" s="137"/>
      <c r="I311" s="137"/>
      <c r="J311" s="137"/>
      <c r="K311" s="137"/>
      <c r="L311" s="137"/>
      <c r="M311" s="137"/>
      <c r="N311" s="137"/>
      <c r="O311" s="137"/>
      <c r="P311" s="47">
        <v>12</v>
      </c>
      <c r="Q311" s="145"/>
      <c r="R311" s="75"/>
      <c r="S311" s="75"/>
      <c r="T311" s="140"/>
    </row>
    <row r="312" spans="1:20">
      <c r="A312" s="57">
        <v>43552</v>
      </c>
      <c r="B312" s="25">
        <v>1055</v>
      </c>
      <c r="C312" s="137"/>
      <c r="D312" s="137"/>
      <c r="E312" s="137"/>
      <c r="F312" s="137"/>
      <c r="G312" s="137"/>
      <c r="H312" s="137"/>
      <c r="I312" s="137"/>
      <c r="J312" s="137"/>
      <c r="K312" s="137"/>
      <c r="L312" s="137"/>
      <c r="M312" s="137"/>
      <c r="N312" s="137"/>
      <c r="O312" s="137"/>
      <c r="P312" s="47">
        <v>9</v>
      </c>
      <c r="Q312" s="145"/>
      <c r="R312" s="75"/>
      <c r="S312" s="75"/>
      <c r="T312" s="140"/>
    </row>
    <row r="313" spans="1:20">
      <c r="A313" s="57">
        <v>43553</v>
      </c>
      <c r="B313" s="25">
        <v>1291</v>
      </c>
      <c r="C313" s="137"/>
      <c r="D313" s="137"/>
      <c r="E313" s="137"/>
      <c r="F313" s="137"/>
      <c r="G313" s="137"/>
      <c r="H313" s="137"/>
      <c r="I313" s="137"/>
      <c r="J313" s="137"/>
      <c r="K313" s="137"/>
      <c r="L313" s="137"/>
      <c r="M313" s="137"/>
      <c r="N313" s="137"/>
      <c r="O313" s="137"/>
      <c r="P313" s="47">
        <v>2</v>
      </c>
      <c r="Q313" s="145"/>
      <c r="R313" s="75"/>
      <c r="S313" s="75"/>
      <c r="T313" s="140"/>
    </row>
    <row r="314" spans="1:20">
      <c r="A314" s="57">
        <v>43554</v>
      </c>
      <c r="B314" s="25">
        <v>1147</v>
      </c>
      <c r="C314" s="137"/>
      <c r="D314" s="137"/>
      <c r="E314" s="137"/>
      <c r="F314" s="137"/>
      <c r="G314" s="137"/>
      <c r="H314" s="137"/>
      <c r="I314" s="137"/>
      <c r="J314" s="137"/>
      <c r="K314" s="137"/>
      <c r="L314" s="137"/>
      <c r="M314" s="137"/>
      <c r="N314" s="137"/>
      <c r="O314" s="137"/>
      <c r="P314" s="47">
        <v>1</v>
      </c>
      <c r="Q314" s="145"/>
      <c r="R314" s="75"/>
      <c r="S314" s="75"/>
      <c r="T314" s="140"/>
    </row>
    <row r="315" spans="1:20">
      <c r="A315" s="57">
        <v>43555</v>
      </c>
      <c r="B315" s="25">
        <v>1112</v>
      </c>
      <c r="C315" s="137"/>
      <c r="D315" s="137"/>
      <c r="E315" s="137"/>
      <c r="F315" s="137"/>
      <c r="G315" s="137"/>
      <c r="H315" s="137"/>
      <c r="I315" s="137"/>
      <c r="J315" s="137"/>
      <c r="K315" s="137"/>
      <c r="L315" s="137"/>
      <c r="M315" s="137"/>
      <c r="N315" s="137"/>
      <c r="O315" s="137"/>
      <c r="P315" s="47">
        <v>2</v>
      </c>
      <c r="Q315" s="145"/>
      <c r="R315" s="75"/>
      <c r="S315" s="75"/>
      <c r="T315" s="140"/>
    </row>
    <row r="316" spans="1:20">
      <c r="A316" s="57">
        <v>43556</v>
      </c>
      <c r="B316" s="25">
        <v>575</v>
      </c>
      <c r="C316" s="137"/>
      <c r="D316" s="137"/>
      <c r="E316" s="137"/>
      <c r="F316" s="137"/>
      <c r="G316" s="137"/>
      <c r="H316" s="137"/>
      <c r="I316" s="137"/>
      <c r="J316" s="137"/>
      <c r="K316" s="137"/>
      <c r="L316" s="137"/>
      <c r="M316" s="137"/>
      <c r="N316" s="137"/>
      <c r="O316" s="137"/>
      <c r="P316" s="47">
        <v>0</v>
      </c>
      <c r="Q316" s="145"/>
      <c r="R316" s="75"/>
      <c r="S316" s="75"/>
      <c r="T316" s="140"/>
    </row>
    <row r="317" spans="1:20">
      <c r="A317" s="57">
        <v>43557</v>
      </c>
      <c r="B317" s="25">
        <v>1621</v>
      </c>
      <c r="C317" s="137"/>
      <c r="D317" s="137"/>
      <c r="E317" s="137"/>
      <c r="F317" s="137"/>
      <c r="G317" s="137"/>
      <c r="H317" s="137"/>
      <c r="I317" s="137"/>
      <c r="J317" s="137"/>
      <c r="K317" s="137"/>
      <c r="L317" s="137"/>
      <c r="M317" s="137"/>
      <c r="N317" s="137"/>
      <c r="O317" s="137"/>
      <c r="P317" s="47">
        <v>1</v>
      </c>
      <c r="Q317" s="145"/>
      <c r="R317" s="75"/>
      <c r="S317" s="75"/>
      <c r="T317" s="140"/>
    </row>
    <row r="318" spans="1:20">
      <c r="A318" s="57">
        <v>43558</v>
      </c>
      <c r="B318" s="25">
        <v>1615</v>
      </c>
      <c r="C318" s="137"/>
      <c r="D318" s="68"/>
      <c r="E318" s="77"/>
      <c r="F318" s="68"/>
      <c r="G318" s="68"/>
      <c r="H318" s="68"/>
      <c r="I318" s="88"/>
      <c r="J318" s="102"/>
      <c r="K318" s="137"/>
      <c r="L318" s="137"/>
      <c r="M318" s="137"/>
      <c r="N318" s="137"/>
      <c r="O318" s="137"/>
      <c r="P318" s="47">
        <v>35</v>
      </c>
      <c r="Q318" s="145"/>
      <c r="R318" s="75"/>
      <c r="S318" s="75"/>
      <c r="T318" s="140"/>
    </row>
    <row r="319" spans="1:20">
      <c r="A319" s="57">
        <v>43559</v>
      </c>
      <c r="B319" s="25">
        <v>1641</v>
      </c>
      <c r="C319" s="137"/>
      <c r="D319" s="68"/>
      <c r="E319" s="77"/>
      <c r="F319" s="68"/>
      <c r="G319" s="68"/>
      <c r="H319" s="68"/>
      <c r="I319" s="118"/>
      <c r="J319" s="119"/>
      <c r="K319" s="137"/>
      <c r="L319" s="137"/>
      <c r="M319" s="137"/>
      <c r="N319" s="137"/>
      <c r="O319" s="137"/>
      <c r="P319" s="47">
        <v>1</v>
      </c>
      <c r="Q319" s="145"/>
      <c r="R319" s="75"/>
      <c r="S319" s="75"/>
      <c r="T319" s="140"/>
    </row>
    <row r="320" spans="1:20" ht="14.45" customHeight="1">
      <c r="A320" s="57">
        <v>43560</v>
      </c>
      <c r="B320" s="25">
        <v>628</v>
      </c>
      <c r="C320" s="137"/>
      <c r="D320" s="68"/>
      <c r="E320" s="77"/>
      <c r="F320" s="68"/>
      <c r="G320" s="68"/>
      <c r="H320" s="68"/>
      <c r="I320" s="118"/>
      <c r="J320" s="119"/>
      <c r="K320" s="137"/>
      <c r="L320" s="137"/>
      <c r="M320" s="137"/>
      <c r="N320" s="137"/>
      <c r="O320" s="137"/>
      <c r="P320" s="47">
        <v>0</v>
      </c>
      <c r="Q320" s="145"/>
      <c r="R320" s="75"/>
      <c r="S320" s="75"/>
      <c r="T320" s="140"/>
    </row>
    <row r="321" spans="1:20" ht="14.45" customHeight="1">
      <c r="A321" s="57">
        <v>43561</v>
      </c>
      <c r="B321" s="25">
        <v>1709</v>
      </c>
      <c r="C321" s="137"/>
      <c r="D321" s="68"/>
      <c r="E321" s="77"/>
      <c r="F321" s="68"/>
      <c r="G321" s="68"/>
      <c r="H321" s="68"/>
      <c r="I321" s="118"/>
      <c r="J321" s="119"/>
      <c r="K321" s="137"/>
      <c r="L321" s="137"/>
      <c r="M321" s="137"/>
      <c r="N321" s="137"/>
      <c r="O321" s="137"/>
      <c r="P321" s="47">
        <v>0</v>
      </c>
      <c r="Q321" s="145"/>
      <c r="R321" s="75"/>
      <c r="S321" s="75"/>
      <c r="T321" s="140"/>
    </row>
    <row r="322" spans="1:20" ht="14.45" customHeight="1">
      <c r="A322" s="57">
        <v>43562</v>
      </c>
      <c r="B322" s="25">
        <v>968</v>
      </c>
      <c r="C322" s="137"/>
      <c r="D322" s="68"/>
      <c r="E322" s="77"/>
      <c r="F322" s="68"/>
      <c r="G322" s="68"/>
      <c r="H322" s="68"/>
      <c r="I322" s="118"/>
      <c r="J322" s="119"/>
      <c r="K322" s="137"/>
      <c r="L322" s="137"/>
      <c r="M322" s="137"/>
      <c r="N322" s="137"/>
      <c r="O322" s="137"/>
      <c r="P322" s="47">
        <v>0</v>
      </c>
      <c r="Q322" s="145"/>
      <c r="R322" s="75"/>
      <c r="S322" s="75"/>
      <c r="T322" s="140"/>
    </row>
    <row r="323" spans="1:20" ht="14.45" customHeight="1">
      <c r="A323" s="57">
        <v>43563</v>
      </c>
      <c r="B323" s="25">
        <v>1375</v>
      </c>
      <c r="C323" s="137"/>
      <c r="D323" s="68"/>
      <c r="E323" s="77"/>
      <c r="F323" s="68"/>
      <c r="G323" s="68"/>
      <c r="H323" s="68"/>
      <c r="I323" s="118"/>
      <c r="J323" s="119"/>
      <c r="K323" s="137"/>
      <c r="L323" s="137"/>
      <c r="M323" s="137"/>
      <c r="N323" s="137"/>
      <c r="O323" s="137"/>
      <c r="P323" s="47">
        <v>0</v>
      </c>
      <c r="Q323" s="145"/>
      <c r="R323" s="75"/>
      <c r="S323" s="75"/>
      <c r="T323" s="140"/>
    </row>
    <row r="324" spans="1:20" ht="14.45" customHeight="1">
      <c r="A324" s="57">
        <v>43564</v>
      </c>
      <c r="B324" s="25">
        <v>1111</v>
      </c>
      <c r="C324" s="21">
        <v>0.55000000000000004</v>
      </c>
      <c r="D324" s="25">
        <v>1</v>
      </c>
      <c r="E324" s="24">
        <v>7.1</v>
      </c>
      <c r="F324" s="25">
        <v>1</v>
      </c>
      <c r="G324" s="25">
        <v>2</v>
      </c>
      <c r="H324" s="25">
        <v>1</v>
      </c>
      <c r="I324" s="106">
        <v>4.4000000000000004</v>
      </c>
      <c r="J324" s="107">
        <v>0.13</v>
      </c>
      <c r="K324" s="21">
        <v>1.1100000000000001</v>
      </c>
      <c r="L324" s="21">
        <v>4.8899999999999997</v>
      </c>
      <c r="M324" s="21">
        <v>1.1100000000000001</v>
      </c>
      <c r="N324" s="21">
        <v>0.14000000000000001</v>
      </c>
      <c r="O324" s="21">
        <v>2.2200000000000002</v>
      </c>
      <c r="P324" s="47">
        <v>0</v>
      </c>
      <c r="Q324" s="146">
        <v>0.4548611111111111</v>
      </c>
      <c r="R324" s="75">
        <v>43585</v>
      </c>
      <c r="S324" s="75">
        <v>43585</v>
      </c>
      <c r="T324" s="140"/>
    </row>
    <row r="325" spans="1:20" ht="14.45" customHeight="1">
      <c r="A325" s="57">
        <v>43565</v>
      </c>
      <c r="B325" s="25">
        <v>1274</v>
      </c>
      <c r="C325" s="137"/>
      <c r="D325" s="68"/>
      <c r="E325" s="77"/>
      <c r="F325" s="68"/>
      <c r="G325" s="68"/>
      <c r="H325" s="68"/>
      <c r="I325" s="118"/>
      <c r="J325" s="119"/>
      <c r="K325" s="137"/>
      <c r="L325" s="137"/>
      <c r="M325" s="137"/>
      <c r="N325" s="137"/>
      <c r="O325" s="137"/>
      <c r="P325" s="47">
        <v>3</v>
      </c>
      <c r="Q325" s="145"/>
      <c r="R325" s="75"/>
      <c r="S325" s="75"/>
      <c r="T325" s="140"/>
    </row>
    <row r="326" spans="1:20" ht="15" customHeight="1">
      <c r="A326" s="57">
        <v>43566</v>
      </c>
      <c r="B326" s="25">
        <v>1074</v>
      </c>
      <c r="C326" s="137"/>
      <c r="D326" s="68"/>
      <c r="E326" s="77"/>
      <c r="F326" s="68"/>
      <c r="G326" s="68"/>
      <c r="H326" s="68"/>
      <c r="I326" s="118"/>
      <c r="J326" s="119"/>
      <c r="K326" s="137"/>
      <c r="L326" s="137"/>
      <c r="M326" s="137"/>
      <c r="N326" s="137"/>
      <c r="O326" s="137"/>
      <c r="P326" s="47">
        <v>10</v>
      </c>
      <c r="Q326" s="145"/>
      <c r="R326" s="75"/>
      <c r="S326" s="75"/>
      <c r="T326" s="140"/>
    </row>
    <row r="327" spans="1:20" ht="14.45" customHeight="1">
      <c r="A327" s="57">
        <v>43567</v>
      </c>
      <c r="B327" s="25">
        <v>1051</v>
      </c>
      <c r="C327" s="137"/>
      <c r="D327" s="68"/>
      <c r="E327" s="77"/>
      <c r="F327" s="68"/>
      <c r="G327" s="68"/>
      <c r="H327" s="68"/>
      <c r="I327" s="118"/>
      <c r="J327" s="119"/>
      <c r="K327" s="137"/>
      <c r="L327" s="137"/>
      <c r="M327" s="137"/>
      <c r="N327" s="137"/>
      <c r="O327" s="137"/>
      <c r="P327" s="47">
        <v>12</v>
      </c>
      <c r="Q327" s="145"/>
      <c r="R327" s="75"/>
      <c r="S327" s="75"/>
      <c r="T327" s="140"/>
    </row>
    <row r="328" spans="1:20" ht="14.45" customHeight="1">
      <c r="A328" s="57">
        <v>43568</v>
      </c>
      <c r="B328" s="25">
        <v>1051</v>
      </c>
      <c r="C328" s="137"/>
      <c r="D328" s="68"/>
      <c r="E328" s="77"/>
      <c r="F328" s="68"/>
      <c r="G328" s="68"/>
      <c r="H328" s="68"/>
      <c r="I328" s="118"/>
      <c r="J328" s="119"/>
      <c r="K328" s="137"/>
      <c r="L328" s="137"/>
      <c r="M328" s="137"/>
      <c r="N328" s="137"/>
      <c r="O328" s="137"/>
      <c r="P328" s="47">
        <v>5</v>
      </c>
      <c r="Q328" s="145"/>
      <c r="R328" s="75"/>
      <c r="S328" s="75"/>
      <c r="T328" s="140"/>
    </row>
    <row r="329" spans="1:20" ht="14.45" customHeight="1">
      <c r="A329" s="57">
        <v>43569</v>
      </c>
      <c r="B329" s="25">
        <v>1197</v>
      </c>
      <c r="C329" s="137"/>
      <c r="D329" s="68"/>
      <c r="E329" s="77"/>
      <c r="F329" s="68"/>
      <c r="G329" s="68"/>
      <c r="H329" s="68"/>
      <c r="I329" s="118"/>
      <c r="J329" s="119"/>
      <c r="K329" s="137"/>
      <c r="L329" s="137"/>
      <c r="M329" s="137"/>
      <c r="N329" s="137"/>
      <c r="O329" s="137"/>
      <c r="P329" s="47">
        <v>1</v>
      </c>
      <c r="Q329" s="145"/>
      <c r="R329" s="75"/>
      <c r="S329" s="75"/>
      <c r="T329" s="140"/>
    </row>
    <row r="330" spans="1:20" ht="14.45" customHeight="1">
      <c r="A330" s="57">
        <v>43570</v>
      </c>
      <c r="B330" s="25">
        <v>1460</v>
      </c>
      <c r="C330" s="137"/>
      <c r="D330" s="68"/>
      <c r="E330" s="77"/>
      <c r="F330" s="68"/>
      <c r="G330" s="68"/>
      <c r="H330" s="68"/>
      <c r="I330" s="118"/>
      <c r="J330" s="119"/>
      <c r="K330" s="137"/>
      <c r="L330" s="137"/>
      <c r="M330" s="137"/>
      <c r="N330" s="137"/>
      <c r="O330" s="137"/>
      <c r="P330" s="47">
        <v>3</v>
      </c>
      <c r="Q330" s="145"/>
      <c r="R330" s="75"/>
      <c r="S330" s="75"/>
      <c r="T330" s="140"/>
    </row>
    <row r="331" spans="1:20" ht="14.45" customHeight="1">
      <c r="A331" s="57">
        <v>43571</v>
      </c>
      <c r="B331" s="25">
        <v>963</v>
      </c>
      <c r="C331" s="137"/>
      <c r="D331" s="68"/>
      <c r="E331" s="77"/>
      <c r="F331" s="68"/>
      <c r="G331" s="68"/>
      <c r="H331" s="68"/>
      <c r="I331" s="88"/>
      <c r="J331" s="102"/>
      <c r="K331" s="137"/>
      <c r="L331" s="137"/>
      <c r="M331" s="137"/>
      <c r="N331" s="137"/>
      <c r="O331" s="137"/>
      <c r="P331" s="47">
        <v>21</v>
      </c>
      <c r="Q331" s="145"/>
      <c r="R331" s="75"/>
      <c r="S331" s="75"/>
      <c r="T331" s="140"/>
    </row>
    <row r="332" spans="1:20" ht="14.45" customHeight="1">
      <c r="A332" s="57">
        <v>43572</v>
      </c>
      <c r="B332" s="25">
        <v>1225</v>
      </c>
      <c r="C332" s="137"/>
      <c r="D332" s="68"/>
      <c r="E332" s="77"/>
      <c r="F332" s="68"/>
      <c r="G332" s="68"/>
      <c r="H332" s="68"/>
      <c r="I332" s="118"/>
      <c r="J332" s="119"/>
      <c r="K332" s="137"/>
      <c r="L332" s="137"/>
      <c r="M332" s="137"/>
      <c r="N332" s="137"/>
      <c r="O332" s="137"/>
      <c r="P332" s="47">
        <v>7</v>
      </c>
      <c r="Q332" s="145"/>
      <c r="R332" s="75"/>
      <c r="S332" s="75"/>
      <c r="T332" s="140"/>
    </row>
    <row r="333" spans="1:20">
      <c r="A333" s="57">
        <v>43573</v>
      </c>
      <c r="B333" s="25">
        <v>1684</v>
      </c>
      <c r="C333" s="137"/>
      <c r="D333" s="68"/>
      <c r="E333" s="77"/>
      <c r="F333" s="68"/>
      <c r="G333" s="68"/>
      <c r="H333" s="68"/>
      <c r="I333" s="118"/>
      <c r="J333" s="119"/>
      <c r="K333" s="137"/>
      <c r="L333" s="137"/>
      <c r="M333" s="137"/>
      <c r="N333" s="137"/>
      <c r="O333" s="137"/>
      <c r="P333" s="47">
        <v>6</v>
      </c>
      <c r="Q333" s="145"/>
      <c r="R333" s="75"/>
      <c r="S333" s="75"/>
      <c r="T333" s="140"/>
    </row>
    <row r="334" spans="1:20" ht="14.45" customHeight="1">
      <c r="A334" s="57">
        <v>43574</v>
      </c>
      <c r="B334" s="25">
        <v>1127</v>
      </c>
      <c r="C334" s="137"/>
      <c r="D334" s="68"/>
      <c r="E334" s="77"/>
      <c r="F334" s="68"/>
      <c r="G334" s="68"/>
      <c r="H334" s="68"/>
      <c r="I334" s="118"/>
      <c r="J334" s="119"/>
      <c r="K334" s="137"/>
      <c r="L334" s="137"/>
      <c r="M334" s="137"/>
      <c r="N334" s="137"/>
      <c r="O334" s="137"/>
      <c r="P334" s="47">
        <v>2</v>
      </c>
      <c r="Q334" s="145"/>
      <c r="R334" s="75"/>
      <c r="S334" s="75"/>
      <c r="T334" s="140"/>
    </row>
    <row r="335" spans="1:20" ht="14.45" customHeight="1">
      <c r="A335" s="57">
        <v>43575</v>
      </c>
      <c r="B335" s="25">
        <v>1571</v>
      </c>
      <c r="C335" s="137"/>
      <c r="D335" s="68"/>
      <c r="E335" s="77"/>
      <c r="F335" s="68"/>
      <c r="G335" s="68"/>
      <c r="H335" s="68"/>
      <c r="I335" s="118"/>
      <c r="J335" s="119"/>
      <c r="K335" s="137"/>
      <c r="L335" s="137"/>
      <c r="M335" s="137"/>
      <c r="N335" s="137"/>
      <c r="O335" s="137"/>
      <c r="P335" s="47">
        <v>9</v>
      </c>
      <c r="Q335" s="145"/>
      <c r="R335" s="75"/>
      <c r="S335" s="75"/>
      <c r="T335" s="140"/>
    </row>
    <row r="336" spans="1:20" ht="14.45" customHeight="1">
      <c r="A336" s="57">
        <v>43576</v>
      </c>
      <c r="B336" s="25">
        <v>1656</v>
      </c>
      <c r="C336" s="137"/>
      <c r="D336" s="68"/>
      <c r="E336" s="77"/>
      <c r="F336" s="68"/>
      <c r="G336" s="68"/>
      <c r="H336" s="68"/>
      <c r="I336" s="118"/>
      <c r="J336" s="119"/>
      <c r="K336" s="137"/>
      <c r="L336" s="137"/>
      <c r="M336" s="137"/>
      <c r="N336" s="137"/>
      <c r="O336" s="137"/>
      <c r="P336" s="47">
        <v>1</v>
      </c>
      <c r="Q336" s="145"/>
      <c r="R336" s="75"/>
      <c r="S336" s="75"/>
      <c r="T336" s="140"/>
    </row>
    <row r="337" spans="1:20" ht="14.45" customHeight="1">
      <c r="A337" s="57">
        <v>43577</v>
      </c>
      <c r="B337" s="25">
        <v>1739</v>
      </c>
      <c r="C337" s="137"/>
      <c r="D337" s="68"/>
      <c r="E337" s="77"/>
      <c r="F337" s="68"/>
      <c r="G337" s="68"/>
      <c r="H337" s="68"/>
      <c r="I337" s="118"/>
      <c r="J337" s="119"/>
      <c r="K337" s="137"/>
      <c r="L337" s="137"/>
      <c r="M337" s="137"/>
      <c r="N337" s="137"/>
      <c r="O337" s="137"/>
      <c r="P337" s="47">
        <v>1</v>
      </c>
      <c r="Q337" s="145"/>
      <c r="R337" s="75"/>
      <c r="S337" s="75"/>
      <c r="T337" s="140"/>
    </row>
    <row r="338" spans="1:20" ht="14.45" customHeight="1">
      <c r="A338" s="57">
        <v>43578</v>
      </c>
      <c r="B338" s="25">
        <v>1319</v>
      </c>
      <c r="C338" s="21">
        <v>0.96</v>
      </c>
      <c r="D338" s="25">
        <v>1</v>
      </c>
      <c r="E338" s="24">
        <v>7.2</v>
      </c>
      <c r="F338" s="25">
        <v>1</v>
      </c>
      <c r="G338" s="25">
        <v>2</v>
      </c>
      <c r="H338" s="25">
        <v>1</v>
      </c>
      <c r="I338" s="106">
        <v>7.8</v>
      </c>
      <c r="J338" s="106">
        <v>0.15</v>
      </c>
      <c r="K338" s="21">
        <v>1.32</v>
      </c>
      <c r="L338" s="21">
        <v>10.29</v>
      </c>
      <c r="M338" s="21">
        <v>1.32</v>
      </c>
      <c r="N338" s="21">
        <v>0.2</v>
      </c>
      <c r="O338" s="21">
        <v>2.64</v>
      </c>
      <c r="P338" s="47">
        <v>0</v>
      </c>
      <c r="Q338" s="145">
        <v>0.27083333333333331</v>
      </c>
      <c r="R338" s="75">
        <v>43588</v>
      </c>
      <c r="S338" s="75">
        <v>43594</v>
      </c>
      <c r="T338" s="140"/>
    </row>
    <row r="339" spans="1:20" ht="14.45" customHeight="1">
      <c r="A339" s="57">
        <v>43579</v>
      </c>
      <c r="B339" s="25">
        <v>1564</v>
      </c>
      <c r="C339" s="137"/>
      <c r="D339" s="68"/>
      <c r="E339" s="77"/>
      <c r="F339" s="68"/>
      <c r="G339" s="68"/>
      <c r="H339" s="68"/>
      <c r="I339" s="118"/>
      <c r="J339" s="119"/>
      <c r="K339" s="137"/>
      <c r="L339" s="137"/>
      <c r="M339" s="137"/>
      <c r="N339" s="137"/>
      <c r="O339" s="137"/>
      <c r="P339" s="47">
        <v>0</v>
      </c>
      <c r="Q339" s="145"/>
      <c r="R339" s="75"/>
      <c r="S339" s="75"/>
      <c r="T339" s="140"/>
    </row>
    <row r="340" spans="1:20">
      <c r="A340" s="57">
        <v>43580</v>
      </c>
      <c r="B340" s="25">
        <v>1384</v>
      </c>
      <c r="C340" s="137"/>
      <c r="D340" s="68"/>
      <c r="E340" s="77"/>
      <c r="F340" s="68"/>
      <c r="G340" s="68"/>
      <c r="H340" s="68"/>
      <c r="I340" s="118"/>
      <c r="J340" s="119"/>
      <c r="K340" s="137"/>
      <c r="L340" s="137"/>
      <c r="M340" s="137"/>
      <c r="N340" s="137"/>
      <c r="O340" s="137"/>
      <c r="P340" s="47">
        <v>0</v>
      </c>
      <c r="Q340" s="145"/>
      <c r="R340" s="75"/>
      <c r="S340" s="75"/>
      <c r="T340" s="140"/>
    </row>
    <row r="341" spans="1:20" ht="14.45" customHeight="1">
      <c r="A341" s="57">
        <v>43581</v>
      </c>
      <c r="B341" s="25">
        <v>1244</v>
      </c>
      <c r="C341" s="137"/>
      <c r="D341" s="68"/>
      <c r="E341" s="77"/>
      <c r="F341" s="68"/>
      <c r="G341" s="68"/>
      <c r="H341" s="68"/>
      <c r="I341" s="118"/>
      <c r="J341" s="119"/>
      <c r="K341" s="137"/>
      <c r="L341" s="137"/>
      <c r="M341" s="137"/>
      <c r="N341" s="137"/>
      <c r="O341" s="137"/>
      <c r="P341" s="47">
        <v>0</v>
      </c>
      <c r="Q341" s="145"/>
      <c r="R341" s="75"/>
      <c r="S341" s="75"/>
      <c r="T341" s="140"/>
    </row>
    <row r="342" spans="1:20" ht="14.45" customHeight="1">
      <c r="A342" s="57">
        <v>43582</v>
      </c>
      <c r="B342" s="25">
        <v>1315</v>
      </c>
      <c r="C342" s="137"/>
      <c r="D342" s="68"/>
      <c r="E342" s="77"/>
      <c r="F342" s="68"/>
      <c r="G342" s="68"/>
      <c r="H342" s="68"/>
      <c r="I342" s="118"/>
      <c r="J342" s="119"/>
      <c r="K342" s="137"/>
      <c r="L342" s="137"/>
      <c r="M342" s="137"/>
      <c r="N342" s="137"/>
      <c r="O342" s="137"/>
      <c r="P342" s="47">
        <v>0</v>
      </c>
      <c r="Q342" s="145"/>
      <c r="R342" s="75"/>
      <c r="S342" s="75"/>
      <c r="T342" s="140"/>
    </row>
    <row r="343" spans="1:20" ht="14.45" customHeight="1">
      <c r="A343" s="57">
        <v>43583</v>
      </c>
      <c r="B343" s="25">
        <v>1399</v>
      </c>
      <c r="C343" s="137"/>
      <c r="D343" s="68"/>
      <c r="E343" s="77"/>
      <c r="F343" s="68"/>
      <c r="G343" s="68"/>
      <c r="H343" s="68"/>
      <c r="I343" s="118"/>
      <c r="J343" s="119"/>
      <c r="K343" s="137"/>
      <c r="L343" s="137"/>
      <c r="M343" s="137"/>
      <c r="N343" s="137"/>
      <c r="O343" s="137"/>
      <c r="P343" s="47">
        <v>0</v>
      </c>
      <c r="Q343" s="145"/>
      <c r="R343" s="75"/>
      <c r="S343" s="75"/>
      <c r="T343" s="140"/>
    </row>
    <row r="344" spans="1:20" ht="14.45" customHeight="1">
      <c r="A344" s="57">
        <v>43584</v>
      </c>
      <c r="B344" s="25">
        <v>1242</v>
      </c>
      <c r="C344" s="137"/>
      <c r="D344" s="68"/>
      <c r="E344" s="77"/>
      <c r="F344" s="68"/>
      <c r="G344" s="68"/>
      <c r="H344" s="68"/>
      <c r="I344" s="118"/>
      <c r="J344" s="119"/>
      <c r="K344" s="137"/>
      <c r="L344" s="137"/>
      <c r="M344" s="137"/>
      <c r="N344" s="137"/>
      <c r="O344" s="137"/>
      <c r="P344" s="47">
        <v>0</v>
      </c>
      <c r="Q344" s="145"/>
      <c r="R344" s="75"/>
      <c r="S344" s="75"/>
      <c r="T344" s="140"/>
    </row>
    <row r="345" spans="1:20" ht="14.45" customHeight="1">
      <c r="A345" s="57">
        <v>43585</v>
      </c>
      <c r="B345" s="25">
        <v>1086</v>
      </c>
      <c r="C345" s="137"/>
      <c r="D345" s="68"/>
      <c r="E345" s="77"/>
      <c r="F345" s="68"/>
      <c r="G345" s="68"/>
      <c r="H345" s="68"/>
      <c r="I345" s="88"/>
      <c r="J345" s="102"/>
      <c r="K345" s="137"/>
      <c r="L345" s="137"/>
      <c r="M345" s="137"/>
      <c r="N345" s="137"/>
      <c r="O345" s="137"/>
      <c r="P345" s="47">
        <v>1</v>
      </c>
      <c r="Q345" s="145"/>
      <c r="R345" s="75"/>
      <c r="S345" s="75"/>
      <c r="T345" s="140"/>
    </row>
    <row r="346" spans="1:20" ht="14.45" customHeight="1">
      <c r="A346" s="57">
        <v>43586</v>
      </c>
      <c r="B346" s="25">
        <v>1445</v>
      </c>
      <c r="C346" s="137"/>
      <c r="D346" s="68"/>
      <c r="E346" s="77"/>
      <c r="F346" s="68"/>
      <c r="G346" s="68"/>
      <c r="H346" s="68"/>
      <c r="I346" s="118"/>
      <c r="J346" s="119"/>
      <c r="K346" s="137"/>
      <c r="L346" s="137"/>
      <c r="M346" s="137"/>
      <c r="N346" s="137"/>
      <c r="O346" s="137"/>
      <c r="P346" s="47">
        <v>5</v>
      </c>
      <c r="Q346" s="145"/>
      <c r="R346" s="75"/>
      <c r="S346" s="75"/>
      <c r="T346" s="140"/>
    </row>
    <row r="347" spans="1:20">
      <c r="A347" s="57">
        <v>43587</v>
      </c>
      <c r="B347" s="108">
        <v>505</v>
      </c>
      <c r="C347" s="137"/>
      <c r="D347" s="68"/>
      <c r="E347" s="77"/>
      <c r="F347" s="68"/>
      <c r="G347" s="68"/>
      <c r="H347" s="68"/>
      <c r="I347" s="118"/>
      <c r="J347" s="119"/>
      <c r="K347" s="137"/>
      <c r="L347" s="137"/>
      <c r="M347" s="137"/>
      <c r="N347" s="137"/>
      <c r="O347" s="137"/>
      <c r="P347" s="47">
        <v>9</v>
      </c>
      <c r="Q347" s="145"/>
      <c r="R347" s="75"/>
      <c r="S347" s="75"/>
      <c r="T347" s="140"/>
    </row>
    <row r="348" spans="1:20" ht="14.45" customHeight="1">
      <c r="A348" s="57">
        <v>43588</v>
      </c>
      <c r="B348" s="108">
        <v>1755</v>
      </c>
      <c r="C348" s="137"/>
      <c r="D348" s="68"/>
      <c r="E348" s="77"/>
      <c r="F348" s="68"/>
      <c r="G348" s="68"/>
      <c r="H348" s="68"/>
      <c r="I348" s="118"/>
      <c r="J348" s="119"/>
      <c r="K348" s="137"/>
      <c r="L348" s="137"/>
      <c r="M348" s="137"/>
      <c r="N348" s="137"/>
      <c r="O348" s="137"/>
      <c r="P348" s="47">
        <v>0</v>
      </c>
      <c r="Q348" s="145"/>
      <c r="R348" s="75"/>
      <c r="S348" s="75"/>
      <c r="T348" s="140"/>
    </row>
    <row r="349" spans="1:20" ht="14.45" customHeight="1">
      <c r="A349" s="57">
        <v>43589</v>
      </c>
      <c r="B349" s="108">
        <v>997</v>
      </c>
      <c r="C349" s="137"/>
      <c r="D349" s="68"/>
      <c r="E349" s="77"/>
      <c r="F349" s="68"/>
      <c r="G349" s="68"/>
      <c r="H349" s="68"/>
      <c r="I349" s="118"/>
      <c r="J349" s="119"/>
      <c r="K349" s="137"/>
      <c r="L349" s="137"/>
      <c r="M349" s="137"/>
      <c r="N349" s="137"/>
      <c r="O349" s="137"/>
      <c r="P349" s="47">
        <v>0</v>
      </c>
      <c r="Q349" s="145"/>
      <c r="R349" s="75"/>
      <c r="S349" s="75"/>
      <c r="T349" s="140"/>
    </row>
    <row r="350" spans="1:20" ht="14.45" customHeight="1">
      <c r="A350" s="57">
        <v>43590</v>
      </c>
      <c r="B350" s="108">
        <v>1275</v>
      </c>
      <c r="C350" s="137"/>
      <c r="D350" s="68"/>
      <c r="E350" s="77"/>
      <c r="F350" s="68"/>
      <c r="G350" s="68"/>
      <c r="H350" s="68"/>
      <c r="I350" s="118"/>
      <c r="J350" s="119"/>
      <c r="K350" s="137"/>
      <c r="L350" s="137"/>
      <c r="M350" s="137"/>
      <c r="N350" s="137"/>
      <c r="O350" s="137"/>
      <c r="P350" s="47">
        <v>2</v>
      </c>
      <c r="Q350" s="145"/>
      <c r="R350" s="75"/>
      <c r="S350" s="75"/>
      <c r="T350" s="140"/>
    </row>
    <row r="351" spans="1:20" ht="14.45" customHeight="1">
      <c r="A351" s="57">
        <v>43591</v>
      </c>
      <c r="B351" s="108">
        <v>1074</v>
      </c>
      <c r="C351" s="137"/>
      <c r="D351" s="68"/>
      <c r="E351" s="77"/>
      <c r="F351" s="68"/>
      <c r="G351" s="68"/>
      <c r="H351" s="68"/>
      <c r="I351" s="118"/>
      <c r="J351" s="119"/>
      <c r="K351" s="137"/>
      <c r="L351" s="137"/>
      <c r="M351" s="137"/>
      <c r="N351" s="137"/>
      <c r="O351" s="137"/>
      <c r="P351" s="47">
        <v>0</v>
      </c>
      <c r="Q351" s="145"/>
      <c r="R351" s="75"/>
      <c r="S351" s="75"/>
      <c r="T351" s="140"/>
    </row>
    <row r="352" spans="1:20" ht="14.45" customHeight="1">
      <c r="A352" s="57">
        <v>43592</v>
      </c>
      <c r="B352" s="108">
        <v>1484</v>
      </c>
      <c r="C352" s="21">
        <v>0.72</v>
      </c>
      <c r="D352" s="25">
        <v>1</v>
      </c>
      <c r="E352" s="24">
        <v>7.3</v>
      </c>
      <c r="F352" s="25">
        <v>3</v>
      </c>
      <c r="G352" s="25">
        <v>4</v>
      </c>
      <c r="H352" s="25">
        <v>2</v>
      </c>
      <c r="I352" s="106">
        <v>7.5</v>
      </c>
      <c r="J352" s="106">
        <v>0.09</v>
      </c>
      <c r="K352" s="21">
        <v>2.97</v>
      </c>
      <c r="L352" s="21">
        <v>11.13</v>
      </c>
      <c r="M352" s="21">
        <v>1.48</v>
      </c>
      <c r="N352" s="21">
        <v>0.13</v>
      </c>
      <c r="O352" s="21">
        <v>5.94</v>
      </c>
      <c r="P352" s="47">
        <v>0</v>
      </c>
      <c r="Q352" s="145">
        <v>0.39930555555555558</v>
      </c>
      <c r="R352" s="75">
        <v>43602</v>
      </c>
      <c r="S352" s="75">
        <v>43607</v>
      </c>
      <c r="T352" s="140"/>
    </row>
    <row r="353" spans="1:20" ht="14.45" customHeight="1">
      <c r="A353" s="57">
        <v>43593</v>
      </c>
      <c r="B353" s="108">
        <v>931</v>
      </c>
      <c r="C353" s="137"/>
      <c r="D353" s="68"/>
      <c r="E353" s="77"/>
      <c r="F353" s="68"/>
      <c r="G353" s="68"/>
      <c r="H353" s="68"/>
      <c r="I353" s="118"/>
      <c r="J353" s="119"/>
      <c r="K353" s="137"/>
      <c r="L353" s="137"/>
      <c r="M353" s="137"/>
      <c r="N353" s="137"/>
      <c r="O353" s="137"/>
      <c r="P353" s="47">
        <v>0</v>
      </c>
      <c r="Q353" s="145"/>
      <c r="R353" s="75"/>
      <c r="S353" s="75"/>
      <c r="T353" s="140"/>
    </row>
    <row r="354" spans="1:20">
      <c r="A354" s="57">
        <v>43594</v>
      </c>
      <c r="B354" s="108">
        <v>1717</v>
      </c>
      <c r="C354" s="137"/>
      <c r="D354" s="68"/>
      <c r="E354" s="77"/>
      <c r="F354" s="68"/>
      <c r="G354" s="68"/>
      <c r="H354" s="68"/>
      <c r="I354" s="118"/>
      <c r="J354" s="119"/>
      <c r="K354" s="137"/>
      <c r="L354" s="137"/>
      <c r="M354" s="137"/>
      <c r="N354" s="137"/>
      <c r="O354" s="137"/>
      <c r="P354" s="47">
        <v>0</v>
      </c>
      <c r="Q354" s="145"/>
      <c r="R354" s="75"/>
      <c r="S354" s="75"/>
      <c r="T354" s="140"/>
    </row>
    <row r="355" spans="1:20" ht="14.45" customHeight="1">
      <c r="A355" s="57">
        <v>43595</v>
      </c>
      <c r="B355" s="108">
        <v>675</v>
      </c>
      <c r="C355" s="137"/>
      <c r="D355" s="68"/>
      <c r="E355" s="77"/>
      <c r="F355" s="68"/>
      <c r="G355" s="68"/>
      <c r="H355" s="68"/>
      <c r="I355" s="118"/>
      <c r="J355" s="119"/>
      <c r="K355" s="137"/>
      <c r="L355" s="137"/>
      <c r="M355" s="137"/>
      <c r="N355" s="137"/>
      <c r="O355" s="137"/>
      <c r="P355" s="47">
        <v>2</v>
      </c>
      <c r="Q355" s="145"/>
      <c r="R355" s="75"/>
      <c r="S355" s="75"/>
      <c r="T355" s="140"/>
    </row>
    <row r="356" spans="1:20" ht="14.45" customHeight="1">
      <c r="A356" s="57">
        <v>43596</v>
      </c>
      <c r="B356" s="108">
        <v>1597</v>
      </c>
      <c r="C356" s="137"/>
      <c r="D356" s="68"/>
      <c r="E356" s="77"/>
      <c r="F356" s="68"/>
      <c r="G356" s="68"/>
      <c r="H356" s="68"/>
      <c r="I356" s="118"/>
      <c r="J356" s="119"/>
      <c r="K356" s="137"/>
      <c r="L356" s="137"/>
      <c r="M356" s="137"/>
      <c r="N356" s="137"/>
      <c r="O356" s="137"/>
      <c r="P356" s="47">
        <v>0</v>
      </c>
      <c r="Q356" s="145"/>
      <c r="R356" s="75"/>
      <c r="S356" s="75"/>
      <c r="T356" s="140"/>
    </row>
    <row r="357" spans="1:20" ht="14.45" customHeight="1">
      <c r="A357" s="57">
        <v>43597</v>
      </c>
      <c r="B357" s="108">
        <v>982</v>
      </c>
      <c r="C357" s="137"/>
      <c r="D357" s="68"/>
      <c r="E357" s="77"/>
      <c r="F357" s="68"/>
      <c r="G357" s="68"/>
      <c r="H357" s="68"/>
      <c r="I357" s="118"/>
      <c r="J357" s="119"/>
      <c r="K357" s="137"/>
      <c r="L357" s="137"/>
      <c r="M357" s="137"/>
      <c r="N357" s="137"/>
      <c r="O357" s="137"/>
      <c r="P357" s="47">
        <v>0</v>
      </c>
      <c r="Q357" s="145"/>
      <c r="R357" s="75"/>
      <c r="S357" s="75"/>
      <c r="T357" s="140"/>
    </row>
    <row r="358" spans="1:20" ht="14.45" customHeight="1">
      <c r="A358" s="57">
        <v>43598</v>
      </c>
      <c r="B358" s="108">
        <v>794</v>
      </c>
      <c r="C358" s="137"/>
      <c r="D358" s="68"/>
      <c r="E358" s="77"/>
      <c r="F358" s="68"/>
      <c r="G358" s="68"/>
      <c r="H358" s="68"/>
      <c r="I358" s="118"/>
      <c r="J358" s="119"/>
      <c r="K358" s="137"/>
      <c r="L358" s="137"/>
      <c r="M358" s="137"/>
      <c r="N358" s="137"/>
      <c r="O358" s="137"/>
      <c r="P358" s="47">
        <v>6</v>
      </c>
      <c r="Q358" s="145"/>
      <c r="R358" s="75"/>
      <c r="S358" s="75"/>
      <c r="T358" s="140"/>
    </row>
    <row r="359" spans="1:20" ht="14.45" customHeight="1">
      <c r="A359" s="57">
        <v>43599</v>
      </c>
      <c r="B359" s="108">
        <v>1579</v>
      </c>
      <c r="C359" s="137"/>
      <c r="D359" s="68"/>
      <c r="E359" s="77"/>
      <c r="F359" s="68"/>
      <c r="G359" s="68"/>
      <c r="H359" s="68"/>
      <c r="I359" s="88"/>
      <c r="J359" s="102"/>
      <c r="K359" s="137"/>
      <c r="L359" s="137"/>
      <c r="M359" s="137"/>
      <c r="N359" s="137"/>
      <c r="O359" s="137"/>
      <c r="P359" s="47">
        <v>2</v>
      </c>
      <c r="Q359" s="145"/>
      <c r="R359" s="75"/>
      <c r="S359" s="75"/>
      <c r="T359" s="140"/>
    </row>
    <row r="360" spans="1:20" ht="14.45" customHeight="1">
      <c r="A360" s="57">
        <v>43600</v>
      </c>
      <c r="B360" s="108">
        <v>468</v>
      </c>
      <c r="C360" s="137"/>
      <c r="D360" s="68"/>
      <c r="E360" s="77"/>
      <c r="F360" s="68"/>
      <c r="G360" s="68"/>
      <c r="H360" s="68"/>
      <c r="I360" s="118"/>
      <c r="J360" s="119"/>
      <c r="K360" s="137"/>
      <c r="L360" s="137"/>
      <c r="M360" s="137"/>
      <c r="N360" s="137"/>
      <c r="O360" s="137"/>
      <c r="P360" s="47">
        <v>0</v>
      </c>
      <c r="Q360" s="145"/>
      <c r="R360" s="75"/>
      <c r="S360" s="75"/>
      <c r="T360" s="140"/>
    </row>
    <row r="361" spans="1:20">
      <c r="A361" s="57">
        <v>43601</v>
      </c>
      <c r="B361" s="108">
        <v>1726</v>
      </c>
      <c r="C361" s="137"/>
      <c r="D361" s="68"/>
      <c r="E361" s="77"/>
      <c r="F361" s="68"/>
      <c r="G361" s="68"/>
      <c r="H361" s="68"/>
      <c r="I361" s="118"/>
      <c r="J361" s="119"/>
      <c r="K361" s="137"/>
      <c r="L361" s="137"/>
      <c r="M361" s="137"/>
      <c r="N361" s="137"/>
      <c r="O361" s="137"/>
      <c r="P361" s="47">
        <v>3</v>
      </c>
      <c r="Q361" s="145"/>
      <c r="R361" s="75"/>
      <c r="S361" s="75"/>
      <c r="T361" s="140"/>
    </row>
    <row r="362" spans="1:20" ht="14.45" customHeight="1">
      <c r="A362" s="57">
        <v>43602</v>
      </c>
      <c r="B362" s="108">
        <v>1726</v>
      </c>
      <c r="C362" s="137"/>
      <c r="D362" s="68"/>
      <c r="E362" s="77"/>
      <c r="F362" s="68"/>
      <c r="G362" s="68"/>
      <c r="H362" s="68"/>
      <c r="I362" s="118"/>
      <c r="J362" s="119"/>
      <c r="K362" s="137"/>
      <c r="L362" s="137"/>
      <c r="M362" s="137"/>
      <c r="N362" s="137"/>
      <c r="O362" s="137"/>
      <c r="P362" s="47">
        <v>3</v>
      </c>
      <c r="Q362" s="145"/>
      <c r="R362" s="75"/>
      <c r="S362" s="75"/>
      <c r="T362" s="140"/>
    </row>
    <row r="363" spans="1:20" ht="14.45" customHeight="1">
      <c r="A363" s="57">
        <v>43603</v>
      </c>
      <c r="B363" s="108">
        <v>1126</v>
      </c>
      <c r="C363" s="137"/>
      <c r="D363" s="68"/>
      <c r="E363" s="77"/>
      <c r="F363" s="68"/>
      <c r="G363" s="68"/>
      <c r="H363" s="68"/>
      <c r="I363" s="118"/>
      <c r="J363" s="119"/>
      <c r="K363" s="137"/>
      <c r="L363" s="137"/>
      <c r="M363" s="137"/>
      <c r="N363" s="137"/>
      <c r="O363" s="137"/>
      <c r="P363" s="47">
        <v>1</v>
      </c>
      <c r="Q363" s="145"/>
      <c r="R363" s="75"/>
      <c r="S363" s="75"/>
      <c r="T363" s="140"/>
    </row>
    <row r="364" spans="1:20" ht="14.45" customHeight="1">
      <c r="A364" s="57">
        <v>43604</v>
      </c>
      <c r="B364" s="108">
        <v>1171</v>
      </c>
      <c r="C364" s="137"/>
      <c r="D364" s="68"/>
      <c r="E364" s="77"/>
      <c r="F364" s="68"/>
      <c r="G364" s="68"/>
      <c r="H364" s="68"/>
      <c r="I364" s="118"/>
      <c r="J364" s="119"/>
      <c r="K364" s="137"/>
      <c r="L364" s="137"/>
      <c r="M364" s="137"/>
      <c r="N364" s="137"/>
      <c r="O364" s="137"/>
      <c r="P364" s="47">
        <v>6</v>
      </c>
      <c r="Q364" s="145"/>
      <c r="R364" s="75"/>
      <c r="S364" s="75"/>
      <c r="T364" s="140"/>
    </row>
    <row r="365" spans="1:20" ht="14.45" customHeight="1">
      <c r="A365" s="57">
        <v>43605</v>
      </c>
      <c r="B365" s="108">
        <v>614</v>
      </c>
      <c r="C365" s="137"/>
      <c r="D365" s="68"/>
      <c r="E365" s="77"/>
      <c r="F365" s="68"/>
      <c r="G365" s="68"/>
      <c r="H365" s="68"/>
      <c r="I365" s="118"/>
      <c r="J365" s="119"/>
      <c r="K365" s="137"/>
      <c r="L365" s="137"/>
      <c r="M365" s="137"/>
      <c r="N365" s="137"/>
      <c r="O365" s="137"/>
      <c r="P365" s="47">
        <v>2</v>
      </c>
      <c r="Q365" s="145"/>
      <c r="R365" s="75"/>
      <c r="S365" s="75"/>
      <c r="T365" s="140"/>
    </row>
    <row r="366" spans="1:20" ht="14.45" customHeight="1">
      <c r="A366" s="57">
        <v>43606</v>
      </c>
      <c r="B366" s="108">
        <v>1489</v>
      </c>
      <c r="C366" s="21">
        <v>0.39</v>
      </c>
      <c r="D366" s="25">
        <v>1</v>
      </c>
      <c r="E366" s="24">
        <v>7.2</v>
      </c>
      <c r="F366" s="25">
        <v>1</v>
      </c>
      <c r="G366" s="25">
        <v>3</v>
      </c>
      <c r="H366" s="25">
        <v>1</v>
      </c>
      <c r="I366" s="106">
        <v>4.8</v>
      </c>
      <c r="J366" s="112">
        <v>0.1</v>
      </c>
      <c r="K366" s="21">
        <v>1.49</v>
      </c>
      <c r="L366" s="21">
        <v>7.15</v>
      </c>
      <c r="M366" s="21">
        <v>1.49</v>
      </c>
      <c r="N366" s="21">
        <v>0.15</v>
      </c>
      <c r="O366" s="21">
        <v>4.47</v>
      </c>
      <c r="P366" s="47">
        <v>0</v>
      </c>
      <c r="Q366" s="145">
        <v>0.38541666666666669</v>
      </c>
      <c r="R366" s="75">
        <v>43613</v>
      </c>
      <c r="S366" s="75">
        <v>43613</v>
      </c>
      <c r="T366" s="140"/>
    </row>
    <row r="367" spans="1:20" ht="14.45" customHeight="1">
      <c r="A367" s="57">
        <v>43607</v>
      </c>
      <c r="B367" s="108">
        <v>1333</v>
      </c>
      <c r="C367" s="137"/>
      <c r="D367" s="68"/>
      <c r="E367" s="77"/>
      <c r="F367" s="68"/>
      <c r="G367" s="68"/>
      <c r="H367" s="68"/>
      <c r="I367" s="118"/>
      <c r="J367" s="119"/>
      <c r="K367" s="137"/>
      <c r="L367" s="137"/>
      <c r="M367" s="137"/>
      <c r="N367" s="137"/>
      <c r="O367" s="137"/>
      <c r="P367" s="47">
        <v>0</v>
      </c>
      <c r="Q367" s="145"/>
      <c r="R367" s="75"/>
      <c r="S367" s="75"/>
      <c r="T367" s="140"/>
    </row>
    <row r="368" spans="1:20">
      <c r="A368" s="57">
        <v>43608</v>
      </c>
      <c r="B368" s="108">
        <v>1333</v>
      </c>
      <c r="C368" s="137"/>
      <c r="D368" s="68"/>
      <c r="E368" s="77"/>
      <c r="F368" s="68"/>
      <c r="G368" s="68"/>
      <c r="H368" s="68"/>
      <c r="I368" s="118"/>
      <c r="J368" s="119"/>
      <c r="K368" s="137"/>
      <c r="L368" s="137"/>
      <c r="M368" s="137"/>
      <c r="N368" s="137"/>
      <c r="O368" s="137"/>
      <c r="P368" s="47">
        <v>3</v>
      </c>
      <c r="Q368" s="145"/>
      <c r="R368" s="75"/>
      <c r="S368" s="75"/>
      <c r="T368" s="140"/>
    </row>
    <row r="369" spans="1:20" ht="14.45" customHeight="1">
      <c r="A369" s="57">
        <v>43609</v>
      </c>
      <c r="B369" s="108">
        <v>918</v>
      </c>
      <c r="C369" s="137"/>
      <c r="D369" s="68"/>
      <c r="E369" s="77"/>
      <c r="F369" s="68"/>
      <c r="G369" s="68"/>
      <c r="H369" s="68"/>
      <c r="I369" s="118"/>
      <c r="J369" s="119"/>
      <c r="K369" s="137"/>
      <c r="L369" s="137"/>
      <c r="M369" s="137"/>
      <c r="N369" s="137"/>
      <c r="O369" s="137"/>
      <c r="P369" s="47">
        <v>2</v>
      </c>
      <c r="Q369" s="145"/>
      <c r="R369" s="75"/>
      <c r="S369" s="75"/>
      <c r="T369" s="140"/>
    </row>
    <row r="370" spans="1:20" ht="14.45" customHeight="1">
      <c r="A370" s="57">
        <v>43610</v>
      </c>
      <c r="B370" s="108">
        <v>1115</v>
      </c>
      <c r="C370" s="137"/>
      <c r="D370" s="68"/>
      <c r="E370" s="77"/>
      <c r="F370" s="68"/>
      <c r="G370" s="68"/>
      <c r="H370" s="68"/>
      <c r="I370" s="118"/>
      <c r="J370" s="119"/>
      <c r="K370" s="137"/>
      <c r="L370" s="137"/>
      <c r="M370" s="137"/>
      <c r="N370" s="137"/>
      <c r="O370" s="137"/>
      <c r="P370" s="47">
        <v>0</v>
      </c>
      <c r="Q370" s="145"/>
      <c r="R370" s="75"/>
      <c r="S370" s="75"/>
      <c r="T370" s="140"/>
    </row>
    <row r="371" spans="1:20" ht="14.45" customHeight="1">
      <c r="A371" s="57">
        <v>43611</v>
      </c>
      <c r="B371" s="108">
        <v>1445</v>
      </c>
      <c r="C371" s="137"/>
      <c r="D371" s="68"/>
      <c r="E371" s="77"/>
      <c r="F371" s="68"/>
      <c r="G371" s="68"/>
      <c r="H371" s="68"/>
      <c r="I371" s="118"/>
      <c r="J371" s="119"/>
      <c r="K371" s="137"/>
      <c r="L371" s="137"/>
      <c r="M371" s="137"/>
      <c r="N371" s="137"/>
      <c r="O371" s="137"/>
      <c r="P371" s="47">
        <v>0</v>
      </c>
      <c r="Q371" s="145"/>
      <c r="R371" s="75"/>
      <c r="S371" s="75"/>
      <c r="T371" s="140"/>
    </row>
    <row r="372" spans="1:20" ht="14.45" customHeight="1">
      <c r="A372" s="57">
        <v>43612</v>
      </c>
      <c r="B372" s="25">
        <v>1152</v>
      </c>
      <c r="C372" s="137"/>
      <c r="D372" s="68"/>
      <c r="E372" s="77"/>
      <c r="F372" s="68"/>
      <c r="G372" s="68"/>
      <c r="H372" s="68"/>
      <c r="I372" s="118"/>
      <c r="J372" s="119"/>
      <c r="K372" s="137"/>
      <c r="L372" s="137"/>
      <c r="M372" s="137"/>
      <c r="N372" s="137"/>
      <c r="O372" s="137"/>
      <c r="P372" s="47">
        <v>0</v>
      </c>
      <c r="Q372" s="145"/>
      <c r="R372" s="75"/>
      <c r="S372" s="75"/>
      <c r="T372" s="140"/>
    </row>
    <row r="373" spans="1:20" ht="14.45" customHeight="1">
      <c r="A373" s="57">
        <v>43613</v>
      </c>
      <c r="B373" s="25">
        <v>972</v>
      </c>
      <c r="C373" s="137"/>
      <c r="D373" s="68"/>
      <c r="E373" s="77"/>
      <c r="F373" s="68"/>
      <c r="G373" s="68"/>
      <c r="H373" s="68"/>
      <c r="I373" s="88"/>
      <c r="J373" s="102"/>
      <c r="K373" s="137"/>
      <c r="L373" s="137"/>
      <c r="M373" s="137"/>
      <c r="N373" s="137"/>
      <c r="O373" s="137"/>
      <c r="P373" s="47">
        <v>0</v>
      </c>
      <c r="Q373" s="145"/>
      <c r="R373" s="75"/>
      <c r="S373" s="75"/>
      <c r="T373" s="140"/>
    </row>
    <row r="374" spans="1:20" ht="14.45" customHeight="1">
      <c r="A374" s="57">
        <v>43614</v>
      </c>
      <c r="B374" s="25">
        <v>930</v>
      </c>
      <c r="C374" s="137"/>
      <c r="D374" s="137"/>
      <c r="E374" s="77"/>
      <c r="F374" s="137"/>
      <c r="G374" s="137"/>
      <c r="H374" s="137"/>
      <c r="I374" s="137"/>
      <c r="J374" s="137"/>
      <c r="K374" s="137"/>
      <c r="L374" s="137"/>
      <c r="M374" s="137"/>
      <c r="N374" s="137"/>
      <c r="O374" s="137"/>
      <c r="P374" s="47">
        <v>0</v>
      </c>
      <c r="Q374" s="145"/>
      <c r="R374" s="75"/>
      <c r="S374" s="75"/>
      <c r="T374" s="140"/>
    </row>
    <row r="375" spans="1:20">
      <c r="A375" s="57">
        <v>43615</v>
      </c>
      <c r="B375" s="25">
        <v>1459</v>
      </c>
      <c r="C375" s="26"/>
      <c r="D375" s="26"/>
      <c r="E375" s="27"/>
      <c r="F375" s="26"/>
      <c r="G375" s="26"/>
      <c r="H375" s="26"/>
      <c r="I375" s="23"/>
      <c r="J375" s="26"/>
      <c r="K375" s="26"/>
      <c r="L375" s="26"/>
      <c r="M375" s="26"/>
      <c r="N375" s="26"/>
      <c r="O375" s="26"/>
      <c r="P375" s="47">
        <v>0</v>
      </c>
      <c r="Q375" s="145"/>
      <c r="R375" s="75"/>
      <c r="S375" s="75"/>
      <c r="T375" s="140"/>
    </row>
    <row r="376" spans="1:20" ht="15" customHeight="1">
      <c r="A376" s="57">
        <v>43616</v>
      </c>
      <c r="B376" s="25">
        <v>1091</v>
      </c>
      <c r="C376" s="26"/>
      <c r="D376" s="26"/>
      <c r="E376" s="27"/>
      <c r="F376" s="26"/>
      <c r="G376" s="26"/>
      <c r="H376" s="26"/>
      <c r="I376" s="23"/>
      <c r="J376" s="26"/>
      <c r="K376" s="26"/>
      <c r="L376" s="26"/>
      <c r="M376" s="26"/>
      <c r="N376" s="26"/>
      <c r="O376" s="26"/>
      <c r="P376" s="47">
        <v>0</v>
      </c>
      <c r="Q376" s="145"/>
      <c r="R376" s="75"/>
      <c r="S376" s="75"/>
      <c r="T376" s="142"/>
    </row>
    <row r="377" spans="1:20" ht="15" customHeight="1">
      <c r="A377" s="57"/>
      <c r="B377" s="57"/>
      <c r="C377" s="26"/>
      <c r="D377" s="26"/>
      <c r="E377" s="27"/>
      <c r="F377" s="26"/>
      <c r="G377" s="26"/>
      <c r="H377" s="26"/>
      <c r="I377" s="23"/>
      <c r="J377" s="26"/>
      <c r="K377" s="26"/>
      <c r="L377" s="26"/>
      <c r="M377" s="26"/>
      <c r="N377" s="26"/>
      <c r="O377" s="26"/>
      <c r="P377" s="160"/>
      <c r="Q377" s="145"/>
      <c r="R377" s="75"/>
      <c r="S377" s="75"/>
    </row>
    <row r="378" spans="1:20" ht="15.75" customHeight="1" thickBot="1">
      <c r="A378" s="153"/>
      <c r="B378" s="154"/>
      <c r="C378" s="154"/>
      <c r="D378" s="154"/>
      <c r="E378" s="154"/>
      <c r="F378" s="154"/>
      <c r="G378" s="154"/>
      <c r="H378" s="154"/>
      <c r="I378" s="154"/>
      <c r="J378" s="154"/>
      <c r="K378" s="154"/>
      <c r="L378" s="154"/>
      <c r="M378" s="154"/>
      <c r="N378" s="154"/>
      <c r="O378" s="154"/>
      <c r="P378" s="155"/>
      <c r="Q378" s="148"/>
      <c r="R378" s="52"/>
      <c r="S378" s="52"/>
    </row>
    <row r="379" spans="1:20" ht="15" customHeight="1">
      <c r="A379" s="60" t="s">
        <v>20</v>
      </c>
      <c r="B379" s="67">
        <f>MIN(B12:B376)</f>
        <v>242</v>
      </c>
      <c r="C379" s="161">
        <f t="shared" ref="C379:P379" si="0">MIN(C12:C376)</f>
        <v>0.24</v>
      </c>
      <c r="D379" s="161">
        <f t="shared" si="0"/>
        <v>1</v>
      </c>
      <c r="E379" s="161">
        <f t="shared" si="0"/>
        <v>7</v>
      </c>
      <c r="F379" s="161">
        <f t="shared" si="0"/>
        <v>1</v>
      </c>
      <c r="G379" s="161">
        <f t="shared" si="0"/>
        <v>1</v>
      </c>
      <c r="H379" s="161">
        <f t="shared" si="0"/>
        <v>1</v>
      </c>
      <c r="I379" s="161">
        <f t="shared" si="0"/>
        <v>3.6</v>
      </c>
      <c r="J379" s="161">
        <f t="shared" si="0"/>
        <v>0.08</v>
      </c>
      <c r="K379" s="161">
        <f t="shared" si="0"/>
        <v>1.03</v>
      </c>
      <c r="L379" s="161">
        <f t="shared" si="0"/>
        <v>3.69</v>
      </c>
      <c r="M379" s="161">
        <f t="shared" si="0"/>
        <v>0.52</v>
      </c>
      <c r="N379" s="161">
        <f t="shared" si="0"/>
        <v>0.08</v>
      </c>
      <c r="O379" s="161">
        <f t="shared" si="0"/>
        <v>1.39</v>
      </c>
      <c r="P379" s="161">
        <f t="shared" si="0"/>
        <v>0</v>
      </c>
    </row>
    <row r="380" spans="1:20" ht="15" customHeight="1">
      <c r="A380" s="61" t="s">
        <v>21</v>
      </c>
      <c r="B380" s="68">
        <f>AVERAGE(B12:B376)</f>
        <v>1302.0931506849315</v>
      </c>
      <c r="C380" s="162">
        <f t="shared" ref="C380:P380" si="1">AVERAGE(C12:C376)</f>
        <v>2.4657692307692307</v>
      </c>
      <c r="D380" s="162">
        <f t="shared" si="1"/>
        <v>1.5</v>
      </c>
      <c r="E380" s="162">
        <f t="shared" si="1"/>
        <v>7.1730769230769207</v>
      </c>
      <c r="F380" s="162">
        <f t="shared" si="1"/>
        <v>10.217391304347826</v>
      </c>
      <c r="G380" s="162">
        <f t="shared" si="1"/>
        <v>4.115384615384615</v>
      </c>
      <c r="H380" s="162">
        <f t="shared" si="1"/>
        <v>1.9130434782608696</v>
      </c>
      <c r="I380" s="162">
        <f t="shared" si="1"/>
        <v>5.4807692307692308</v>
      </c>
      <c r="J380" s="162">
        <f t="shared" si="1"/>
        <v>0.13653846153846153</v>
      </c>
      <c r="K380" s="162">
        <f t="shared" si="1"/>
        <v>2.2096153846153843</v>
      </c>
      <c r="L380" s="162">
        <f t="shared" si="1"/>
        <v>6.5580769230769214</v>
      </c>
      <c r="M380" s="162">
        <f t="shared" si="1"/>
        <v>1.7311538461538463</v>
      </c>
      <c r="N380" s="162">
        <f t="shared" si="1"/>
        <v>0.15807692307692311</v>
      </c>
      <c r="O380" s="162">
        <f t="shared" si="1"/>
        <v>4.6561538461538454</v>
      </c>
      <c r="P380" s="162">
        <f t="shared" si="1"/>
        <v>2.4575342465753423</v>
      </c>
    </row>
    <row r="381" spans="1:20" ht="15.75" customHeight="1" thickBot="1">
      <c r="A381" s="62" t="s">
        <v>22</v>
      </c>
      <c r="B381" s="69">
        <f>MAX(B12:B376)</f>
        <v>3024</v>
      </c>
      <c r="C381" s="163">
        <f t="shared" ref="C381:P381" si="2">MAX(C12:C376)</f>
        <v>49</v>
      </c>
      <c r="D381" s="163">
        <f t="shared" si="2"/>
        <v>2</v>
      </c>
      <c r="E381" s="163">
        <f t="shared" si="2"/>
        <v>7.5</v>
      </c>
      <c r="F381" s="163">
        <f t="shared" si="2"/>
        <v>80</v>
      </c>
      <c r="G381" s="163">
        <f t="shared" si="2"/>
        <v>13</v>
      </c>
      <c r="H381" s="163">
        <f t="shared" si="2"/>
        <v>3</v>
      </c>
      <c r="I381" s="163">
        <f t="shared" si="2"/>
        <v>7.8</v>
      </c>
      <c r="J381" s="163">
        <f t="shared" si="2"/>
        <v>0.4</v>
      </c>
      <c r="K381" s="163">
        <f t="shared" si="2"/>
        <v>3.42</v>
      </c>
      <c r="L381" s="163">
        <f t="shared" si="2"/>
        <v>11.13</v>
      </c>
      <c r="M381" s="163">
        <f t="shared" si="2"/>
        <v>2.79</v>
      </c>
      <c r="N381" s="163">
        <f t="shared" si="2"/>
        <v>0.28999999999999998</v>
      </c>
      <c r="O381" s="163">
        <f t="shared" si="2"/>
        <v>10.65</v>
      </c>
      <c r="P381" s="163">
        <f t="shared" si="2"/>
        <v>46</v>
      </c>
    </row>
    <row r="382" spans="1:20" ht="15" customHeight="1">
      <c r="A382" s="63"/>
      <c r="B382" s="54" t="s">
        <v>28</v>
      </c>
      <c r="C382" s="55">
        <f>COUNTIF(C13:C376,"&gt;0")</f>
        <v>26</v>
      </c>
      <c r="D382" s="32"/>
      <c r="E382" s="32"/>
      <c r="F382" s="32"/>
      <c r="G382" s="32"/>
      <c r="H382" s="32"/>
      <c r="I382" s="32"/>
      <c r="J382" s="65" t="s">
        <v>25</v>
      </c>
      <c r="K382" s="45">
        <f t="shared" ref="K382:P382" si="3">SUM(K$12:K$376)</f>
        <v>57.449999999999996</v>
      </c>
      <c r="L382" s="45">
        <f t="shared" si="3"/>
        <v>170.50999999999996</v>
      </c>
      <c r="M382" s="45">
        <f t="shared" si="3"/>
        <v>45.010000000000005</v>
      </c>
      <c r="N382" s="45">
        <f t="shared" si="3"/>
        <v>4.1100000000000012</v>
      </c>
      <c r="O382" s="45">
        <f t="shared" si="3"/>
        <v>121.05999999999999</v>
      </c>
      <c r="P382" s="45">
        <f t="shared" si="3"/>
        <v>897</v>
      </c>
      <c r="Q382" s="150"/>
      <c r="R382" s="54"/>
      <c r="S382" s="54"/>
    </row>
  </sheetData>
  <protectedRanges>
    <protectedRange sqref="K378:O378" name="Range1"/>
    <protectedRange sqref="I360:J360 I363:J372 I291:J303 I333:J345 I347:J358 C374:O374 I289:J289 I310:J310 I318:J318 I320:J331" name="Range1_1"/>
    <protectedRange sqref="I212:J219 I16:J205 I226:J233 I240:J247 I254:J261 I282:J282 I268:J275" name="Range1_7"/>
    <protectedRange sqref="C225:H225" name="Range1_13"/>
    <protectedRange sqref="I225:J225" name="Range1_15"/>
    <protectedRange sqref="B347:B371" name="Range1_8"/>
  </protectedRanges>
  <mergeCells count="16">
    <mergeCell ref="A6:S6"/>
    <mergeCell ref="A1:S1"/>
    <mergeCell ref="A2:S2"/>
    <mergeCell ref="A3:S3"/>
    <mergeCell ref="A4:S4"/>
    <mergeCell ref="A5:T5"/>
    <mergeCell ref="A7:A9"/>
    <mergeCell ref="B7:B8"/>
    <mergeCell ref="C7:J7"/>
    <mergeCell ref="K7:O7"/>
    <mergeCell ref="R7:R9"/>
    <mergeCell ref="S7:S9"/>
    <mergeCell ref="T7:T9"/>
    <mergeCell ref="E8:E9"/>
    <mergeCell ref="E10:E11"/>
    <mergeCell ref="Q7:Q9"/>
  </mergeCells>
  <hyperlinks>
    <hyperlink ref="A3" r:id="rId1" xr:uid="{00000000-0004-0000-0700-000000000000}"/>
  </hyperlinks>
  <pageMargins left="0.7" right="0.7" top="0.75" bottom="0.75" header="0.3" footer="0.3"/>
  <pageSetup paperSize="9"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0FF5FD-99BB-4296-B871-631BE5411B36}">
  <dimension ref="A1:Y384"/>
  <sheetViews>
    <sheetView zoomScale="85" zoomScaleNormal="85" workbookViewId="0">
      <pane xSplit="1" ySplit="11" topLeftCell="B356" activePane="bottomRight" state="frozen"/>
      <selection pane="topRight" activeCell="B1" sqref="B1"/>
      <selection pane="bottomLeft" activeCell="A12" sqref="A12"/>
      <selection pane="bottomRight" activeCell="C372" sqref="C372:S372"/>
    </sheetView>
  </sheetViews>
  <sheetFormatPr defaultRowHeight="15"/>
  <cols>
    <col min="1" max="1" width="30.42578125" bestFit="1" customWidth="1"/>
    <col min="2" max="2" width="16.85546875" customWidth="1"/>
    <col min="3" max="3" width="11" customWidth="1"/>
    <col min="6" max="6" width="11.42578125" customWidth="1"/>
    <col min="11" max="11" width="12.85546875" customWidth="1"/>
    <col min="12" max="12" width="12.140625" customWidth="1"/>
    <col min="13" max="13" width="12" customWidth="1"/>
    <col min="14" max="14" width="13.7109375" customWidth="1"/>
    <col min="15" max="15" width="11.5703125" customWidth="1"/>
    <col min="16" max="16" width="10.42578125" customWidth="1"/>
    <col min="17" max="17" width="13.42578125" style="149" customWidth="1"/>
    <col min="18" max="18" width="15.28515625" customWidth="1"/>
    <col min="19" max="19" width="16.28515625" customWidth="1"/>
    <col min="20" max="20" width="179.140625" style="141" customWidth="1"/>
  </cols>
  <sheetData>
    <row r="1" spans="1:20" ht="21">
      <c r="A1" s="313" t="s">
        <v>48</v>
      </c>
      <c r="B1" s="313"/>
      <c r="C1" s="313"/>
      <c r="D1" s="313"/>
      <c r="E1" s="313"/>
      <c r="F1" s="313"/>
      <c r="G1" s="313"/>
      <c r="H1" s="313"/>
      <c r="I1" s="313"/>
      <c r="J1" s="313"/>
      <c r="K1" s="313"/>
      <c r="L1" s="313"/>
      <c r="M1" s="313"/>
      <c r="N1" s="313"/>
      <c r="O1" s="313"/>
      <c r="P1" s="313"/>
      <c r="Q1" s="313"/>
      <c r="R1" s="313"/>
      <c r="S1" s="313"/>
      <c r="T1"/>
    </row>
    <row r="2" spans="1:20" ht="21" customHeight="1">
      <c r="A2" s="314" t="s">
        <v>47</v>
      </c>
      <c r="B2" s="314"/>
      <c r="C2" s="314"/>
      <c r="D2" s="314"/>
      <c r="E2" s="314"/>
      <c r="F2" s="314"/>
      <c r="G2" s="314"/>
      <c r="H2" s="314"/>
      <c r="I2" s="314"/>
      <c r="J2" s="314"/>
      <c r="K2" s="314"/>
      <c r="L2" s="314"/>
      <c r="M2" s="314"/>
      <c r="N2" s="314"/>
      <c r="O2" s="314"/>
      <c r="P2" s="314"/>
      <c r="Q2" s="314"/>
      <c r="R2" s="314"/>
      <c r="S2" s="314"/>
      <c r="T2"/>
    </row>
    <row r="3" spans="1:20" ht="21" customHeight="1">
      <c r="A3" s="315" t="s">
        <v>49</v>
      </c>
      <c r="B3" s="315"/>
      <c r="C3" s="315"/>
      <c r="D3" s="315"/>
      <c r="E3" s="315"/>
      <c r="F3" s="315"/>
      <c r="G3" s="315"/>
      <c r="H3" s="315"/>
      <c r="I3" s="315"/>
      <c r="J3" s="315"/>
      <c r="K3" s="315"/>
      <c r="L3" s="315"/>
      <c r="M3" s="315"/>
      <c r="N3" s="315"/>
      <c r="O3" s="315"/>
      <c r="P3" s="315"/>
      <c r="Q3" s="315"/>
      <c r="R3" s="315"/>
      <c r="S3" s="315"/>
      <c r="T3"/>
    </row>
    <row r="4" spans="1:20" ht="12.75" customHeight="1">
      <c r="A4" s="316"/>
      <c r="B4" s="316"/>
      <c r="C4" s="316"/>
      <c r="D4" s="316"/>
      <c r="E4" s="316"/>
      <c r="F4" s="316"/>
      <c r="G4" s="316"/>
      <c r="H4" s="316"/>
      <c r="I4" s="316"/>
      <c r="J4" s="316"/>
      <c r="K4" s="316"/>
      <c r="L4" s="316"/>
      <c r="M4" s="316"/>
      <c r="N4" s="316"/>
      <c r="O4" s="316"/>
      <c r="P4" s="316"/>
      <c r="Q4" s="316"/>
      <c r="R4" s="316"/>
      <c r="S4" s="316"/>
      <c r="T4"/>
    </row>
    <row r="5" spans="1:20" ht="18" customHeight="1">
      <c r="A5" s="346" t="s">
        <v>60</v>
      </c>
      <c r="B5" s="347"/>
      <c r="C5" s="347"/>
      <c r="D5" s="347"/>
      <c r="E5" s="347"/>
      <c r="F5" s="347"/>
      <c r="G5" s="347"/>
      <c r="H5" s="347"/>
      <c r="I5" s="347"/>
      <c r="J5" s="347"/>
      <c r="K5" s="347"/>
      <c r="L5" s="347"/>
      <c r="M5" s="347"/>
      <c r="N5" s="347"/>
      <c r="O5" s="347"/>
      <c r="P5" s="347"/>
      <c r="Q5" s="347"/>
      <c r="R5" s="347"/>
      <c r="S5" s="347"/>
      <c r="T5" s="358"/>
    </row>
    <row r="6" spans="1:20" ht="20.25" customHeight="1">
      <c r="A6" s="357" t="s">
        <v>32</v>
      </c>
      <c r="B6" s="357"/>
      <c r="C6" s="357"/>
      <c r="D6" s="357"/>
      <c r="E6" s="357"/>
      <c r="F6" s="357"/>
      <c r="G6" s="357"/>
      <c r="H6" s="357"/>
      <c r="I6" s="357"/>
      <c r="J6" s="357"/>
      <c r="K6" s="357"/>
      <c r="L6" s="357"/>
      <c r="M6" s="357"/>
      <c r="N6" s="357"/>
      <c r="O6" s="357"/>
      <c r="P6" s="357"/>
      <c r="Q6" s="357"/>
      <c r="R6" s="357"/>
      <c r="S6" s="357"/>
      <c r="T6"/>
    </row>
    <row r="7" spans="1:20" ht="34.5" customHeight="1">
      <c r="A7" s="321" t="s">
        <v>2</v>
      </c>
      <c r="B7" s="324" t="s">
        <v>41</v>
      </c>
      <c r="C7" s="354" t="s">
        <v>33</v>
      </c>
      <c r="D7" s="326"/>
      <c r="E7" s="326"/>
      <c r="F7" s="326"/>
      <c r="G7" s="326"/>
      <c r="H7" s="326"/>
      <c r="I7" s="326"/>
      <c r="J7" s="327"/>
      <c r="K7" s="328" t="s">
        <v>3</v>
      </c>
      <c r="L7" s="329"/>
      <c r="M7" s="329"/>
      <c r="N7" s="329"/>
      <c r="O7" s="330"/>
      <c r="P7" s="46"/>
      <c r="Q7" s="362" t="s">
        <v>52</v>
      </c>
      <c r="R7" s="324" t="s">
        <v>30</v>
      </c>
      <c r="S7" s="324" t="s">
        <v>31</v>
      </c>
      <c r="T7" s="324" t="s">
        <v>54</v>
      </c>
    </row>
    <row r="8" spans="1:20" ht="51">
      <c r="A8" s="322"/>
      <c r="B8" s="344"/>
      <c r="C8" s="6" t="s">
        <v>4</v>
      </c>
      <c r="D8" s="7" t="s">
        <v>40</v>
      </c>
      <c r="E8" s="331" t="s">
        <v>0</v>
      </c>
      <c r="F8" s="6" t="s">
        <v>5</v>
      </c>
      <c r="G8" s="8" t="s">
        <v>50</v>
      </c>
      <c r="H8" s="8" t="s">
        <v>7</v>
      </c>
      <c r="I8" s="8" t="s">
        <v>8</v>
      </c>
      <c r="J8" s="7" t="s">
        <v>9</v>
      </c>
      <c r="K8" s="9" t="s">
        <v>10</v>
      </c>
      <c r="L8" s="9" t="s">
        <v>11</v>
      </c>
      <c r="M8" s="9" t="s">
        <v>12</v>
      </c>
      <c r="N8" s="9" t="s">
        <v>13</v>
      </c>
      <c r="O8" s="9" t="s">
        <v>14</v>
      </c>
      <c r="P8" s="9" t="s">
        <v>26</v>
      </c>
      <c r="Q8" s="363"/>
      <c r="R8" s="343"/>
      <c r="S8" s="343"/>
      <c r="T8" s="343"/>
    </row>
    <row r="9" spans="1:20">
      <c r="A9" s="323"/>
      <c r="B9" s="10" t="s">
        <v>29</v>
      </c>
      <c r="C9" s="11" t="s">
        <v>15</v>
      </c>
      <c r="D9" s="8" t="s">
        <v>15</v>
      </c>
      <c r="E9" s="332"/>
      <c r="F9" s="11" t="s">
        <v>16</v>
      </c>
      <c r="G9" s="12" t="s">
        <v>15</v>
      </c>
      <c r="H9" s="12" t="s">
        <v>15</v>
      </c>
      <c r="I9" s="11" t="s">
        <v>15</v>
      </c>
      <c r="J9" s="11" t="s">
        <v>15</v>
      </c>
      <c r="K9" s="11" t="s">
        <v>17</v>
      </c>
      <c r="L9" s="11" t="s">
        <v>17</v>
      </c>
      <c r="M9" s="11" t="s">
        <v>17</v>
      </c>
      <c r="N9" s="11" t="s">
        <v>17</v>
      </c>
      <c r="O9" s="11" t="s">
        <v>17</v>
      </c>
      <c r="P9" s="11" t="s">
        <v>27</v>
      </c>
      <c r="Q9" s="364"/>
      <c r="R9" s="344"/>
      <c r="S9" s="344"/>
      <c r="T9" s="344"/>
    </row>
    <row r="10" spans="1:20">
      <c r="A10" s="13" t="s">
        <v>18</v>
      </c>
      <c r="B10" s="18">
        <v>6500</v>
      </c>
      <c r="C10" s="15">
        <v>5</v>
      </c>
      <c r="D10" s="16">
        <v>6</v>
      </c>
      <c r="E10" s="311" t="s">
        <v>39</v>
      </c>
      <c r="F10" s="17">
        <v>600</v>
      </c>
      <c r="G10" s="17">
        <v>30</v>
      </c>
      <c r="H10" s="17">
        <v>20</v>
      </c>
      <c r="I10" s="17">
        <v>20</v>
      </c>
      <c r="J10" s="18">
        <v>1</v>
      </c>
      <c r="K10" s="79">
        <v>7227</v>
      </c>
      <c r="L10" s="79">
        <v>9636</v>
      </c>
      <c r="M10" s="79">
        <v>4818</v>
      </c>
      <c r="N10" s="79">
        <v>483</v>
      </c>
      <c r="O10" s="79">
        <v>7227</v>
      </c>
      <c r="P10" s="79"/>
      <c r="Q10" s="144" t="s">
        <v>1</v>
      </c>
      <c r="R10" s="66" t="s">
        <v>1</v>
      </c>
      <c r="S10" s="66" t="s">
        <v>1</v>
      </c>
      <c r="T10" s="138"/>
    </row>
    <row r="11" spans="1:20">
      <c r="A11" s="13" t="s">
        <v>19</v>
      </c>
      <c r="B11" s="14" t="s">
        <v>1</v>
      </c>
      <c r="C11" s="18">
        <v>2</v>
      </c>
      <c r="D11" s="18">
        <v>2</v>
      </c>
      <c r="E11" s="312"/>
      <c r="F11" s="66">
        <v>200</v>
      </c>
      <c r="G11" s="66">
        <v>15</v>
      </c>
      <c r="H11" s="66">
        <v>10</v>
      </c>
      <c r="I11" s="66">
        <v>10</v>
      </c>
      <c r="J11" s="18">
        <v>0.3</v>
      </c>
      <c r="K11" s="78" t="s">
        <v>1</v>
      </c>
      <c r="L11" s="78" t="s">
        <v>1</v>
      </c>
      <c r="M11" s="78" t="s">
        <v>1</v>
      </c>
      <c r="N11" s="78" t="s">
        <v>1</v>
      </c>
      <c r="O11" s="78" t="s">
        <v>1</v>
      </c>
      <c r="P11" s="78" t="s">
        <v>1</v>
      </c>
      <c r="Q11" s="144" t="s">
        <v>1</v>
      </c>
      <c r="R11" s="66" t="s">
        <v>1</v>
      </c>
      <c r="S11" s="66" t="s">
        <v>1</v>
      </c>
      <c r="T11" s="139"/>
    </row>
    <row r="12" spans="1:20">
      <c r="A12" s="57">
        <v>43617</v>
      </c>
      <c r="B12" s="25">
        <v>1672</v>
      </c>
      <c r="C12" s="156"/>
      <c r="D12" s="156"/>
      <c r="E12" s="156"/>
      <c r="F12" s="156"/>
      <c r="G12" s="156"/>
      <c r="H12" s="156"/>
      <c r="I12" s="156"/>
      <c r="J12" s="156"/>
      <c r="K12" s="156"/>
      <c r="L12" s="156"/>
      <c r="M12" s="156"/>
      <c r="N12" s="156"/>
      <c r="O12" s="156"/>
      <c r="P12" s="47">
        <v>0</v>
      </c>
      <c r="Q12" s="145"/>
      <c r="R12" s="75"/>
      <c r="S12" s="75"/>
      <c r="T12" s="140"/>
    </row>
    <row r="13" spans="1:20">
      <c r="A13" s="57">
        <v>43618</v>
      </c>
      <c r="B13" s="25">
        <v>1088</v>
      </c>
      <c r="C13" s="156"/>
      <c r="D13" s="156"/>
      <c r="E13" s="156"/>
      <c r="F13" s="156"/>
      <c r="G13" s="156"/>
      <c r="H13" s="156"/>
      <c r="I13" s="156"/>
      <c r="J13" s="156"/>
      <c r="K13" s="156"/>
      <c r="L13" s="156"/>
      <c r="M13" s="156"/>
      <c r="N13" s="156"/>
      <c r="O13" s="156"/>
      <c r="P13" s="47">
        <v>15</v>
      </c>
      <c r="Q13" s="145"/>
      <c r="R13" s="75"/>
      <c r="S13" s="75"/>
      <c r="T13" s="140"/>
    </row>
    <row r="14" spans="1:20">
      <c r="A14" s="57">
        <v>43619</v>
      </c>
      <c r="B14" s="25">
        <v>1158</v>
      </c>
      <c r="C14" s="156"/>
      <c r="D14" s="156"/>
      <c r="E14" s="156"/>
      <c r="F14" s="156"/>
      <c r="G14" s="156"/>
      <c r="H14" s="156"/>
      <c r="I14" s="156"/>
      <c r="J14" s="156"/>
      <c r="K14" s="156"/>
      <c r="L14" s="156"/>
      <c r="M14" s="156"/>
      <c r="N14" s="156"/>
      <c r="O14" s="156"/>
      <c r="P14" s="47">
        <v>4</v>
      </c>
      <c r="Q14" s="145"/>
      <c r="R14" s="75"/>
      <c r="S14" s="75"/>
      <c r="T14" s="140"/>
    </row>
    <row r="15" spans="1:20">
      <c r="A15" s="57">
        <v>43620</v>
      </c>
      <c r="B15" s="25">
        <v>1052</v>
      </c>
      <c r="C15" s="21">
        <v>0.69</v>
      </c>
      <c r="D15" s="24" t="s">
        <v>53</v>
      </c>
      <c r="E15" s="24">
        <v>7.3</v>
      </c>
      <c r="F15" s="25" t="s">
        <v>42</v>
      </c>
      <c r="G15" s="25">
        <v>5</v>
      </c>
      <c r="H15" s="25">
        <v>2</v>
      </c>
      <c r="I15" s="24">
        <v>5.6</v>
      </c>
      <c r="J15" s="21">
        <v>0.13</v>
      </c>
      <c r="K15" s="21">
        <v>2.1</v>
      </c>
      <c r="L15" s="21">
        <v>5.89</v>
      </c>
      <c r="M15" s="21">
        <v>1.05</v>
      </c>
      <c r="N15" s="21">
        <v>0.14000000000000001</v>
      </c>
      <c r="O15" s="21">
        <v>5.26</v>
      </c>
      <c r="P15" s="47">
        <v>0</v>
      </c>
      <c r="Q15" s="145">
        <v>0.40625</v>
      </c>
      <c r="R15" s="75">
        <v>43633</v>
      </c>
      <c r="S15" s="75">
        <v>43633</v>
      </c>
      <c r="T15" s="140"/>
    </row>
    <row r="16" spans="1:20">
      <c r="A16" s="57">
        <v>43621</v>
      </c>
      <c r="B16" s="25">
        <v>1031</v>
      </c>
      <c r="C16" s="156"/>
      <c r="D16" s="68"/>
      <c r="E16" s="77"/>
      <c r="F16" s="68"/>
      <c r="G16" s="68"/>
      <c r="H16" s="68"/>
      <c r="I16" s="77"/>
      <c r="J16" s="156"/>
      <c r="K16" s="156"/>
      <c r="L16" s="156"/>
      <c r="M16" s="156"/>
      <c r="N16" s="156"/>
      <c r="O16" s="156"/>
      <c r="P16" s="47">
        <v>0</v>
      </c>
      <c r="Q16" s="146"/>
      <c r="R16" s="75"/>
      <c r="S16" s="75"/>
      <c r="T16" s="140"/>
    </row>
    <row r="17" spans="1:20" ht="15" customHeight="1">
      <c r="A17" s="57">
        <v>43622</v>
      </c>
      <c r="B17" s="25">
        <v>516</v>
      </c>
      <c r="C17" s="156"/>
      <c r="D17" s="68"/>
      <c r="E17" s="77"/>
      <c r="F17" s="68"/>
      <c r="G17" s="68"/>
      <c r="H17" s="68"/>
      <c r="I17" s="77"/>
      <c r="J17" s="156"/>
      <c r="K17" s="156"/>
      <c r="L17" s="156"/>
      <c r="M17" s="156"/>
      <c r="N17" s="156"/>
      <c r="O17" s="156"/>
      <c r="P17" s="47">
        <v>0</v>
      </c>
      <c r="Q17" s="145"/>
      <c r="R17" s="75"/>
      <c r="S17" s="75"/>
      <c r="T17" s="140"/>
    </row>
    <row r="18" spans="1:20">
      <c r="A18" s="57">
        <v>43623</v>
      </c>
      <c r="B18" s="25">
        <v>1671</v>
      </c>
      <c r="C18" s="156"/>
      <c r="D18" s="68"/>
      <c r="E18" s="77"/>
      <c r="F18" s="68"/>
      <c r="G18" s="68"/>
      <c r="H18" s="68"/>
      <c r="I18" s="77"/>
      <c r="J18" s="156"/>
      <c r="K18" s="156"/>
      <c r="L18" s="156"/>
      <c r="M18" s="156"/>
      <c r="N18" s="156"/>
      <c r="O18" s="156"/>
      <c r="P18" s="47">
        <v>0</v>
      </c>
      <c r="Q18" s="145"/>
      <c r="R18" s="75"/>
      <c r="S18" s="75"/>
      <c r="T18" s="140"/>
    </row>
    <row r="19" spans="1:20">
      <c r="A19" s="57">
        <v>43624</v>
      </c>
      <c r="B19" s="25">
        <v>1175</v>
      </c>
      <c r="C19" s="156"/>
      <c r="D19" s="68"/>
      <c r="E19" s="77"/>
      <c r="F19" s="68"/>
      <c r="G19" s="68"/>
      <c r="H19" s="68"/>
      <c r="I19" s="77"/>
      <c r="J19" s="156"/>
      <c r="K19" s="156"/>
      <c r="L19" s="156"/>
      <c r="M19" s="156"/>
      <c r="N19" s="156"/>
      <c r="O19" s="156"/>
      <c r="P19" s="47">
        <v>4</v>
      </c>
      <c r="Q19" s="145"/>
      <c r="R19" s="75"/>
      <c r="S19" s="75"/>
      <c r="T19" s="140"/>
    </row>
    <row r="20" spans="1:20">
      <c r="A20" s="57">
        <v>43625</v>
      </c>
      <c r="B20" s="25">
        <v>787</v>
      </c>
      <c r="C20" s="156"/>
      <c r="D20" s="68"/>
      <c r="E20" s="77"/>
      <c r="F20" s="68"/>
      <c r="G20" s="68"/>
      <c r="H20" s="68"/>
      <c r="I20" s="77"/>
      <c r="J20" s="156"/>
      <c r="K20" s="156"/>
      <c r="L20" s="156"/>
      <c r="M20" s="156"/>
      <c r="N20" s="156"/>
      <c r="O20" s="156"/>
      <c r="P20" s="47">
        <v>17</v>
      </c>
      <c r="Q20" s="145"/>
      <c r="R20" s="75"/>
      <c r="S20" s="75"/>
      <c r="T20" s="140"/>
    </row>
    <row r="21" spans="1:20">
      <c r="A21" s="57">
        <v>43626</v>
      </c>
      <c r="B21" s="25">
        <v>1414</v>
      </c>
      <c r="C21" s="156"/>
      <c r="D21" s="68"/>
      <c r="E21" s="77"/>
      <c r="F21" s="68"/>
      <c r="G21" s="68"/>
      <c r="H21" s="68"/>
      <c r="I21" s="77"/>
      <c r="J21" s="156"/>
      <c r="K21" s="156"/>
      <c r="L21" s="156"/>
      <c r="M21" s="156"/>
      <c r="N21" s="156"/>
      <c r="O21" s="156"/>
      <c r="P21" s="48">
        <v>0</v>
      </c>
      <c r="Q21" s="145"/>
      <c r="R21" s="75"/>
      <c r="S21" s="75"/>
      <c r="T21" s="140"/>
    </row>
    <row r="22" spans="1:20">
      <c r="A22" s="57">
        <v>43627</v>
      </c>
      <c r="B22" s="25">
        <v>1214</v>
      </c>
      <c r="C22" s="156"/>
      <c r="D22" s="68"/>
      <c r="E22" s="77"/>
      <c r="F22" s="68"/>
      <c r="G22" s="68"/>
      <c r="H22" s="68"/>
      <c r="I22" s="77"/>
      <c r="J22" s="156"/>
      <c r="K22" s="156"/>
      <c r="L22" s="156"/>
      <c r="M22" s="156"/>
      <c r="N22" s="156"/>
      <c r="O22" s="156"/>
      <c r="P22" s="47">
        <v>0</v>
      </c>
      <c r="Q22" s="145"/>
      <c r="R22" s="75"/>
      <c r="S22" s="75"/>
      <c r="T22" s="140"/>
    </row>
    <row r="23" spans="1:20">
      <c r="A23" s="57">
        <v>43628</v>
      </c>
      <c r="B23" s="25">
        <v>1094</v>
      </c>
      <c r="C23" s="156"/>
      <c r="D23" s="68"/>
      <c r="E23" s="77"/>
      <c r="F23" s="68"/>
      <c r="G23" s="68"/>
      <c r="H23" s="68"/>
      <c r="I23" s="77"/>
      <c r="J23" s="156"/>
      <c r="K23" s="156"/>
      <c r="L23" s="156"/>
      <c r="M23" s="156"/>
      <c r="N23" s="156"/>
      <c r="O23" s="156"/>
      <c r="P23" s="47">
        <v>0</v>
      </c>
      <c r="Q23" s="145"/>
      <c r="R23" s="75"/>
      <c r="S23" s="75"/>
      <c r="T23" s="140"/>
    </row>
    <row r="24" spans="1:20">
      <c r="A24" s="57">
        <v>43629</v>
      </c>
      <c r="B24" s="25">
        <v>1177</v>
      </c>
      <c r="C24" s="156"/>
      <c r="D24" s="68"/>
      <c r="E24" s="77"/>
      <c r="F24" s="68"/>
      <c r="G24" s="68"/>
      <c r="H24" s="68"/>
      <c r="I24" s="77"/>
      <c r="J24" s="156"/>
      <c r="K24" s="156"/>
      <c r="L24" s="156"/>
      <c r="M24" s="156"/>
      <c r="N24" s="156"/>
      <c r="O24" s="156"/>
      <c r="P24" s="47">
        <v>0</v>
      </c>
      <c r="Q24" s="145"/>
      <c r="R24" s="75"/>
      <c r="S24" s="75"/>
      <c r="T24" s="140"/>
    </row>
    <row r="25" spans="1:20" ht="15" customHeight="1">
      <c r="A25" s="57">
        <v>43630</v>
      </c>
      <c r="B25" s="25">
        <v>1261</v>
      </c>
      <c r="C25" s="156"/>
      <c r="D25" s="68"/>
      <c r="E25" s="77"/>
      <c r="F25" s="68"/>
      <c r="G25" s="68"/>
      <c r="H25" s="68"/>
      <c r="I25" s="77"/>
      <c r="J25" s="156"/>
      <c r="K25" s="156"/>
      <c r="L25" s="156"/>
      <c r="M25" s="156"/>
      <c r="N25" s="156"/>
      <c r="O25" s="156"/>
      <c r="P25" s="47">
        <v>0</v>
      </c>
      <c r="Q25" s="145"/>
      <c r="R25" s="75"/>
      <c r="S25" s="75"/>
      <c r="T25" s="140"/>
    </row>
    <row r="26" spans="1:20">
      <c r="A26" s="57">
        <v>43631</v>
      </c>
      <c r="B26" s="25">
        <v>885</v>
      </c>
      <c r="C26" s="156"/>
      <c r="D26" s="68"/>
      <c r="E26" s="77"/>
      <c r="F26" s="68"/>
      <c r="G26" s="68"/>
      <c r="H26" s="68"/>
      <c r="I26" s="77"/>
      <c r="J26" s="156"/>
      <c r="K26" s="156"/>
      <c r="L26" s="156"/>
      <c r="M26" s="156"/>
      <c r="N26" s="156"/>
      <c r="O26" s="156"/>
      <c r="P26" s="47">
        <v>3</v>
      </c>
      <c r="Q26" s="145"/>
      <c r="R26" s="75"/>
      <c r="S26" s="75"/>
      <c r="T26" s="140"/>
    </row>
    <row r="27" spans="1:20">
      <c r="A27" s="57">
        <v>43632</v>
      </c>
      <c r="B27" s="25">
        <v>1232</v>
      </c>
      <c r="C27" s="156"/>
      <c r="D27" s="68"/>
      <c r="E27" s="77"/>
      <c r="F27" s="68"/>
      <c r="G27" s="68"/>
      <c r="H27" s="68"/>
      <c r="I27" s="77"/>
      <c r="J27" s="156"/>
      <c r="K27" s="156"/>
      <c r="L27" s="156"/>
      <c r="M27" s="156"/>
      <c r="N27" s="156"/>
      <c r="O27" s="156"/>
      <c r="P27" s="47">
        <v>1</v>
      </c>
      <c r="Q27" s="145"/>
      <c r="R27" s="75"/>
      <c r="S27" s="75"/>
      <c r="T27" s="140"/>
    </row>
    <row r="28" spans="1:20">
      <c r="A28" s="57">
        <v>43633</v>
      </c>
      <c r="B28" s="25">
        <v>758</v>
      </c>
      <c r="C28" s="156"/>
      <c r="D28" s="68"/>
      <c r="E28" s="77"/>
      <c r="F28" s="68"/>
      <c r="G28" s="68"/>
      <c r="H28" s="68"/>
      <c r="I28" s="77"/>
      <c r="J28" s="156"/>
      <c r="K28" s="156"/>
      <c r="L28" s="156"/>
      <c r="M28" s="156"/>
      <c r="N28" s="156"/>
      <c r="O28" s="156"/>
      <c r="P28" s="47">
        <v>3</v>
      </c>
      <c r="Q28" s="145"/>
      <c r="R28" s="75"/>
      <c r="S28" s="75"/>
      <c r="T28" s="140"/>
    </row>
    <row r="29" spans="1:20">
      <c r="A29" s="57">
        <v>43634</v>
      </c>
      <c r="B29" s="25">
        <v>1406</v>
      </c>
      <c r="C29" s="21">
        <v>0.77</v>
      </c>
      <c r="D29" s="24">
        <v>2</v>
      </c>
      <c r="E29" s="24">
        <v>7</v>
      </c>
      <c r="F29" s="25">
        <v>1</v>
      </c>
      <c r="G29" s="25">
        <v>4</v>
      </c>
      <c r="H29" s="25">
        <v>2</v>
      </c>
      <c r="I29" s="24">
        <v>5.8</v>
      </c>
      <c r="J29" s="21">
        <v>0.18</v>
      </c>
      <c r="K29" s="21">
        <v>2.81</v>
      </c>
      <c r="L29" s="21">
        <v>8.15</v>
      </c>
      <c r="M29" s="21">
        <v>2.81</v>
      </c>
      <c r="N29" s="21">
        <v>0.25</v>
      </c>
      <c r="O29" s="21">
        <v>5.62</v>
      </c>
      <c r="P29" s="47">
        <v>0</v>
      </c>
      <c r="Q29" s="145">
        <v>0.43402777777777773</v>
      </c>
      <c r="R29" s="75">
        <v>43642</v>
      </c>
      <c r="S29" s="75">
        <v>43642</v>
      </c>
      <c r="T29" s="140"/>
    </row>
    <row r="30" spans="1:20">
      <c r="A30" s="57">
        <v>43635</v>
      </c>
      <c r="B30" s="25">
        <v>1267</v>
      </c>
      <c r="C30" s="156"/>
      <c r="D30" s="68"/>
      <c r="E30" s="77"/>
      <c r="F30" s="68"/>
      <c r="G30" s="68"/>
      <c r="H30" s="68"/>
      <c r="I30" s="77"/>
      <c r="J30" s="156"/>
      <c r="K30" s="156"/>
      <c r="L30" s="156"/>
      <c r="M30" s="156"/>
      <c r="N30" s="156"/>
      <c r="O30" s="156"/>
      <c r="P30" s="47">
        <v>2</v>
      </c>
      <c r="Q30" s="151"/>
      <c r="R30" s="75"/>
      <c r="S30" s="75"/>
      <c r="T30" s="140"/>
    </row>
    <row r="31" spans="1:20">
      <c r="A31" s="57">
        <v>43636</v>
      </c>
      <c r="B31" s="25">
        <v>537</v>
      </c>
      <c r="C31" s="156"/>
      <c r="D31" s="68"/>
      <c r="E31" s="77"/>
      <c r="F31" s="68"/>
      <c r="G31" s="68"/>
      <c r="H31" s="68"/>
      <c r="I31" s="77"/>
      <c r="J31" s="156"/>
      <c r="K31" s="156"/>
      <c r="L31" s="156"/>
      <c r="M31" s="156"/>
      <c r="N31" s="156"/>
      <c r="O31" s="156"/>
      <c r="P31" s="47">
        <v>0</v>
      </c>
      <c r="Q31" s="145"/>
      <c r="R31" s="75"/>
      <c r="S31" s="75"/>
      <c r="T31" s="140"/>
    </row>
    <row r="32" spans="1:20" ht="15" customHeight="1">
      <c r="A32" s="57">
        <v>43637</v>
      </c>
      <c r="B32" s="25">
        <v>1278</v>
      </c>
      <c r="C32" s="156"/>
      <c r="D32" s="68"/>
      <c r="E32" s="77"/>
      <c r="F32" s="68"/>
      <c r="G32" s="68"/>
      <c r="H32" s="68"/>
      <c r="I32" s="77"/>
      <c r="J32" s="156"/>
      <c r="K32" s="156"/>
      <c r="L32" s="156"/>
      <c r="M32" s="156"/>
      <c r="N32" s="156"/>
      <c r="O32" s="156"/>
      <c r="P32" s="47">
        <v>1</v>
      </c>
      <c r="Q32" s="145"/>
      <c r="R32" s="75"/>
      <c r="S32" s="75"/>
      <c r="T32" s="140"/>
    </row>
    <row r="33" spans="1:20">
      <c r="A33" s="57">
        <v>43638</v>
      </c>
      <c r="B33" s="25">
        <v>1595</v>
      </c>
      <c r="C33" s="156"/>
      <c r="D33" s="68"/>
      <c r="E33" s="77"/>
      <c r="F33" s="68"/>
      <c r="G33" s="68"/>
      <c r="H33" s="68"/>
      <c r="I33" s="77"/>
      <c r="J33" s="156"/>
      <c r="K33" s="156"/>
      <c r="L33" s="156"/>
      <c r="M33" s="156"/>
      <c r="N33" s="156"/>
      <c r="O33" s="156"/>
      <c r="P33" s="47">
        <v>0</v>
      </c>
      <c r="Q33" s="145"/>
      <c r="R33" s="75"/>
      <c r="S33" s="75"/>
      <c r="T33" s="140"/>
    </row>
    <row r="34" spans="1:20">
      <c r="A34" s="57">
        <v>43639</v>
      </c>
      <c r="B34" s="25">
        <v>979</v>
      </c>
      <c r="C34" s="156"/>
      <c r="D34" s="68"/>
      <c r="E34" s="77"/>
      <c r="F34" s="68"/>
      <c r="G34" s="68"/>
      <c r="H34" s="68"/>
      <c r="I34" s="77"/>
      <c r="J34" s="156"/>
      <c r="K34" s="156"/>
      <c r="L34" s="156"/>
      <c r="M34" s="156"/>
      <c r="N34" s="156"/>
      <c r="O34" s="156"/>
      <c r="P34" s="47">
        <v>0</v>
      </c>
      <c r="Q34" s="145"/>
      <c r="R34" s="75"/>
      <c r="S34" s="75"/>
      <c r="T34" s="140"/>
    </row>
    <row r="35" spans="1:20">
      <c r="A35" s="57">
        <v>43640</v>
      </c>
      <c r="B35" s="25">
        <v>894</v>
      </c>
      <c r="C35" s="156"/>
      <c r="D35" s="68"/>
      <c r="E35" s="77"/>
      <c r="F35" s="68"/>
      <c r="G35" s="68"/>
      <c r="H35" s="68"/>
      <c r="I35" s="77"/>
      <c r="J35" s="156"/>
      <c r="K35" s="156"/>
      <c r="L35" s="156"/>
      <c r="M35" s="156"/>
      <c r="N35" s="156"/>
      <c r="O35" s="156"/>
      <c r="P35" s="47">
        <v>2</v>
      </c>
      <c r="Q35" s="145"/>
      <c r="R35" s="75"/>
      <c r="S35" s="75"/>
      <c r="T35" s="140"/>
    </row>
    <row r="36" spans="1:20">
      <c r="A36" s="57">
        <v>43641</v>
      </c>
      <c r="B36" s="25">
        <v>2247</v>
      </c>
      <c r="C36" s="156"/>
      <c r="D36" s="68"/>
      <c r="E36" s="77"/>
      <c r="F36" s="68"/>
      <c r="G36" s="68"/>
      <c r="H36" s="68"/>
      <c r="I36" s="77"/>
      <c r="J36" s="156"/>
      <c r="K36" s="156"/>
      <c r="L36" s="156"/>
      <c r="M36" s="156"/>
      <c r="N36" s="156"/>
      <c r="O36" s="156"/>
      <c r="P36" s="47">
        <v>77</v>
      </c>
      <c r="Q36" s="145"/>
      <c r="R36" s="75"/>
      <c r="S36" s="75"/>
      <c r="T36" s="140"/>
    </row>
    <row r="37" spans="1:20">
      <c r="A37" s="57">
        <v>43642</v>
      </c>
      <c r="B37" s="25">
        <v>2512</v>
      </c>
      <c r="C37" s="156"/>
      <c r="D37" s="68"/>
      <c r="E37" s="77"/>
      <c r="F37" s="68"/>
      <c r="G37" s="68"/>
      <c r="H37" s="68"/>
      <c r="I37" s="77"/>
      <c r="J37" s="156"/>
      <c r="K37" s="156"/>
      <c r="L37" s="156"/>
      <c r="M37" s="156"/>
      <c r="N37" s="156"/>
      <c r="O37" s="156"/>
      <c r="P37" s="47">
        <v>19</v>
      </c>
      <c r="Q37" s="145"/>
      <c r="R37" s="75"/>
      <c r="S37" s="75"/>
      <c r="T37" s="140"/>
    </row>
    <row r="38" spans="1:20">
      <c r="A38" s="57">
        <v>43643</v>
      </c>
      <c r="B38" s="25">
        <v>1858</v>
      </c>
      <c r="C38" s="156"/>
      <c r="D38" s="68"/>
      <c r="E38" s="77"/>
      <c r="F38" s="68"/>
      <c r="G38" s="68"/>
      <c r="H38" s="68"/>
      <c r="I38" s="77"/>
      <c r="J38" s="156"/>
      <c r="K38" s="156"/>
      <c r="L38" s="156"/>
      <c r="M38" s="156"/>
      <c r="N38" s="156"/>
      <c r="O38" s="156"/>
      <c r="P38" s="47">
        <v>26</v>
      </c>
      <c r="Q38" s="145"/>
      <c r="R38" s="75"/>
      <c r="S38" s="75"/>
      <c r="T38" s="140"/>
    </row>
    <row r="39" spans="1:20" ht="15" customHeight="1">
      <c r="A39" s="57">
        <v>43644</v>
      </c>
      <c r="B39" s="25">
        <v>1925</v>
      </c>
      <c r="C39" s="156"/>
      <c r="D39" s="68"/>
      <c r="E39" s="77"/>
      <c r="F39" s="68"/>
      <c r="G39" s="68"/>
      <c r="H39" s="68"/>
      <c r="I39" s="77"/>
      <c r="J39" s="156"/>
      <c r="K39" s="156"/>
      <c r="L39" s="156"/>
      <c r="M39" s="156"/>
      <c r="N39" s="156"/>
      <c r="O39" s="156"/>
      <c r="P39" s="47">
        <v>18</v>
      </c>
      <c r="Q39" s="145"/>
      <c r="R39" s="75"/>
      <c r="S39" s="75"/>
      <c r="T39" s="140"/>
    </row>
    <row r="40" spans="1:20">
      <c r="A40" s="57">
        <v>43645</v>
      </c>
      <c r="B40" s="25">
        <v>2396</v>
      </c>
      <c r="C40" s="156"/>
      <c r="D40" s="68"/>
      <c r="E40" s="77"/>
      <c r="F40" s="68"/>
      <c r="G40" s="68"/>
      <c r="H40" s="68"/>
      <c r="I40" s="77"/>
      <c r="J40" s="156"/>
      <c r="K40" s="156"/>
      <c r="L40" s="156"/>
      <c r="M40" s="156"/>
      <c r="N40" s="156"/>
      <c r="O40" s="156"/>
      <c r="P40" s="47">
        <v>2</v>
      </c>
      <c r="Q40" s="145"/>
      <c r="R40" s="75"/>
      <c r="S40" s="75"/>
      <c r="T40" s="140"/>
    </row>
    <row r="41" spans="1:20">
      <c r="A41" s="57">
        <v>43646</v>
      </c>
      <c r="B41" s="25">
        <v>1790</v>
      </c>
      <c r="C41" s="156"/>
      <c r="D41" s="68"/>
      <c r="E41" s="77"/>
      <c r="F41" s="68"/>
      <c r="G41" s="68"/>
      <c r="H41" s="68"/>
      <c r="I41" s="77"/>
      <c r="J41" s="156"/>
      <c r="K41" s="156"/>
      <c r="L41" s="156"/>
      <c r="M41" s="156"/>
      <c r="N41" s="156"/>
      <c r="O41" s="156"/>
      <c r="P41" s="47">
        <v>6</v>
      </c>
      <c r="Q41" s="145"/>
      <c r="R41" s="75"/>
      <c r="S41" s="75"/>
      <c r="T41" s="140"/>
    </row>
    <row r="42" spans="1:20">
      <c r="A42" s="57">
        <v>43647</v>
      </c>
      <c r="B42" s="25">
        <v>2265</v>
      </c>
      <c r="C42" s="156"/>
      <c r="D42" s="68"/>
      <c r="E42" s="77"/>
      <c r="F42" s="68"/>
      <c r="G42" s="68"/>
      <c r="H42" s="68"/>
      <c r="I42" s="77"/>
      <c r="J42" s="156"/>
      <c r="K42" s="156"/>
      <c r="L42" s="156"/>
      <c r="M42" s="156"/>
      <c r="N42" s="156"/>
      <c r="O42" s="156"/>
      <c r="P42" s="47">
        <v>4</v>
      </c>
      <c r="Q42" s="145"/>
      <c r="R42" s="75"/>
      <c r="S42" s="75"/>
      <c r="T42" s="140"/>
    </row>
    <row r="43" spans="1:20">
      <c r="A43" s="57">
        <v>43648</v>
      </c>
      <c r="B43" s="25">
        <v>1572</v>
      </c>
      <c r="C43" s="21">
        <v>0.55000000000000004</v>
      </c>
      <c r="D43" s="24">
        <v>2</v>
      </c>
      <c r="E43" s="24">
        <v>7.1</v>
      </c>
      <c r="F43" s="25">
        <v>1</v>
      </c>
      <c r="G43" s="25">
        <v>3</v>
      </c>
      <c r="H43" s="25">
        <v>2</v>
      </c>
      <c r="I43" s="24">
        <v>4.4000000000000004</v>
      </c>
      <c r="J43" s="21">
        <v>0.14000000000000001</v>
      </c>
      <c r="K43" s="21">
        <v>3.14</v>
      </c>
      <c r="L43" s="21">
        <v>6.92</v>
      </c>
      <c r="M43" s="21">
        <v>3.14</v>
      </c>
      <c r="N43" s="21">
        <v>0.22</v>
      </c>
      <c r="O43" s="21">
        <v>4.72</v>
      </c>
      <c r="P43" s="47">
        <v>0</v>
      </c>
      <c r="Q43" s="145">
        <v>0.48958333333333331</v>
      </c>
      <c r="R43" s="75">
        <v>43661</v>
      </c>
      <c r="S43" s="75">
        <v>43670</v>
      </c>
      <c r="T43" s="140"/>
    </row>
    <row r="44" spans="1:20">
      <c r="A44" s="57">
        <v>43649</v>
      </c>
      <c r="B44" s="25">
        <v>2269</v>
      </c>
      <c r="C44" s="156"/>
      <c r="D44" s="68"/>
      <c r="E44" s="77"/>
      <c r="F44" s="68"/>
      <c r="G44" s="68"/>
      <c r="H44" s="68"/>
      <c r="I44" s="77"/>
      <c r="J44" s="156"/>
      <c r="K44" s="156"/>
      <c r="L44" s="156"/>
      <c r="M44" s="156"/>
      <c r="N44" s="156"/>
      <c r="O44" s="156"/>
      <c r="P44" s="47">
        <v>0</v>
      </c>
      <c r="Q44" s="145"/>
      <c r="R44" s="75"/>
      <c r="S44" s="75"/>
      <c r="T44" s="140"/>
    </row>
    <row r="45" spans="1:20">
      <c r="A45" s="57">
        <v>43650</v>
      </c>
      <c r="B45" s="25">
        <v>1880</v>
      </c>
      <c r="C45" s="156"/>
      <c r="D45" s="68"/>
      <c r="E45" s="77"/>
      <c r="F45" s="68"/>
      <c r="G45" s="68"/>
      <c r="H45" s="68"/>
      <c r="I45" s="77"/>
      <c r="J45" s="156"/>
      <c r="K45" s="156"/>
      <c r="L45" s="156"/>
      <c r="M45" s="156"/>
      <c r="N45" s="156"/>
      <c r="O45" s="156"/>
      <c r="P45" s="47">
        <v>8</v>
      </c>
      <c r="Q45" s="145"/>
      <c r="R45" s="75"/>
      <c r="S45" s="75"/>
      <c r="T45" s="140"/>
    </row>
    <row r="46" spans="1:20" ht="15" customHeight="1">
      <c r="A46" s="57">
        <v>43651</v>
      </c>
      <c r="B46" s="25">
        <v>1634</v>
      </c>
      <c r="C46" s="156"/>
      <c r="D46" s="68"/>
      <c r="E46" s="77"/>
      <c r="F46" s="68"/>
      <c r="G46" s="68"/>
      <c r="H46" s="68"/>
      <c r="I46" s="77"/>
      <c r="J46" s="156"/>
      <c r="K46" s="156"/>
      <c r="L46" s="156"/>
      <c r="M46" s="156"/>
      <c r="N46" s="156"/>
      <c r="O46" s="156"/>
      <c r="P46" s="47">
        <v>2</v>
      </c>
      <c r="Q46" s="145"/>
      <c r="R46" s="75"/>
      <c r="S46" s="75"/>
      <c r="T46" s="140"/>
    </row>
    <row r="47" spans="1:20">
      <c r="A47" s="57">
        <v>43652</v>
      </c>
      <c r="B47" s="25">
        <v>1774</v>
      </c>
      <c r="C47" s="156"/>
      <c r="D47" s="68"/>
      <c r="E47" s="77"/>
      <c r="F47" s="68"/>
      <c r="G47" s="68"/>
      <c r="H47" s="68"/>
      <c r="I47" s="77"/>
      <c r="J47" s="156"/>
      <c r="K47" s="156"/>
      <c r="L47" s="156"/>
      <c r="M47" s="156"/>
      <c r="N47" s="156"/>
      <c r="O47" s="156"/>
      <c r="P47" s="47">
        <v>3</v>
      </c>
      <c r="Q47" s="145"/>
      <c r="R47" s="75"/>
      <c r="S47" s="75"/>
      <c r="T47" s="140"/>
    </row>
    <row r="48" spans="1:20">
      <c r="A48" s="57">
        <v>43653</v>
      </c>
      <c r="B48" s="25">
        <v>2106</v>
      </c>
      <c r="C48" s="156"/>
      <c r="D48" s="68"/>
      <c r="E48" s="77"/>
      <c r="F48" s="68"/>
      <c r="G48" s="68"/>
      <c r="H48" s="68"/>
      <c r="I48" s="77"/>
      <c r="J48" s="156"/>
      <c r="K48" s="156"/>
      <c r="L48" s="156"/>
      <c r="M48" s="156"/>
      <c r="N48" s="156"/>
      <c r="O48" s="156"/>
      <c r="P48" s="47">
        <v>3</v>
      </c>
      <c r="Q48" s="145"/>
      <c r="R48" s="75"/>
      <c r="S48" s="75"/>
      <c r="T48" s="140"/>
    </row>
    <row r="49" spans="1:20">
      <c r="A49" s="57">
        <v>43654</v>
      </c>
      <c r="B49" s="25">
        <v>1891</v>
      </c>
      <c r="C49" s="156"/>
      <c r="D49" s="68"/>
      <c r="E49" s="77"/>
      <c r="F49" s="68"/>
      <c r="G49" s="68"/>
      <c r="H49" s="68"/>
      <c r="I49" s="77"/>
      <c r="J49" s="156"/>
      <c r="K49" s="156"/>
      <c r="L49" s="156"/>
      <c r="M49" s="156"/>
      <c r="N49" s="156"/>
      <c r="O49" s="156"/>
      <c r="P49" s="47">
        <v>12</v>
      </c>
      <c r="Q49" s="145"/>
      <c r="R49" s="75"/>
      <c r="S49" s="75"/>
      <c r="T49" s="140"/>
    </row>
    <row r="50" spans="1:20">
      <c r="A50" s="57">
        <v>43655</v>
      </c>
      <c r="B50" s="25">
        <v>1580</v>
      </c>
      <c r="C50" s="156"/>
      <c r="D50" s="68"/>
      <c r="E50" s="77"/>
      <c r="F50" s="68"/>
      <c r="G50" s="68"/>
      <c r="H50" s="68"/>
      <c r="I50" s="77"/>
      <c r="J50" s="156"/>
      <c r="K50" s="156"/>
      <c r="L50" s="156"/>
      <c r="M50" s="156"/>
      <c r="N50" s="156"/>
      <c r="O50" s="156"/>
      <c r="P50" s="47">
        <v>1</v>
      </c>
      <c r="Q50" s="145"/>
      <c r="R50" s="75"/>
      <c r="S50" s="75"/>
      <c r="T50" s="140"/>
    </row>
    <row r="51" spans="1:20">
      <c r="A51" s="57">
        <v>43656</v>
      </c>
      <c r="B51" s="25">
        <v>1996</v>
      </c>
      <c r="C51" s="156"/>
      <c r="D51" s="68"/>
      <c r="E51" s="77"/>
      <c r="F51" s="68"/>
      <c r="G51" s="68"/>
      <c r="H51" s="68"/>
      <c r="I51" s="77"/>
      <c r="J51" s="156"/>
      <c r="K51" s="156"/>
      <c r="L51" s="156"/>
      <c r="M51" s="156"/>
      <c r="N51" s="156"/>
      <c r="O51" s="156"/>
      <c r="P51" s="48">
        <v>0</v>
      </c>
      <c r="Q51" s="145"/>
      <c r="R51" s="75"/>
      <c r="S51" s="75"/>
      <c r="T51" s="140"/>
    </row>
    <row r="52" spans="1:20">
      <c r="A52" s="57">
        <v>43657</v>
      </c>
      <c r="B52" s="25">
        <v>1415</v>
      </c>
      <c r="C52" s="156"/>
      <c r="D52" s="68"/>
      <c r="E52" s="77"/>
      <c r="F52" s="68"/>
      <c r="G52" s="68"/>
      <c r="H52" s="68"/>
      <c r="I52" s="77"/>
      <c r="J52" s="156"/>
      <c r="K52" s="156"/>
      <c r="L52" s="156"/>
      <c r="M52" s="156"/>
      <c r="N52" s="156"/>
      <c r="O52" s="156"/>
      <c r="P52" s="48">
        <v>0</v>
      </c>
      <c r="Q52" s="145"/>
      <c r="R52" s="75"/>
      <c r="S52" s="75"/>
      <c r="T52" s="140"/>
    </row>
    <row r="53" spans="1:20" ht="15" customHeight="1">
      <c r="A53" s="57">
        <v>43658</v>
      </c>
      <c r="B53" s="25">
        <v>1285</v>
      </c>
      <c r="C53" s="156"/>
      <c r="D53" s="68"/>
      <c r="E53" s="77"/>
      <c r="F53" s="68"/>
      <c r="G53" s="68"/>
      <c r="H53" s="68"/>
      <c r="I53" s="77"/>
      <c r="J53" s="156"/>
      <c r="K53" s="156"/>
      <c r="L53" s="156"/>
      <c r="M53" s="156"/>
      <c r="N53" s="156"/>
      <c r="O53" s="156"/>
      <c r="P53" s="48">
        <v>0</v>
      </c>
      <c r="Q53" s="145"/>
      <c r="R53" s="75"/>
      <c r="S53" s="75"/>
      <c r="T53" s="140"/>
    </row>
    <row r="54" spans="1:20">
      <c r="A54" s="57">
        <v>43659</v>
      </c>
      <c r="B54" s="25">
        <v>1647</v>
      </c>
      <c r="C54" s="156"/>
      <c r="D54" s="68"/>
      <c r="E54" s="77"/>
      <c r="F54" s="68"/>
      <c r="G54" s="68"/>
      <c r="H54" s="68"/>
      <c r="I54" s="77"/>
      <c r="J54" s="156"/>
      <c r="K54" s="156"/>
      <c r="L54" s="156"/>
      <c r="M54" s="156"/>
      <c r="N54" s="156"/>
      <c r="O54" s="156"/>
      <c r="P54" s="48">
        <v>0</v>
      </c>
      <c r="Q54" s="145"/>
      <c r="R54" s="75"/>
      <c r="S54" s="75"/>
      <c r="T54" s="140"/>
    </row>
    <row r="55" spans="1:20">
      <c r="A55" s="57">
        <v>43660</v>
      </c>
      <c r="B55" s="25">
        <v>1304</v>
      </c>
      <c r="C55" s="156"/>
      <c r="D55" s="68"/>
      <c r="E55" s="77"/>
      <c r="F55" s="68"/>
      <c r="G55" s="68"/>
      <c r="H55" s="68"/>
      <c r="I55" s="77"/>
      <c r="J55" s="156"/>
      <c r="K55" s="156"/>
      <c r="L55" s="156"/>
      <c r="M55" s="156"/>
      <c r="N55" s="156"/>
      <c r="O55" s="156"/>
      <c r="P55" s="48">
        <v>0</v>
      </c>
      <c r="Q55" s="145"/>
      <c r="R55" s="75"/>
      <c r="S55" s="75"/>
      <c r="T55" s="140"/>
    </row>
    <row r="56" spans="1:20">
      <c r="A56" s="57">
        <v>43661</v>
      </c>
      <c r="B56" s="25">
        <v>1669</v>
      </c>
      <c r="C56" s="156"/>
      <c r="D56" s="68"/>
      <c r="E56" s="77"/>
      <c r="F56" s="68"/>
      <c r="G56" s="68"/>
      <c r="H56" s="68"/>
      <c r="I56" s="77"/>
      <c r="J56" s="156"/>
      <c r="K56" s="156"/>
      <c r="L56" s="156"/>
      <c r="M56" s="156"/>
      <c r="N56" s="156"/>
      <c r="O56" s="156"/>
      <c r="P56" s="48">
        <v>0</v>
      </c>
      <c r="Q56" s="145"/>
      <c r="R56" s="75"/>
      <c r="S56" s="75"/>
      <c r="T56" s="140"/>
    </row>
    <row r="57" spans="1:20">
      <c r="A57" s="57">
        <v>43662</v>
      </c>
      <c r="B57" s="25">
        <v>1200</v>
      </c>
      <c r="C57" s="21">
        <v>0.85</v>
      </c>
      <c r="D57" s="24">
        <v>1</v>
      </c>
      <c r="E57" s="24">
        <v>7.2</v>
      </c>
      <c r="F57" s="25">
        <v>1</v>
      </c>
      <c r="G57" s="25">
        <v>5</v>
      </c>
      <c r="H57" s="25">
        <v>1</v>
      </c>
      <c r="I57" s="24">
        <v>5.5</v>
      </c>
      <c r="J57" s="21">
        <v>0.14000000000000001</v>
      </c>
      <c r="K57" s="21">
        <v>1.2</v>
      </c>
      <c r="L57" s="21">
        <v>6.6</v>
      </c>
      <c r="M57" s="21">
        <v>1.2</v>
      </c>
      <c r="N57" s="21">
        <v>0.17</v>
      </c>
      <c r="O57" s="21">
        <v>6</v>
      </c>
      <c r="P57" s="48">
        <v>0</v>
      </c>
      <c r="Q57" s="145">
        <v>0.375</v>
      </c>
      <c r="R57" s="75">
        <v>43672</v>
      </c>
      <c r="S57" s="75">
        <v>43672</v>
      </c>
      <c r="T57" s="140"/>
    </row>
    <row r="58" spans="1:20">
      <c r="A58" s="57">
        <v>43663</v>
      </c>
      <c r="B58" s="25">
        <v>1464</v>
      </c>
      <c r="C58" s="156"/>
      <c r="D58" s="68"/>
      <c r="E58" s="77"/>
      <c r="F58" s="68"/>
      <c r="G58" s="68"/>
      <c r="H58" s="68"/>
      <c r="I58" s="77"/>
      <c r="J58" s="156"/>
      <c r="K58" s="156"/>
      <c r="L58" s="156"/>
      <c r="M58" s="156"/>
      <c r="N58" s="156"/>
      <c r="O58" s="156"/>
      <c r="P58" s="48">
        <v>0</v>
      </c>
      <c r="Q58" s="145"/>
      <c r="R58" s="75"/>
      <c r="S58" s="75"/>
      <c r="T58" s="140"/>
    </row>
    <row r="59" spans="1:20">
      <c r="A59" s="57">
        <v>43664</v>
      </c>
      <c r="B59" s="25">
        <v>1740</v>
      </c>
      <c r="C59" s="156"/>
      <c r="D59" s="68"/>
      <c r="E59" s="77"/>
      <c r="F59" s="68"/>
      <c r="G59" s="68"/>
      <c r="H59" s="68"/>
      <c r="I59" s="77"/>
      <c r="J59" s="156"/>
      <c r="K59" s="156"/>
      <c r="L59" s="156"/>
      <c r="M59" s="156"/>
      <c r="N59" s="156"/>
      <c r="O59" s="156"/>
      <c r="P59" s="48">
        <v>0</v>
      </c>
      <c r="Q59" s="145"/>
      <c r="R59" s="75"/>
      <c r="S59" s="75"/>
      <c r="T59" s="140"/>
    </row>
    <row r="60" spans="1:20" ht="15" customHeight="1">
      <c r="A60" s="57">
        <v>43665</v>
      </c>
      <c r="B60" s="25">
        <v>1285</v>
      </c>
      <c r="C60" s="156"/>
      <c r="D60" s="68"/>
      <c r="E60" s="77"/>
      <c r="F60" s="68"/>
      <c r="G60" s="68"/>
      <c r="H60" s="68"/>
      <c r="I60" s="77"/>
      <c r="J60" s="156"/>
      <c r="K60" s="156"/>
      <c r="L60" s="156"/>
      <c r="M60" s="156"/>
      <c r="N60" s="156"/>
      <c r="O60" s="156"/>
      <c r="P60" s="48">
        <v>0</v>
      </c>
      <c r="Q60" s="145"/>
      <c r="R60" s="75"/>
      <c r="S60" s="75"/>
      <c r="T60" s="140"/>
    </row>
    <row r="61" spans="1:20">
      <c r="A61" s="57">
        <v>43666</v>
      </c>
      <c r="B61" s="25">
        <v>1361</v>
      </c>
      <c r="C61" s="156"/>
      <c r="D61" s="68"/>
      <c r="E61" s="77"/>
      <c r="F61" s="68"/>
      <c r="G61" s="68"/>
      <c r="H61" s="68"/>
      <c r="I61" s="77"/>
      <c r="J61" s="156"/>
      <c r="K61" s="156"/>
      <c r="L61" s="156"/>
      <c r="M61" s="156"/>
      <c r="N61" s="156"/>
      <c r="O61" s="156"/>
      <c r="P61" s="48">
        <v>0</v>
      </c>
      <c r="Q61" s="145"/>
      <c r="R61" s="75"/>
      <c r="S61" s="75"/>
      <c r="T61" s="140"/>
    </row>
    <row r="62" spans="1:20">
      <c r="A62" s="57">
        <v>43667</v>
      </c>
      <c r="B62" s="25">
        <v>1596</v>
      </c>
      <c r="C62" s="156"/>
      <c r="D62" s="68"/>
      <c r="E62" s="77"/>
      <c r="F62" s="68"/>
      <c r="G62" s="68"/>
      <c r="H62" s="68"/>
      <c r="I62" s="77"/>
      <c r="J62" s="156"/>
      <c r="K62" s="156"/>
      <c r="L62" s="156"/>
      <c r="M62" s="156"/>
      <c r="N62" s="156"/>
      <c r="O62" s="156"/>
      <c r="P62" s="48">
        <v>0</v>
      </c>
      <c r="Q62" s="145"/>
      <c r="R62" s="75"/>
      <c r="S62" s="75"/>
      <c r="T62" s="140"/>
    </row>
    <row r="63" spans="1:20">
      <c r="A63" s="57">
        <v>43668</v>
      </c>
      <c r="B63" s="25">
        <v>1159</v>
      </c>
      <c r="C63" s="156"/>
      <c r="D63" s="68"/>
      <c r="E63" s="77"/>
      <c r="F63" s="68"/>
      <c r="G63" s="68"/>
      <c r="H63" s="68"/>
      <c r="I63" s="77"/>
      <c r="J63" s="156"/>
      <c r="K63" s="156"/>
      <c r="L63" s="156"/>
      <c r="M63" s="156"/>
      <c r="N63" s="156"/>
      <c r="O63" s="156"/>
      <c r="P63" s="48">
        <v>0</v>
      </c>
      <c r="Q63" s="145"/>
      <c r="R63" s="75"/>
      <c r="S63" s="75"/>
      <c r="T63" s="140"/>
    </row>
    <row r="64" spans="1:20">
      <c r="A64" s="57">
        <v>43669</v>
      </c>
      <c r="B64" s="25">
        <v>1231</v>
      </c>
      <c r="C64" s="156"/>
      <c r="D64" s="68"/>
      <c r="E64" s="77"/>
      <c r="F64" s="68"/>
      <c r="G64" s="68"/>
      <c r="H64" s="68"/>
      <c r="I64" s="77"/>
      <c r="J64" s="156"/>
      <c r="K64" s="156"/>
      <c r="L64" s="156"/>
      <c r="M64" s="156"/>
      <c r="N64" s="156"/>
      <c r="O64" s="156"/>
      <c r="P64" s="48">
        <v>0</v>
      </c>
      <c r="Q64" s="145"/>
      <c r="R64" s="75"/>
      <c r="S64" s="75"/>
      <c r="T64" s="140"/>
    </row>
    <row r="65" spans="1:20">
      <c r="A65" s="57">
        <v>43670</v>
      </c>
      <c r="B65" s="25">
        <v>1804</v>
      </c>
      <c r="C65" s="156"/>
      <c r="D65" s="68"/>
      <c r="E65" s="77"/>
      <c r="F65" s="68"/>
      <c r="G65" s="68"/>
      <c r="H65" s="68"/>
      <c r="I65" s="77"/>
      <c r="J65" s="156"/>
      <c r="K65" s="156"/>
      <c r="L65" s="156"/>
      <c r="M65" s="156"/>
      <c r="N65" s="156"/>
      <c r="O65" s="156"/>
      <c r="P65" s="47">
        <v>0</v>
      </c>
      <c r="Q65" s="145"/>
      <c r="R65" s="75"/>
      <c r="S65" s="75"/>
      <c r="T65" s="140"/>
    </row>
    <row r="66" spans="1:20">
      <c r="A66" s="57">
        <v>43671</v>
      </c>
      <c r="B66" s="25">
        <v>994</v>
      </c>
      <c r="C66" s="156"/>
      <c r="D66" s="68"/>
      <c r="E66" s="77"/>
      <c r="F66" s="68"/>
      <c r="G66" s="68"/>
      <c r="H66" s="68"/>
      <c r="I66" s="77"/>
      <c r="J66" s="156"/>
      <c r="K66" s="156"/>
      <c r="L66" s="156"/>
      <c r="M66" s="156"/>
      <c r="N66" s="156"/>
      <c r="O66" s="156"/>
      <c r="P66" s="47">
        <v>0</v>
      </c>
      <c r="Q66" s="145"/>
      <c r="R66" s="75"/>
      <c r="S66" s="75"/>
      <c r="T66" s="140"/>
    </row>
    <row r="67" spans="1:20" ht="15" customHeight="1">
      <c r="A67" s="57">
        <v>43672</v>
      </c>
      <c r="B67" s="25">
        <v>1431</v>
      </c>
      <c r="C67" s="156"/>
      <c r="D67" s="68"/>
      <c r="E67" s="77"/>
      <c r="F67" s="68"/>
      <c r="G67" s="68"/>
      <c r="H67" s="68"/>
      <c r="I67" s="77"/>
      <c r="J67" s="156"/>
      <c r="K67" s="156"/>
      <c r="L67" s="156"/>
      <c r="M67" s="156"/>
      <c r="N67" s="156"/>
      <c r="O67" s="156"/>
      <c r="P67" s="47">
        <v>1</v>
      </c>
      <c r="Q67" s="145"/>
      <c r="R67" s="75"/>
      <c r="S67" s="75"/>
      <c r="T67" s="140"/>
    </row>
    <row r="68" spans="1:20">
      <c r="A68" s="57">
        <v>43673</v>
      </c>
      <c r="B68" s="25">
        <v>1085</v>
      </c>
      <c r="C68" s="156"/>
      <c r="D68" s="68"/>
      <c r="E68" s="77"/>
      <c r="F68" s="68"/>
      <c r="G68" s="68"/>
      <c r="H68" s="68"/>
      <c r="I68" s="77"/>
      <c r="J68" s="156"/>
      <c r="K68" s="156"/>
      <c r="L68" s="156"/>
      <c r="M68" s="156"/>
      <c r="N68" s="156"/>
      <c r="O68" s="156"/>
      <c r="P68" s="47">
        <v>0</v>
      </c>
      <c r="Q68" s="145"/>
      <c r="R68" s="75"/>
      <c r="S68" s="75"/>
      <c r="T68" s="140"/>
    </row>
    <row r="69" spans="1:20">
      <c r="A69" s="57">
        <v>43674</v>
      </c>
      <c r="B69" s="25">
        <v>1305</v>
      </c>
      <c r="C69" s="156"/>
      <c r="D69" s="68"/>
      <c r="E69" s="77"/>
      <c r="F69" s="68"/>
      <c r="G69" s="68"/>
      <c r="H69" s="68"/>
      <c r="I69" s="77"/>
      <c r="J69" s="156"/>
      <c r="K69" s="156"/>
      <c r="L69" s="156"/>
      <c r="M69" s="156"/>
      <c r="N69" s="156"/>
      <c r="O69" s="156"/>
      <c r="P69" s="47">
        <v>0</v>
      </c>
      <c r="Q69" s="145"/>
      <c r="R69" s="75"/>
      <c r="S69" s="75"/>
      <c r="T69" s="140"/>
    </row>
    <row r="70" spans="1:20">
      <c r="A70" s="57">
        <v>43675</v>
      </c>
      <c r="B70" s="25">
        <v>1295</v>
      </c>
      <c r="C70" s="156"/>
      <c r="D70" s="68"/>
      <c r="E70" s="77"/>
      <c r="F70" s="68"/>
      <c r="G70" s="68"/>
      <c r="H70" s="68"/>
      <c r="I70" s="77"/>
      <c r="J70" s="156"/>
      <c r="K70" s="156"/>
      <c r="L70" s="156"/>
      <c r="M70" s="156"/>
      <c r="N70" s="156"/>
      <c r="O70" s="156"/>
      <c r="P70" s="47">
        <v>1</v>
      </c>
      <c r="Q70" s="145"/>
      <c r="R70" s="75"/>
      <c r="S70" s="75"/>
      <c r="T70" s="140"/>
    </row>
    <row r="71" spans="1:20">
      <c r="A71" s="57">
        <v>43676</v>
      </c>
      <c r="B71" s="25">
        <v>1222</v>
      </c>
      <c r="C71" s="21">
        <v>0.53</v>
      </c>
      <c r="D71" s="24">
        <v>1</v>
      </c>
      <c r="E71" s="24">
        <v>7.3</v>
      </c>
      <c r="F71" s="25">
        <v>2</v>
      </c>
      <c r="G71" s="25">
        <v>5</v>
      </c>
      <c r="H71" s="25">
        <v>1</v>
      </c>
      <c r="I71" s="24">
        <v>3.8</v>
      </c>
      <c r="J71" s="21">
        <v>0.14000000000000001</v>
      </c>
      <c r="K71" s="21">
        <v>1.22</v>
      </c>
      <c r="L71" s="21">
        <v>4.6399999999999997</v>
      </c>
      <c r="M71" s="21">
        <v>1.22</v>
      </c>
      <c r="N71" s="21">
        <v>0.17</v>
      </c>
      <c r="O71" s="21">
        <v>6.11</v>
      </c>
      <c r="P71" s="47">
        <v>0</v>
      </c>
      <c r="Q71" s="145">
        <v>0.41319444444444442</v>
      </c>
      <c r="R71" s="75">
        <v>43685</v>
      </c>
      <c r="S71" s="75">
        <v>43685</v>
      </c>
      <c r="T71" s="140"/>
    </row>
    <row r="72" spans="1:20">
      <c r="A72" s="57">
        <v>43677</v>
      </c>
      <c r="B72" s="25">
        <v>1448</v>
      </c>
      <c r="C72" s="156"/>
      <c r="D72" s="68"/>
      <c r="E72" s="77"/>
      <c r="F72" s="68"/>
      <c r="G72" s="68"/>
      <c r="H72" s="68"/>
      <c r="I72" s="77"/>
      <c r="J72" s="156"/>
      <c r="K72" s="156"/>
      <c r="L72" s="156"/>
      <c r="M72" s="156"/>
      <c r="N72" s="156"/>
      <c r="O72" s="156"/>
      <c r="P72" s="47">
        <v>6</v>
      </c>
      <c r="Q72" s="145"/>
      <c r="R72" s="75"/>
      <c r="S72" s="75"/>
      <c r="T72" s="140"/>
    </row>
    <row r="73" spans="1:20">
      <c r="A73" s="57">
        <v>43678</v>
      </c>
      <c r="B73" s="25">
        <v>1198</v>
      </c>
      <c r="C73" s="156"/>
      <c r="D73" s="68"/>
      <c r="E73" s="77"/>
      <c r="F73" s="68"/>
      <c r="G73" s="68"/>
      <c r="H73" s="68"/>
      <c r="I73" s="77"/>
      <c r="J73" s="156"/>
      <c r="K73" s="156"/>
      <c r="L73" s="156"/>
      <c r="M73" s="156"/>
      <c r="N73" s="156"/>
      <c r="O73" s="156"/>
      <c r="P73" s="47">
        <v>24</v>
      </c>
      <c r="Q73" s="145"/>
      <c r="R73" s="75"/>
      <c r="S73" s="75"/>
      <c r="T73" s="140"/>
    </row>
    <row r="74" spans="1:20" ht="15" customHeight="1">
      <c r="A74" s="57">
        <v>43679</v>
      </c>
      <c r="B74" s="25">
        <v>1667</v>
      </c>
      <c r="C74" s="156"/>
      <c r="D74" s="68"/>
      <c r="E74" s="77"/>
      <c r="F74" s="68"/>
      <c r="G74" s="68"/>
      <c r="H74" s="68"/>
      <c r="I74" s="77"/>
      <c r="J74" s="156"/>
      <c r="K74" s="156"/>
      <c r="L74" s="156"/>
      <c r="M74" s="156"/>
      <c r="N74" s="156"/>
      <c r="O74" s="156"/>
      <c r="P74" s="47">
        <v>3</v>
      </c>
      <c r="Q74" s="145"/>
      <c r="R74" s="75"/>
      <c r="S74" s="75"/>
      <c r="T74" s="140"/>
    </row>
    <row r="75" spans="1:20">
      <c r="A75" s="57">
        <v>43680</v>
      </c>
      <c r="B75" s="25">
        <v>1299</v>
      </c>
      <c r="C75" s="156"/>
      <c r="D75" s="68"/>
      <c r="E75" s="77"/>
      <c r="F75" s="68"/>
      <c r="G75" s="68"/>
      <c r="H75" s="68"/>
      <c r="I75" s="77"/>
      <c r="J75" s="156"/>
      <c r="K75" s="156"/>
      <c r="L75" s="156"/>
      <c r="M75" s="156"/>
      <c r="N75" s="156"/>
      <c r="O75" s="156"/>
      <c r="P75" s="47">
        <v>3</v>
      </c>
      <c r="Q75" s="145"/>
      <c r="R75" s="75"/>
      <c r="S75" s="75"/>
      <c r="T75" s="140"/>
    </row>
    <row r="76" spans="1:20">
      <c r="A76" s="57">
        <v>43681</v>
      </c>
      <c r="B76" s="25">
        <v>1432</v>
      </c>
      <c r="C76" s="156"/>
      <c r="D76" s="68"/>
      <c r="E76" s="77"/>
      <c r="F76" s="68"/>
      <c r="G76" s="68"/>
      <c r="H76" s="68"/>
      <c r="I76" s="77"/>
      <c r="J76" s="156"/>
      <c r="K76" s="156"/>
      <c r="L76" s="156"/>
      <c r="M76" s="156"/>
      <c r="N76" s="156"/>
      <c r="O76" s="156"/>
      <c r="P76" s="47">
        <v>0</v>
      </c>
      <c r="Q76" s="145"/>
      <c r="R76" s="75"/>
      <c r="S76" s="75"/>
      <c r="T76" s="140"/>
    </row>
    <row r="77" spans="1:20">
      <c r="A77" s="57">
        <v>43682</v>
      </c>
      <c r="B77" s="25">
        <v>1150</v>
      </c>
      <c r="C77" s="156"/>
      <c r="D77" s="68"/>
      <c r="E77" s="77"/>
      <c r="F77" s="68"/>
      <c r="G77" s="68"/>
      <c r="H77" s="68"/>
      <c r="I77" s="77"/>
      <c r="J77" s="156"/>
      <c r="K77" s="156"/>
      <c r="L77" s="156"/>
      <c r="M77" s="156"/>
      <c r="N77" s="156"/>
      <c r="O77" s="156"/>
      <c r="P77" s="47">
        <v>0</v>
      </c>
      <c r="Q77" s="145"/>
      <c r="R77" s="75"/>
      <c r="S77" s="75"/>
      <c r="T77" s="140"/>
    </row>
    <row r="78" spans="1:20">
      <c r="A78" s="57">
        <v>43683</v>
      </c>
      <c r="B78" s="25">
        <v>1419</v>
      </c>
      <c r="C78" s="156"/>
      <c r="D78" s="68"/>
      <c r="E78" s="77"/>
      <c r="F78" s="68"/>
      <c r="G78" s="68"/>
      <c r="H78" s="68"/>
      <c r="I78" s="77"/>
      <c r="J78" s="156"/>
      <c r="K78" s="156"/>
      <c r="L78" s="156"/>
      <c r="M78" s="156"/>
      <c r="N78" s="156"/>
      <c r="O78" s="156"/>
      <c r="P78" s="47">
        <v>0</v>
      </c>
      <c r="Q78" s="145"/>
      <c r="R78" s="75"/>
      <c r="S78" s="75"/>
      <c r="T78" s="140"/>
    </row>
    <row r="79" spans="1:20">
      <c r="A79" s="57">
        <v>43684</v>
      </c>
      <c r="B79" s="25">
        <v>1132</v>
      </c>
      <c r="C79" s="156"/>
      <c r="D79" s="68"/>
      <c r="E79" s="77"/>
      <c r="F79" s="68"/>
      <c r="G79" s="68"/>
      <c r="H79" s="68"/>
      <c r="I79" s="77"/>
      <c r="J79" s="156"/>
      <c r="K79" s="156"/>
      <c r="L79" s="156"/>
      <c r="M79" s="156"/>
      <c r="N79" s="156"/>
      <c r="O79" s="156"/>
      <c r="P79" s="47">
        <v>0</v>
      </c>
      <c r="Q79" s="145"/>
      <c r="R79" s="75"/>
      <c r="S79" s="75"/>
      <c r="T79" s="140"/>
    </row>
    <row r="80" spans="1:20">
      <c r="A80" s="57">
        <v>43685</v>
      </c>
      <c r="B80" s="25">
        <v>1578</v>
      </c>
      <c r="C80" s="156"/>
      <c r="D80" s="68"/>
      <c r="E80" s="77"/>
      <c r="F80" s="68"/>
      <c r="G80" s="68"/>
      <c r="H80" s="68"/>
      <c r="I80" s="77"/>
      <c r="J80" s="156"/>
      <c r="K80" s="156"/>
      <c r="L80" s="156"/>
      <c r="M80" s="156"/>
      <c r="N80" s="156"/>
      <c r="O80" s="156"/>
      <c r="P80" s="47">
        <v>0</v>
      </c>
      <c r="Q80" s="145"/>
      <c r="R80" s="75"/>
      <c r="S80" s="75"/>
      <c r="T80" s="140"/>
    </row>
    <row r="81" spans="1:20" ht="15" customHeight="1">
      <c r="A81" s="57">
        <v>43686</v>
      </c>
      <c r="B81" s="25">
        <v>1547</v>
      </c>
      <c r="C81" s="156"/>
      <c r="D81" s="68"/>
      <c r="E81" s="77"/>
      <c r="F81" s="68"/>
      <c r="G81" s="68"/>
      <c r="H81" s="68"/>
      <c r="I81" s="77"/>
      <c r="J81" s="156"/>
      <c r="K81" s="156"/>
      <c r="L81" s="156"/>
      <c r="M81" s="156"/>
      <c r="N81" s="156"/>
      <c r="O81" s="156"/>
      <c r="P81" s="47">
        <v>0</v>
      </c>
      <c r="Q81" s="145"/>
      <c r="R81" s="75"/>
      <c r="S81" s="75"/>
      <c r="T81" s="140"/>
    </row>
    <row r="82" spans="1:20">
      <c r="A82" s="57">
        <v>43687</v>
      </c>
      <c r="B82" s="25">
        <v>847</v>
      </c>
      <c r="C82" s="156"/>
      <c r="D82" s="68"/>
      <c r="E82" s="77"/>
      <c r="F82" s="68"/>
      <c r="G82" s="68"/>
      <c r="H82" s="68"/>
      <c r="I82" s="77"/>
      <c r="J82" s="156"/>
      <c r="K82" s="156"/>
      <c r="L82" s="156"/>
      <c r="M82" s="156"/>
      <c r="N82" s="156"/>
      <c r="O82" s="156"/>
      <c r="P82" s="47">
        <v>0</v>
      </c>
      <c r="Q82" s="145"/>
      <c r="R82" s="75"/>
      <c r="S82" s="75"/>
      <c r="T82" s="140"/>
    </row>
    <row r="83" spans="1:20">
      <c r="A83" s="57">
        <v>43688</v>
      </c>
      <c r="B83" s="25">
        <v>1474</v>
      </c>
      <c r="C83" s="156"/>
      <c r="D83" s="68"/>
      <c r="E83" s="77"/>
      <c r="F83" s="68"/>
      <c r="G83" s="68"/>
      <c r="H83" s="68"/>
      <c r="I83" s="77"/>
      <c r="J83" s="156"/>
      <c r="K83" s="156"/>
      <c r="L83" s="156"/>
      <c r="M83" s="156"/>
      <c r="N83" s="156"/>
      <c r="O83" s="156"/>
      <c r="P83" s="47">
        <v>0</v>
      </c>
      <c r="Q83" s="145"/>
      <c r="R83" s="75"/>
      <c r="S83" s="75"/>
      <c r="T83" s="140"/>
    </row>
    <row r="84" spans="1:20">
      <c r="A84" s="57">
        <v>43689</v>
      </c>
      <c r="B84" s="25">
        <v>830</v>
      </c>
      <c r="C84" s="156"/>
      <c r="D84" s="68"/>
      <c r="E84" s="77"/>
      <c r="F84" s="68"/>
      <c r="G84" s="68"/>
      <c r="H84" s="68"/>
      <c r="I84" s="77"/>
      <c r="J84" s="156"/>
      <c r="K84" s="156"/>
      <c r="L84" s="156"/>
      <c r="M84" s="156"/>
      <c r="N84" s="156"/>
      <c r="O84" s="156"/>
      <c r="P84" s="47">
        <v>0</v>
      </c>
      <c r="Q84" s="145"/>
      <c r="R84" s="75"/>
      <c r="S84" s="75"/>
      <c r="T84" s="140"/>
    </row>
    <row r="85" spans="1:20">
      <c r="A85" s="57">
        <v>43690</v>
      </c>
      <c r="B85" s="25">
        <v>1788</v>
      </c>
      <c r="C85" s="21">
        <v>0.74</v>
      </c>
      <c r="D85" s="24">
        <v>1</v>
      </c>
      <c r="E85" s="24">
        <v>7.3</v>
      </c>
      <c r="F85" s="25">
        <v>1</v>
      </c>
      <c r="G85" s="25">
        <v>5</v>
      </c>
      <c r="H85" s="25">
        <v>2</v>
      </c>
      <c r="I85" s="24">
        <v>6.3</v>
      </c>
      <c r="J85" s="21">
        <v>0.19</v>
      </c>
      <c r="K85" s="21">
        <v>1.22</v>
      </c>
      <c r="L85" s="21">
        <v>11.26</v>
      </c>
      <c r="M85" s="21">
        <v>1.22</v>
      </c>
      <c r="N85" s="21">
        <v>0.34</v>
      </c>
      <c r="O85" s="21">
        <v>8.94</v>
      </c>
      <c r="P85" s="47">
        <v>0</v>
      </c>
      <c r="Q85" s="145">
        <v>0.41666666666666669</v>
      </c>
      <c r="R85" s="75">
        <v>43703</v>
      </c>
      <c r="S85" s="75">
        <v>43711</v>
      </c>
      <c r="T85" s="140"/>
    </row>
    <row r="86" spans="1:20">
      <c r="A86" s="57">
        <v>43691</v>
      </c>
      <c r="B86" s="25">
        <v>1225</v>
      </c>
      <c r="C86" s="156"/>
      <c r="D86" s="68"/>
      <c r="E86" s="77"/>
      <c r="F86" s="68"/>
      <c r="G86" s="68"/>
      <c r="H86" s="68"/>
      <c r="I86" s="77"/>
      <c r="J86" s="156"/>
      <c r="K86" s="156"/>
      <c r="L86" s="156"/>
      <c r="M86" s="156"/>
      <c r="N86" s="156"/>
      <c r="O86" s="156"/>
      <c r="P86" s="47">
        <v>0</v>
      </c>
      <c r="Q86" s="145"/>
      <c r="R86" s="75"/>
      <c r="S86" s="75"/>
      <c r="T86" s="140"/>
    </row>
    <row r="87" spans="1:20">
      <c r="A87" s="57">
        <v>43692</v>
      </c>
      <c r="B87" s="25">
        <v>1151</v>
      </c>
      <c r="C87" s="156"/>
      <c r="D87" s="68"/>
      <c r="E87" s="77"/>
      <c r="F87" s="68"/>
      <c r="G87" s="68"/>
      <c r="H87" s="68"/>
      <c r="I87" s="77"/>
      <c r="J87" s="156"/>
      <c r="K87" s="156"/>
      <c r="L87" s="156"/>
      <c r="M87" s="156"/>
      <c r="N87" s="156"/>
      <c r="O87" s="156"/>
      <c r="P87" s="47">
        <v>0</v>
      </c>
      <c r="Q87" s="145"/>
      <c r="R87" s="75"/>
      <c r="S87" s="75"/>
      <c r="T87" s="140"/>
    </row>
    <row r="88" spans="1:20" ht="15" customHeight="1">
      <c r="A88" s="57">
        <v>43693</v>
      </c>
      <c r="B88" s="25">
        <v>1165</v>
      </c>
      <c r="C88" s="156"/>
      <c r="D88" s="68"/>
      <c r="E88" s="77"/>
      <c r="F88" s="68"/>
      <c r="G88" s="68"/>
      <c r="H88" s="68"/>
      <c r="I88" s="77"/>
      <c r="J88" s="156"/>
      <c r="K88" s="156"/>
      <c r="L88" s="156"/>
      <c r="M88" s="156"/>
      <c r="N88" s="156"/>
      <c r="O88" s="156"/>
      <c r="P88" s="47">
        <v>0</v>
      </c>
      <c r="Q88" s="145"/>
      <c r="R88" s="75"/>
      <c r="S88" s="75"/>
      <c r="T88" s="140"/>
    </row>
    <row r="89" spans="1:20">
      <c r="A89" s="57">
        <v>43694</v>
      </c>
      <c r="B89" s="25">
        <v>1065</v>
      </c>
      <c r="C89" s="156"/>
      <c r="D89" s="68"/>
      <c r="E89" s="77"/>
      <c r="F89" s="68"/>
      <c r="G89" s="68"/>
      <c r="H89" s="68"/>
      <c r="I89" s="77"/>
      <c r="J89" s="156"/>
      <c r="K89" s="156"/>
      <c r="L89" s="156"/>
      <c r="M89" s="156"/>
      <c r="N89" s="156"/>
      <c r="O89" s="156"/>
      <c r="P89" s="47">
        <v>0</v>
      </c>
      <c r="Q89" s="145"/>
      <c r="R89" s="75"/>
      <c r="S89" s="75"/>
      <c r="T89" s="140"/>
    </row>
    <row r="90" spans="1:20">
      <c r="A90" s="57">
        <v>43695</v>
      </c>
      <c r="B90" s="25">
        <v>1022</v>
      </c>
      <c r="C90" s="156"/>
      <c r="D90" s="68"/>
      <c r="E90" s="77"/>
      <c r="F90" s="68"/>
      <c r="G90" s="68"/>
      <c r="H90" s="68"/>
      <c r="I90" s="77"/>
      <c r="J90" s="156"/>
      <c r="K90" s="156"/>
      <c r="L90" s="156"/>
      <c r="M90" s="156"/>
      <c r="N90" s="156"/>
      <c r="O90" s="156"/>
      <c r="P90" s="47">
        <v>0</v>
      </c>
      <c r="Q90" s="145"/>
      <c r="R90" s="75"/>
      <c r="S90" s="75"/>
      <c r="T90" s="140"/>
    </row>
    <row r="91" spans="1:20">
      <c r="A91" s="57">
        <v>43696</v>
      </c>
      <c r="B91" s="25">
        <v>1243</v>
      </c>
      <c r="C91" s="156"/>
      <c r="D91" s="68"/>
      <c r="E91" s="77"/>
      <c r="F91" s="68"/>
      <c r="G91" s="68"/>
      <c r="H91" s="68"/>
      <c r="I91" s="77"/>
      <c r="J91" s="156"/>
      <c r="K91" s="156"/>
      <c r="L91" s="156"/>
      <c r="M91" s="156"/>
      <c r="N91" s="156"/>
      <c r="O91" s="156"/>
      <c r="P91" s="47">
        <v>0</v>
      </c>
      <c r="Q91" s="145"/>
      <c r="R91" s="75"/>
      <c r="S91" s="75"/>
      <c r="T91" s="140"/>
    </row>
    <row r="92" spans="1:20">
      <c r="A92" s="57">
        <v>43697</v>
      </c>
      <c r="B92" s="25">
        <v>1291</v>
      </c>
      <c r="C92" s="156"/>
      <c r="D92" s="68"/>
      <c r="E92" s="77"/>
      <c r="F92" s="68"/>
      <c r="G92" s="68"/>
      <c r="H92" s="68"/>
      <c r="I92" s="77"/>
      <c r="J92" s="156"/>
      <c r="K92" s="156"/>
      <c r="L92" s="156"/>
      <c r="M92" s="156"/>
      <c r="N92" s="156"/>
      <c r="O92" s="156"/>
      <c r="P92" s="47">
        <v>0</v>
      </c>
      <c r="Q92" s="145"/>
      <c r="R92" s="75"/>
      <c r="S92" s="75"/>
      <c r="T92" s="140"/>
    </row>
    <row r="93" spans="1:20">
      <c r="A93" s="57">
        <v>43698</v>
      </c>
      <c r="B93" s="25">
        <v>880</v>
      </c>
      <c r="C93" s="156"/>
      <c r="D93" s="68"/>
      <c r="E93" s="77"/>
      <c r="F93" s="68"/>
      <c r="G93" s="68"/>
      <c r="H93" s="68"/>
      <c r="I93" s="77"/>
      <c r="J93" s="156"/>
      <c r="K93" s="156"/>
      <c r="L93" s="156"/>
      <c r="M93" s="156"/>
      <c r="N93" s="156"/>
      <c r="O93" s="156"/>
      <c r="P93" s="47">
        <v>0</v>
      </c>
      <c r="Q93" s="145"/>
      <c r="R93" s="75"/>
      <c r="S93" s="75"/>
      <c r="T93" s="140"/>
    </row>
    <row r="94" spans="1:20">
      <c r="A94" s="57">
        <v>43699</v>
      </c>
      <c r="B94" s="25">
        <v>1134</v>
      </c>
      <c r="C94" s="156"/>
      <c r="D94" s="68"/>
      <c r="E94" s="77"/>
      <c r="F94" s="68"/>
      <c r="G94" s="68"/>
      <c r="H94" s="68"/>
      <c r="I94" s="77"/>
      <c r="J94" s="156"/>
      <c r="K94" s="156"/>
      <c r="L94" s="156"/>
      <c r="M94" s="156"/>
      <c r="N94" s="156"/>
      <c r="O94" s="156"/>
      <c r="P94" s="47">
        <v>0</v>
      </c>
      <c r="Q94" s="145"/>
      <c r="R94" s="75"/>
      <c r="S94" s="75"/>
      <c r="T94" s="140"/>
    </row>
    <row r="95" spans="1:20" ht="15" customHeight="1">
      <c r="A95" s="57">
        <v>43700</v>
      </c>
      <c r="B95" s="25">
        <v>1843</v>
      </c>
      <c r="C95" s="156"/>
      <c r="D95" s="68"/>
      <c r="E95" s="77"/>
      <c r="F95" s="68"/>
      <c r="G95" s="68"/>
      <c r="H95" s="68"/>
      <c r="I95" s="77"/>
      <c r="J95" s="156"/>
      <c r="K95" s="156"/>
      <c r="L95" s="156"/>
      <c r="M95" s="156"/>
      <c r="N95" s="156"/>
      <c r="O95" s="156"/>
      <c r="P95" s="47">
        <v>0</v>
      </c>
      <c r="Q95" s="145"/>
      <c r="R95" s="75"/>
      <c r="S95" s="75"/>
      <c r="T95" s="140"/>
    </row>
    <row r="96" spans="1:20">
      <c r="A96" s="57">
        <v>43701</v>
      </c>
      <c r="B96" s="25">
        <v>1201</v>
      </c>
      <c r="C96" s="156"/>
      <c r="D96" s="68"/>
      <c r="E96" s="77"/>
      <c r="F96" s="68"/>
      <c r="G96" s="68"/>
      <c r="H96" s="68"/>
      <c r="I96" s="77"/>
      <c r="J96" s="156"/>
      <c r="K96" s="156"/>
      <c r="L96" s="156"/>
      <c r="M96" s="156"/>
      <c r="N96" s="156"/>
      <c r="O96" s="156"/>
      <c r="P96" s="47">
        <v>0</v>
      </c>
      <c r="Q96" s="145"/>
      <c r="R96" s="75"/>
      <c r="S96" s="75"/>
      <c r="T96" s="140"/>
    </row>
    <row r="97" spans="1:20">
      <c r="A97" s="57">
        <v>43702</v>
      </c>
      <c r="B97" s="25">
        <v>1072</v>
      </c>
      <c r="C97" s="156"/>
      <c r="D97" s="68"/>
      <c r="E97" s="77"/>
      <c r="F97" s="68"/>
      <c r="G97" s="68"/>
      <c r="H97" s="68"/>
      <c r="I97" s="77"/>
      <c r="J97" s="156"/>
      <c r="K97" s="156"/>
      <c r="L97" s="156"/>
      <c r="M97" s="156"/>
      <c r="N97" s="156"/>
      <c r="O97" s="156"/>
      <c r="P97" s="47">
        <v>0</v>
      </c>
      <c r="Q97" s="145"/>
      <c r="R97" s="75"/>
      <c r="S97" s="75"/>
      <c r="T97" s="140"/>
    </row>
    <row r="98" spans="1:20">
      <c r="A98" s="57">
        <v>43703</v>
      </c>
      <c r="B98" s="25">
        <v>1034</v>
      </c>
      <c r="C98" s="156"/>
      <c r="D98" s="68"/>
      <c r="E98" s="77"/>
      <c r="F98" s="68"/>
      <c r="G98" s="68"/>
      <c r="H98" s="68"/>
      <c r="I98" s="77"/>
      <c r="J98" s="156"/>
      <c r="K98" s="156"/>
      <c r="L98" s="156"/>
      <c r="M98" s="156"/>
      <c r="N98" s="156"/>
      <c r="O98" s="156"/>
      <c r="P98" s="47">
        <v>0</v>
      </c>
      <c r="Q98" s="145"/>
      <c r="R98" s="75"/>
      <c r="S98" s="75"/>
      <c r="T98" s="140"/>
    </row>
    <row r="99" spans="1:20">
      <c r="A99" s="57">
        <v>43704</v>
      </c>
      <c r="B99" s="25">
        <v>1365</v>
      </c>
      <c r="C99" s="21">
        <v>0.76</v>
      </c>
      <c r="D99" s="24">
        <v>1</v>
      </c>
      <c r="E99" s="24">
        <v>7.3</v>
      </c>
      <c r="F99" s="25">
        <v>2</v>
      </c>
      <c r="G99" s="25">
        <v>4</v>
      </c>
      <c r="H99" s="25">
        <v>2</v>
      </c>
      <c r="I99" s="24">
        <v>4.3</v>
      </c>
      <c r="J99" s="21">
        <v>0.11</v>
      </c>
      <c r="K99" s="21">
        <v>2.73</v>
      </c>
      <c r="L99" s="21">
        <v>5.87</v>
      </c>
      <c r="M99" s="21">
        <v>1.37</v>
      </c>
      <c r="N99" s="21">
        <v>0.15</v>
      </c>
      <c r="O99" s="21">
        <v>5.46</v>
      </c>
      <c r="P99" s="47">
        <v>0</v>
      </c>
      <c r="Q99" s="145">
        <v>0.66666666666666663</v>
      </c>
      <c r="R99" s="75">
        <v>43720</v>
      </c>
      <c r="S99" s="75">
        <v>43725</v>
      </c>
      <c r="T99" s="140"/>
    </row>
    <row r="100" spans="1:20">
      <c r="A100" s="57">
        <v>43705</v>
      </c>
      <c r="B100" s="25">
        <v>1203</v>
      </c>
      <c r="C100" s="156"/>
      <c r="D100" s="68"/>
      <c r="E100" s="77"/>
      <c r="F100" s="68"/>
      <c r="G100" s="68"/>
      <c r="H100" s="68"/>
      <c r="I100" s="77"/>
      <c r="J100" s="156"/>
      <c r="K100" s="156"/>
      <c r="L100" s="156"/>
      <c r="M100" s="156"/>
      <c r="N100" s="156"/>
      <c r="O100" s="156"/>
      <c r="P100" s="47">
        <v>0</v>
      </c>
      <c r="Q100" s="145"/>
      <c r="R100" s="75"/>
      <c r="S100" s="75"/>
      <c r="T100" s="140"/>
    </row>
    <row r="101" spans="1:20">
      <c r="A101" s="57">
        <v>43706</v>
      </c>
      <c r="B101" s="25">
        <v>1155</v>
      </c>
      <c r="C101" s="156"/>
      <c r="D101" s="68"/>
      <c r="E101" s="77"/>
      <c r="F101" s="68"/>
      <c r="G101" s="68"/>
      <c r="H101" s="68"/>
      <c r="I101" s="77"/>
      <c r="J101" s="156"/>
      <c r="K101" s="156"/>
      <c r="L101" s="156"/>
      <c r="M101" s="156"/>
      <c r="N101" s="156"/>
      <c r="O101" s="156"/>
      <c r="P101" s="47">
        <v>0</v>
      </c>
      <c r="Q101" s="145"/>
      <c r="R101" s="75"/>
      <c r="S101" s="75"/>
      <c r="T101" s="140"/>
    </row>
    <row r="102" spans="1:20" ht="15" customHeight="1">
      <c r="A102" s="57">
        <v>43707</v>
      </c>
      <c r="B102" s="25">
        <v>1140</v>
      </c>
      <c r="C102" s="156"/>
      <c r="D102" s="68"/>
      <c r="E102" s="77"/>
      <c r="F102" s="68"/>
      <c r="G102" s="68"/>
      <c r="H102" s="68"/>
      <c r="I102" s="77"/>
      <c r="J102" s="156"/>
      <c r="K102" s="156"/>
      <c r="L102" s="156"/>
      <c r="M102" s="156"/>
      <c r="N102" s="156"/>
      <c r="O102" s="156"/>
      <c r="P102" s="47">
        <v>2</v>
      </c>
      <c r="Q102" s="145"/>
      <c r="S102" s="75"/>
      <c r="T102" s="140"/>
    </row>
    <row r="103" spans="1:20">
      <c r="A103" s="57">
        <v>43708</v>
      </c>
      <c r="B103" s="25">
        <v>590</v>
      </c>
      <c r="C103" s="156"/>
      <c r="D103" s="68"/>
      <c r="E103" s="77"/>
      <c r="F103" s="68"/>
      <c r="G103" s="68"/>
      <c r="H103" s="68"/>
      <c r="I103" s="77"/>
      <c r="J103" s="156"/>
      <c r="K103" s="156"/>
      <c r="L103" s="156"/>
      <c r="M103" s="156"/>
      <c r="N103" s="156"/>
      <c r="O103" s="156"/>
      <c r="P103" s="47">
        <v>4</v>
      </c>
      <c r="Q103" s="145"/>
      <c r="R103" s="75"/>
      <c r="S103" s="75"/>
      <c r="T103" s="140"/>
    </row>
    <row r="104" spans="1:20">
      <c r="A104" s="57">
        <v>43709</v>
      </c>
      <c r="B104" s="25">
        <v>1669</v>
      </c>
      <c r="C104" s="156"/>
      <c r="D104" s="68"/>
      <c r="E104" s="77"/>
      <c r="F104" s="68"/>
      <c r="G104" s="68"/>
      <c r="H104" s="68"/>
      <c r="I104" s="77"/>
      <c r="J104" s="156"/>
      <c r="K104" s="156"/>
      <c r="L104" s="156"/>
      <c r="M104" s="156"/>
      <c r="N104" s="156"/>
      <c r="O104" s="156"/>
      <c r="P104" s="47">
        <v>0</v>
      </c>
      <c r="Q104" s="145"/>
      <c r="R104" s="75"/>
      <c r="S104" s="75"/>
      <c r="T104" s="140"/>
    </row>
    <row r="105" spans="1:20">
      <c r="A105" s="57">
        <v>43710</v>
      </c>
      <c r="B105" s="25">
        <v>1341</v>
      </c>
      <c r="C105" s="156"/>
      <c r="D105" s="68"/>
      <c r="E105" s="77"/>
      <c r="F105" s="68"/>
      <c r="G105" s="68"/>
      <c r="H105" s="68"/>
      <c r="I105" s="77"/>
      <c r="J105" s="156"/>
      <c r="K105" s="156"/>
      <c r="L105" s="156"/>
      <c r="M105" s="156"/>
      <c r="N105" s="156"/>
      <c r="O105" s="156"/>
      <c r="P105" s="47">
        <v>0</v>
      </c>
      <c r="Q105" s="145"/>
      <c r="R105" s="75"/>
      <c r="S105" s="75"/>
      <c r="T105" s="140"/>
    </row>
    <row r="106" spans="1:20">
      <c r="A106" s="57">
        <v>43711</v>
      </c>
      <c r="B106" s="25">
        <v>1205</v>
      </c>
      <c r="C106" s="156"/>
      <c r="D106" s="68"/>
      <c r="E106" s="77"/>
      <c r="F106" s="68"/>
      <c r="G106" s="68"/>
      <c r="H106" s="68"/>
      <c r="I106" s="77"/>
      <c r="J106" s="156"/>
      <c r="K106" s="156"/>
      <c r="L106" s="156"/>
      <c r="M106" s="156"/>
      <c r="N106" s="156"/>
      <c r="O106" s="156"/>
      <c r="P106" s="47">
        <v>0</v>
      </c>
      <c r="Q106" s="145"/>
      <c r="R106" s="75"/>
      <c r="S106" s="75"/>
      <c r="T106" s="140"/>
    </row>
    <row r="107" spans="1:20">
      <c r="A107" s="57">
        <v>43712</v>
      </c>
      <c r="B107" s="25">
        <v>1128</v>
      </c>
      <c r="C107" s="156"/>
      <c r="D107" s="68"/>
      <c r="E107" s="77"/>
      <c r="F107" s="68"/>
      <c r="G107" s="68"/>
      <c r="H107" s="68"/>
      <c r="I107" s="77"/>
      <c r="J107" s="156"/>
      <c r="K107" s="156"/>
      <c r="L107" s="156"/>
      <c r="M107" s="156"/>
      <c r="N107" s="156"/>
      <c r="O107" s="156"/>
      <c r="P107" s="47">
        <v>0</v>
      </c>
      <c r="Q107" s="145"/>
      <c r="R107" s="75"/>
      <c r="S107" s="75"/>
    </row>
    <row r="108" spans="1:20">
      <c r="A108" s="57">
        <v>43713</v>
      </c>
      <c r="B108" s="25">
        <v>1322</v>
      </c>
      <c r="C108" s="156"/>
      <c r="D108" s="68"/>
      <c r="E108" s="77"/>
      <c r="F108" s="68"/>
      <c r="G108" s="68"/>
      <c r="H108" s="68"/>
      <c r="I108" s="77"/>
      <c r="J108" s="156"/>
      <c r="K108" s="156"/>
      <c r="L108" s="156"/>
      <c r="M108" s="156"/>
      <c r="N108" s="156"/>
      <c r="O108" s="156"/>
      <c r="P108" s="47">
        <v>0</v>
      </c>
      <c r="Q108" s="145"/>
      <c r="R108" s="75"/>
      <c r="S108" s="75"/>
      <c r="T108" s="140"/>
    </row>
    <row r="109" spans="1:20" ht="15" customHeight="1">
      <c r="A109" s="57">
        <v>43714</v>
      </c>
      <c r="B109" s="25">
        <v>1174</v>
      </c>
      <c r="C109" s="156"/>
      <c r="D109" s="68"/>
      <c r="E109" s="77"/>
      <c r="F109" s="68"/>
      <c r="G109" s="68"/>
      <c r="H109" s="68"/>
      <c r="I109" s="77"/>
      <c r="J109" s="156"/>
      <c r="K109" s="156"/>
      <c r="L109" s="156"/>
      <c r="M109" s="156"/>
      <c r="N109" s="156"/>
      <c r="O109" s="156"/>
      <c r="P109" s="47">
        <v>0</v>
      </c>
      <c r="Q109" s="145"/>
      <c r="R109" s="75"/>
      <c r="S109" s="75"/>
      <c r="T109" s="140"/>
    </row>
    <row r="110" spans="1:20">
      <c r="A110" s="57">
        <v>43715</v>
      </c>
      <c r="B110" s="25">
        <v>864</v>
      </c>
      <c r="C110" s="156"/>
      <c r="D110" s="68"/>
      <c r="E110" s="77"/>
      <c r="F110" s="68"/>
      <c r="G110" s="68"/>
      <c r="H110" s="68"/>
      <c r="I110" s="77"/>
      <c r="J110" s="156"/>
      <c r="K110" s="156"/>
      <c r="L110" s="156"/>
      <c r="M110" s="156"/>
      <c r="N110" s="156"/>
      <c r="O110" s="156"/>
      <c r="P110" s="47">
        <v>0</v>
      </c>
      <c r="Q110" s="145"/>
      <c r="R110" s="75"/>
      <c r="S110" s="75"/>
      <c r="T110" s="140"/>
    </row>
    <row r="111" spans="1:20">
      <c r="A111" s="57">
        <v>43716</v>
      </c>
      <c r="B111" s="25">
        <v>1177</v>
      </c>
      <c r="C111" s="156"/>
      <c r="D111" s="68"/>
      <c r="E111" s="77"/>
      <c r="F111" s="68"/>
      <c r="G111" s="68"/>
      <c r="H111" s="68"/>
      <c r="I111" s="77"/>
      <c r="J111" s="156"/>
      <c r="K111" s="156"/>
      <c r="L111" s="156"/>
      <c r="M111" s="156"/>
      <c r="N111" s="156"/>
      <c r="O111" s="156"/>
      <c r="P111" s="47">
        <v>0</v>
      </c>
      <c r="Q111" s="145"/>
      <c r="R111" s="75"/>
      <c r="S111" s="75"/>
      <c r="T111" s="140"/>
    </row>
    <row r="112" spans="1:20">
      <c r="A112" s="57">
        <v>43717</v>
      </c>
      <c r="B112" s="25">
        <v>1351</v>
      </c>
      <c r="C112" s="156"/>
      <c r="D112" s="68"/>
      <c r="E112" s="77"/>
      <c r="F112" s="68"/>
      <c r="G112" s="68"/>
      <c r="H112" s="68"/>
      <c r="I112" s="77"/>
      <c r="J112" s="156"/>
      <c r="K112" s="156"/>
      <c r="L112" s="156"/>
      <c r="M112" s="156"/>
      <c r="N112" s="156"/>
      <c r="O112" s="156"/>
      <c r="P112" s="47">
        <v>0</v>
      </c>
      <c r="Q112" s="145"/>
      <c r="R112" s="75"/>
      <c r="S112" s="75"/>
      <c r="T112" s="140"/>
    </row>
    <row r="113" spans="1:20">
      <c r="A113" s="57">
        <v>43718</v>
      </c>
      <c r="B113" s="25">
        <v>990</v>
      </c>
      <c r="C113" s="21">
        <v>0.62</v>
      </c>
      <c r="D113" s="24">
        <v>1</v>
      </c>
      <c r="E113" s="24">
        <v>7.3</v>
      </c>
      <c r="F113" s="25">
        <v>5</v>
      </c>
      <c r="G113" s="25">
        <v>5</v>
      </c>
      <c r="H113" s="25">
        <v>2</v>
      </c>
      <c r="I113" s="24">
        <v>4.7</v>
      </c>
      <c r="J113" s="21">
        <v>0.14000000000000001</v>
      </c>
      <c r="K113" s="21">
        <v>1.98</v>
      </c>
      <c r="L113" s="21">
        <v>4.6500000000000004</v>
      </c>
      <c r="M113" s="21">
        <v>0.99</v>
      </c>
      <c r="N113" s="21">
        <v>0.14000000000000001</v>
      </c>
      <c r="O113" s="21">
        <v>4.95</v>
      </c>
      <c r="P113" s="47">
        <v>0</v>
      </c>
      <c r="Q113" s="145">
        <v>0.37152777777777773</v>
      </c>
      <c r="R113" s="75">
        <v>43727</v>
      </c>
      <c r="S113" s="75">
        <v>43738</v>
      </c>
      <c r="T113" s="140"/>
    </row>
    <row r="114" spans="1:20">
      <c r="A114" s="57">
        <v>43719</v>
      </c>
      <c r="B114" s="25">
        <v>1164</v>
      </c>
      <c r="C114" s="156"/>
      <c r="D114" s="68"/>
      <c r="E114" s="77"/>
      <c r="F114" s="68"/>
      <c r="G114" s="68"/>
      <c r="H114" s="68"/>
      <c r="I114" s="77"/>
      <c r="J114" s="156"/>
      <c r="K114" s="156"/>
      <c r="L114" s="156"/>
      <c r="M114" s="156"/>
      <c r="N114" s="156"/>
      <c r="O114" s="156"/>
      <c r="P114" s="47">
        <v>0</v>
      </c>
      <c r="Q114" s="145"/>
      <c r="R114" s="75"/>
      <c r="S114" s="75"/>
      <c r="T114" s="140"/>
    </row>
    <row r="115" spans="1:20">
      <c r="A115" s="57">
        <v>43720</v>
      </c>
      <c r="B115" s="25">
        <v>1164</v>
      </c>
      <c r="C115" s="156"/>
      <c r="D115" s="68"/>
      <c r="E115" s="77"/>
      <c r="F115" s="68"/>
      <c r="G115" s="68"/>
      <c r="H115" s="68"/>
      <c r="I115" s="77"/>
      <c r="J115" s="156"/>
      <c r="K115" s="156"/>
      <c r="L115" s="156"/>
      <c r="M115" s="156"/>
      <c r="N115" s="156"/>
      <c r="O115" s="156"/>
      <c r="P115" s="47">
        <v>0</v>
      </c>
      <c r="Q115" s="145"/>
      <c r="R115" s="75"/>
      <c r="S115" s="75"/>
      <c r="T115" s="140"/>
    </row>
    <row r="116" spans="1:20" ht="15" customHeight="1">
      <c r="A116" s="57">
        <v>43721</v>
      </c>
      <c r="B116" s="25">
        <v>1102</v>
      </c>
      <c r="C116" s="156"/>
      <c r="D116" s="68"/>
      <c r="E116" s="77"/>
      <c r="F116" s="68"/>
      <c r="G116" s="68"/>
      <c r="H116" s="68"/>
      <c r="I116" s="77"/>
      <c r="J116" s="156"/>
      <c r="K116" s="156"/>
      <c r="L116" s="156"/>
      <c r="M116" s="156"/>
      <c r="N116" s="156"/>
      <c r="O116" s="156"/>
      <c r="P116" s="47">
        <v>0</v>
      </c>
      <c r="Q116" s="145"/>
      <c r="R116" s="75"/>
      <c r="S116" s="75"/>
      <c r="T116" s="140"/>
    </row>
    <row r="117" spans="1:20">
      <c r="A117" s="57">
        <v>43722</v>
      </c>
      <c r="B117" s="25">
        <v>1054</v>
      </c>
      <c r="C117" s="156"/>
      <c r="D117" s="68"/>
      <c r="E117" s="77"/>
      <c r="F117" s="68"/>
      <c r="G117" s="68"/>
      <c r="H117" s="68"/>
      <c r="I117" s="77"/>
      <c r="J117" s="156"/>
      <c r="K117" s="156"/>
      <c r="L117" s="156"/>
      <c r="M117" s="156"/>
      <c r="N117" s="156"/>
      <c r="O117" s="156"/>
      <c r="P117" s="47">
        <v>0</v>
      </c>
      <c r="Q117" s="145"/>
      <c r="R117" s="75"/>
      <c r="S117" s="75"/>
      <c r="T117" s="140"/>
    </row>
    <row r="118" spans="1:20">
      <c r="A118" s="57">
        <v>43723</v>
      </c>
      <c r="B118" s="25">
        <v>995</v>
      </c>
      <c r="C118" s="156"/>
      <c r="D118" s="68"/>
      <c r="E118" s="77"/>
      <c r="F118" s="68"/>
      <c r="G118" s="68"/>
      <c r="H118" s="68"/>
      <c r="I118" s="77"/>
      <c r="J118" s="156"/>
      <c r="K118" s="156"/>
      <c r="L118" s="156"/>
      <c r="M118" s="156"/>
      <c r="N118" s="156"/>
      <c r="O118" s="156"/>
      <c r="P118" s="47">
        <v>0</v>
      </c>
      <c r="Q118" s="145"/>
      <c r="R118" s="75"/>
      <c r="S118" s="75"/>
      <c r="T118" s="140"/>
    </row>
    <row r="119" spans="1:20">
      <c r="A119" s="57">
        <v>43724</v>
      </c>
      <c r="B119" s="25">
        <v>1191</v>
      </c>
      <c r="C119" s="156"/>
      <c r="D119" s="68"/>
      <c r="E119" s="77"/>
      <c r="F119" s="68"/>
      <c r="G119" s="68"/>
      <c r="H119" s="68"/>
      <c r="I119" s="77"/>
      <c r="J119" s="156"/>
      <c r="K119" s="156"/>
      <c r="L119" s="156"/>
      <c r="M119" s="156"/>
      <c r="N119" s="156"/>
      <c r="O119" s="156"/>
      <c r="P119" s="47">
        <v>0</v>
      </c>
      <c r="Q119" s="145"/>
      <c r="R119" s="75"/>
      <c r="S119" s="75"/>
      <c r="T119" s="140"/>
    </row>
    <row r="120" spans="1:20">
      <c r="A120" s="57">
        <v>43725</v>
      </c>
      <c r="B120" s="25">
        <v>1455</v>
      </c>
      <c r="C120" s="156"/>
      <c r="D120" s="68"/>
      <c r="E120" s="77"/>
      <c r="F120" s="68"/>
      <c r="G120" s="68"/>
      <c r="H120" s="68"/>
      <c r="I120" s="77"/>
      <c r="J120" s="156"/>
      <c r="K120" s="156"/>
      <c r="L120" s="156"/>
      <c r="M120" s="156"/>
      <c r="N120" s="156"/>
      <c r="O120" s="156"/>
      <c r="P120" s="47">
        <v>0</v>
      </c>
      <c r="Q120" s="145"/>
      <c r="R120" s="75"/>
      <c r="S120" s="75"/>
      <c r="T120" s="140"/>
    </row>
    <row r="121" spans="1:20">
      <c r="A121" s="57">
        <v>43726</v>
      </c>
      <c r="B121" s="25">
        <v>959</v>
      </c>
      <c r="C121" s="156"/>
      <c r="D121" s="68"/>
      <c r="E121" s="77"/>
      <c r="F121" s="68"/>
      <c r="G121" s="68"/>
      <c r="H121" s="68"/>
      <c r="I121" s="77"/>
      <c r="J121" s="156"/>
      <c r="K121" s="156"/>
      <c r="L121" s="156"/>
      <c r="M121" s="156"/>
      <c r="N121" s="156"/>
      <c r="O121" s="156"/>
      <c r="P121" s="47">
        <v>1</v>
      </c>
      <c r="Q121" s="145"/>
      <c r="R121" s="75"/>
      <c r="S121" s="75"/>
      <c r="T121" s="140"/>
    </row>
    <row r="122" spans="1:20">
      <c r="A122" s="57">
        <v>43727</v>
      </c>
      <c r="B122" s="25">
        <v>1284</v>
      </c>
      <c r="C122" s="156"/>
      <c r="D122" s="68"/>
      <c r="E122" s="77"/>
      <c r="F122" s="68"/>
      <c r="G122" s="68"/>
      <c r="H122" s="68"/>
      <c r="I122" s="77"/>
      <c r="J122" s="156"/>
      <c r="K122" s="156"/>
      <c r="L122" s="156"/>
      <c r="M122" s="156"/>
      <c r="N122" s="156"/>
      <c r="O122" s="156"/>
      <c r="P122" s="47">
        <v>0</v>
      </c>
      <c r="Q122" s="145"/>
      <c r="R122" s="75"/>
      <c r="S122" s="75"/>
      <c r="T122" s="140"/>
    </row>
    <row r="123" spans="1:20" ht="15" customHeight="1">
      <c r="A123" s="57">
        <v>43728</v>
      </c>
      <c r="B123" s="25">
        <v>1073</v>
      </c>
      <c r="C123" s="156"/>
      <c r="D123" s="68"/>
      <c r="E123" s="77"/>
      <c r="F123" s="68"/>
      <c r="G123" s="68"/>
      <c r="H123" s="68"/>
      <c r="I123" s="77"/>
      <c r="J123" s="156"/>
      <c r="K123" s="156"/>
      <c r="L123" s="156"/>
      <c r="M123" s="156"/>
      <c r="N123" s="156"/>
      <c r="O123" s="156"/>
      <c r="P123" s="47">
        <v>0</v>
      </c>
      <c r="Q123" s="145"/>
      <c r="R123" s="75"/>
      <c r="S123" s="75"/>
      <c r="T123" s="140"/>
    </row>
    <row r="124" spans="1:20">
      <c r="A124" s="57">
        <v>43729</v>
      </c>
      <c r="B124" s="25">
        <v>724</v>
      </c>
      <c r="C124" s="156"/>
      <c r="D124" s="68"/>
      <c r="E124" s="77"/>
      <c r="F124" s="68"/>
      <c r="G124" s="68"/>
      <c r="H124" s="68"/>
      <c r="I124" s="77"/>
      <c r="J124" s="156"/>
      <c r="K124" s="156"/>
      <c r="L124" s="156"/>
      <c r="M124" s="156"/>
      <c r="N124" s="156"/>
      <c r="O124" s="156"/>
      <c r="P124" s="47">
        <v>1</v>
      </c>
      <c r="Q124" s="145"/>
      <c r="R124" s="75"/>
      <c r="S124" s="75"/>
      <c r="T124" s="140"/>
    </row>
    <row r="125" spans="1:20">
      <c r="A125" s="57">
        <v>43730</v>
      </c>
      <c r="B125" s="25">
        <v>1271</v>
      </c>
      <c r="C125" s="156"/>
      <c r="D125" s="68"/>
      <c r="E125" s="77"/>
      <c r="F125" s="68"/>
      <c r="G125" s="68"/>
      <c r="H125" s="68"/>
      <c r="I125" s="77"/>
      <c r="J125" s="156"/>
      <c r="K125" s="156"/>
      <c r="L125" s="156"/>
      <c r="M125" s="156"/>
      <c r="N125" s="156"/>
      <c r="O125" s="156"/>
      <c r="P125" s="47">
        <v>0</v>
      </c>
      <c r="Q125" s="145"/>
      <c r="R125" s="75"/>
      <c r="S125" s="75"/>
      <c r="T125" s="140"/>
    </row>
    <row r="126" spans="1:20">
      <c r="A126" s="57">
        <v>43731</v>
      </c>
      <c r="B126" s="25">
        <v>850</v>
      </c>
      <c r="C126" s="156"/>
      <c r="D126" s="68"/>
      <c r="E126" s="77"/>
      <c r="F126" s="68"/>
      <c r="G126" s="68"/>
      <c r="H126" s="68"/>
      <c r="I126" s="77"/>
      <c r="J126" s="156"/>
      <c r="K126" s="156"/>
      <c r="L126" s="156"/>
      <c r="M126" s="156"/>
      <c r="N126" s="156"/>
      <c r="O126" s="156"/>
      <c r="P126" s="47">
        <v>0</v>
      </c>
      <c r="Q126" s="145"/>
      <c r="R126" s="75"/>
      <c r="S126" s="75"/>
      <c r="T126" s="140"/>
    </row>
    <row r="127" spans="1:20">
      <c r="A127" s="57">
        <v>43732</v>
      </c>
      <c r="B127" s="25">
        <v>1582</v>
      </c>
      <c r="C127" s="21">
        <v>0.81</v>
      </c>
      <c r="D127" s="24">
        <v>1</v>
      </c>
      <c r="E127" s="24">
        <v>7.3</v>
      </c>
      <c r="F127" s="25">
        <v>6</v>
      </c>
      <c r="G127" s="25">
        <v>6</v>
      </c>
      <c r="H127" s="25">
        <v>1</v>
      </c>
      <c r="I127" s="24">
        <v>5.6</v>
      </c>
      <c r="J127" s="21">
        <v>0.16</v>
      </c>
      <c r="K127" s="21">
        <v>1.58</v>
      </c>
      <c r="L127" s="21">
        <v>4.6500000000000004</v>
      </c>
      <c r="M127" s="21">
        <v>1.58</v>
      </c>
      <c r="N127" s="21">
        <v>0.25</v>
      </c>
      <c r="O127" s="21">
        <v>9.49</v>
      </c>
      <c r="P127" s="47">
        <v>0</v>
      </c>
      <c r="Q127" s="145">
        <v>0.41319444444444442</v>
      </c>
      <c r="R127" s="75">
        <v>43747</v>
      </c>
      <c r="S127" s="75">
        <v>43747</v>
      </c>
      <c r="T127" s="140"/>
    </row>
    <row r="128" spans="1:20">
      <c r="A128" s="57">
        <v>43733</v>
      </c>
      <c r="B128" s="25">
        <v>1252</v>
      </c>
      <c r="C128" s="156"/>
      <c r="D128" s="68"/>
      <c r="E128" s="77"/>
      <c r="F128" s="68"/>
      <c r="G128" s="68"/>
      <c r="H128" s="68"/>
      <c r="I128" s="77"/>
      <c r="J128" s="156"/>
      <c r="K128" s="156"/>
      <c r="L128" s="156"/>
      <c r="M128" s="156"/>
      <c r="N128" s="156"/>
      <c r="O128" s="156"/>
      <c r="P128" s="47">
        <v>0</v>
      </c>
      <c r="Q128" s="145"/>
      <c r="R128" s="75"/>
      <c r="S128" s="75"/>
      <c r="T128" s="140"/>
    </row>
    <row r="129" spans="1:20">
      <c r="A129" s="57">
        <v>43734</v>
      </c>
      <c r="B129" s="25">
        <v>1150</v>
      </c>
      <c r="C129" s="156"/>
      <c r="D129" s="68"/>
      <c r="E129" s="77"/>
      <c r="F129" s="68"/>
      <c r="G129" s="68"/>
      <c r="H129" s="68"/>
      <c r="I129" s="77"/>
      <c r="J129" s="156"/>
      <c r="K129" s="156"/>
      <c r="L129" s="156"/>
      <c r="M129" s="156"/>
      <c r="N129" s="156"/>
      <c r="O129" s="156"/>
      <c r="P129" s="47">
        <v>0</v>
      </c>
      <c r="Q129" s="145"/>
      <c r="R129" s="75"/>
      <c r="S129" s="75"/>
      <c r="T129" s="140"/>
    </row>
    <row r="130" spans="1:20" ht="15" customHeight="1">
      <c r="A130" s="57">
        <v>43735</v>
      </c>
      <c r="B130" s="25">
        <v>885</v>
      </c>
      <c r="C130" s="156"/>
      <c r="D130" s="68"/>
      <c r="E130" s="77"/>
      <c r="F130" s="68"/>
      <c r="G130" s="68"/>
      <c r="H130" s="68"/>
      <c r="I130" s="77"/>
      <c r="J130" s="156"/>
      <c r="K130" s="156"/>
      <c r="L130" s="156"/>
      <c r="M130" s="156"/>
      <c r="N130" s="156"/>
      <c r="O130" s="156"/>
      <c r="P130" s="47">
        <v>2</v>
      </c>
      <c r="Q130" s="145"/>
      <c r="R130" s="75"/>
      <c r="S130" s="75"/>
      <c r="T130" s="140"/>
    </row>
    <row r="131" spans="1:20">
      <c r="A131" s="57">
        <v>43736</v>
      </c>
      <c r="B131" s="25">
        <v>1221</v>
      </c>
      <c r="C131" s="156"/>
      <c r="D131" s="68"/>
      <c r="E131" s="77"/>
      <c r="F131" s="68"/>
      <c r="G131" s="68"/>
      <c r="H131" s="68"/>
      <c r="I131" s="77"/>
      <c r="J131" s="156"/>
      <c r="K131" s="156"/>
      <c r="L131" s="156"/>
      <c r="M131" s="156"/>
      <c r="N131" s="156"/>
      <c r="O131" s="156"/>
      <c r="P131" s="47">
        <v>2</v>
      </c>
      <c r="Q131" s="145"/>
      <c r="R131" s="75"/>
      <c r="S131" s="75"/>
      <c r="T131" s="140"/>
    </row>
    <row r="132" spans="1:20">
      <c r="A132" s="57">
        <v>43737</v>
      </c>
      <c r="B132" s="25">
        <v>1555</v>
      </c>
      <c r="C132" s="156"/>
      <c r="D132" s="68"/>
      <c r="E132" s="77"/>
      <c r="F132" s="68"/>
      <c r="G132" s="68"/>
      <c r="H132" s="68"/>
      <c r="I132" s="77"/>
      <c r="J132" s="156"/>
      <c r="K132" s="156"/>
      <c r="L132" s="156"/>
      <c r="M132" s="156"/>
      <c r="N132" s="156"/>
      <c r="O132" s="156"/>
      <c r="P132" s="47">
        <v>0</v>
      </c>
      <c r="Q132" s="145"/>
      <c r="R132" s="75"/>
      <c r="S132" s="75"/>
      <c r="T132" s="140"/>
    </row>
    <row r="133" spans="1:20">
      <c r="A133" s="57">
        <v>43738</v>
      </c>
      <c r="B133" s="25">
        <v>886</v>
      </c>
      <c r="C133" s="156"/>
      <c r="D133" s="68"/>
      <c r="E133" s="77"/>
      <c r="F133" s="68"/>
      <c r="G133" s="68"/>
      <c r="H133" s="68"/>
      <c r="I133" s="77"/>
      <c r="J133" s="156"/>
      <c r="K133" s="156"/>
      <c r="L133" s="156"/>
      <c r="M133" s="156"/>
      <c r="N133" s="156"/>
      <c r="O133" s="156"/>
      <c r="P133" s="47">
        <v>0</v>
      </c>
      <c r="Q133" s="145"/>
      <c r="R133" s="75"/>
      <c r="S133" s="75"/>
      <c r="T133" s="140"/>
    </row>
    <row r="134" spans="1:20">
      <c r="A134" s="57">
        <v>43739</v>
      </c>
      <c r="B134" s="25">
        <v>1348</v>
      </c>
      <c r="C134" s="156"/>
      <c r="D134" s="68"/>
      <c r="E134" s="77"/>
      <c r="F134" s="68"/>
      <c r="G134" s="68"/>
      <c r="H134" s="68"/>
      <c r="I134" s="77"/>
      <c r="J134" s="156"/>
      <c r="K134" s="156"/>
      <c r="L134" s="156"/>
      <c r="M134" s="156"/>
      <c r="N134" s="156"/>
      <c r="O134" s="156"/>
      <c r="P134" s="47">
        <v>0</v>
      </c>
      <c r="Q134" s="145"/>
      <c r="R134" s="75"/>
      <c r="S134" s="75"/>
      <c r="T134" s="140"/>
    </row>
    <row r="135" spans="1:20">
      <c r="A135" s="57">
        <v>43740</v>
      </c>
      <c r="B135" s="25">
        <v>1118</v>
      </c>
      <c r="C135" s="156"/>
      <c r="D135" s="68"/>
      <c r="E135" s="77"/>
      <c r="F135" s="68"/>
      <c r="G135" s="68"/>
      <c r="H135" s="68"/>
      <c r="I135" s="77"/>
      <c r="J135" s="156"/>
      <c r="K135" s="156"/>
      <c r="L135" s="156"/>
      <c r="M135" s="156"/>
      <c r="N135" s="156"/>
      <c r="O135" s="156"/>
      <c r="P135" s="47">
        <v>0</v>
      </c>
      <c r="Q135" s="145"/>
      <c r="R135" s="75"/>
      <c r="S135" s="75"/>
      <c r="T135" s="140"/>
    </row>
    <row r="136" spans="1:20">
      <c r="A136" s="57">
        <v>43741</v>
      </c>
      <c r="B136" s="25">
        <v>686</v>
      </c>
      <c r="C136" s="156"/>
      <c r="D136" s="68"/>
      <c r="E136" s="77"/>
      <c r="F136" s="68"/>
      <c r="G136" s="68"/>
      <c r="H136" s="68"/>
      <c r="I136" s="77"/>
      <c r="J136" s="156"/>
      <c r="K136" s="156"/>
      <c r="L136" s="156"/>
      <c r="M136" s="156"/>
      <c r="N136" s="156"/>
      <c r="O136" s="156"/>
      <c r="P136" s="47">
        <v>0</v>
      </c>
      <c r="Q136" s="145"/>
      <c r="R136" s="75"/>
      <c r="S136" s="75"/>
      <c r="T136" s="140"/>
    </row>
    <row r="137" spans="1:20" ht="15" customHeight="1">
      <c r="A137" s="57">
        <v>43742</v>
      </c>
      <c r="B137" s="25">
        <v>1599</v>
      </c>
      <c r="C137" s="156"/>
      <c r="D137" s="68"/>
      <c r="E137" s="77"/>
      <c r="F137" s="68"/>
      <c r="G137" s="68"/>
      <c r="H137" s="68"/>
      <c r="I137" s="77"/>
      <c r="J137" s="156"/>
      <c r="K137" s="156"/>
      <c r="L137" s="156"/>
      <c r="M137" s="156"/>
      <c r="N137" s="156"/>
      <c r="O137" s="156"/>
      <c r="P137" s="47">
        <v>0</v>
      </c>
      <c r="Q137" s="145"/>
      <c r="R137" s="75"/>
      <c r="S137" s="75"/>
      <c r="T137" s="140"/>
    </row>
    <row r="138" spans="1:20">
      <c r="A138" s="57">
        <v>43743</v>
      </c>
      <c r="B138" s="25">
        <v>1206</v>
      </c>
      <c r="C138" s="156"/>
      <c r="D138" s="68"/>
      <c r="E138" s="77"/>
      <c r="F138" s="68"/>
      <c r="G138" s="68"/>
      <c r="H138" s="68"/>
      <c r="I138" s="77"/>
      <c r="J138" s="156"/>
      <c r="K138" s="156"/>
      <c r="L138" s="156"/>
      <c r="M138" s="156"/>
      <c r="N138" s="156"/>
      <c r="O138" s="156"/>
      <c r="P138" s="47">
        <v>0</v>
      </c>
      <c r="Q138" s="145"/>
      <c r="R138" s="75"/>
      <c r="S138" s="75"/>
      <c r="T138" s="140"/>
    </row>
    <row r="139" spans="1:20">
      <c r="A139" s="57">
        <v>43744</v>
      </c>
      <c r="B139" s="25">
        <v>1206</v>
      </c>
      <c r="C139" s="156"/>
      <c r="D139" s="68"/>
      <c r="E139" s="77"/>
      <c r="F139" s="68"/>
      <c r="G139" s="68"/>
      <c r="H139" s="68"/>
      <c r="I139" s="77"/>
      <c r="J139" s="156"/>
      <c r="K139" s="156"/>
      <c r="L139" s="156"/>
      <c r="M139" s="156"/>
      <c r="N139" s="156"/>
      <c r="O139" s="156"/>
      <c r="P139" s="47">
        <v>0</v>
      </c>
      <c r="Q139" s="145"/>
      <c r="R139" s="75"/>
      <c r="S139" s="75"/>
      <c r="T139" s="140"/>
    </row>
    <row r="140" spans="1:20">
      <c r="A140" s="57">
        <v>43745</v>
      </c>
      <c r="B140" s="25">
        <v>1206</v>
      </c>
      <c r="C140" s="156"/>
      <c r="D140" s="68"/>
      <c r="E140" s="77"/>
      <c r="F140" s="68"/>
      <c r="G140" s="68"/>
      <c r="H140" s="68"/>
      <c r="I140" s="77"/>
      <c r="J140" s="156"/>
      <c r="K140" s="156"/>
      <c r="L140" s="156"/>
      <c r="M140" s="156"/>
      <c r="N140" s="156"/>
      <c r="O140" s="156"/>
      <c r="P140" s="47">
        <v>0</v>
      </c>
      <c r="Q140" s="145"/>
      <c r="R140" s="75"/>
      <c r="S140" s="75"/>
      <c r="T140" s="140"/>
    </row>
    <row r="141" spans="1:20">
      <c r="A141" s="57">
        <v>43746</v>
      </c>
      <c r="B141" s="25">
        <v>1027</v>
      </c>
      <c r="C141" s="21">
        <v>0.69</v>
      </c>
      <c r="D141" s="24">
        <v>1</v>
      </c>
      <c r="E141" s="24">
        <v>7.5</v>
      </c>
      <c r="F141" s="25">
        <v>1</v>
      </c>
      <c r="G141" s="25">
        <v>5</v>
      </c>
      <c r="H141" s="25">
        <v>1</v>
      </c>
      <c r="I141" s="24">
        <v>5.9</v>
      </c>
      <c r="J141" s="21">
        <v>0.27</v>
      </c>
      <c r="K141" s="21">
        <v>1.03</v>
      </c>
      <c r="L141" s="21">
        <v>6.06</v>
      </c>
      <c r="M141" s="21">
        <v>1.03</v>
      </c>
      <c r="N141" s="21">
        <v>0.28000000000000003</v>
      </c>
      <c r="O141" s="21">
        <v>5.14</v>
      </c>
      <c r="P141" s="47">
        <v>0</v>
      </c>
      <c r="Q141" s="145">
        <v>0.4375</v>
      </c>
      <c r="R141" s="75">
        <v>43766</v>
      </c>
      <c r="S141" s="75">
        <v>43768</v>
      </c>
      <c r="T141" s="140"/>
    </row>
    <row r="142" spans="1:20">
      <c r="A142" s="57">
        <v>43747</v>
      </c>
      <c r="B142" s="25">
        <v>1352</v>
      </c>
      <c r="C142" s="156"/>
      <c r="D142" s="68"/>
      <c r="E142" s="77"/>
      <c r="F142" s="68"/>
      <c r="G142" s="68"/>
      <c r="H142" s="68"/>
      <c r="I142" s="77"/>
      <c r="J142" s="156"/>
      <c r="K142" s="156"/>
      <c r="L142" s="156"/>
      <c r="M142" s="156"/>
      <c r="N142" s="156"/>
      <c r="O142" s="156"/>
      <c r="P142" s="47">
        <v>0</v>
      </c>
      <c r="Q142" s="145"/>
      <c r="R142" s="75"/>
      <c r="S142" s="75"/>
      <c r="T142" s="140"/>
    </row>
    <row r="143" spans="1:20">
      <c r="A143" s="57">
        <v>43748</v>
      </c>
      <c r="B143" s="25">
        <v>783</v>
      </c>
      <c r="C143" s="156"/>
      <c r="D143" s="68"/>
      <c r="E143" s="77"/>
      <c r="F143" s="68"/>
      <c r="G143" s="68"/>
      <c r="H143" s="68"/>
      <c r="I143" s="77"/>
      <c r="J143" s="156"/>
      <c r="K143" s="156"/>
      <c r="L143" s="156"/>
      <c r="M143" s="156"/>
      <c r="N143" s="156"/>
      <c r="O143" s="156"/>
      <c r="P143" s="47">
        <v>1</v>
      </c>
      <c r="Q143" s="145"/>
      <c r="R143" s="75"/>
      <c r="S143" s="75"/>
      <c r="T143" s="140"/>
    </row>
    <row r="144" spans="1:20" ht="15" customHeight="1">
      <c r="A144" s="57">
        <v>43749</v>
      </c>
      <c r="B144" s="25">
        <v>998</v>
      </c>
      <c r="C144" s="156"/>
      <c r="D144" s="68"/>
      <c r="E144" s="77"/>
      <c r="F144" s="68"/>
      <c r="G144" s="68"/>
      <c r="H144" s="68"/>
      <c r="I144" s="77"/>
      <c r="J144" s="156"/>
      <c r="K144" s="156"/>
      <c r="L144" s="156"/>
      <c r="M144" s="156"/>
      <c r="N144" s="156"/>
      <c r="O144" s="156"/>
      <c r="P144" s="47">
        <v>0</v>
      </c>
      <c r="Q144" s="145"/>
      <c r="R144" s="75"/>
      <c r="S144" s="75"/>
      <c r="T144" s="140"/>
    </row>
    <row r="145" spans="1:20">
      <c r="A145" s="57">
        <v>43750</v>
      </c>
      <c r="B145" s="25">
        <v>694</v>
      </c>
      <c r="C145" s="156"/>
      <c r="D145" s="68"/>
      <c r="E145" s="77"/>
      <c r="F145" s="68"/>
      <c r="G145" s="68"/>
      <c r="H145" s="68"/>
      <c r="I145" s="77"/>
      <c r="J145" s="156"/>
      <c r="K145" s="156"/>
      <c r="L145" s="156"/>
      <c r="M145" s="156"/>
      <c r="N145" s="156"/>
      <c r="O145" s="156"/>
      <c r="P145" s="47">
        <v>13</v>
      </c>
      <c r="Q145" s="145"/>
      <c r="R145" s="75"/>
      <c r="S145" s="75"/>
      <c r="T145" s="140"/>
    </row>
    <row r="146" spans="1:20">
      <c r="A146" s="57">
        <v>43751</v>
      </c>
      <c r="B146" s="25">
        <v>1515</v>
      </c>
      <c r="C146" s="156"/>
      <c r="D146" s="68"/>
      <c r="E146" s="77"/>
      <c r="F146" s="68"/>
      <c r="G146" s="68"/>
      <c r="H146" s="68"/>
      <c r="I146" s="77"/>
      <c r="J146" s="156"/>
      <c r="K146" s="156"/>
      <c r="L146" s="156"/>
      <c r="M146" s="156"/>
      <c r="N146" s="156"/>
      <c r="O146" s="156"/>
      <c r="P146" s="47">
        <v>10</v>
      </c>
      <c r="Q146" s="145"/>
      <c r="R146" s="75"/>
      <c r="S146" s="75"/>
      <c r="T146" s="140"/>
    </row>
    <row r="147" spans="1:20">
      <c r="A147" s="57">
        <v>43752</v>
      </c>
      <c r="B147" s="25">
        <v>890</v>
      </c>
      <c r="C147" s="156"/>
      <c r="D147" s="68"/>
      <c r="E147" s="77"/>
      <c r="F147" s="68"/>
      <c r="G147" s="68"/>
      <c r="H147" s="68"/>
      <c r="I147" s="77"/>
      <c r="J147" s="156"/>
      <c r="K147" s="156"/>
      <c r="L147" s="156"/>
      <c r="M147" s="156"/>
      <c r="N147" s="156"/>
      <c r="O147" s="156"/>
      <c r="P147" s="47">
        <v>0</v>
      </c>
      <c r="Q147" s="145"/>
      <c r="R147" s="75"/>
      <c r="S147" s="75"/>
      <c r="T147" s="140"/>
    </row>
    <row r="148" spans="1:20">
      <c r="A148" s="57">
        <v>43753</v>
      </c>
      <c r="B148" s="25">
        <v>1457</v>
      </c>
      <c r="C148" s="156"/>
      <c r="D148" s="68"/>
      <c r="E148" s="77"/>
      <c r="F148" s="68"/>
      <c r="G148" s="68"/>
      <c r="H148" s="68"/>
      <c r="I148" s="77"/>
      <c r="J148" s="156"/>
      <c r="K148" s="156"/>
      <c r="L148" s="156"/>
      <c r="M148" s="156"/>
      <c r="N148" s="156"/>
      <c r="O148" s="156"/>
      <c r="P148" s="47">
        <v>0</v>
      </c>
      <c r="Q148" s="145"/>
      <c r="R148" s="75"/>
      <c r="S148" s="75"/>
      <c r="T148" s="140"/>
    </row>
    <row r="149" spans="1:20">
      <c r="A149" s="57">
        <v>43754</v>
      </c>
      <c r="B149" s="25">
        <v>1078</v>
      </c>
      <c r="C149" s="156"/>
      <c r="D149" s="68"/>
      <c r="E149" s="77"/>
      <c r="F149" s="68"/>
      <c r="G149" s="68"/>
      <c r="H149" s="68"/>
      <c r="I149" s="77"/>
      <c r="J149" s="156"/>
      <c r="K149" s="156"/>
      <c r="L149" s="156"/>
      <c r="M149" s="156"/>
      <c r="N149" s="156"/>
      <c r="O149" s="156"/>
      <c r="P149" s="47">
        <v>0</v>
      </c>
      <c r="Q149" s="145"/>
      <c r="R149" s="75"/>
      <c r="S149" s="75"/>
      <c r="T149" s="140"/>
    </row>
    <row r="150" spans="1:20">
      <c r="A150" s="57">
        <v>43755</v>
      </c>
      <c r="B150" s="25">
        <v>1177</v>
      </c>
      <c r="C150" s="156"/>
      <c r="D150" s="68"/>
      <c r="E150" s="77"/>
      <c r="F150" s="68"/>
      <c r="G150" s="68"/>
      <c r="H150" s="68"/>
      <c r="I150" s="77"/>
      <c r="J150" s="156"/>
      <c r="K150" s="156"/>
      <c r="L150" s="156"/>
      <c r="M150" s="156"/>
      <c r="N150" s="156"/>
      <c r="O150" s="156"/>
      <c r="P150" s="48">
        <v>1</v>
      </c>
      <c r="Q150" s="145"/>
      <c r="R150" s="75"/>
      <c r="S150" s="75"/>
      <c r="T150" s="140"/>
    </row>
    <row r="151" spans="1:20" ht="15" customHeight="1">
      <c r="A151" s="57">
        <v>43756</v>
      </c>
      <c r="B151" s="25">
        <v>537</v>
      </c>
      <c r="C151" s="156"/>
      <c r="D151" s="68"/>
      <c r="E151" s="77"/>
      <c r="F151" s="68"/>
      <c r="G151" s="68"/>
      <c r="H151" s="68"/>
      <c r="I151" s="77"/>
      <c r="J151" s="156"/>
      <c r="K151" s="156"/>
      <c r="L151" s="156"/>
      <c r="M151" s="156"/>
      <c r="N151" s="156"/>
      <c r="O151" s="156"/>
      <c r="P151" s="47">
        <v>2</v>
      </c>
      <c r="Q151" s="145"/>
      <c r="R151" s="75"/>
      <c r="S151" s="75"/>
      <c r="T151" s="140"/>
    </row>
    <row r="152" spans="1:20">
      <c r="A152" s="57">
        <v>43757</v>
      </c>
      <c r="B152" s="25">
        <v>1566</v>
      </c>
      <c r="C152" s="156"/>
      <c r="D152" s="68"/>
      <c r="E152" s="77"/>
      <c r="F152" s="68"/>
      <c r="G152" s="68"/>
      <c r="H152" s="68"/>
      <c r="I152" s="77"/>
      <c r="J152" s="156"/>
      <c r="K152" s="156"/>
      <c r="L152" s="156"/>
      <c r="M152" s="156"/>
      <c r="N152" s="156"/>
      <c r="O152" s="156"/>
      <c r="P152" s="47">
        <v>0</v>
      </c>
      <c r="Q152" s="145"/>
      <c r="R152" s="75"/>
      <c r="S152" s="75"/>
      <c r="T152" s="140"/>
    </row>
    <row r="153" spans="1:20">
      <c r="A153" s="57">
        <v>43758</v>
      </c>
      <c r="B153" s="25">
        <v>1157</v>
      </c>
      <c r="C153" s="156"/>
      <c r="D153" s="68"/>
      <c r="E153" s="77"/>
      <c r="F153" s="68"/>
      <c r="G153" s="68"/>
      <c r="H153" s="68"/>
      <c r="I153" s="77"/>
      <c r="J153" s="156"/>
      <c r="K153" s="156"/>
      <c r="L153" s="156"/>
      <c r="M153" s="156"/>
      <c r="N153" s="156"/>
      <c r="O153" s="156"/>
      <c r="P153" s="47">
        <v>0</v>
      </c>
      <c r="Q153" s="145"/>
      <c r="R153" s="75"/>
      <c r="S153" s="75"/>
      <c r="T153" s="140"/>
    </row>
    <row r="154" spans="1:20">
      <c r="A154" s="57">
        <v>43759</v>
      </c>
      <c r="B154" s="25">
        <v>1012</v>
      </c>
      <c r="C154" s="156"/>
      <c r="D154" s="68"/>
      <c r="E154" s="77"/>
      <c r="F154" s="68"/>
      <c r="G154" s="68"/>
      <c r="H154" s="68"/>
      <c r="I154" s="77"/>
      <c r="J154" s="156"/>
      <c r="K154" s="156"/>
      <c r="L154" s="156"/>
      <c r="M154" s="156"/>
      <c r="N154" s="156"/>
      <c r="O154" s="156"/>
      <c r="P154" s="47">
        <v>0</v>
      </c>
      <c r="Q154" s="145"/>
      <c r="R154" s="75"/>
      <c r="S154" s="75"/>
      <c r="T154" s="140"/>
    </row>
    <row r="155" spans="1:20">
      <c r="A155" s="57">
        <v>43760</v>
      </c>
      <c r="B155" s="25">
        <v>743</v>
      </c>
      <c r="C155" s="21">
        <v>0.37</v>
      </c>
      <c r="D155" s="24">
        <v>1</v>
      </c>
      <c r="E155" s="24">
        <v>7.3</v>
      </c>
      <c r="F155" s="25">
        <v>1</v>
      </c>
      <c r="G155" s="25">
        <v>3</v>
      </c>
      <c r="H155" s="25">
        <v>2</v>
      </c>
      <c r="I155" s="24">
        <v>5</v>
      </c>
      <c r="J155" s="21">
        <v>0.24</v>
      </c>
      <c r="K155" s="21">
        <v>1.03</v>
      </c>
      <c r="L155" s="21">
        <v>3.72</v>
      </c>
      <c r="M155" s="21">
        <v>0.74</v>
      </c>
      <c r="N155" s="21">
        <v>0.18</v>
      </c>
      <c r="O155" s="21">
        <v>2.23</v>
      </c>
      <c r="P155" s="47">
        <v>0</v>
      </c>
      <c r="Q155" s="145">
        <v>0.5625</v>
      </c>
      <c r="R155" s="75">
        <v>43776</v>
      </c>
      <c r="S155" s="75">
        <v>43782</v>
      </c>
      <c r="T155" s="140"/>
    </row>
    <row r="156" spans="1:20">
      <c r="A156" s="57">
        <v>43761</v>
      </c>
      <c r="B156" s="25">
        <v>1396</v>
      </c>
      <c r="C156" s="156"/>
      <c r="D156" s="68"/>
      <c r="E156" s="77"/>
      <c r="F156" s="68"/>
      <c r="G156" s="68"/>
      <c r="H156" s="68"/>
      <c r="I156" s="77"/>
      <c r="J156" s="156"/>
      <c r="K156" s="156"/>
      <c r="L156" s="156"/>
      <c r="M156" s="156"/>
      <c r="N156" s="156"/>
      <c r="O156" s="156"/>
      <c r="P156" s="47">
        <v>0</v>
      </c>
      <c r="Q156" s="145"/>
      <c r="R156" s="75"/>
      <c r="S156" s="75"/>
      <c r="T156" s="140"/>
    </row>
    <row r="157" spans="1:20">
      <c r="A157" s="57">
        <v>43762</v>
      </c>
      <c r="B157" s="25">
        <v>1136</v>
      </c>
      <c r="C157" s="156"/>
      <c r="D157" s="68"/>
      <c r="E157" s="77"/>
      <c r="F157" s="68"/>
      <c r="G157" s="68"/>
      <c r="H157" s="68"/>
      <c r="I157" s="77"/>
      <c r="J157" s="156"/>
      <c r="K157" s="156"/>
      <c r="L157" s="156"/>
      <c r="M157" s="156"/>
      <c r="N157" s="156"/>
      <c r="O157" s="156"/>
      <c r="P157" s="47">
        <v>0</v>
      </c>
      <c r="Q157" s="145"/>
      <c r="R157" s="75"/>
      <c r="S157" s="75"/>
      <c r="T157" s="140"/>
    </row>
    <row r="158" spans="1:20" ht="15" customHeight="1">
      <c r="A158" s="57">
        <v>43763</v>
      </c>
      <c r="B158" s="25">
        <v>635</v>
      </c>
      <c r="C158" s="156"/>
      <c r="D158" s="68"/>
      <c r="E158" s="77"/>
      <c r="F158" s="68"/>
      <c r="G158" s="68"/>
      <c r="H158" s="68"/>
      <c r="I158" s="77"/>
      <c r="J158" s="156"/>
      <c r="K158" s="156"/>
      <c r="L158" s="156"/>
      <c r="M158" s="156"/>
      <c r="N158" s="156"/>
      <c r="O158" s="156"/>
      <c r="P158" s="47">
        <v>0</v>
      </c>
      <c r="Q158" s="145"/>
      <c r="R158" s="75"/>
      <c r="S158" s="75"/>
      <c r="T158" s="140"/>
    </row>
    <row r="159" spans="1:20">
      <c r="A159" s="57">
        <v>43764</v>
      </c>
      <c r="B159" s="25">
        <v>1446</v>
      </c>
      <c r="C159" s="156"/>
      <c r="D159" s="68"/>
      <c r="E159" s="77"/>
      <c r="F159" s="68"/>
      <c r="G159" s="68"/>
      <c r="H159" s="68"/>
      <c r="I159" s="77"/>
      <c r="J159" s="156"/>
      <c r="K159" s="156"/>
      <c r="L159" s="156"/>
      <c r="M159" s="156"/>
      <c r="N159" s="156"/>
      <c r="O159" s="156"/>
      <c r="P159" s="47">
        <v>0</v>
      </c>
      <c r="Q159" s="145"/>
      <c r="R159" s="75"/>
      <c r="S159" s="75"/>
      <c r="T159" s="140"/>
    </row>
    <row r="160" spans="1:20">
      <c r="A160" s="57">
        <v>43765</v>
      </c>
      <c r="B160" s="25">
        <v>895</v>
      </c>
      <c r="C160" s="156"/>
      <c r="D160" s="68"/>
      <c r="E160" s="77"/>
      <c r="F160" s="68"/>
      <c r="G160" s="68"/>
      <c r="H160" s="68"/>
      <c r="I160" s="77"/>
      <c r="J160" s="156"/>
      <c r="K160" s="156"/>
      <c r="L160" s="156"/>
      <c r="M160" s="156"/>
      <c r="N160" s="156"/>
      <c r="O160" s="156"/>
      <c r="P160" s="47">
        <v>0</v>
      </c>
      <c r="Q160" s="145"/>
      <c r="R160" s="75"/>
      <c r="S160" s="75"/>
      <c r="T160" s="140"/>
    </row>
    <row r="161" spans="1:20">
      <c r="A161" s="57">
        <v>43766</v>
      </c>
      <c r="B161" s="25">
        <v>1016</v>
      </c>
      <c r="C161" s="156"/>
      <c r="D161" s="68"/>
      <c r="E161" s="77"/>
      <c r="F161" s="68"/>
      <c r="G161" s="68"/>
      <c r="H161" s="68"/>
      <c r="I161" s="77"/>
      <c r="J161" s="156"/>
      <c r="K161" s="156"/>
      <c r="L161" s="156"/>
      <c r="M161" s="156"/>
      <c r="N161" s="156"/>
      <c r="O161" s="156"/>
      <c r="P161" s="47">
        <v>0</v>
      </c>
      <c r="Q161" s="145"/>
      <c r="R161" s="75"/>
      <c r="S161" s="75"/>
      <c r="T161" s="140"/>
    </row>
    <row r="162" spans="1:20">
      <c r="A162" s="57">
        <v>43767</v>
      </c>
      <c r="B162" s="25">
        <v>1304</v>
      </c>
      <c r="C162" s="156"/>
      <c r="D162" s="68"/>
      <c r="E162" s="77"/>
      <c r="F162" s="68"/>
      <c r="G162" s="68"/>
      <c r="H162" s="68"/>
      <c r="I162" s="77"/>
      <c r="J162" s="156"/>
      <c r="K162" s="156"/>
      <c r="L162" s="156"/>
      <c r="M162" s="156"/>
      <c r="N162" s="156"/>
      <c r="O162" s="156"/>
      <c r="P162" s="47">
        <v>0</v>
      </c>
      <c r="Q162" s="145"/>
      <c r="R162" s="75"/>
      <c r="S162" s="75"/>
      <c r="T162" s="140"/>
    </row>
    <row r="163" spans="1:20">
      <c r="A163" s="57">
        <v>43768</v>
      </c>
      <c r="B163" s="25">
        <v>724</v>
      </c>
      <c r="C163" s="156"/>
      <c r="D163" s="68"/>
      <c r="E163" s="77"/>
      <c r="F163" s="68"/>
      <c r="G163" s="68"/>
      <c r="H163" s="68"/>
      <c r="I163" s="77"/>
      <c r="J163" s="156"/>
      <c r="K163" s="156"/>
      <c r="L163" s="156"/>
      <c r="M163" s="156"/>
      <c r="N163" s="156"/>
      <c r="O163" s="156"/>
      <c r="P163" s="47">
        <v>0</v>
      </c>
      <c r="Q163" s="145"/>
      <c r="R163" s="75"/>
      <c r="S163" s="75"/>
      <c r="T163" s="140"/>
    </row>
    <row r="164" spans="1:20">
      <c r="A164" s="57">
        <v>43769</v>
      </c>
      <c r="B164" s="25">
        <v>946</v>
      </c>
      <c r="C164" s="156"/>
      <c r="D164" s="68"/>
      <c r="E164" s="77"/>
      <c r="F164" s="68"/>
      <c r="G164" s="68"/>
      <c r="H164" s="68"/>
      <c r="I164" s="77"/>
      <c r="J164" s="156"/>
      <c r="K164" s="156"/>
      <c r="L164" s="156"/>
      <c r="M164" s="156"/>
      <c r="N164" s="156"/>
      <c r="O164" s="156"/>
      <c r="P164" s="47">
        <v>0</v>
      </c>
      <c r="Q164" s="145"/>
      <c r="R164" s="75"/>
      <c r="S164" s="75"/>
      <c r="T164" s="140"/>
    </row>
    <row r="165" spans="1:20" ht="15" customHeight="1">
      <c r="A165" s="57">
        <v>43770</v>
      </c>
      <c r="B165" s="25">
        <v>1386</v>
      </c>
      <c r="C165" s="156"/>
      <c r="D165" s="68"/>
      <c r="E165" s="77"/>
      <c r="F165" s="68"/>
      <c r="G165" s="68"/>
      <c r="H165" s="68"/>
      <c r="I165" s="77"/>
      <c r="J165" s="156"/>
      <c r="K165" s="156"/>
      <c r="L165" s="156"/>
      <c r="M165" s="156"/>
      <c r="N165" s="156"/>
      <c r="O165" s="156"/>
      <c r="P165" s="47">
        <v>0</v>
      </c>
      <c r="Q165" s="145"/>
      <c r="R165" s="75"/>
      <c r="S165" s="75"/>
      <c r="T165" s="140"/>
    </row>
    <row r="166" spans="1:20">
      <c r="A166" s="57">
        <v>43771</v>
      </c>
      <c r="B166" s="25">
        <v>1077</v>
      </c>
      <c r="C166" s="156"/>
      <c r="D166" s="68"/>
      <c r="E166" s="77"/>
      <c r="F166" s="68"/>
      <c r="G166" s="68"/>
      <c r="H166" s="68"/>
      <c r="I166" s="77"/>
      <c r="J166" s="156"/>
      <c r="K166" s="156"/>
      <c r="L166" s="156"/>
      <c r="M166" s="156"/>
      <c r="N166" s="156"/>
      <c r="O166" s="156"/>
      <c r="P166" s="47">
        <v>1</v>
      </c>
      <c r="Q166" s="145"/>
      <c r="R166" s="75"/>
      <c r="S166" s="75"/>
      <c r="T166" s="140"/>
    </row>
    <row r="167" spans="1:20">
      <c r="A167" s="57">
        <v>43772</v>
      </c>
      <c r="B167" s="25">
        <v>1137</v>
      </c>
      <c r="C167" s="156"/>
      <c r="D167" s="68"/>
      <c r="E167" s="77"/>
      <c r="F167" s="68"/>
      <c r="G167" s="68"/>
      <c r="H167" s="68"/>
      <c r="I167" s="77"/>
      <c r="J167" s="156"/>
      <c r="K167" s="156"/>
      <c r="L167" s="156"/>
      <c r="M167" s="156"/>
      <c r="N167" s="156"/>
      <c r="O167" s="156"/>
      <c r="P167" s="47">
        <v>0</v>
      </c>
      <c r="Q167" s="145"/>
      <c r="R167" s="75"/>
      <c r="S167" s="75"/>
      <c r="T167" s="140"/>
    </row>
    <row r="168" spans="1:20">
      <c r="A168" s="57">
        <v>43773</v>
      </c>
      <c r="B168" s="25">
        <v>955</v>
      </c>
      <c r="C168" s="156"/>
      <c r="D168" s="68"/>
      <c r="E168" s="77"/>
      <c r="F168" s="68"/>
      <c r="G168" s="68"/>
      <c r="H168" s="68"/>
      <c r="I168" s="77"/>
      <c r="J168" s="156"/>
      <c r="K168" s="156"/>
      <c r="L168" s="156"/>
      <c r="M168" s="156"/>
      <c r="N168" s="156"/>
      <c r="O168" s="156"/>
      <c r="P168" s="47">
        <v>0</v>
      </c>
      <c r="Q168" s="145"/>
      <c r="R168" s="75"/>
      <c r="S168" s="75"/>
      <c r="T168" s="140"/>
    </row>
    <row r="169" spans="1:20">
      <c r="A169" s="57">
        <v>43774</v>
      </c>
      <c r="B169" s="25">
        <v>1132</v>
      </c>
      <c r="C169" s="21">
        <v>0.44</v>
      </c>
      <c r="D169" s="24">
        <v>1</v>
      </c>
      <c r="E169" s="24">
        <v>7.6</v>
      </c>
      <c r="F169" s="25">
        <v>1</v>
      </c>
      <c r="G169" s="25">
        <v>9</v>
      </c>
      <c r="H169" s="25">
        <v>3</v>
      </c>
      <c r="I169" s="24">
        <v>4.5999999999999996</v>
      </c>
      <c r="J169" s="21">
        <v>0.21</v>
      </c>
      <c r="K169" s="21">
        <v>3.4</v>
      </c>
      <c r="L169" s="21">
        <v>5.21</v>
      </c>
      <c r="M169" s="21">
        <v>1.1299999999999999</v>
      </c>
      <c r="N169" s="21">
        <v>0.24</v>
      </c>
      <c r="O169" s="21">
        <v>10.19</v>
      </c>
      <c r="P169" s="47">
        <v>0</v>
      </c>
      <c r="Q169" s="145">
        <v>0.57291666666666663</v>
      </c>
      <c r="R169" s="75">
        <v>43787</v>
      </c>
      <c r="S169" s="75">
        <v>43796</v>
      </c>
      <c r="T169" s="140"/>
    </row>
    <row r="170" spans="1:20">
      <c r="A170" s="57">
        <v>43775</v>
      </c>
      <c r="B170" s="25">
        <v>1045</v>
      </c>
      <c r="C170" s="156"/>
      <c r="D170" s="68"/>
      <c r="E170" s="77"/>
      <c r="F170" s="68"/>
      <c r="G170" s="68"/>
      <c r="H170" s="68"/>
      <c r="I170" s="77"/>
      <c r="J170" s="156"/>
      <c r="K170" s="156"/>
      <c r="L170" s="156"/>
      <c r="M170" s="156"/>
      <c r="N170" s="156"/>
      <c r="O170" s="156"/>
      <c r="P170" s="47">
        <v>5</v>
      </c>
      <c r="Q170" s="145"/>
      <c r="R170" s="75"/>
      <c r="S170" s="75"/>
      <c r="T170" s="140"/>
    </row>
    <row r="171" spans="1:20">
      <c r="A171" s="57">
        <v>43776</v>
      </c>
      <c r="B171" s="25">
        <v>1018</v>
      </c>
      <c r="C171" s="156"/>
      <c r="D171" s="68"/>
      <c r="E171" s="77"/>
      <c r="F171" s="68"/>
      <c r="G171" s="68"/>
      <c r="H171" s="68"/>
      <c r="I171" s="77"/>
      <c r="J171" s="156"/>
      <c r="K171" s="156"/>
      <c r="L171" s="156"/>
      <c r="M171" s="156"/>
      <c r="N171" s="156"/>
      <c r="O171" s="156"/>
      <c r="P171" s="47">
        <v>0</v>
      </c>
      <c r="Q171" s="145"/>
      <c r="R171" s="75"/>
      <c r="S171" s="75"/>
      <c r="T171" s="140"/>
    </row>
    <row r="172" spans="1:20" ht="15" customHeight="1">
      <c r="A172" s="57">
        <v>43777</v>
      </c>
      <c r="B172" s="25">
        <v>996</v>
      </c>
      <c r="C172" s="156"/>
      <c r="D172" s="68"/>
      <c r="E172" s="77"/>
      <c r="F172" s="68"/>
      <c r="G172" s="68"/>
      <c r="H172" s="68"/>
      <c r="I172" s="77"/>
      <c r="J172" s="156"/>
      <c r="K172" s="156"/>
      <c r="L172" s="156"/>
      <c r="M172" s="156"/>
      <c r="N172" s="156"/>
      <c r="O172" s="156"/>
      <c r="P172" s="47">
        <v>0</v>
      </c>
      <c r="Q172" s="145"/>
      <c r="R172" s="75"/>
      <c r="S172" s="75"/>
      <c r="T172" s="140"/>
    </row>
    <row r="173" spans="1:20">
      <c r="A173" s="57">
        <v>43778</v>
      </c>
      <c r="B173" s="25">
        <v>506</v>
      </c>
      <c r="C173" s="156"/>
      <c r="D173" s="68"/>
      <c r="E173" s="77"/>
      <c r="F173" s="68"/>
      <c r="G173" s="68"/>
      <c r="H173" s="68"/>
      <c r="I173" s="77"/>
      <c r="J173" s="156"/>
      <c r="K173" s="156"/>
      <c r="L173" s="156"/>
      <c r="M173" s="156"/>
      <c r="N173" s="156"/>
      <c r="O173" s="156"/>
      <c r="P173" s="47">
        <v>0</v>
      </c>
      <c r="Q173" s="145"/>
      <c r="R173" s="75"/>
      <c r="S173" s="75"/>
      <c r="T173" s="140"/>
    </row>
    <row r="174" spans="1:20">
      <c r="A174" s="57">
        <v>43779</v>
      </c>
      <c r="B174" s="25">
        <v>1569</v>
      </c>
      <c r="C174" s="156"/>
      <c r="D174" s="68"/>
      <c r="E174" s="77"/>
      <c r="F174" s="68"/>
      <c r="G174" s="68"/>
      <c r="H174" s="68"/>
      <c r="I174" s="77"/>
      <c r="J174" s="156"/>
      <c r="K174" s="156"/>
      <c r="L174" s="156"/>
      <c r="M174" s="156"/>
      <c r="N174" s="156"/>
      <c r="O174" s="156"/>
      <c r="P174" s="47">
        <v>0</v>
      </c>
      <c r="Q174" s="145"/>
      <c r="R174" s="75"/>
      <c r="S174" s="75"/>
      <c r="T174" s="140"/>
    </row>
    <row r="175" spans="1:20">
      <c r="A175" s="57">
        <v>43780</v>
      </c>
      <c r="B175" s="25">
        <v>732</v>
      </c>
      <c r="C175" s="156"/>
      <c r="D175" s="68"/>
      <c r="E175" s="77"/>
      <c r="F175" s="68"/>
      <c r="G175" s="68"/>
      <c r="H175" s="68"/>
      <c r="I175" s="77"/>
      <c r="J175" s="156"/>
      <c r="K175" s="156"/>
      <c r="L175" s="156"/>
      <c r="M175" s="156"/>
      <c r="N175" s="156"/>
      <c r="O175" s="156"/>
      <c r="P175" s="47">
        <v>0</v>
      </c>
      <c r="Q175" s="145"/>
      <c r="R175" s="75"/>
      <c r="S175" s="75"/>
      <c r="T175" s="140"/>
    </row>
    <row r="176" spans="1:20">
      <c r="A176" s="57">
        <v>43781</v>
      </c>
      <c r="B176" s="25">
        <v>1230</v>
      </c>
      <c r="C176" s="156"/>
      <c r="D176" s="68"/>
      <c r="E176" s="77"/>
      <c r="F176" s="68"/>
      <c r="G176" s="68"/>
      <c r="H176" s="68"/>
      <c r="I176" s="77"/>
      <c r="J176" s="156"/>
      <c r="K176" s="156"/>
      <c r="L176" s="156"/>
      <c r="M176" s="156"/>
      <c r="N176" s="156"/>
      <c r="O176" s="156"/>
      <c r="P176" s="47">
        <v>0</v>
      </c>
      <c r="Q176" s="145"/>
      <c r="R176" s="75"/>
      <c r="S176" s="75"/>
      <c r="T176" s="140"/>
    </row>
    <row r="177" spans="1:20">
      <c r="A177" s="57">
        <v>43782</v>
      </c>
      <c r="B177" s="25">
        <v>949</v>
      </c>
      <c r="C177" s="156"/>
      <c r="D177" s="68"/>
      <c r="E177" s="77"/>
      <c r="F177" s="68"/>
      <c r="G177" s="68"/>
      <c r="H177" s="68"/>
      <c r="I177" s="77"/>
      <c r="J177" s="156"/>
      <c r="K177" s="156"/>
      <c r="L177" s="156"/>
      <c r="M177" s="156"/>
      <c r="N177" s="156"/>
      <c r="O177" s="156"/>
      <c r="P177" s="47">
        <v>0</v>
      </c>
      <c r="Q177" s="145"/>
      <c r="R177" s="75"/>
      <c r="S177" s="75"/>
      <c r="T177" s="140"/>
    </row>
    <row r="178" spans="1:20">
      <c r="A178" s="57">
        <v>43783</v>
      </c>
      <c r="B178" s="25">
        <v>902</v>
      </c>
      <c r="C178" s="156"/>
      <c r="D178" s="68"/>
      <c r="E178" s="77"/>
      <c r="F178" s="68"/>
      <c r="G178" s="68"/>
      <c r="H178" s="68"/>
      <c r="I178" s="77"/>
      <c r="J178" s="156"/>
      <c r="K178" s="156"/>
      <c r="L178" s="156"/>
      <c r="M178" s="156"/>
      <c r="N178" s="156"/>
      <c r="O178" s="156"/>
      <c r="P178" s="47">
        <v>0</v>
      </c>
      <c r="Q178" s="145"/>
      <c r="R178" s="75"/>
      <c r="S178" s="75"/>
      <c r="T178" s="140"/>
    </row>
    <row r="179" spans="1:20" ht="15" customHeight="1">
      <c r="A179" s="57">
        <v>43784</v>
      </c>
      <c r="B179" s="25">
        <v>940</v>
      </c>
      <c r="C179" s="156"/>
      <c r="D179" s="68"/>
      <c r="E179" s="77"/>
      <c r="F179" s="68"/>
      <c r="G179" s="68"/>
      <c r="H179" s="68"/>
      <c r="I179" s="77"/>
      <c r="J179" s="156"/>
      <c r="K179" s="156"/>
      <c r="L179" s="156"/>
      <c r="M179" s="156"/>
      <c r="N179" s="156"/>
      <c r="O179" s="156"/>
      <c r="P179" s="47">
        <v>0</v>
      </c>
      <c r="Q179" s="145"/>
      <c r="R179" s="75"/>
      <c r="S179" s="75"/>
      <c r="T179" s="140"/>
    </row>
    <row r="180" spans="1:20">
      <c r="A180" s="57">
        <v>43785</v>
      </c>
      <c r="B180" s="25">
        <v>1329</v>
      </c>
      <c r="C180" s="156"/>
      <c r="D180" s="68"/>
      <c r="E180" s="77"/>
      <c r="F180" s="68"/>
      <c r="G180" s="68"/>
      <c r="H180" s="68"/>
      <c r="I180" s="77"/>
      <c r="J180" s="156"/>
      <c r="K180" s="156"/>
      <c r="L180" s="156"/>
      <c r="M180" s="156"/>
      <c r="N180" s="156"/>
      <c r="O180" s="156"/>
      <c r="P180" s="47">
        <v>0</v>
      </c>
      <c r="Q180" s="145"/>
      <c r="R180" s="75"/>
      <c r="S180" s="75"/>
      <c r="T180" s="140"/>
    </row>
    <row r="181" spans="1:20">
      <c r="A181" s="57">
        <v>43786</v>
      </c>
      <c r="B181" s="25">
        <v>855</v>
      </c>
      <c r="C181" s="156"/>
      <c r="D181" s="68"/>
      <c r="E181" s="77"/>
      <c r="F181" s="68"/>
      <c r="G181" s="68"/>
      <c r="H181" s="68"/>
      <c r="I181" s="77"/>
      <c r="J181" s="156"/>
      <c r="K181" s="156"/>
      <c r="L181" s="156"/>
      <c r="M181" s="156"/>
      <c r="N181" s="156"/>
      <c r="O181" s="156"/>
      <c r="P181" s="47">
        <v>0</v>
      </c>
      <c r="Q181" s="145"/>
      <c r="R181" s="75"/>
      <c r="S181" s="75"/>
      <c r="T181" s="140"/>
    </row>
    <row r="182" spans="1:20">
      <c r="A182" s="57">
        <v>43787</v>
      </c>
      <c r="B182" s="25">
        <v>1213</v>
      </c>
      <c r="C182" s="156"/>
      <c r="D182" s="68"/>
      <c r="E182" s="77"/>
      <c r="F182" s="68"/>
      <c r="G182" s="68"/>
      <c r="H182" s="68"/>
      <c r="I182" s="77"/>
      <c r="J182" s="156"/>
      <c r="K182" s="156"/>
      <c r="L182" s="156"/>
      <c r="M182" s="156"/>
      <c r="N182" s="156"/>
      <c r="O182" s="156"/>
      <c r="P182" s="47">
        <v>0</v>
      </c>
      <c r="Q182" s="145"/>
      <c r="R182" s="75"/>
      <c r="S182" s="75"/>
      <c r="T182" s="140"/>
    </row>
    <row r="183" spans="1:20">
      <c r="A183" s="57">
        <v>43788</v>
      </c>
      <c r="B183" s="25">
        <v>928</v>
      </c>
      <c r="C183" s="21">
        <v>0.71</v>
      </c>
      <c r="D183" s="24">
        <v>1</v>
      </c>
      <c r="E183" s="24">
        <v>7.2</v>
      </c>
      <c r="F183" s="25" t="s">
        <v>42</v>
      </c>
      <c r="G183" s="25">
        <v>4</v>
      </c>
      <c r="H183" s="25">
        <v>1</v>
      </c>
      <c r="I183" s="24">
        <v>5.4</v>
      </c>
      <c r="J183" s="21">
        <v>0.23</v>
      </c>
      <c r="K183" s="21">
        <v>0.93</v>
      </c>
      <c r="L183" s="21">
        <v>5.01</v>
      </c>
      <c r="M183" s="21">
        <v>0.93</v>
      </c>
      <c r="N183" s="21">
        <v>0.21</v>
      </c>
      <c r="O183" s="21">
        <v>3.71</v>
      </c>
      <c r="P183" s="47">
        <v>0</v>
      </c>
      <c r="Q183" s="145">
        <v>0.55555555555555558</v>
      </c>
      <c r="R183" s="75">
        <v>43801</v>
      </c>
      <c r="S183" s="75">
        <v>43810</v>
      </c>
      <c r="T183" s="140"/>
    </row>
    <row r="184" spans="1:20">
      <c r="A184" s="57">
        <v>43789</v>
      </c>
      <c r="B184" s="25">
        <v>765</v>
      </c>
      <c r="C184" s="156"/>
      <c r="D184" s="68"/>
      <c r="E184" s="77"/>
      <c r="F184" s="68"/>
      <c r="G184" s="68"/>
      <c r="H184" s="68"/>
      <c r="I184" s="77"/>
      <c r="J184" s="156"/>
      <c r="K184" s="156"/>
      <c r="L184" s="156"/>
      <c r="M184" s="156"/>
      <c r="N184" s="156"/>
      <c r="O184" s="156"/>
      <c r="P184" s="47">
        <v>0</v>
      </c>
      <c r="Q184" s="145"/>
      <c r="R184" s="75"/>
      <c r="S184" s="75"/>
      <c r="T184" s="140"/>
    </row>
    <row r="185" spans="1:20">
      <c r="A185" s="57">
        <v>43790</v>
      </c>
      <c r="B185" s="25">
        <v>1358</v>
      </c>
      <c r="C185" s="156"/>
      <c r="D185" s="68"/>
      <c r="E185" s="77"/>
      <c r="F185" s="68"/>
      <c r="G185" s="68"/>
      <c r="H185" s="68"/>
      <c r="I185" s="77"/>
      <c r="J185" s="156"/>
      <c r="K185" s="156"/>
      <c r="L185" s="156"/>
      <c r="M185" s="156"/>
      <c r="N185" s="156"/>
      <c r="O185" s="156"/>
      <c r="P185" s="47">
        <v>0</v>
      </c>
      <c r="Q185" s="145"/>
      <c r="R185" s="75"/>
      <c r="S185" s="75"/>
      <c r="T185" s="140"/>
    </row>
    <row r="186" spans="1:20" ht="15" customHeight="1">
      <c r="A186" s="57">
        <v>43791</v>
      </c>
      <c r="B186" s="25">
        <v>656</v>
      </c>
      <c r="C186" s="156"/>
      <c r="D186" s="68"/>
      <c r="E186" s="77"/>
      <c r="F186" s="68"/>
      <c r="G186" s="68"/>
      <c r="H186" s="68"/>
      <c r="I186" s="77"/>
      <c r="J186" s="156"/>
      <c r="K186" s="156"/>
      <c r="L186" s="156"/>
      <c r="M186" s="156"/>
      <c r="N186" s="156"/>
      <c r="O186" s="156"/>
      <c r="P186" s="47">
        <v>0</v>
      </c>
      <c r="Q186" s="145"/>
      <c r="R186" s="75"/>
      <c r="S186" s="75"/>
      <c r="T186" s="140"/>
    </row>
    <row r="187" spans="1:20">
      <c r="A187" s="57">
        <v>43792</v>
      </c>
      <c r="B187" s="25">
        <v>1260</v>
      </c>
      <c r="C187" s="156"/>
      <c r="D187" s="68"/>
      <c r="E187" s="77"/>
      <c r="F187" s="68"/>
      <c r="G187" s="68"/>
      <c r="H187" s="68"/>
      <c r="I187" s="77"/>
      <c r="J187" s="156"/>
      <c r="K187" s="156"/>
      <c r="L187" s="156"/>
      <c r="M187" s="156"/>
      <c r="N187" s="156"/>
      <c r="O187" s="156"/>
      <c r="P187" s="47">
        <v>0</v>
      </c>
      <c r="Q187" s="145"/>
      <c r="R187" s="75"/>
      <c r="S187" s="75"/>
      <c r="T187" s="140"/>
    </row>
    <row r="188" spans="1:20">
      <c r="A188" s="57">
        <v>43793</v>
      </c>
      <c r="B188" s="25">
        <v>1129</v>
      </c>
      <c r="C188" s="156"/>
      <c r="D188" s="68"/>
      <c r="E188" s="77"/>
      <c r="F188" s="68"/>
      <c r="G188" s="68"/>
      <c r="H188" s="68"/>
      <c r="I188" s="77"/>
      <c r="J188" s="156"/>
      <c r="K188" s="156"/>
      <c r="L188" s="156"/>
      <c r="M188" s="156"/>
      <c r="N188" s="156"/>
      <c r="O188" s="156"/>
      <c r="P188" s="47">
        <v>0</v>
      </c>
      <c r="Q188" s="145"/>
      <c r="R188" s="75"/>
      <c r="S188" s="75"/>
      <c r="T188" s="140"/>
    </row>
    <row r="189" spans="1:20">
      <c r="A189" s="57">
        <v>43794</v>
      </c>
      <c r="B189" s="25">
        <v>1278</v>
      </c>
      <c r="C189" s="156"/>
      <c r="D189" s="68"/>
      <c r="E189" s="77"/>
      <c r="F189" s="68"/>
      <c r="G189" s="68"/>
      <c r="H189" s="68"/>
      <c r="I189" s="77"/>
      <c r="J189" s="156"/>
      <c r="K189" s="156"/>
      <c r="L189" s="156"/>
      <c r="M189" s="156"/>
      <c r="N189" s="156"/>
      <c r="O189" s="156"/>
      <c r="P189" s="47">
        <v>0</v>
      </c>
      <c r="Q189" s="145"/>
      <c r="R189" s="75"/>
      <c r="S189" s="75"/>
      <c r="T189" s="140"/>
    </row>
    <row r="190" spans="1:20">
      <c r="A190" s="57">
        <v>43795</v>
      </c>
      <c r="B190" s="25">
        <v>1423</v>
      </c>
      <c r="C190" s="156"/>
      <c r="D190" s="68"/>
      <c r="E190" s="77"/>
      <c r="F190" s="68"/>
      <c r="G190" s="68"/>
      <c r="H190" s="68"/>
      <c r="I190" s="77"/>
      <c r="J190" s="156"/>
      <c r="K190" s="156"/>
      <c r="L190" s="156"/>
      <c r="M190" s="156"/>
      <c r="N190" s="156"/>
      <c r="O190" s="156"/>
      <c r="P190" s="47">
        <v>0</v>
      </c>
      <c r="Q190" s="145"/>
      <c r="R190" s="75"/>
      <c r="S190" s="75"/>
      <c r="T190" s="140"/>
    </row>
    <row r="191" spans="1:20">
      <c r="A191" s="57">
        <v>43796</v>
      </c>
      <c r="B191" s="25">
        <v>877</v>
      </c>
      <c r="C191" s="156"/>
      <c r="D191" s="68"/>
      <c r="E191" s="77"/>
      <c r="F191" s="68"/>
      <c r="G191" s="68"/>
      <c r="H191" s="68"/>
      <c r="I191" s="77"/>
      <c r="J191" s="156"/>
      <c r="K191" s="156"/>
      <c r="L191" s="156"/>
      <c r="M191" s="156"/>
      <c r="N191" s="156"/>
      <c r="O191" s="156"/>
      <c r="P191" s="47">
        <v>0</v>
      </c>
      <c r="Q191" s="145"/>
      <c r="R191" s="75"/>
      <c r="S191" s="75"/>
      <c r="T191" s="140"/>
    </row>
    <row r="192" spans="1:20">
      <c r="A192" s="57">
        <v>43797</v>
      </c>
      <c r="B192" s="25">
        <v>1275</v>
      </c>
      <c r="C192" s="156"/>
      <c r="D192" s="68"/>
      <c r="E192" s="77"/>
      <c r="F192" s="68"/>
      <c r="G192" s="68"/>
      <c r="H192" s="68"/>
      <c r="I192" s="77"/>
      <c r="J192" s="156"/>
      <c r="K192" s="156"/>
      <c r="L192" s="156"/>
      <c r="M192" s="156"/>
      <c r="N192" s="156"/>
      <c r="O192" s="156"/>
      <c r="P192" s="47">
        <v>0</v>
      </c>
      <c r="Q192" s="145"/>
      <c r="R192" s="75"/>
      <c r="S192" s="75"/>
      <c r="T192" s="140"/>
    </row>
    <row r="193" spans="1:20" ht="15" customHeight="1">
      <c r="A193" s="57">
        <v>43798</v>
      </c>
      <c r="B193" s="25">
        <v>767</v>
      </c>
      <c r="C193" s="156"/>
      <c r="D193" s="68"/>
      <c r="E193" s="77"/>
      <c r="F193" s="68"/>
      <c r="G193" s="68"/>
      <c r="H193" s="68"/>
      <c r="I193" s="77"/>
      <c r="J193" s="156"/>
      <c r="K193" s="156"/>
      <c r="L193" s="156"/>
      <c r="M193" s="156"/>
      <c r="N193" s="156"/>
      <c r="O193" s="156"/>
      <c r="P193" s="47">
        <v>0</v>
      </c>
      <c r="Q193" s="145"/>
      <c r="R193" s="75"/>
      <c r="S193" s="75"/>
      <c r="T193" s="140"/>
    </row>
    <row r="194" spans="1:20">
      <c r="A194" s="57">
        <v>43799</v>
      </c>
      <c r="B194" s="25">
        <v>1201</v>
      </c>
      <c r="C194" s="156"/>
      <c r="D194" s="68"/>
      <c r="E194" s="77"/>
      <c r="F194" s="68"/>
      <c r="G194" s="68"/>
      <c r="H194" s="68"/>
      <c r="I194" s="77"/>
      <c r="J194" s="156"/>
      <c r="K194" s="156"/>
      <c r="L194" s="156"/>
      <c r="M194" s="156"/>
      <c r="N194" s="156"/>
      <c r="O194" s="156"/>
      <c r="P194" s="47">
        <v>0</v>
      </c>
      <c r="Q194" s="145"/>
      <c r="R194" s="75"/>
      <c r="S194" s="75"/>
      <c r="T194" s="140"/>
    </row>
    <row r="195" spans="1:20">
      <c r="A195" s="57">
        <v>43800</v>
      </c>
      <c r="B195" s="25">
        <v>200</v>
      </c>
      <c r="C195" s="156"/>
      <c r="D195" s="68"/>
      <c r="E195" s="77"/>
      <c r="F195" s="68"/>
      <c r="G195" s="68"/>
      <c r="H195" s="68"/>
      <c r="I195" s="77"/>
      <c r="J195" s="156"/>
      <c r="K195" s="156"/>
      <c r="L195" s="156"/>
      <c r="M195" s="156"/>
      <c r="N195" s="156"/>
      <c r="O195" s="156"/>
      <c r="P195" s="47">
        <v>6</v>
      </c>
      <c r="Q195" s="145"/>
      <c r="R195" s="75"/>
      <c r="S195" s="75"/>
      <c r="T195" s="140"/>
    </row>
    <row r="196" spans="1:20">
      <c r="A196" s="57">
        <v>43801</v>
      </c>
      <c r="B196" s="25">
        <v>81</v>
      </c>
      <c r="C196" s="156"/>
      <c r="D196" s="68"/>
      <c r="E196" s="77"/>
      <c r="F196" s="68"/>
      <c r="G196" s="68"/>
      <c r="H196" s="68"/>
      <c r="I196" s="77"/>
      <c r="J196" s="156"/>
      <c r="K196" s="156"/>
      <c r="L196" s="156"/>
      <c r="M196" s="156"/>
      <c r="N196" s="156"/>
      <c r="O196" s="156"/>
      <c r="P196" s="47">
        <v>11</v>
      </c>
      <c r="Q196" s="145"/>
      <c r="R196" s="75"/>
      <c r="S196" s="75"/>
      <c r="T196" s="140"/>
    </row>
    <row r="197" spans="1:20">
      <c r="A197" s="57">
        <v>43802</v>
      </c>
      <c r="B197" s="25">
        <v>1025</v>
      </c>
      <c r="C197" s="21">
        <v>0.71</v>
      </c>
      <c r="D197" s="24">
        <v>1</v>
      </c>
      <c r="E197" s="24">
        <v>7.5</v>
      </c>
      <c r="F197" s="25">
        <v>3</v>
      </c>
      <c r="G197" s="25">
        <v>3</v>
      </c>
      <c r="H197" s="25">
        <v>2</v>
      </c>
      <c r="I197" s="24">
        <v>3.5</v>
      </c>
      <c r="J197" s="21">
        <v>0.18</v>
      </c>
      <c r="K197" s="21">
        <v>2.0499999999999998</v>
      </c>
      <c r="L197" s="21">
        <v>3.59</v>
      </c>
      <c r="M197" s="21">
        <v>1.03</v>
      </c>
      <c r="N197" s="21">
        <v>0.18</v>
      </c>
      <c r="O197" s="21">
        <v>3.08</v>
      </c>
      <c r="P197" s="47">
        <v>0</v>
      </c>
      <c r="Q197" s="145">
        <v>0.3576388888888889</v>
      </c>
      <c r="R197" s="75">
        <v>43822</v>
      </c>
      <c r="S197" s="75">
        <v>43822</v>
      </c>
      <c r="T197" s="140"/>
    </row>
    <row r="198" spans="1:20">
      <c r="A198" s="57">
        <v>43803</v>
      </c>
      <c r="B198" s="25">
        <v>889</v>
      </c>
      <c r="C198" s="156"/>
      <c r="D198" s="68"/>
      <c r="E198" s="77"/>
      <c r="F198" s="68"/>
      <c r="G198" s="68"/>
      <c r="H198" s="68"/>
      <c r="I198" s="77"/>
      <c r="J198" s="156"/>
      <c r="K198" s="156"/>
      <c r="L198" s="156"/>
      <c r="M198" s="156"/>
      <c r="N198" s="156"/>
      <c r="O198" s="156"/>
      <c r="P198" s="47">
        <v>0</v>
      </c>
      <c r="Q198" s="145"/>
      <c r="R198" s="75"/>
      <c r="S198" s="75"/>
      <c r="T198" s="140"/>
    </row>
    <row r="199" spans="1:20">
      <c r="A199" s="57">
        <v>43804</v>
      </c>
      <c r="B199" s="25">
        <v>974</v>
      </c>
      <c r="C199" s="156"/>
      <c r="D199" s="68"/>
      <c r="E199" s="77"/>
      <c r="F199" s="68"/>
      <c r="G199" s="68"/>
      <c r="H199" s="68"/>
      <c r="I199" s="77"/>
      <c r="J199" s="156"/>
      <c r="K199" s="156"/>
      <c r="L199" s="156"/>
      <c r="M199" s="156"/>
      <c r="N199" s="156"/>
      <c r="O199" s="156"/>
      <c r="P199" s="47">
        <v>0</v>
      </c>
      <c r="Q199" s="145"/>
      <c r="R199" s="75"/>
      <c r="S199" s="75"/>
      <c r="T199" s="140"/>
    </row>
    <row r="200" spans="1:20" ht="15" customHeight="1">
      <c r="A200" s="57">
        <v>43805</v>
      </c>
      <c r="B200" s="25">
        <v>1052</v>
      </c>
      <c r="C200" s="156"/>
      <c r="D200" s="68"/>
      <c r="E200" s="77"/>
      <c r="F200" s="68"/>
      <c r="G200" s="68"/>
      <c r="H200" s="68"/>
      <c r="I200" s="77"/>
      <c r="J200" s="156"/>
      <c r="K200" s="156"/>
      <c r="L200" s="156"/>
      <c r="M200" s="156"/>
      <c r="N200" s="156"/>
      <c r="O200" s="156"/>
      <c r="P200" s="47">
        <v>0</v>
      </c>
      <c r="Q200" s="145"/>
      <c r="R200" s="75"/>
      <c r="S200" s="75"/>
      <c r="T200" s="140"/>
    </row>
    <row r="201" spans="1:20">
      <c r="A201" s="57">
        <v>43806</v>
      </c>
      <c r="B201" s="25">
        <v>1273</v>
      </c>
      <c r="C201" s="156"/>
      <c r="D201" s="68"/>
      <c r="E201" s="77"/>
      <c r="F201" s="68"/>
      <c r="G201" s="68"/>
      <c r="H201" s="68"/>
      <c r="I201" s="77"/>
      <c r="J201" s="156"/>
      <c r="K201" s="156"/>
      <c r="L201" s="156"/>
      <c r="M201" s="156"/>
      <c r="N201" s="156"/>
      <c r="O201" s="156"/>
      <c r="P201" s="47">
        <v>0</v>
      </c>
      <c r="Q201" s="145"/>
      <c r="R201" s="75"/>
      <c r="S201" s="75"/>
      <c r="T201" s="140"/>
    </row>
    <row r="202" spans="1:20">
      <c r="A202" s="57">
        <v>43807</v>
      </c>
      <c r="B202" s="25">
        <v>881</v>
      </c>
      <c r="C202" s="156"/>
      <c r="D202" s="68"/>
      <c r="E202" s="77"/>
      <c r="F202" s="68"/>
      <c r="G202" s="68"/>
      <c r="H202" s="68"/>
      <c r="I202" s="77"/>
      <c r="J202" s="156"/>
      <c r="K202" s="156"/>
      <c r="L202" s="156"/>
      <c r="M202" s="156"/>
      <c r="N202" s="156"/>
      <c r="O202" s="156"/>
      <c r="P202" s="47">
        <v>0</v>
      </c>
      <c r="Q202" s="145"/>
      <c r="R202" s="75"/>
      <c r="S202" s="75"/>
      <c r="T202" s="140"/>
    </row>
    <row r="203" spans="1:20">
      <c r="A203" s="57">
        <v>43808</v>
      </c>
      <c r="B203" s="25">
        <v>975</v>
      </c>
      <c r="C203" s="156"/>
      <c r="D203" s="68"/>
      <c r="E203" s="77"/>
      <c r="F203" s="68"/>
      <c r="G203" s="68"/>
      <c r="H203" s="68"/>
      <c r="I203" s="77"/>
      <c r="J203" s="156"/>
      <c r="K203" s="156"/>
      <c r="L203" s="156"/>
      <c r="M203" s="156"/>
      <c r="N203" s="156"/>
      <c r="O203" s="156"/>
      <c r="P203" s="47">
        <v>0</v>
      </c>
      <c r="Q203" s="145"/>
      <c r="R203" s="75"/>
      <c r="S203" s="75"/>
      <c r="T203" s="140"/>
    </row>
    <row r="204" spans="1:20">
      <c r="A204" s="57">
        <v>43809</v>
      </c>
      <c r="B204" s="25">
        <v>930</v>
      </c>
      <c r="C204" s="156"/>
      <c r="D204" s="68"/>
      <c r="E204" s="77"/>
      <c r="F204" s="68"/>
      <c r="G204" s="68"/>
      <c r="H204" s="68"/>
      <c r="I204" s="77"/>
      <c r="J204" s="156"/>
      <c r="K204" s="156"/>
      <c r="L204" s="156"/>
      <c r="M204" s="156"/>
      <c r="N204" s="156"/>
      <c r="O204" s="156"/>
      <c r="P204" s="47">
        <v>0</v>
      </c>
      <c r="Q204" s="145"/>
      <c r="R204" s="75"/>
      <c r="S204" s="75"/>
      <c r="T204" s="140"/>
    </row>
    <row r="205" spans="1:20">
      <c r="A205" s="57">
        <v>43810</v>
      </c>
      <c r="B205" s="164">
        <v>908</v>
      </c>
      <c r="C205" s="156"/>
      <c r="D205" s="68"/>
      <c r="E205" s="77"/>
      <c r="F205" s="68"/>
      <c r="G205" s="68"/>
      <c r="H205" s="68"/>
      <c r="I205" s="77"/>
      <c r="J205" s="156"/>
      <c r="K205" s="156"/>
      <c r="L205" s="156"/>
      <c r="M205" s="156"/>
      <c r="N205" s="156"/>
      <c r="O205" s="156"/>
      <c r="P205" s="165">
        <v>2</v>
      </c>
      <c r="Q205" s="145"/>
      <c r="R205" s="75"/>
      <c r="S205" s="75"/>
      <c r="T205" s="140"/>
    </row>
    <row r="206" spans="1:20">
      <c r="A206" s="57">
        <v>43811</v>
      </c>
      <c r="B206" s="164">
        <v>1027</v>
      </c>
      <c r="C206" s="156"/>
      <c r="D206" s="68"/>
      <c r="E206" s="77"/>
      <c r="F206" s="68"/>
      <c r="G206" s="68"/>
      <c r="H206" s="68"/>
      <c r="I206" s="77"/>
      <c r="J206" s="156"/>
      <c r="K206" s="156"/>
      <c r="L206" s="156"/>
      <c r="M206" s="156"/>
      <c r="N206" s="156"/>
      <c r="O206" s="156"/>
      <c r="P206" s="165">
        <v>3</v>
      </c>
      <c r="Q206" s="145"/>
      <c r="R206" s="75"/>
      <c r="S206" s="75"/>
      <c r="T206" s="140"/>
    </row>
    <row r="207" spans="1:20" ht="15" customHeight="1">
      <c r="A207" s="57">
        <v>43812</v>
      </c>
      <c r="B207" s="164">
        <v>1355</v>
      </c>
      <c r="C207" s="156"/>
      <c r="D207" s="68"/>
      <c r="E207" s="77"/>
      <c r="F207" s="68"/>
      <c r="G207" s="68"/>
      <c r="H207" s="68"/>
      <c r="I207" s="77"/>
      <c r="J207" s="156"/>
      <c r="K207" s="156"/>
      <c r="L207" s="156"/>
      <c r="M207" s="156"/>
      <c r="N207" s="156"/>
      <c r="O207" s="156"/>
      <c r="P207" s="165">
        <v>0</v>
      </c>
      <c r="Q207" s="145"/>
      <c r="R207" s="75"/>
      <c r="S207" s="75"/>
      <c r="T207" s="140"/>
    </row>
    <row r="208" spans="1:20">
      <c r="A208" s="57">
        <v>43813</v>
      </c>
      <c r="B208" s="164">
        <v>1054</v>
      </c>
      <c r="C208" s="156"/>
      <c r="D208" s="68"/>
      <c r="E208" s="77"/>
      <c r="F208" s="68"/>
      <c r="G208" s="68"/>
      <c r="H208" s="68"/>
      <c r="I208" s="77"/>
      <c r="J208" s="156"/>
      <c r="K208" s="156"/>
      <c r="L208" s="156"/>
      <c r="M208" s="156"/>
      <c r="N208" s="156"/>
      <c r="O208" s="156"/>
      <c r="P208" s="165">
        <v>3</v>
      </c>
      <c r="Q208" s="145"/>
      <c r="R208" s="75"/>
      <c r="S208" s="75"/>
      <c r="T208" s="140"/>
    </row>
    <row r="209" spans="1:20">
      <c r="A209" s="57">
        <v>43814</v>
      </c>
      <c r="B209" s="164">
        <v>937</v>
      </c>
      <c r="C209" s="156"/>
      <c r="D209" s="68"/>
      <c r="E209" s="77"/>
      <c r="F209" s="68"/>
      <c r="G209" s="68"/>
      <c r="H209" s="68"/>
      <c r="I209" s="77"/>
      <c r="J209" s="156"/>
      <c r="K209" s="156"/>
      <c r="L209" s="156"/>
      <c r="M209" s="156"/>
      <c r="N209" s="156"/>
      <c r="O209" s="156"/>
      <c r="P209" s="165">
        <v>0</v>
      </c>
      <c r="Q209" s="145"/>
      <c r="R209" s="75"/>
      <c r="S209" s="75"/>
      <c r="T209" s="140"/>
    </row>
    <row r="210" spans="1:20" ht="15" customHeight="1">
      <c r="A210" s="57">
        <v>43815</v>
      </c>
      <c r="B210" s="164">
        <v>1191</v>
      </c>
      <c r="C210" s="156"/>
      <c r="D210" s="68"/>
      <c r="E210" s="77"/>
      <c r="F210" s="68"/>
      <c r="G210" s="68"/>
      <c r="H210" s="68"/>
      <c r="I210" s="77"/>
      <c r="J210" s="156"/>
      <c r="K210" s="156"/>
      <c r="L210" s="156"/>
      <c r="M210" s="156"/>
      <c r="N210" s="156"/>
      <c r="O210" s="156"/>
      <c r="P210" s="165">
        <v>0</v>
      </c>
      <c r="Q210" s="145"/>
      <c r="R210" s="75"/>
      <c r="S210" s="75"/>
      <c r="T210" s="140"/>
    </row>
    <row r="211" spans="1:20">
      <c r="A211" s="57">
        <v>43816</v>
      </c>
      <c r="B211" s="164">
        <v>1365</v>
      </c>
      <c r="C211" s="21">
        <v>0.5</v>
      </c>
      <c r="D211" s="24">
        <v>1</v>
      </c>
      <c r="E211" s="24">
        <v>7.4</v>
      </c>
      <c r="F211" s="25" t="s">
        <v>42</v>
      </c>
      <c r="G211" s="25">
        <v>4</v>
      </c>
      <c r="H211" s="25">
        <v>2</v>
      </c>
      <c r="I211" s="24">
        <v>3.3</v>
      </c>
      <c r="J211" s="21">
        <v>0.16</v>
      </c>
      <c r="K211" s="21">
        <v>2.73</v>
      </c>
      <c r="L211" s="21">
        <v>4.5</v>
      </c>
      <c r="M211" s="21">
        <v>1.37</v>
      </c>
      <c r="N211" s="21">
        <v>0.22</v>
      </c>
      <c r="O211" s="21">
        <v>5.46</v>
      </c>
      <c r="P211" s="165">
        <v>0</v>
      </c>
      <c r="Q211" s="145">
        <v>0.45833333333333331</v>
      </c>
      <c r="R211" s="75">
        <v>43822</v>
      </c>
      <c r="S211" s="75">
        <v>43829</v>
      </c>
      <c r="T211" s="140"/>
    </row>
    <row r="212" spans="1:20">
      <c r="A212" s="57">
        <v>43817</v>
      </c>
      <c r="B212" s="164">
        <v>1504</v>
      </c>
      <c r="C212" s="156"/>
      <c r="D212" s="68"/>
      <c r="E212" s="77"/>
      <c r="F212" s="68"/>
      <c r="G212" s="68"/>
      <c r="H212" s="68"/>
      <c r="I212" s="77"/>
      <c r="J212" s="156"/>
      <c r="K212" s="156"/>
      <c r="L212" s="156"/>
      <c r="M212" s="156"/>
      <c r="N212" s="156"/>
      <c r="O212" s="156"/>
      <c r="P212" s="165">
        <v>0</v>
      </c>
      <c r="Q212" s="145"/>
      <c r="R212" s="75"/>
      <c r="S212" s="75"/>
      <c r="T212" s="140"/>
    </row>
    <row r="213" spans="1:20">
      <c r="A213" s="57">
        <v>43818</v>
      </c>
      <c r="B213" s="164">
        <v>1182</v>
      </c>
      <c r="C213" s="156"/>
      <c r="D213" s="68"/>
      <c r="E213" s="77"/>
      <c r="F213" s="68"/>
      <c r="G213" s="68"/>
      <c r="H213" s="68"/>
      <c r="I213" s="77"/>
      <c r="J213" s="156"/>
      <c r="K213" s="156"/>
      <c r="L213" s="156"/>
      <c r="M213" s="156"/>
      <c r="N213" s="156"/>
      <c r="O213" s="156"/>
      <c r="P213" s="165">
        <v>0</v>
      </c>
      <c r="Q213" s="145"/>
      <c r="R213" s="75"/>
      <c r="S213" s="75"/>
      <c r="T213" s="140"/>
    </row>
    <row r="214" spans="1:20" ht="15" customHeight="1">
      <c r="A214" s="57">
        <v>43819</v>
      </c>
      <c r="B214" s="164">
        <v>1114</v>
      </c>
      <c r="C214" s="156"/>
      <c r="D214" s="68"/>
      <c r="E214" s="77"/>
      <c r="F214" s="68"/>
      <c r="G214" s="68"/>
      <c r="H214" s="68"/>
      <c r="I214" s="77"/>
      <c r="J214" s="156"/>
      <c r="K214" s="156"/>
      <c r="L214" s="156"/>
      <c r="M214" s="156"/>
      <c r="N214" s="156"/>
      <c r="O214" s="156"/>
      <c r="P214" s="165">
        <v>0</v>
      </c>
      <c r="Q214" s="145"/>
      <c r="R214" s="75"/>
      <c r="S214" s="75"/>
      <c r="T214" s="140"/>
    </row>
    <row r="215" spans="1:20">
      <c r="A215" s="57">
        <v>43820</v>
      </c>
      <c r="B215" s="164">
        <v>855</v>
      </c>
      <c r="C215" s="156"/>
      <c r="D215" s="68"/>
      <c r="E215" s="77"/>
      <c r="F215" s="68"/>
      <c r="G215" s="68"/>
      <c r="H215" s="68"/>
      <c r="I215" s="77"/>
      <c r="J215" s="156"/>
      <c r="K215" s="156"/>
      <c r="L215" s="156"/>
      <c r="M215" s="156"/>
      <c r="N215" s="156"/>
      <c r="O215" s="156"/>
      <c r="P215" s="165">
        <v>0</v>
      </c>
      <c r="Q215" s="145"/>
      <c r="R215" s="75"/>
      <c r="S215" s="75"/>
      <c r="T215" s="140"/>
    </row>
    <row r="216" spans="1:20">
      <c r="A216" s="57">
        <v>43821</v>
      </c>
      <c r="B216" s="164">
        <v>1150</v>
      </c>
      <c r="C216" s="156"/>
      <c r="D216" s="68"/>
      <c r="E216" s="77"/>
      <c r="F216" s="68"/>
      <c r="G216" s="68"/>
      <c r="H216" s="68"/>
      <c r="I216" s="77"/>
      <c r="J216" s="156"/>
      <c r="K216" s="156"/>
      <c r="L216" s="156"/>
      <c r="M216" s="156"/>
      <c r="N216" s="156"/>
      <c r="O216" s="156"/>
      <c r="P216" s="165">
        <v>0</v>
      </c>
      <c r="Q216" s="145"/>
      <c r="R216" s="75"/>
      <c r="S216" s="75"/>
      <c r="T216" s="140"/>
    </row>
    <row r="217" spans="1:20">
      <c r="A217" s="57">
        <v>43822</v>
      </c>
      <c r="B217" s="164">
        <v>1508</v>
      </c>
      <c r="C217" s="156"/>
      <c r="D217" s="68"/>
      <c r="E217" s="77"/>
      <c r="F217" s="68"/>
      <c r="G217" s="68"/>
      <c r="H217" s="68"/>
      <c r="I217" s="77"/>
      <c r="J217" s="156"/>
      <c r="K217" s="156"/>
      <c r="L217" s="156"/>
      <c r="M217" s="156"/>
      <c r="N217" s="156"/>
      <c r="O217" s="156"/>
      <c r="P217" s="165">
        <v>0</v>
      </c>
      <c r="Q217" s="145"/>
      <c r="R217" s="75"/>
      <c r="S217" s="75"/>
      <c r="T217" s="140"/>
    </row>
    <row r="218" spans="1:20">
      <c r="A218" s="57">
        <v>43823</v>
      </c>
      <c r="B218" s="164">
        <v>768</v>
      </c>
      <c r="C218" s="156"/>
      <c r="D218" s="68"/>
      <c r="E218" s="77"/>
      <c r="F218" s="68"/>
      <c r="G218" s="68"/>
      <c r="H218" s="68"/>
      <c r="I218" s="77"/>
      <c r="J218" s="156"/>
      <c r="K218" s="156"/>
      <c r="L218" s="156"/>
      <c r="M218" s="156"/>
      <c r="N218" s="156"/>
      <c r="O218" s="156"/>
      <c r="P218" s="165">
        <v>15</v>
      </c>
      <c r="Q218" s="145"/>
      <c r="R218" s="75"/>
      <c r="S218" s="75"/>
      <c r="T218" s="140"/>
    </row>
    <row r="219" spans="1:20">
      <c r="A219" s="57">
        <v>43824</v>
      </c>
      <c r="B219" s="164">
        <v>1547</v>
      </c>
      <c r="C219" s="156"/>
      <c r="D219" s="68"/>
      <c r="E219" s="77"/>
      <c r="F219" s="68"/>
      <c r="G219" s="68"/>
      <c r="H219" s="68"/>
      <c r="I219" s="77"/>
      <c r="J219" s="156"/>
      <c r="K219" s="156"/>
      <c r="L219" s="156"/>
      <c r="M219" s="156"/>
      <c r="N219" s="156"/>
      <c r="O219" s="156"/>
      <c r="P219" s="165">
        <v>0</v>
      </c>
      <c r="Q219" s="145"/>
      <c r="R219" s="75"/>
      <c r="S219" s="75"/>
      <c r="T219" s="140"/>
    </row>
    <row r="220" spans="1:20">
      <c r="A220" s="57">
        <v>43825</v>
      </c>
      <c r="B220" s="164">
        <v>1043</v>
      </c>
      <c r="C220" s="156"/>
      <c r="D220" s="68"/>
      <c r="E220" s="77"/>
      <c r="F220" s="68"/>
      <c r="G220" s="68"/>
      <c r="H220" s="68"/>
      <c r="I220" s="77"/>
      <c r="J220" s="156"/>
      <c r="K220" s="156"/>
      <c r="L220" s="156"/>
      <c r="M220" s="156"/>
      <c r="N220" s="156"/>
      <c r="O220" s="156"/>
      <c r="P220" s="165">
        <v>16</v>
      </c>
      <c r="Q220" s="145"/>
      <c r="R220" s="75"/>
      <c r="S220" s="75"/>
      <c r="T220" s="140"/>
    </row>
    <row r="221" spans="1:20" ht="15" customHeight="1">
      <c r="A221" s="57">
        <v>43826</v>
      </c>
      <c r="B221" s="164">
        <v>1342</v>
      </c>
      <c r="C221" s="156"/>
      <c r="D221" s="68"/>
      <c r="E221" s="77"/>
      <c r="F221" s="68"/>
      <c r="G221" s="68"/>
      <c r="H221" s="68"/>
      <c r="I221" s="77"/>
      <c r="J221" s="156"/>
      <c r="K221" s="156"/>
      <c r="L221" s="156"/>
      <c r="M221" s="156"/>
      <c r="N221" s="156"/>
      <c r="O221" s="156"/>
      <c r="P221" s="165">
        <v>0</v>
      </c>
      <c r="Q221" s="145"/>
      <c r="R221" s="75"/>
      <c r="S221" s="75"/>
      <c r="T221" s="140"/>
    </row>
    <row r="222" spans="1:20" ht="15" customHeight="1">
      <c r="A222" s="57">
        <v>43827</v>
      </c>
      <c r="B222" s="164">
        <v>1302</v>
      </c>
      <c r="C222" s="156"/>
      <c r="D222" s="68"/>
      <c r="E222" s="77"/>
      <c r="F222" s="68"/>
      <c r="G222" s="68"/>
      <c r="H222" s="68"/>
      <c r="I222" s="77"/>
      <c r="J222" s="156"/>
      <c r="K222" s="156"/>
      <c r="L222" s="156"/>
      <c r="M222" s="156"/>
      <c r="N222" s="156"/>
      <c r="O222" s="156"/>
      <c r="P222" s="165">
        <v>0</v>
      </c>
      <c r="Q222" s="145"/>
      <c r="R222" s="75"/>
      <c r="S222" s="75"/>
      <c r="T222" s="140"/>
    </row>
    <row r="223" spans="1:20" ht="15" customHeight="1">
      <c r="A223" s="57">
        <v>43828</v>
      </c>
      <c r="B223" s="164">
        <v>1282</v>
      </c>
      <c r="C223" s="156"/>
      <c r="D223" s="68"/>
      <c r="E223" s="77"/>
      <c r="F223" s="68"/>
      <c r="G223" s="68"/>
      <c r="H223" s="68"/>
      <c r="I223" s="77"/>
      <c r="J223" s="156"/>
      <c r="K223" s="156"/>
      <c r="L223" s="156"/>
      <c r="M223" s="156"/>
      <c r="N223" s="156"/>
      <c r="O223" s="156"/>
      <c r="P223" s="165">
        <v>0</v>
      </c>
      <c r="Q223" s="145"/>
      <c r="R223" s="75"/>
      <c r="S223" s="75"/>
      <c r="T223" s="140"/>
    </row>
    <row r="224" spans="1:20" ht="15" customHeight="1">
      <c r="A224" s="57">
        <v>43829</v>
      </c>
      <c r="B224" s="25">
        <v>1373</v>
      </c>
      <c r="C224" s="156"/>
      <c r="D224" s="68"/>
      <c r="E224" s="77"/>
      <c r="F224" s="68"/>
      <c r="G224" s="68"/>
      <c r="H224" s="68"/>
      <c r="I224" s="77"/>
      <c r="J224" s="156"/>
      <c r="K224" s="156"/>
      <c r="L224" s="156"/>
      <c r="M224" s="156"/>
      <c r="N224" s="156"/>
      <c r="O224" s="156"/>
      <c r="P224" s="165">
        <v>0</v>
      </c>
      <c r="Q224" s="145"/>
      <c r="R224" s="75"/>
      <c r="S224" s="75"/>
      <c r="T224" s="140"/>
    </row>
    <row r="225" spans="1:20" ht="15" customHeight="1">
      <c r="A225" s="57">
        <v>43830</v>
      </c>
      <c r="B225" s="25">
        <v>1211</v>
      </c>
      <c r="C225" s="156"/>
      <c r="D225" s="68"/>
      <c r="E225" s="77"/>
      <c r="F225" s="68"/>
      <c r="G225" s="68"/>
      <c r="H225" s="68"/>
      <c r="I225" s="77"/>
      <c r="J225" s="156"/>
      <c r="K225" s="156"/>
      <c r="L225" s="156"/>
      <c r="M225" s="156"/>
      <c r="N225" s="156"/>
      <c r="O225" s="156"/>
      <c r="P225" s="165">
        <v>0</v>
      </c>
      <c r="Q225" s="145"/>
      <c r="R225" s="75"/>
      <c r="S225" s="75"/>
      <c r="T225" s="140"/>
    </row>
    <row r="226" spans="1:20" ht="15" customHeight="1">
      <c r="A226" s="57">
        <v>43831</v>
      </c>
      <c r="B226" s="25">
        <v>1091</v>
      </c>
      <c r="C226" s="156"/>
      <c r="D226" s="68"/>
      <c r="E226" s="77"/>
      <c r="F226" s="68"/>
      <c r="G226" s="68"/>
      <c r="H226" s="68"/>
      <c r="I226" s="77"/>
      <c r="J226" s="156"/>
      <c r="K226" s="156"/>
      <c r="L226" s="156"/>
      <c r="M226" s="156"/>
      <c r="N226" s="156"/>
      <c r="O226" s="156"/>
      <c r="P226" s="165">
        <v>0</v>
      </c>
      <c r="Q226" s="145"/>
      <c r="R226" s="75"/>
      <c r="S226" s="75"/>
      <c r="T226" s="140"/>
    </row>
    <row r="227" spans="1:20" ht="15" customHeight="1">
      <c r="A227" s="57">
        <v>43832</v>
      </c>
      <c r="B227" s="25">
        <v>1822</v>
      </c>
      <c r="C227" s="156"/>
      <c r="D227" s="68"/>
      <c r="E227" s="77"/>
      <c r="F227" s="68"/>
      <c r="G227" s="68"/>
      <c r="H227" s="68"/>
      <c r="I227" s="77"/>
      <c r="J227" s="156"/>
      <c r="K227" s="156"/>
      <c r="L227" s="156"/>
      <c r="M227" s="156"/>
      <c r="N227" s="156"/>
      <c r="O227" s="156"/>
      <c r="P227" s="165">
        <v>0</v>
      </c>
      <c r="Q227" s="145"/>
      <c r="R227" s="75"/>
      <c r="S227" s="75"/>
      <c r="T227" s="140"/>
    </row>
    <row r="228" spans="1:20" ht="15" customHeight="1">
      <c r="A228" s="57">
        <v>43833</v>
      </c>
      <c r="B228" s="25">
        <v>1303</v>
      </c>
      <c r="C228" s="156"/>
      <c r="D228" s="68"/>
      <c r="E228" s="77"/>
      <c r="F228" s="68"/>
      <c r="G228" s="68"/>
      <c r="H228" s="68"/>
      <c r="I228" s="77"/>
      <c r="J228" s="156"/>
      <c r="K228" s="156"/>
      <c r="L228" s="156"/>
      <c r="M228" s="156"/>
      <c r="N228" s="156"/>
      <c r="O228" s="156"/>
      <c r="P228" s="165">
        <v>0</v>
      </c>
      <c r="Q228" s="145"/>
      <c r="R228" s="75"/>
      <c r="S228" s="75"/>
      <c r="T228" s="140"/>
    </row>
    <row r="229" spans="1:20">
      <c r="A229" s="57">
        <v>43834</v>
      </c>
      <c r="B229" s="25">
        <v>750</v>
      </c>
      <c r="C229" s="156"/>
      <c r="D229" s="68"/>
      <c r="E229" s="77"/>
      <c r="F229" s="68"/>
      <c r="G229" s="68"/>
      <c r="H229" s="68"/>
      <c r="I229" s="77"/>
      <c r="J229" s="156"/>
      <c r="K229" s="156"/>
      <c r="L229" s="156"/>
      <c r="M229" s="156"/>
      <c r="N229" s="156"/>
      <c r="O229" s="156"/>
      <c r="P229" s="165">
        <v>0</v>
      </c>
      <c r="Q229" s="145"/>
      <c r="R229" s="75"/>
      <c r="S229" s="75"/>
      <c r="T229" s="140"/>
    </row>
    <row r="230" spans="1:20">
      <c r="A230" s="57">
        <v>43835</v>
      </c>
      <c r="B230" s="25">
        <v>1629</v>
      </c>
      <c r="C230" s="156"/>
      <c r="D230" s="68"/>
      <c r="E230" s="77"/>
      <c r="F230" s="68"/>
      <c r="G230" s="68"/>
      <c r="H230" s="68"/>
      <c r="I230" s="77"/>
      <c r="J230" s="156"/>
      <c r="K230" s="156"/>
      <c r="L230" s="156"/>
      <c r="M230" s="156"/>
      <c r="N230" s="156"/>
      <c r="O230" s="156"/>
      <c r="P230" s="165">
        <v>0</v>
      </c>
      <c r="Q230" s="145"/>
      <c r="R230" s="75"/>
      <c r="S230" s="75"/>
      <c r="T230" s="140"/>
    </row>
    <row r="231" spans="1:20">
      <c r="A231" s="57">
        <v>43836</v>
      </c>
      <c r="B231" s="25">
        <v>1343</v>
      </c>
      <c r="C231" s="21">
        <v>1.6</v>
      </c>
      <c r="D231" s="24">
        <v>1</v>
      </c>
      <c r="E231" s="24">
        <v>7.3</v>
      </c>
      <c r="F231" s="25">
        <v>1</v>
      </c>
      <c r="G231" s="25">
        <v>4</v>
      </c>
      <c r="H231" s="25">
        <v>6</v>
      </c>
      <c r="I231" s="24">
        <v>3.9</v>
      </c>
      <c r="J231" s="21">
        <v>0.33</v>
      </c>
      <c r="K231" s="21">
        <v>8.06</v>
      </c>
      <c r="L231" s="21">
        <v>5.24</v>
      </c>
      <c r="M231" s="21">
        <v>1.34</v>
      </c>
      <c r="N231" s="21">
        <v>0.44</v>
      </c>
      <c r="O231" s="21">
        <v>5.37</v>
      </c>
      <c r="P231" s="165">
        <v>0</v>
      </c>
      <c r="Q231" s="145">
        <v>0.4375</v>
      </c>
      <c r="R231" s="75">
        <v>43845</v>
      </c>
      <c r="S231" s="75">
        <v>43845</v>
      </c>
      <c r="T231" s="140"/>
    </row>
    <row r="232" spans="1:20">
      <c r="A232" s="57">
        <v>43837</v>
      </c>
      <c r="B232" s="25">
        <v>1098</v>
      </c>
      <c r="C232" s="156"/>
      <c r="D232" s="68"/>
      <c r="E232" s="77"/>
      <c r="F232" s="68"/>
      <c r="G232" s="68"/>
      <c r="H232" s="68"/>
      <c r="I232" s="77"/>
      <c r="J232" s="156"/>
      <c r="K232" s="156"/>
      <c r="L232" s="156"/>
      <c r="M232" s="156"/>
      <c r="N232" s="156"/>
      <c r="O232" s="156"/>
      <c r="P232" s="165">
        <v>0</v>
      </c>
      <c r="Q232" s="145"/>
      <c r="R232" s="75"/>
      <c r="S232" s="75"/>
      <c r="T232" s="140"/>
    </row>
    <row r="233" spans="1:20">
      <c r="A233" s="57">
        <v>43838</v>
      </c>
      <c r="B233" s="25">
        <v>1271</v>
      </c>
      <c r="C233" s="156"/>
      <c r="D233" s="68"/>
      <c r="E233" s="77"/>
      <c r="F233" s="68"/>
      <c r="G233" s="68"/>
      <c r="H233" s="68"/>
      <c r="I233" s="77"/>
      <c r="J233" s="156"/>
      <c r="K233" s="156"/>
      <c r="L233" s="156"/>
      <c r="M233" s="156"/>
      <c r="N233" s="156"/>
      <c r="O233" s="156"/>
      <c r="P233" s="165">
        <v>0</v>
      </c>
      <c r="Q233" s="145"/>
      <c r="R233" s="75"/>
      <c r="S233" s="75"/>
      <c r="T233" s="140"/>
    </row>
    <row r="234" spans="1:20">
      <c r="A234" s="57">
        <v>43839</v>
      </c>
      <c r="B234" s="25">
        <v>782</v>
      </c>
      <c r="C234" s="156"/>
      <c r="D234" s="68"/>
      <c r="E234" s="77"/>
      <c r="F234" s="68"/>
      <c r="G234" s="68"/>
      <c r="H234" s="68"/>
      <c r="I234" s="77"/>
      <c r="J234" s="156"/>
      <c r="K234" s="156"/>
      <c r="L234" s="156"/>
      <c r="M234" s="156"/>
      <c r="N234" s="156"/>
      <c r="O234" s="156"/>
      <c r="P234" s="165">
        <v>0</v>
      </c>
      <c r="Q234" s="145"/>
      <c r="R234" s="75"/>
      <c r="S234" s="75"/>
      <c r="T234" s="140"/>
    </row>
    <row r="235" spans="1:20" ht="15" customHeight="1">
      <c r="A235" s="57">
        <v>43840</v>
      </c>
      <c r="B235" s="25">
        <v>1390</v>
      </c>
      <c r="C235" s="156"/>
      <c r="D235" s="68"/>
      <c r="E235" s="77"/>
      <c r="F235" s="68"/>
      <c r="G235" s="68"/>
      <c r="H235" s="68"/>
      <c r="I235" s="77"/>
      <c r="J235" s="156"/>
      <c r="K235" s="156"/>
      <c r="L235" s="156"/>
      <c r="M235" s="156"/>
      <c r="N235" s="156"/>
      <c r="O235" s="156"/>
      <c r="P235" s="165">
        <v>0</v>
      </c>
      <c r="Q235" s="145"/>
      <c r="R235" s="75"/>
      <c r="S235" s="75"/>
      <c r="T235" s="140"/>
    </row>
    <row r="236" spans="1:20">
      <c r="A236" s="57">
        <v>43841</v>
      </c>
      <c r="B236" s="25">
        <v>1258</v>
      </c>
      <c r="C236" s="156"/>
      <c r="D236" s="68"/>
      <c r="E236" s="77"/>
      <c r="F236" s="68"/>
      <c r="G236" s="68"/>
      <c r="H236" s="68"/>
      <c r="I236" s="77"/>
      <c r="J236" s="156"/>
      <c r="K236" s="156"/>
      <c r="L236" s="156"/>
      <c r="M236" s="156"/>
      <c r="N236" s="156"/>
      <c r="O236" s="156"/>
      <c r="P236" s="165">
        <v>0</v>
      </c>
      <c r="Q236" s="145"/>
      <c r="R236" s="75"/>
      <c r="S236" s="75"/>
      <c r="T236" s="140"/>
    </row>
    <row r="237" spans="1:20">
      <c r="A237" s="57">
        <v>43842</v>
      </c>
      <c r="B237" s="25">
        <v>1257</v>
      </c>
      <c r="C237" s="156"/>
      <c r="D237" s="68"/>
      <c r="E237" s="77"/>
      <c r="F237" s="68"/>
      <c r="G237" s="68"/>
      <c r="H237" s="68"/>
      <c r="I237" s="77"/>
      <c r="J237" s="156"/>
      <c r="K237" s="156"/>
      <c r="L237" s="156"/>
      <c r="M237" s="156"/>
      <c r="N237" s="156"/>
      <c r="O237" s="156"/>
      <c r="P237" s="47">
        <v>10</v>
      </c>
      <c r="Q237" s="145"/>
      <c r="R237" s="75"/>
      <c r="S237" s="75"/>
      <c r="T237" s="140"/>
    </row>
    <row r="238" spans="1:20">
      <c r="A238" s="57">
        <v>43843</v>
      </c>
      <c r="B238" s="166">
        <v>957</v>
      </c>
      <c r="C238" s="156"/>
      <c r="D238" s="68"/>
      <c r="E238" s="77"/>
      <c r="F238" s="68"/>
      <c r="G238" s="68"/>
      <c r="H238" s="68"/>
      <c r="I238" s="77"/>
      <c r="J238" s="156"/>
      <c r="K238" s="156"/>
      <c r="L238" s="156"/>
      <c r="M238" s="156"/>
      <c r="N238" s="156"/>
      <c r="O238" s="156"/>
      <c r="P238" s="47">
        <v>0</v>
      </c>
      <c r="Q238" s="145"/>
      <c r="R238" s="75"/>
      <c r="S238" s="75"/>
      <c r="T238" s="140"/>
    </row>
    <row r="239" spans="1:20">
      <c r="A239" s="57">
        <v>43844</v>
      </c>
      <c r="B239" s="166">
        <v>1147</v>
      </c>
      <c r="C239" s="156"/>
      <c r="D239" s="68"/>
      <c r="E239" s="77"/>
      <c r="F239" s="68"/>
      <c r="G239" s="68"/>
      <c r="H239" s="68"/>
      <c r="I239" s="77"/>
      <c r="J239" s="156"/>
      <c r="K239" s="156"/>
      <c r="L239" s="156"/>
      <c r="M239" s="156"/>
      <c r="N239" s="156"/>
      <c r="O239" s="156"/>
      <c r="P239" s="47">
        <v>0</v>
      </c>
      <c r="Q239" s="145"/>
      <c r="R239" s="75"/>
      <c r="S239" s="75"/>
      <c r="T239" s="140"/>
    </row>
    <row r="240" spans="1:20">
      <c r="A240" s="57">
        <v>43845</v>
      </c>
      <c r="B240" s="166">
        <v>639</v>
      </c>
      <c r="C240" s="156"/>
      <c r="D240" s="68"/>
      <c r="E240" s="77"/>
      <c r="F240" s="68"/>
      <c r="G240" s="68"/>
      <c r="H240" s="68"/>
      <c r="I240" s="77"/>
      <c r="J240" s="156"/>
      <c r="K240" s="156"/>
      <c r="L240" s="156"/>
      <c r="M240" s="156"/>
      <c r="N240" s="156"/>
      <c r="O240" s="156"/>
      <c r="P240" s="47">
        <v>0</v>
      </c>
      <c r="Q240" s="145"/>
      <c r="R240" s="75"/>
      <c r="S240" s="75"/>
      <c r="T240" s="140"/>
    </row>
    <row r="241" spans="1:25" ht="15" customHeight="1">
      <c r="A241" s="57">
        <v>43846</v>
      </c>
      <c r="B241" s="166">
        <v>1533</v>
      </c>
      <c r="C241" s="156"/>
      <c r="D241" s="68"/>
      <c r="E241" s="77"/>
      <c r="F241" s="68"/>
      <c r="G241" s="68"/>
      <c r="H241" s="68"/>
      <c r="I241" s="77"/>
      <c r="J241" s="156"/>
      <c r="K241" s="156"/>
      <c r="L241" s="156"/>
      <c r="M241" s="156"/>
      <c r="N241" s="156"/>
      <c r="O241" s="156"/>
      <c r="P241" s="47">
        <v>0</v>
      </c>
      <c r="Q241" s="145"/>
      <c r="R241" s="75"/>
      <c r="S241" s="75"/>
      <c r="T241" s="140"/>
    </row>
    <row r="242" spans="1:25">
      <c r="A242" s="57">
        <v>43847</v>
      </c>
      <c r="B242" s="166">
        <v>690</v>
      </c>
      <c r="C242" s="156"/>
      <c r="D242" s="68"/>
      <c r="E242" s="77"/>
      <c r="F242" s="68"/>
      <c r="G242" s="68"/>
      <c r="H242" s="68"/>
      <c r="I242" s="77"/>
      <c r="J242" s="156"/>
      <c r="K242" s="156"/>
      <c r="L242" s="156"/>
      <c r="M242" s="156"/>
      <c r="N242" s="156"/>
      <c r="O242" s="156"/>
      <c r="P242" s="47">
        <v>4</v>
      </c>
      <c r="Q242" s="145"/>
      <c r="R242" s="75"/>
      <c r="S242" s="75"/>
      <c r="T242" s="140"/>
    </row>
    <row r="243" spans="1:25">
      <c r="A243" s="57">
        <v>43848</v>
      </c>
      <c r="B243" s="166">
        <v>1642</v>
      </c>
      <c r="C243" s="156"/>
      <c r="D243" s="68"/>
      <c r="E243" s="77"/>
      <c r="F243" s="68"/>
      <c r="G243" s="68"/>
      <c r="H243" s="68"/>
      <c r="I243" s="77"/>
      <c r="J243" s="156"/>
      <c r="K243" s="156"/>
      <c r="L243" s="156"/>
      <c r="M243" s="156"/>
      <c r="N243" s="156"/>
      <c r="O243" s="156"/>
      <c r="P243" s="47">
        <v>40</v>
      </c>
      <c r="Q243" s="145"/>
      <c r="R243" s="75"/>
      <c r="S243" s="75"/>
      <c r="T243" s="140"/>
    </row>
    <row r="244" spans="1:25">
      <c r="A244" s="57">
        <v>43849</v>
      </c>
      <c r="B244" s="166">
        <v>1756</v>
      </c>
      <c r="C244" s="156"/>
      <c r="D244" s="68"/>
      <c r="E244" s="77"/>
      <c r="F244" s="68"/>
      <c r="G244" s="68"/>
      <c r="H244" s="68"/>
      <c r="I244" s="77"/>
      <c r="J244" s="156"/>
      <c r="K244" s="156"/>
      <c r="L244" s="156"/>
      <c r="M244" s="156"/>
      <c r="N244" s="156"/>
      <c r="O244" s="156"/>
      <c r="P244" s="47">
        <v>76</v>
      </c>
      <c r="Q244" s="145"/>
      <c r="R244" s="75"/>
      <c r="S244" s="75"/>
      <c r="T244" s="140"/>
    </row>
    <row r="245" spans="1:25" ht="15.75" customHeight="1">
      <c r="A245" s="57">
        <v>43850</v>
      </c>
      <c r="B245" s="166">
        <v>1452</v>
      </c>
      <c r="C245" s="21">
        <v>1.2</v>
      </c>
      <c r="D245" s="24">
        <v>1</v>
      </c>
      <c r="E245" s="24">
        <v>7.3</v>
      </c>
      <c r="F245" s="25">
        <v>5</v>
      </c>
      <c r="G245" s="168">
        <v>36</v>
      </c>
      <c r="H245" s="25">
        <v>7</v>
      </c>
      <c r="I245" s="21">
        <v>4.5</v>
      </c>
      <c r="J245" s="169">
        <v>1.4</v>
      </c>
      <c r="K245" s="21">
        <v>10.16</v>
      </c>
      <c r="L245" s="21">
        <v>6.32</v>
      </c>
      <c r="M245" s="21">
        <v>1.45</v>
      </c>
      <c r="N245" s="21">
        <v>2.0299999999999998</v>
      </c>
      <c r="O245" s="21">
        <v>52.27</v>
      </c>
      <c r="P245" s="165">
        <v>0</v>
      </c>
      <c r="Q245" s="145">
        <v>0.33333333333333331</v>
      </c>
      <c r="R245" s="75">
        <v>43861</v>
      </c>
      <c r="S245" s="75">
        <v>43864</v>
      </c>
      <c r="T245" s="365" t="s">
        <v>61</v>
      </c>
      <c r="U245" s="167"/>
      <c r="V245" s="167"/>
      <c r="W245" s="167"/>
      <c r="X245" s="167"/>
      <c r="Y245" s="167"/>
    </row>
    <row r="246" spans="1:25" ht="15.75" customHeight="1">
      <c r="A246" s="57">
        <v>43850</v>
      </c>
      <c r="B246" s="166">
        <v>1452</v>
      </c>
      <c r="C246" s="21">
        <v>1.3</v>
      </c>
      <c r="D246" s="24">
        <v>1</v>
      </c>
      <c r="E246" s="24">
        <v>7.55</v>
      </c>
      <c r="F246" s="25">
        <v>5</v>
      </c>
      <c r="G246" s="25">
        <v>7</v>
      </c>
      <c r="H246" s="25">
        <v>3</v>
      </c>
      <c r="I246" s="21">
        <v>2.91</v>
      </c>
      <c r="J246" s="21">
        <v>0.38</v>
      </c>
      <c r="K246" s="21">
        <v>4.3600000000000003</v>
      </c>
      <c r="L246" s="21">
        <v>4.2300000000000004</v>
      </c>
      <c r="M246" s="21">
        <v>1.45</v>
      </c>
      <c r="N246" s="21">
        <v>0.45</v>
      </c>
      <c r="O246" s="21">
        <v>8.1999999999999993</v>
      </c>
      <c r="P246" s="165">
        <v>0</v>
      </c>
      <c r="Q246" s="145">
        <v>0.5</v>
      </c>
      <c r="R246" s="75">
        <v>43872</v>
      </c>
      <c r="S246" s="75">
        <v>43872</v>
      </c>
      <c r="T246" s="366"/>
      <c r="U246" s="167"/>
      <c r="V246" s="167"/>
      <c r="W246" s="167"/>
      <c r="X246" s="167"/>
      <c r="Y246" s="167"/>
    </row>
    <row r="247" spans="1:25">
      <c r="A247" s="57">
        <v>43851</v>
      </c>
      <c r="B247" s="166">
        <v>1276</v>
      </c>
      <c r="C247" s="156"/>
      <c r="D247" s="68"/>
      <c r="E247" s="77"/>
      <c r="F247" s="68"/>
      <c r="G247" s="68"/>
      <c r="H247" s="68"/>
      <c r="I247" s="77"/>
      <c r="J247" s="156"/>
      <c r="K247" s="156"/>
      <c r="L247" s="156"/>
      <c r="M247" s="156"/>
      <c r="N247" s="156"/>
      <c r="O247" s="156"/>
      <c r="P247" s="47">
        <v>1</v>
      </c>
      <c r="Q247" s="145"/>
      <c r="R247" s="75"/>
      <c r="S247" s="75"/>
      <c r="T247" s="366"/>
    </row>
    <row r="248" spans="1:25">
      <c r="A248" s="57">
        <v>43852</v>
      </c>
      <c r="B248" s="166">
        <v>1150</v>
      </c>
      <c r="C248" s="156"/>
      <c r="D248" s="68"/>
      <c r="E248" s="77"/>
      <c r="F248" s="68"/>
      <c r="G248" s="68"/>
      <c r="H248" s="68"/>
      <c r="I248" s="77"/>
      <c r="J248" s="156"/>
      <c r="K248" s="156"/>
      <c r="L248" s="156"/>
      <c r="M248" s="156"/>
      <c r="N248" s="156"/>
      <c r="O248" s="156"/>
      <c r="P248" s="47">
        <v>0</v>
      </c>
      <c r="Q248" s="145"/>
      <c r="R248" s="75"/>
      <c r="S248" s="75"/>
      <c r="T248" s="366"/>
    </row>
    <row r="249" spans="1:25">
      <c r="A249" s="57">
        <v>43853</v>
      </c>
      <c r="B249" s="166">
        <v>986</v>
      </c>
      <c r="C249" s="156"/>
      <c r="D249" s="68"/>
      <c r="E249" s="77"/>
      <c r="F249" s="68"/>
      <c r="G249" s="68"/>
      <c r="H249" s="68"/>
      <c r="I249" s="77"/>
      <c r="J249" s="156"/>
      <c r="K249" s="156"/>
      <c r="L249" s="156"/>
      <c r="M249" s="156"/>
      <c r="N249" s="156"/>
      <c r="O249" s="156"/>
      <c r="P249" s="47">
        <v>0</v>
      </c>
      <c r="Q249" s="145"/>
      <c r="R249" s="75"/>
      <c r="S249" s="75"/>
      <c r="T249" s="140"/>
    </row>
    <row r="250" spans="1:25" ht="15" customHeight="1">
      <c r="A250" s="57">
        <v>43854</v>
      </c>
      <c r="B250" s="166">
        <v>1810</v>
      </c>
      <c r="C250" s="156"/>
      <c r="D250" s="68"/>
      <c r="E250" s="77"/>
      <c r="F250" s="68"/>
      <c r="G250" s="68"/>
      <c r="H250" s="68"/>
      <c r="I250" s="77"/>
      <c r="J250" s="156"/>
      <c r="K250" s="156"/>
      <c r="L250" s="156"/>
      <c r="M250" s="156"/>
      <c r="N250" s="156"/>
      <c r="O250" s="156"/>
      <c r="P250" s="47">
        <v>0</v>
      </c>
      <c r="Q250" s="145"/>
      <c r="R250" s="75"/>
      <c r="S250" s="75"/>
      <c r="T250" s="140"/>
    </row>
    <row r="251" spans="1:25">
      <c r="A251" s="57">
        <v>43855</v>
      </c>
      <c r="B251" s="166">
        <v>1404</v>
      </c>
      <c r="C251" s="156"/>
      <c r="D251" s="68"/>
      <c r="E251" s="77"/>
      <c r="F251" s="68"/>
      <c r="G251" s="68"/>
      <c r="H251" s="68"/>
      <c r="I251" s="77"/>
      <c r="J251" s="156"/>
      <c r="K251" s="156"/>
      <c r="L251" s="156"/>
      <c r="M251" s="156"/>
      <c r="N251" s="156"/>
      <c r="O251" s="156"/>
      <c r="P251" s="47">
        <v>0</v>
      </c>
      <c r="Q251" s="145"/>
      <c r="R251" s="75"/>
      <c r="S251" s="75"/>
      <c r="T251" s="140"/>
    </row>
    <row r="252" spans="1:25">
      <c r="A252" s="57">
        <v>43856</v>
      </c>
      <c r="B252" s="166">
        <v>1331</v>
      </c>
      <c r="C252" s="156"/>
      <c r="D252" s="68"/>
      <c r="E252" s="77"/>
      <c r="F252" s="68"/>
      <c r="G252" s="68"/>
      <c r="H252" s="68"/>
      <c r="I252" s="77"/>
      <c r="J252" s="156"/>
      <c r="K252" s="156"/>
      <c r="L252" s="156"/>
      <c r="M252" s="156"/>
      <c r="N252" s="156"/>
      <c r="O252" s="156"/>
      <c r="P252" s="47">
        <v>8</v>
      </c>
      <c r="Q252" s="145"/>
      <c r="R252" s="75"/>
      <c r="S252" s="75"/>
      <c r="T252" s="140"/>
    </row>
    <row r="253" spans="1:25">
      <c r="A253" s="57">
        <v>43857</v>
      </c>
      <c r="B253" s="166">
        <v>1405</v>
      </c>
      <c r="C253" s="156"/>
      <c r="D253" s="68"/>
      <c r="E253" s="77"/>
      <c r="F253" s="68"/>
      <c r="G253" s="68"/>
      <c r="H253" s="68"/>
      <c r="I253" s="77"/>
      <c r="J253" s="156"/>
      <c r="K253" s="156"/>
      <c r="L253" s="156"/>
      <c r="M253" s="156"/>
      <c r="N253" s="156"/>
      <c r="O253" s="156"/>
      <c r="P253" s="47">
        <v>0</v>
      </c>
      <c r="Q253" s="145"/>
      <c r="R253" s="75"/>
      <c r="S253" s="75"/>
      <c r="T253" s="140"/>
    </row>
    <row r="254" spans="1:25">
      <c r="A254" s="57">
        <v>43858</v>
      </c>
      <c r="B254" s="166">
        <v>1172</v>
      </c>
      <c r="C254" s="156"/>
      <c r="D254" s="68"/>
      <c r="E254" s="77"/>
      <c r="F254" s="68"/>
      <c r="G254" s="68"/>
      <c r="H254" s="68"/>
      <c r="I254" s="77"/>
      <c r="J254" s="156"/>
      <c r="K254" s="156"/>
      <c r="L254" s="156"/>
      <c r="M254" s="156"/>
      <c r="N254" s="156"/>
      <c r="O254" s="156"/>
      <c r="P254" s="47">
        <v>0</v>
      </c>
      <c r="Q254" s="145"/>
      <c r="R254" s="75"/>
      <c r="S254" s="75"/>
      <c r="T254" s="140"/>
    </row>
    <row r="255" spans="1:25">
      <c r="A255" s="57">
        <v>43859</v>
      </c>
      <c r="B255" s="166">
        <v>1254</v>
      </c>
      <c r="C255" s="156"/>
      <c r="D255" s="68"/>
      <c r="E255" s="77"/>
      <c r="F255" s="68"/>
      <c r="G255" s="68"/>
      <c r="H255" s="68"/>
      <c r="I255" s="77"/>
      <c r="J255" s="156"/>
      <c r="K255" s="156"/>
      <c r="L255" s="156"/>
      <c r="M255" s="156"/>
      <c r="N255" s="156"/>
      <c r="O255" s="156"/>
      <c r="P255" s="47">
        <v>0</v>
      </c>
      <c r="Q255" s="145"/>
      <c r="R255" s="75"/>
      <c r="S255" s="75"/>
      <c r="T255" s="140"/>
    </row>
    <row r="256" spans="1:25" ht="15" customHeight="1">
      <c r="A256" s="57">
        <v>43860</v>
      </c>
      <c r="B256" s="166">
        <v>1546</v>
      </c>
      <c r="C256" s="156"/>
      <c r="D256" s="68"/>
      <c r="E256" s="77"/>
      <c r="F256" s="68"/>
      <c r="G256" s="68"/>
      <c r="H256" s="68"/>
      <c r="I256" s="77"/>
      <c r="J256" s="156"/>
      <c r="K256" s="156"/>
      <c r="L256" s="156"/>
      <c r="M256" s="156"/>
      <c r="N256" s="156"/>
      <c r="O256" s="156"/>
      <c r="P256" s="47">
        <v>0</v>
      </c>
      <c r="Q256" s="145"/>
      <c r="R256" s="75"/>
      <c r="S256" s="75"/>
      <c r="T256" s="140"/>
    </row>
    <row r="257" spans="1:20">
      <c r="A257" s="57">
        <v>43861</v>
      </c>
      <c r="B257" s="166">
        <v>855</v>
      </c>
      <c r="C257" s="156"/>
      <c r="D257" s="68"/>
      <c r="E257" s="77"/>
      <c r="F257" s="68"/>
      <c r="G257" s="68"/>
      <c r="H257" s="68"/>
      <c r="I257" s="77"/>
      <c r="J257" s="156"/>
      <c r="K257" s="156"/>
      <c r="L257" s="156"/>
      <c r="M257" s="156"/>
      <c r="N257" s="156"/>
      <c r="O257" s="156"/>
      <c r="P257" s="47">
        <v>0</v>
      </c>
      <c r="Q257" s="145"/>
      <c r="R257" s="75"/>
      <c r="S257" s="75"/>
      <c r="T257" s="140"/>
    </row>
    <row r="258" spans="1:20">
      <c r="A258" s="57">
        <v>43862</v>
      </c>
      <c r="B258" s="166">
        <v>1493</v>
      </c>
      <c r="C258" s="156"/>
      <c r="D258" s="68"/>
      <c r="E258" s="77"/>
      <c r="F258" s="68"/>
      <c r="G258" s="68"/>
      <c r="H258" s="68"/>
      <c r="I258" s="77"/>
      <c r="J258" s="156"/>
      <c r="K258" s="156"/>
      <c r="L258" s="156"/>
      <c r="M258" s="156"/>
      <c r="N258" s="156"/>
      <c r="O258" s="156"/>
      <c r="P258" s="47">
        <v>0</v>
      </c>
      <c r="Q258" s="145"/>
      <c r="R258" s="75"/>
      <c r="S258" s="75"/>
      <c r="T258" s="140"/>
    </row>
    <row r="259" spans="1:20">
      <c r="A259" s="57">
        <v>43863</v>
      </c>
      <c r="B259" s="166">
        <v>1156</v>
      </c>
      <c r="C259" s="156"/>
      <c r="D259" s="68"/>
      <c r="E259" s="77"/>
      <c r="F259" s="68"/>
      <c r="G259" s="68"/>
      <c r="H259" s="68"/>
      <c r="I259" s="77"/>
      <c r="J259" s="156"/>
      <c r="K259" s="156"/>
      <c r="L259" s="156"/>
      <c r="M259" s="156"/>
      <c r="N259" s="156"/>
      <c r="O259" s="156"/>
      <c r="P259" s="47">
        <v>0</v>
      </c>
      <c r="Q259" s="145"/>
      <c r="R259" s="75"/>
      <c r="S259" s="75"/>
      <c r="T259" s="140"/>
    </row>
    <row r="260" spans="1:20">
      <c r="A260" s="57">
        <v>43864</v>
      </c>
      <c r="B260" s="166">
        <v>1354</v>
      </c>
      <c r="C260" s="21">
        <v>0.75</v>
      </c>
      <c r="D260" s="24">
        <v>1</v>
      </c>
      <c r="E260" s="24">
        <v>7.2</v>
      </c>
      <c r="F260" s="25">
        <v>1</v>
      </c>
      <c r="G260" s="25">
        <v>3</v>
      </c>
      <c r="H260" s="25">
        <v>1</v>
      </c>
      <c r="I260" s="21">
        <v>4.5</v>
      </c>
      <c r="J260" s="21">
        <v>0.23</v>
      </c>
      <c r="K260" s="21">
        <v>1.35</v>
      </c>
      <c r="L260" s="21">
        <v>6.09</v>
      </c>
      <c r="M260" s="21">
        <v>1.35</v>
      </c>
      <c r="N260" s="21">
        <v>0.31</v>
      </c>
      <c r="O260" s="21">
        <v>4.0599999999999996</v>
      </c>
      <c r="P260" s="47">
        <v>0</v>
      </c>
      <c r="Q260" s="145">
        <v>0.41666666666666669</v>
      </c>
      <c r="R260" s="75">
        <v>43879</v>
      </c>
      <c r="S260" s="75">
        <v>43885</v>
      </c>
      <c r="T260" s="140"/>
    </row>
    <row r="261" spans="1:20">
      <c r="A261" s="57">
        <v>43865</v>
      </c>
      <c r="B261" s="25">
        <v>1427</v>
      </c>
      <c r="C261" s="156"/>
      <c r="D261" s="68"/>
      <c r="E261" s="77"/>
      <c r="F261" s="68"/>
      <c r="G261" s="68"/>
      <c r="H261" s="68"/>
      <c r="I261" s="77"/>
      <c r="J261" s="156"/>
      <c r="K261" s="156"/>
      <c r="L261" s="156"/>
      <c r="M261" s="156"/>
      <c r="N261" s="156"/>
      <c r="O261" s="156"/>
      <c r="P261" s="47">
        <v>16</v>
      </c>
      <c r="Q261" s="145"/>
      <c r="R261" s="75"/>
      <c r="S261" s="75"/>
      <c r="T261" s="140"/>
    </row>
    <row r="262" spans="1:20">
      <c r="A262" s="57">
        <v>43866</v>
      </c>
      <c r="B262" s="25">
        <v>1307</v>
      </c>
      <c r="C262" s="156"/>
      <c r="D262" s="68"/>
      <c r="E262" s="77"/>
      <c r="F262" s="68"/>
      <c r="G262" s="68"/>
      <c r="H262" s="68"/>
      <c r="I262" s="77"/>
      <c r="J262" s="156"/>
      <c r="K262" s="156"/>
      <c r="L262" s="156"/>
      <c r="M262" s="156"/>
      <c r="N262" s="156"/>
      <c r="O262" s="156"/>
      <c r="P262" s="47">
        <v>2</v>
      </c>
      <c r="Q262" s="145"/>
      <c r="R262" s="75"/>
      <c r="S262" s="75"/>
      <c r="T262" s="140"/>
    </row>
    <row r="263" spans="1:20">
      <c r="A263" s="57">
        <v>43867</v>
      </c>
      <c r="B263" s="25">
        <v>1300</v>
      </c>
      <c r="C263" s="156"/>
      <c r="D263" s="68"/>
      <c r="E263" s="77"/>
      <c r="F263" s="68"/>
      <c r="G263" s="68"/>
      <c r="H263" s="68"/>
      <c r="I263" s="77"/>
      <c r="J263" s="156"/>
      <c r="K263" s="156"/>
      <c r="L263" s="156"/>
      <c r="M263" s="156"/>
      <c r="N263" s="156"/>
      <c r="O263" s="156"/>
      <c r="P263" s="47">
        <v>3</v>
      </c>
      <c r="Q263" s="145"/>
      <c r="R263" s="75"/>
      <c r="S263" s="75"/>
      <c r="T263" s="140"/>
    </row>
    <row r="264" spans="1:20">
      <c r="A264" s="57">
        <v>43868</v>
      </c>
      <c r="B264" s="25">
        <v>1838</v>
      </c>
      <c r="C264" s="156"/>
      <c r="D264" s="68"/>
      <c r="E264" s="77"/>
      <c r="F264" s="68"/>
      <c r="G264" s="68"/>
      <c r="H264" s="68"/>
      <c r="I264" s="77"/>
      <c r="J264" s="156"/>
      <c r="K264" s="156"/>
      <c r="L264" s="156"/>
      <c r="M264" s="156"/>
      <c r="N264" s="156"/>
      <c r="O264" s="156"/>
      <c r="P264" s="47">
        <v>178</v>
      </c>
      <c r="Q264" s="145"/>
      <c r="R264" s="75"/>
      <c r="S264" s="75"/>
      <c r="T264" s="140"/>
    </row>
    <row r="265" spans="1:20">
      <c r="A265" s="57">
        <v>43869</v>
      </c>
      <c r="B265" s="25">
        <v>5105</v>
      </c>
      <c r="C265" s="156"/>
      <c r="D265" s="68"/>
      <c r="E265" s="77"/>
      <c r="F265" s="68"/>
      <c r="G265" s="68"/>
      <c r="H265" s="68"/>
      <c r="I265" s="77"/>
      <c r="J265" s="156"/>
      <c r="K265" s="156"/>
      <c r="L265" s="156"/>
      <c r="M265" s="156"/>
      <c r="N265" s="156"/>
      <c r="O265" s="156"/>
      <c r="P265" s="47">
        <v>21</v>
      </c>
      <c r="Q265" s="145"/>
      <c r="R265" s="75"/>
      <c r="S265" s="75"/>
      <c r="T265" s="140"/>
    </row>
    <row r="266" spans="1:20">
      <c r="A266" s="57">
        <v>43870</v>
      </c>
      <c r="B266" s="25">
        <v>3161</v>
      </c>
      <c r="C266" s="156"/>
      <c r="D266" s="68"/>
      <c r="E266" s="77"/>
      <c r="F266" s="68"/>
      <c r="G266" s="68"/>
      <c r="H266" s="68"/>
      <c r="I266" s="77"/>
      <c r="J266" s="156"/>
      <c r="K266" s="156"/>
      <c r="L266" s="156"/>
      <c r="M266" s="156"/>
      <c r="N266" s="156"/>
      <c r="O266" s="156"/>
      <c r="P266" s="47">
        <v>73</v>
      </c>
      <c r="Q266" s="145"/>
      <c r="R266" s="75"/>
      <c r="S266" s="75"/>
      <c r="T266" s="140"/>
    </row>
    <row r="267" spans="1:20">
      <c r="A267" s="57">
        <v>43871</v>
      </c>
      <c r="B267" s="25">
        <v>5572</v>
      </c>
      <c r="C267" s="156"/>
      <c r="D267" s="68"/>
      <c r="E267" s="77"/>
      <c r="F267" s="68"/>
      <c r="G267" s="68"/>
      <c r="H267" s="68"/>
      <c r="I267" s="77"/>
      <c r="J267" s="156"/>
      <c r="K267" s="156"/>
      <c r="L267" s="156"/>
      <c r="M267" s="156"/>
      <c r="N267" s="156"/>
      <c r="O267" s="156"/>
      <c r="P267" s="47">
        <v>34</v>
      </c>
      <c r="Q267" s="145"/>
      <c r="R267" s="75"/>
      <c r="S267" s="75"/>
      <c r="T267" s="140"/>
    </row>
    <row r="268" spans="1:20">
      <c r="A268" s="57">
        <v>43872</v>
      </c>
      <c r="B268" s="25">
        <v>3081</v>
      </c>
      <c r="C268" s="156"/>
      <c r="D268" s="68"/>
      <c r="E268" s="77"/>
      <c r="F268" s="68"/>
      <c r="G268" s="68"/>
      <c r="H268" s="68"/>
      <c r="I268" s="77"/>
      <c r="J268" s="156"/>
      <c r="K268" s="156"/>
      <c r="L268" s="156"/>
      <c r="M268" s="156"/>
      <c r="N268" s="156"/>
      <c r="O268" s="156"/>
      <c r="P268" s="47">
        <v>0</v>
      </c>
      <c r="Q268" s="145"/>
      <c r="R268" s="75"/>
      <c r="S268" s="75"/>
      <c r="T268" s="140"/>
    </row>
    <row r="269" spans="1:20">
      <c r="A269" s="57">
        <v>43873</v>
      </c>
      <c r="B269" s="25">
        <v>2508</v>
      </c>
      <c r="C269" s="156"/>
      <c r="D269" s="68"/>
      <c r="E269" s="77"/>
      <c r="F269" s="68"/>
      <c r="G269" s="68"/>
      <c r="H269" s="68"/>
      <c r="I269" s="77"/>
      <c r="J269" s="156"/>
      <c r="K269" s="156"/>
      <c r="L269" s="156"/>
      <c r="M269" s="156"/>
      <c r="N269" s="156"/>
      <c r="O269" s="156"/>
      <c r="P269" s="47">
        <v>0</v>
      </c>
      <c r="Q269" s="145"/>
      <c r="R269" s="75"/>
      <c r="S269" s="75"/>
      <c r="T269" s="140"/>
    </row>
    <row r="270" spans="1:20" ht="15" customHeight="1">
      <c r="A270" s="57">
        <v>43874</v>
      </c>
      <c r="B270" s="25">
        <v>2873</v>
      </c>
      <c r="C270" s="156"/>
      <c r="D270" s="68"/>
      <c r="E270" s="77"/>
      <c r="F270" s="68"/>
      <c r="G270" s="68"/>
      <c r="H270" s="68"/>
      <c r="I270" s="77"/>
      <c r="J270" s="156"/>
      <c r="K270" s="156"/>
      <c r="L270" s="156"/>
      <c r="M270" s="156"/>
      <c r="N270" s="156"/>
      <c r="O270" s="156"/>
      <c r="P270" s="47">
        <v>30</v>
      </c>
      <c r="Q270" s="145"/>
      <c r="R270" s="75"/>
      <c r="S270" s="75"/>
      <c r="T270" s="140"/>
    </row>
    <row r="271" spans="1:20">
      <c r="A271" s="57">
        <v>43875</v>
      </c>
      <c r="B271" s="25">
        <v>4254</v>
      </c>
      <c r="C271" s="156"/>
      <c r="D271" s="68"/>
      <c r="E271" s="77"/>
      <c r="F271" s="68"/>
      <c r="G271" s="68"/>
      <c r="H271" s="68"/>
      <c r="I271" s="77"/>
      <c r="J271" s="156"/>
      <c r="K271" s="156"/>
      <c r="L271" s="156"/>
      <c r="M271" s="156"/>
      <c r="N271" s="156"/>
      <c r="O271" s="156"/>
      <c r="P271" s="47">
        <v>22</v>
      </c>
      <c r="Q271" s="145"/>
      <c r="R271" s="75"/>
      <c r="S271" s="75"/>
      <c r="T271" s="140"/>
    </row>
    <row r="272" spans="1:20">
      <c r="A272" s="57">
        <v>43876</v>
      </c>
      <c r="B272" s="25">
        <v>3455</v>
      </c>
      <c r="C272" s="156"/>
      <c r="D272" s="68"/>
      <c r="E272" s="77"/>
      <c r="F272" s="68"/>
      <c r="G272" s="68"/>
      <c r="H272" s="68"/>
      <c r="I272" s="77"/>
      <c r="J272" s="156"/>
      <c r="K272" s="156"/>
      <c r="L272" s="156"/>
      <c r="M272" s="156"/>
      <c r="N272" s="156"/>
      <c r="O272" s="156"/>
      <c r="P272" s="47">
        <v>0</v>
      </c>
      <c r="Q272" s="145"/>
      <c r="R272" s="75"/>
      <c r="S272" s="75"/>
      <c r="T272" s="140"/>
    </row>
    <row r="273" spans="1:20">
      <c r="A273" s="57">
        <v>43877</v>
      </c>
      <c r="B273" s="25">
        <v>2894</v>
      </c>
      <c r="C273" s="156"/>
      <c r="D273" s="68"/>
      <c r="E273" s="77"/>
      <c r="F273" s="68"/>
      <c r="G273" s="68"/>
      <c r="H273" s="68"/>
      <c r="I273" s="77"/>
      <c r="J273" s="156"/>
      <c r="K273" s="156"/>
      <c r="L273" s="156"/>
      <c r="M273" s="156"/>
      <c r="N273" s="156"/>
      <c r="O273" s="156"/>
      <c r="P273" s="47">
        <v>0</v>
      </c>
      <c r="Q273" s="145"/>
      <c r="R273" s="75"/>
      <c r="S273" s="75"/>
      <c r="T273" s="140"/>
    </row>
    <row r="274" spans="1:20">
      <c r="A274" s="57">
        <v>43878</v>
      </c>
      <c r="B274" s="25">
        <v>2485</v>
      </c>
      <c r="C274" s="21">
        <v>0.36</v>
      </c>
      <c r="D274" s="24">
        <v>1</v>
      </c>
      <c r="E274" s="24">
        <v>7.1</v>
      </c>
      <c r="F274" s="25">
        <v>3</v>
      </c>
      <c r="G274" s="25">
        <v>9</v>
      </c>
      <c r="H274" s="25">
        <v>1</v>
      </c>
      <c r="I274" s="21">
        <v>6.7</v>
      </c>
      <c r="J274" s="21">
        <v>0.23</v>
      </c>
      <c r="K274" s="21">
        <v>2.4900000000000002</v>
      </c>
      <c r="L274" s="21">
        <v>16.649999999999999</v>
      </c>
      <c r="M274" s="21">
        <v>2.4900000000000002</v>
      </c>
      <c r="N274" s="21">
        <v>0.56999999999999995</v>
      </c>
      <c r="O274" s="21">
        <v>22.37</v>
      </c>
      <c r="P274" s="47">
        <v>0</v>
      </c>
      <c r="Q274" s="145">
        <v>0.46875</v>
      </c>
      <c r="R274" s="75">
        <v>43885</v>
      </c>
      <c r="S274" s="75">
        <v>43900</v>
      </c>
      <c r="T274" s="140"/>
    </row>
    <row r="275" spans="1:20">
      <c r="A275" s="57">
        <v>43879</v>
      </c>
      <c r="B275" s="25">
        <v>2675</v>
      </c>
      <c r="C275" s="156"/>
      <c r="D275" s="68"/>
      <c r="E275" s="77"/>
      <c r="F275" s="68"/>
      <c r="G275" s="68"/>
      <c r="H275" s="68"/>
      <c r="I275" s="77"/>
      <c r="J275" s="156"/>
      <c r="K275" s="156"/>
      <c r="L275" s="156"/>
      <c r="M275" s="156"/>
      <c r="N275" s="156"/>
      <c r="O275" s="156"/>
      <c r="P275" s="47">
        <v>31</v>
      </c>
      <c r="Q275" s="145"/>
      <c r="R275" s="75"/>
      <c r="S275" s="75"/>
      <c r="T275" s="140"/>
    </row>
    <row r="276" spans="1:20">
      <c r="A276" s="57">
        <v>43880</v>
      </c>
      <c r="B276" s="25">
        <v>2296</v>
      </c>
      <c r="C276" s="156"/>
      <c r="D276" s="68"/>
      <c r="E276" s="77"/>
      <c r="F276" s="68"/>
      <c r="G276" s="68"/>
      <c r="H276" s="68"/>
      <c r="I276" s="77"/>
      <c r="J276" s="156"/>
      <c r="K276" s="156"/>
      <c r="L276" s="156"/>
      <c r="M276" s="156"/>
      <c r="N276" s="156"/>
      <c r="O276" s="156"/>
      <c r="P276" s="47">
        <v>0</v>
      </c>
      <c r="Q276" s="145"/>
      <c r="R276" s="75"/>
      <c r="S276" s="75"/>
      <c r="T276" s="140"/>
    </row>
    <row r="277" spans="1:20">
      <c r="A277" s="57">
        <v>43881</v>
      </c>
      <c r="B277" s="25">
        <v>2380</v>
      </c>
      <c r="C277" s="156"/>
      <c r="D277" s="68"/>
      <c r="E277" s="77"/>
      <c r="F277" s="68"/>
      <c r="G277" s="68"/>
      <c r="H277" s="68"/>
      <c r="I277" s="77"/>
      <c r="J277" s="156"/>
      <c r="K277" s="156"/>
      <c r="L277" s="156"/>
      <c r="M277" s="156"/>
      <c r="N277" s="156"/>
      <c r="O277" s="156"/>
      <c r="P277" s="47">
        <v>0</v>
      </c>
      <c r="Q277" s="145"/>
      <c r="R277" s="75"/>
      <c r="S277" s="75"/>
      <c r="T277" s="140"/>
    </row>
    <row r="278" spans="1:20">
      <c r="A278" s="57">
        <v>43882</v>
      </c>
      <c r="B278" s="25">
        <v>1843</v>
      </c>
      <c r="C278" s="156"/>
      <c r="D278" s="68"/>
      <c r="E278" s="77"/>
      <c r="F278" s="68"/>
      <c r="G278" s="68"/>
      <c r="H278" s="68"/>
      <c r="I278" s="77"/>
      <c r="J278" s="156"/>
      <c r="K278" s="156"/>
      <c r="L278" s="156"/>
      <c r="M278" s="156"/>
      <c r="N278" s="156"/>
      <c r="O278" s="156"/>
      <c r="P278" s="47">
        <v>0</v>
      </c>
      <c r="Q278" s="145"/>
      <c r="R278" s="75"/>
      <c r="S278" s="75"/>
      <c r="T278" s="140"/>
    </row>
    <row r="279" spans="1:20">
      <c r="A279" s="57">
        <v>43883</v>
      </c>
      <c r="B279" s="25">
        <v>1831</v>
      </c>
      <c r="C279" s="156"/>
      <c r="D279" s="68"/>
      <c r="E279" s="77"/>
      <c r="F279" s="68"/>
      <c r="G279" s="68"/>
      <c r="H279" s="68"/>
      <c r="I279" s="77"/>
      <c r="J279" s="156"/>
      <c r="K279" s="156"/>
      <c r="L279" s="156"/>
      <c r="M279" s="156"/>
      <c r="N279" s="156"/>
      <c r="O279" s="156"/>
      <c r="P279" s="47">
        <v>0</v>
      </c>
      <c r="Q279" s="145"/>
      <c r="R279" s="75"/>
      <c r="S279" s="75"/>
      <c r="T279" s="140"/>
    </row>
    <row r="280" spans="1:20">
      <c r="A280" s="57">
        <v>43884</v>
      </c>
      <c r="B280" s="25">
        <v>1973</v>
      </c>
      <c r="C280" s="156"/>
      <c r="D280" s="68"/>
      <c r="E280" s="77"/>
      <c r="F280" s="68"/>
      <c r="G280" s="68"/>
      <c r="H280" s="68"/>
      <c r="I280" s="77"/>
      <c r="J280" s="156"/>
      <c r="K280" s="156"/>
      <c r="L280" s="156"/>
      <c r="M280" s="156"/>
      <c r="N280" s="156"/>
      <c r="O280" s="156"/>
      <c r="P280" s="47">
        <v>6</v>
      </c>
      <c r="Q280" s="145"/>
      <c r="R280" s="75"/>
      <c r="S280" s="75"/>
      <c r="T280" s="140"/>
    </row>
    <row r="281" spans="1:20">
      <c r="A281" s="57">
        <v>43885</v>
      </c>
      <c r="B281" s="25">
        <v>1768</v>
      </c>
      <c r="C281" s="156"/>
      <c r="D281" s="68"/>
      <c r="E281" s="77"/>
      <c r="F281" s="68"/>
      <c r="G281" s="68"/>
      <c r="H281" s="68"/>
      <c r="I281" s="77"/>
      <c r="J281" s="156"/>
      <c r="K281" s="156"/>
      <c r="L281" s="156"/>
      <c r="M281" s="156"/>
      <c r="N281" s="156"/>
      <c r="O281" s="156"/>
      <c r="P281" s="47">
        <v>11</v>
      </c>
      <c r="Q281" s="145"/>
      <c r="R281" s="75"/>
      <c r="S281" s="75"/>
      <c r="T281" s="140"/>
    </row>
    <row r="282" spans="1:20">
      <c r="A282" s="57">
        <v>43886</v>
      </c>
      <c r="B282" s="25">
        <v>1795</v>
      </c>
      <c r="C282" s="156"/>
      <c r="D282" s="68"/>
      <c r="E282" s="77"/>
      <c r="F282" s="68"/>
      <c r="G282" s="68"/>
      <c r="H282" s="68"/>
      <c r="I282" s="77"/>
      <c r="J282" s="156"/>
      <c r="K282" s="156"/>
      <c r="L282" s="156"/>
      <c r="M282" s="156"/>
      <c r="N282" s="156"/>
      <c r="O282" s="156"/>
      <c r="P282" s="47">
        <v>10</v>
      </c>
      <c r="Q282" s="145"/>
      <c r="R282" s="75"/>
      <c r="S282" s="75"/>
      <c r="T282" s="140"/>
    </row>
    <row r="283" spans="1:20">
      <c r="A283" s="57">
        <v>43887</v>
      </c>
      <c r="B283" s="25">
        <v>1845</v>
      </c>
      <c r="C283" s="156"/>
      <c r="D283" s="68"/>
      <c r="E283" s="77"/>
      <c r="F283" s="68"/>
      <c r="G283" s="68"/>
      <c r="H283" s="68"/>
      <c r="I283" s="77"/>
      <c r="J283" s="156"/>
      <c r="K283" s="156"/>
      <c r="L283" s="156"/>
      <c r="M283" s="156"/>
      <c r="N283" s="156"/>
      <c r="O283" s="156"/>
      <c r="P283" s="47">
        <v>1</v>
      </c>
      <c r="Q283" s="145"/>
      <c r="R283" s="75"/>
      <c r="S283" s="75"/>
      <c r="T283" s="140"/>
    </row>
    <row r="284" spans="1:20" ht="15" customHeight="1">
      <c r="A284" s="57">
        <v>43888</v>
      </c>
      <c r="B284" s="25">
        <v>1726</v>
      </c>
      <c r="C284" s="156"/>
      <c r="D284" s="68"/>
      <c r="E284" s="77"/>
      <c r="F284" s="68"/>
      <c r="G284" s="68"/>
      <c r="H284" s="68"/>
      <c r="I284" s="77"/>
      <c r="J284" s="156"/>
      <c r="K284" s="156"/>
      <c r="L284" s="156"/>
      <c r="M284" s="156"/>
      <c r="N284" s="156"/>
      <c r="O284" s="156"/>
      <c r="P284" s="47">
        <v>6</v>
      </c>
      <c r="Q284" s="145"/>
      <c r="R284" s="75"/>
      <c r="S284" s="75"/>
      <c r="T284" s="140"/>
    </row>
    <row r="285" spans="1:20">
      <c r="A285" s="57">
        <v>43889</v>
      </c>
      <c r="B285" s="25">
        <v>2035</v>
      </c>
      <c r="C285" s="156"/>
      <c r="D285" s="68"/>
      <c r="E285" s="77"/>
      <c r="F285" s="68"/>
      <c r="G285" s="68"/>
      <c r="H285" s="68"/>
      <c r="I285" s="77"/>
      <c r="J285" s="156"/>
      <c r="K285" s="156"/>
      <c r="L285" s="156"/>
      <c r="M285" s="156"/>
      <c r="N285" s="156"/>
      <c r="O285" s="156"/>
      <c r="P285" s="47">
        <v>0</v>
      </c>
      <c r="Q285" s="145"/>
      <c r="R285" s="75"/>
      <c r="S285" s="75"/>
      <c r="T285" s="140"/>
    </row>
    <row r="286" spans="1:20">
      <c r="A286" s="57">
        <v>43890</v>
      </c>
      <c r="B286" s="25">
        <v>1794</v>
      </c>
      <c r="C286" s="156"/>
      <c r="D286" s="68"/>
      <c r="E286" s="77"/>
      <c r="F286" s="68"/>
      <c r="G286" s="68"/>
      <c r="H286" s="68"/>
      <c r="I286" s="77"/>
      <c r="J286" s="156"/>
      <c r="K286" s="156"/>
      <c r="L286" s="156"/>
      <c r="M286" s="156"/>
      <c r="N286" s="156"/>
      <c r="O286" s="156"/>
      <c r="P286" s="47">
        <v>5</v>
      </c>
      <c r="Q286" s="145"/>
      <c r="R286" s="75"/>
      <c r="S286" s="75"/>
      <c r="T286" s="140"/>
    </row>
    <row r="287" spans="1:20">
      <c r="A287" s="57">
        <v>43891</v>
      </c>
      <c r="B287" s="25">
        <v>1315</v>
      </c>
      <c r="C287" s="156"/>
      <c r="D287" s="68"/>
      <c r="E287" s="77"/>
      <c r="F287" s="68"/>
      <c r="G287" s="68"/>
      <c r="H287" s="68"/>
      <c r="I287" s="77"/>
      <c r="J287" s="156"/>
      <c r="K287" s="156"/>
      <c r="L287" s="156"/>
      <c r="M287" s="156"/>
      <c r="N287" s="156"/>
      <c r="O287" s="156"/>
      <c r="P287" s="47">
        <v>1</v>
      </c>
      <c r="Q287" s="145"/>
      <c r="R287" s="75"/>
      <c r="S287" s="75"/>
      <c r="T287" s="140"/>
    </row>
    <row r="288" spans="1:20">
      <c r="A288" s="57">
        <v>43892</v>
      </c>
      <c r="B288" s="25">
        <v>1826</v>
      </c>
      <c r="C288" s="21">
        <v>0.31</v>
      </c>
      <c r="D288" s="24">
        <v>1</v>
      </c>
      <c r="E288" s="24">
        <v>7.5</v>
      </c>
      <c r="F288" s="25">
        <v>1</v>
      </c>
      <c r="G288" s="25">
        <v>5</v>
      </c>
      <c r="H288" s="25">
        <v>2</v>
      </c>
      <c r="I288" s="21">
        <v>4.0999999999999996</v>
      </c>
      <c r="J288" s="21">
        <v>0.06</v>
      </c>
      <c r="K288" s="21">
        <v>3.65</v>
      </c>
      <c r="L288" s="21">
        <v>7.49</v>
      </c>
      <c r="M288" s="21">
        <v>1.83</v>
      </c>
      <c r="N288" s="21">
        <v>0.11</v>
      </c>
      <c r="O288" s="21">
        <v>9.1300000000000008</v>
      </c>
      <c r="P288" s="47">
        <v>0</v>
      </c>
      <c r="Q288" s="145">
        <v>0.48958333333333331</v>
      </c>
      <c r="R288" s="75">
        <v>43901</v>
      </c>
      <c r="S288" s="75">
        <v>43901</v>
      </c>
      <c r="T288" s="140"/>
    </row>
    <row r="289" spans="1:20">
      <c r="A289" s="57">
        <v>43893</v>
      </c>
      <c r="B289" s="25">
        <v>1644</v>
      </c>
      <c r="C289" s="156"/>
      <c r="D289" s="68"/>
      <c r="E289" s="77"/>
      <c r="F289" s="68"/>
      <c r="G289" s="68"/>
      <c r="H289" s="68"/>
      <c r="I289" s="77"/>
      <c r="J289" s="156"/>
      <c r="K289" s="156"/>
      <c r="L289" s="156"/>
      <c r="M289" s="156"/>
      <c r="N289" s="156"/>
      <c r="O289" s="156"/>
      <c r="P289" s="47">
        <v>0</v>
      </c>
      <c r="Q289" s="145"/>
      <c r="R289" s="75"/>
      <c r="S289" s="75"/>
      <c r="T289" s="140"/>
    </row>
    <row r="290" spans="1:20">
      <c r="A290" s="57">
        <v>43894</v>
      </c>
      <c r="B290" s="25">
        <v>1549</v>
      </c>
      <c r="C290" s="156"/>
      <c r="D290" s="68"/>
      <c r="E290" s="77"/>
      <c r="F290" s="68"/>
      <c r="G290" s="68"/>
      <c r="H290" s="68"/>
      <c r="I290" s="77"/>
      <c r="J290" s="156"/>
      <c r="K290" s="156"/>
      <c r="L290" s="156"/>
      <c r="M290" s="156"/>
      <c r="N290" s="156"/>
      <c r="O290" s="156"/>
      <c r="P290" s="47">
        <v>0</v>
      </c>
      <c r="Q290" s="145"/>
      <c r="R290" s="75"/>
      <c r="S290" s="75"/>
      <c r="T290" s="140"/>
    </row>
    <row r="291" spans="1:20">
      <c r="A291" s="57">
        <v>43895</v>
      </c>
      <c r="B291" s="25">
        <v>1302</v>
      </c>
      <c r="C291" s="156"/>
      <c r="D291" s="68"/>
      <c r="E291" s="77"/>
      <c r="F291" s="68"/>
      <c r="G291" s="68"/>
      <c r="H291" s="68"/>
      <c r="I291" s="77"/>
      <c r="J291" s="156"/>
      <c r="K291" s="156"/>
      <c r="L291" s="156"/>
      <c r="M291" s="156"/>
      <c r="N291" s="156"/>
      <c r="O291" s="156"/>
      <c r="P291" s="47">
        <v>0</v>
      </c>
      <c r="Q291" s="145"/>
      <c r="R291" s="75"/>
      <c r="S291" s="75"/>
      <c r="T291" s="140"/>
    </row>
    <row r="292" spans="1:20">
      <c r="A292" s="57">
        <v>43896</v>
      </c>
      <c r="B292" s="25">
        <v>1570</v>
      </c>
      <c r="C292" s="156"/>
      <c r="D292" s="68"/>
      <c r="E292" s="77"/>
      <c r="F292" s="68"/>
      <c r="G292" s="68"/>
      <c r="H292" s="68"/>
      <c r="I292" s="77"/>
      <c r="J292" s="156"/>
      <c r="K292" s="156"/>
      <c r="L292" s="156"/>
      <c r="M292" s="156"/>
      <c r="N292" s="156"/>
      <c r="O292" s="156"/>
      <c r="P292" s="47">
        <v>0</v>
      </c>
      <c r="Q292" s="145"/>
      <c r="R292" s="75"/>
      <c r="S292" s="75"/>
      <c r="T292" s="140"/>
    </row>
    <row r="293" spans="1:20" ht="14.45" customHeight="1">
      <c r="A293" s="57">
        <v>43897</v>
      </c>
      <c r="B293" s="25">
        <v>1823</v>
      </c>
      <c r="C293" s="156"/>
      <c r="D293" s="68"/>
      <c r="E293" s="77"/>
      <c r="F293" s="68"/>
      <c r="G293" s="68"/>
      <c r="H293" s="68"/>
      <c r="I293" s="77"/>
      <c r="J293" s="156"/>
      <c r="K293" s="156"/>
      <c r="L293" s="156"/>
      <c r="M293" s="156"/>
      <c r="N293" s="156"/>
      <c r="O293" s="156"/>
      <c r="P293" s="47">
        <v>37</v>
      </c>
      <c r="Q293" s="145"/>
      <c r="R293" s="75"/>
      <c r="S293" s="75"/>
      <c r="T293" s="140"/>
    </row>
    <row r="294" spans="1:20" ht="14.45" customHeight="1">
      <c r="A294" s="57">
        <v>43898</v>
      </c>
      <c r="B294" s="25">
        <v>2124</v>
      </c>
      <c r="C294" s="156"/>
      <c r="D294" s="68"/>
      <c r="E294" s="77"/>
      <c r="F294" s="68"/>
      <c r="G294" s="68"/>
      <c r="H294" s="68"/>
      <c r="I294" s="77"/>
      <c r="J294" s="156"/>
      <c r="K294" s="156"/>
      <c r="L294" s="156"/>
      <c r="M294" s="156"/>
      <c r="N294" s="156"/>
      <c r="O294" s="156"/>
      <c r="P294" s="47">
        <v>24</v>
      </c>
      <c r="Q294" s="145"/>
      <c r="R294" s="75"/>
      <c r="S294" s="75"/>
      <c r="T294" s="140"/>
    </row>
    <row r="295" spans="1:20" ht="14.45" customHeight="1">
      <c r="A295" s="57">
        <v>43899</v>
      </c>
      <c r="B295" s="25">
        <v>2235</v>
      </c>
      <c r="C295" s="156"/>
      <c r="D295" s="68"/>
      <c r="E295" s="77"/>
      <c r="F295" s="68"/>
      <c r="G295" s="68"/>
      <c r="H295" s="68"/>
      <c r="I295" s="77"/>
      <c r="J295" s="156"/>
      <c r="K295" s="156"/>
      <c r="L295" s="156"/>
      <c r="M295" s="156"/>
      <c r="N295" s="156"/>
      <c r="O295" s="156"/>
      <c r="P295" s="47">
        <v>1</v>
      </c>
      <c r="Q295" s="145"/>
      <c r="R295" s="75"/>
      <c r="S295" s="75"/>
      <c r="T295" s="140"/>
    </row>
    <row r="296" spans="1:20" ht="14.45" customHeight="1">
      <c r="A296" s="57">
        <v>43900</v>
      </c>
      <c r="B296" s="25">
        <v>2107</v>
      </c>
      <c r="C296" s="156"/>
      <c r="D296" s="68"/>
      <c r="E296" s="77"/>
      <c r="F296" s="68"/>
      <c r="G296" s="68"/>
      <c r="H296" s="68"/>
      <c r="I296" s="77"/>
      <c r="J296" s="156"/>
      <c r="K296" s="156"/>
      <c r="L296" s="156"/>
      <c r="M296" s="156"/>
      <c r="N296" s="156"/>
      <c r="O296" s="156"/>
      <c r="P296" s="47">
        <v>11</v>
      </c>
      <c r="Q296" s="145"/>
      <c r="R296" s="75"/>
      <c r="S296" s="75"/>
      <c r="T296" s="140"/>
    </row>
    <row r="297" spans="1:20" ht="14.45" customHeight="1">
      <c r="A297" s="57">
        <v>43901</v>
      </c>
      <c r="B297" s="25">
        <v>2460</v>
      </c>
      <c r="C297" s="156"/>
      <c r="D297" s="68"/>
      <c r="E297" s="77"/>
      <c r="F297" s="68"/>
      <c r="G297" s="68"/>
      <c r="H297" s="68"/>
      <c r="I297" s="77"/>
      <c r="J297" s="156"/>
      <c r="K297" s="156"/>
      <c r="L297" s="156"/>
      <c r="M297" s="156"/>
      <c r="N297" s="156"/>
      <c r="O297" s="156"/>
      <c r="P297" s="47">
        <v>0</v>
      </c>
      <c r="Q297" s="145"/>
      <c r="R297" s="75"/>
      <c r="S297" s="75"/>
      <c r="T297" s="140"/>
    </row>
    <row r="298" spans="1:20" ht="14.45" customHeight="1">
      <c r="A298" s="57">
        <v>43902</v>
      </c>
      <c r="B298" s="25">
        <v>1613</v>
      </c>
      <c r="C298" s="156"/>
      <c r="D298" s="68"/>
      <c r="E298" s="77"/>
      <c r="F298" s="68"/>
      <c r="G298" s="68"/>
      <c r="H298" s="68"/>
      <c r="I298" s="77"/>
      <c r="J298" s="156"/>
      <c r="K298" s="156"/>
      <c r="L298" s="156"/>
      <c r="M298" s="156"/>
      <c r="N298" s="156"/>
      <c r="O298" s="156"/>
      <c r="P298" s="47">
        <v>3</v>
      </c>
      <c r="Q298" s="145"/>
      <c r="R298" s="75"/>
      <c r="S298" s="75"/>
      <c r="T298" s="140"/>
    </row>
    <row r="299" spans="1:20" ht="15" customHeight="1">
      <c r="A299" s="57">
        <v>43903</v>
      </c>
      <c r="B299" s="25">
        <v>1879</v>
      </c>
      <c r="C299" s="156"/>
      <c r="D299" s="68"/>
      <c r="E299" s="77"/>
      <c r="F299" s="68"/>
      <c r="G299" s="68"/>
      <c r="H299" s="68"/>
      <c r="I299" s="77"/>
      <c r="J299" s="156"/>
      <c r="K299" s="156"/>
      <c r="L299" s="156"/>
      <c r="M299" s="156"/>
      <c r="N299" s="156"/>
      <c r="O299" s="156"/>
      <c r="P299" s="47">
        <v>5</v>
      </c>
      <c r="Q299" s="145"/>
      <c r="R299" s="75"/>
      <c r="S299" s="75"/>
      <c r="T299" s="140"/>
    </row>
    <row r="300" spans="1:20" ht="14.45" customHeight="1">
      <c r="A300" s="57">
        <v>43904</v>
      </c>
      <c r="B300" s="25">
        <v>1931</v>
      </c>
      <c r="C300" s="156"/>
      <c r="D300" s="68"/>
      <c r="E300" s="77"/>
      <c r="F300" s="68"/>
      <c r="G300" s="68"/>
      <c r="H300" s="68"/>
      <c r="I300" s="77"/>
      <c r="J300" s="156"/>
      <c r="K300" s="156"/>
      <c r="L300" s="156"/>
      <c r="M300" s="156"/>
      <c r="N300" s="156"/>
      <c r="O300" s="156"/>
      <c r="P300" s="47">
        <v>0</v>
      </c>
      <c r="Q300" s="145"/>
      <c r="R300" s="75"/>
      <c r="S300" s="75"/>
      <c r="T300" s="140"/>
    </row>
    <row r="301" spans="1:20" ht="14.45" customHeight="1">
      <c r="A301" s="57">
        <v>43905</v>
      </c>
      <c r="B301" s="25">
        <v>1779</v>
      </c>
      <c r="C301" s="156"/>
      <c r="D301" s="68"/>
      <c r="E301" s="77"/>
      <c r="F301" s="68"/>
      <c r="G301" s="68"/>
      <c r="H301" s="68"/>
      <c r="I301" s="77"/>
      <c r="J301" s="156"/>
      <c r="K301" s="156"/>
      <c r="L301" s="156"/>
      <c r="M301" s="156"/>
      <c r="N301" s="156"/>
      <c r="O301" s="156"/>
      <c r="P301" s="47">
        <v>9</v>
      </c>
      <c r="Q301" s="145"/>
      <c r="R301" s="75"/>
      <c r="S301" s="75"/>
      <c r="T301" s="140"/>
    </row>
    <row r="302" spans="1:20" ht="14.45" customHeight="1">
      <c r="A302" s="57">
        <v>43906</v>
      </c>
      <c r="B302" s="25">
        <v>1817</v>
      </c>
      <c r="C302" s="21">
        <v>0.46</v>
      </c>
      <c r="D302" s="24">
        <v>1</v>
      </c>
      <c r="E302" s="24">
        <v>7.3</v>
      </c>
      <c r="F302" s="25">
        <v>1</v>
      </c>
      <c r="G302" s="25">
        <v>3</v>
      </c>
      <c r="H302" s="25">
        <v>1</v>
      </c>
      <c r="I302" s="21">
        <v>5</v>
      </c>
      <c r="J302" s="21">
        <v>0.12</v>
      </c>
      <c r="K302" s="21">
        <v>1.82</v>
      </c>
      <c r="L302" s="21">
        <v>9.09</v>
      </c>
      <c r="M302" s="21">
        <v>1.82</v>
      </c>
      <c r="N302" s="21">
        <v>0.22</v>
      </c>
      <c r="O302" s="21">
        <v>5.45</v>
      </c>
      <c r="P302" s="47">
        <v>14</v>
      </c>
      <c r="Q302" s="145">
        <v>0.4375</v>
      </c>
      <c r="R302" s="75">
        <v>43916</v>
      </c>
      <c r="S302" s="75">
        <v>43916</v>
      </c>
      <c r="T302" s="140"/>
    </row>
    <row r="303" spans="1:20" ht="14.45" customHeight="1">
      <c r="A303" s="57">
        <v>43907</v>
      </c>
      <c r="B303" s="25">
        <v>2100</v>
      </c>
      <c r="C303" s="156"/>
      <c r="D303" s="68"/>
      <c r="E303" s="77"/>
      <c r="F303" s="68"/>
      <c r="G303" s="68"/>
      <c r="H303" s="68"/>
      <c r="I303" s="77"/>
      <c r="J303" s="156"/>
      <c r="K303" s="156"/>
      <c r="L303" s="156"/>
      <c r="M303" s="156"/>
      <c r="N303" s="156"/>
      <c r="O303" s="156"/>
      <c r="P303" s="47">
        <v>0</v>
      </c>
      <c r="Q303" s="145"/>
      <c r="R303" s="75"/>
      <c r="S303" s="75"/>
      <c r="T303" s="140"/>
    </row>
    <row r="304" spans="1:20" ht="14.45" customHeight="1">
      <c r="A304" s="57">
        <v>43908</v>
      </c>
      <c r="B304" s="25">
        <v>1689</v>
      </c>
      <c r="C304" s="156"/>
      <c r="D304" s="68"/>
      <c r="E304" s="77"/>
      <c r="F304" s="68"/>
      <c r="G304" s="68"/>
      <c r="H304" s="68"/>
      <c r="I304" s="77"/>
      <c r="J304" s="156"/>
      <c r="K304" s="156"/>
      <c r="L304" s="156"/>
      <c r="M304" s="156"/>
      <c r="N304" s="156"/>
      <c r="O304" s="156"/>
      <c r="P304" s="47">
        <v>0</v>
      </c>
      <c r="Q304" s="145"/>
      <c r="R304" s="75"/>
      <c r="S304" s="75"/>
      <c r="T304" s="140"/>
    </row>
    <row r="305" spans="1:20" ht="14.45" customHeight="1">
      <c r="A305" s="57">
        <v>43909</v>
      </c>
      <c r="B305" s="25">
        <v>1699</v>
      </c>
      <c r="C305" s="156"/>
      <c r="D305" s="68"/>
      <c r="E305" s="77"/>
      <c r="F305" s="68"/>
      <c r="G305" s="68"/>
      <c r="H305" s="68"/>
      <c r="I305" s="77"/>
      <c r="J305" s="156"/>
      <c r="K305" s="156"/>
      <c r="L305" s="156"/>
      <c r="M305" s="156"/>
      <c r="N305" s="156"/>
      <c r="O305" s="156"/>
      <c r="P305" s="47">
        <v>2</v>
      </c>
      <c r="Q305" s="145"/>
      <c r="R305" s="75"/>
      <c r="S305" s="75"/>
      <c r="T305" s="140"/>
    </row>
    <row r="306" spans="1:20">
      <c r="A306" s="57">
        <v>43910</v>
      </c>
      <c r="B306" s="25">
        <v>1642</v>
      </c>
      <c r="C306" s="156"/>
      <c r="D306" s="68"/>
      <c r="E306" s="77"/>
      <c r="F306" s="68"/>
      <c r="G306" s="68"/>
      <c r="H306" s="68"/>
      <c r="I306" s="77"/>
      <c r="J306" s="156"/>
      <c r="K306" s="156"/>
      <c r="L306" s="156"/>
      <c r="M306" s="156"/>
      <c r="N306" s="156"/>
      <c r="O306" s="156"/>
      <c r="P306" s="47">
        <v>0</v>
      </c>
      <c r="Q306" s="145"/>
      <c r="R306" s="75"/>
      <c r="S306" s="75"/>
      <c r="T306" s="140"/>
    </row>
    <row r="307" spans="1:20">
      <c r="A307" s="57">
        <v>43911</v>
      </c>
      <c r="B307" s="25">
        <v>1318</v>
      </c>
      <c r="C307" s="156"/>
      <c r="D307" s="68"/>
      <c r="E307" s="77"/>
      <c r="F307" s="68"/>
      <c r="G307" s="68"/>
      <c r="H307" s="68"/>
      <c r="I307" s="77"/>
      <c r="J307" s="156"/>
      <c r="K307" s="156"/>
      <c r="L307" s="156"/>
      <c r="M307" s="156"/>
      <c r="N307" s="156"/>
      <c r="O307" s="156"/>
      <c r="P307" s="47">
        <v>0</v>
      </c>
      <c r="Q307" s="145"/>
      <c r="R307" s="75"/>
      <c r="S307" s="75"/>
      <c r="T307" s="140"/>
    </row>
    <row r="308" spans="1:20">
      <c r="A308" s="57">
        <v>43912</v>
      </c>
      <c r="B308" s="25">
        <v>1729</v>
      </c>
      <c r="C308" s="156"/>
      <c r="D308" s="68"/>
      <c r="E308" s="77"/>
      <c r="F308" s="68"/>
      <c r="G308" s="68"/>
      <c r="H308" s="68"/>
      <c r="I308" s="77"/>
      <c r="J308" s="156"/>
      <c r="K308" s="156"/>
      <c r="L308" s="156"/>
      <c r="M308" s="156"/>
      <c r="N308" s="156"/>
      <c r="O308" s="156"/>
      <c r="P308" s="47">
        <v>0</v>
      </c>
      <c r="Q308" s="145"/>
      <c r="R308" s="75"/>
      <c r="S308" s="75"/>
      <c r="T308" s="140"/>
    </row>
    <row r="309" spans="1:20">
      <c r="A309" s="57">
        <v>43913</v>
      </c>
      <c r="B309" s="25">
        <v>1519</v>
      </c>
      <c r="C309" s="156"/>
      <c r="D309" s="68"/>
      <c r="E309" s="77"/>
      <c r="F309" s="68"/>
      <c r="G309" s="68"/>
      <c r="H309" s="68"/>
      <c r="I309" s="77"/>
      <c r="J309" s="156"/>
      <c r="K309" s="156"/>
      <c r="L309" s="156"/>
      <c r="M309" s="156"/>
      <c r="N309" s="156"/>
      <c r="O309" s="156"/>
      <c r="P309" s="47">
        <v>1</v>
      </c>
      <c r="Q309" s="145"/>
      <c r="R309" s="75"/>
      <c r="S309" s="75"/>
      <c r="T309" s="140"/>
    </row>
    <row r="310" spans="1:20">
      <c r="A310" s="57">
        <v>43914</v>
      </c>
      <c r="B310" s="25">
        <v>1517</v>
      </c>
      <c r="C310" s="156"/>
      <c r="D310" s="68"/>
      <c r="E310" s="77"/>
      <c r="F310" s="68"/>
      <c r="G310" s="68"/>
      <c r="H310" s="68"/>
      <c r="I310" s="77"/>
      <c r="J310" s="156"/>
      <c r="K310" s="156"/>
      <c r="L310" s="156"/>
      <c r="M310" s="156"/>
      <c r="N310" s="156"/>
      <c r="O310" s="156"/>
      <c r="P310" s="47">
        <v>3</v>
      </c>
      <c r="Q310" s="145"/>
      <c r="R310" s="75"/>
      <c r="S310" s="75"/>
      <c r="T310" s="140"/>
    </row>
    <row r="311" spans="1:20">
      <c r="A311" s="57">
        <v>43915</v>
      </c>
      <c r="B311" s="25">
        <v>1472</v>
      </c>
      <c r="C311" s="156"/>
      <c r="D311" s="68"/>
      <c r="E311" s="77"/>
      <c r="F311" s="68"/>
      <c r="G311" s="68"/>
      <c r="H311" s="68"/>
      <c r="I311" s="77"/>
      <c r="J311" s="156"/>
      <c r="K311" s="156"/>
      <c r="L311" s="156"/>
      <c r="M311" s="156"/>
      <c r="N311" s="156"/>
      <c r="O311" s="156"/>
      <c r="P311" s="47">
        <v>2</v>
      </c>
      <c r="Q311" s="147"/>
      <c r="R311" s="75"/>
      <c r="S311" s="75"/>
      <c r="T311" s="140"/>
    </row>
    <row r="312" spans="1:20" ht="15" customHeight="1">
      <c r="A312" s="57">
        <v>43916</v>
      </c>
      <c r="B312" s="25">
        <v>1272</v>
      </c>
      <c r="C312" s="156"/>
      <c r="D312" s="68"/>
      <c r="E312" s="77"/>
      <c r="F312" s="68"/>
      <c r="G312" s="68"/>
      <c r="H312" s="68"/>
      <c r="I312" s="77"/>
      <c r="J312" s="156"/>
      <c r="K312" s="156"/>
      <c r="L312" s="156"/>
      <c r="M312" s="156"/>
      <c r="N312" s="156"/>
      <c r="O312" s="156"/>
      <c r="P312" s="47">
        <v>0</v>
      </c>
      <c r="Q312" s="145"/>
      <c r="R312" s="75"/>
      <c r="S312" s="75"/>
      <c r="T312" s="140"/>
    </row>
    <row r="313" spans="1:20">
      <c r="A313" s="57">
        <v>43917</v>
      </c>
      <c r="B313" s="25">
        <v>1589</v>
      </c>
      <c r="C313" s="156"/>
      <c r="D313" s="68"/>
      <c r="E313" s="77"/>
      <c r="F313" s="68"/>
      <c r="G313" s="68"/>
      <c r="H313" s="68"/>
      <c r="I313" s="77"/>
      <c r="J313" s="156"/>
      <c r="K313" s="156"/>
      <c r="L313" s="156"/>
      <c r="M313" s="156"/>
      <c r="N313" s="156"/>
      <c r="O313" s="156"/>
      <c r="P313" s="47">
        <v>6</v>
      </c>
      <c r="Q313" s="145"/>
      <c r="R313" s="75"/>
      <c r="S313" s="75"/>
      <c r="T313" s="140"/>
    </row>
    <row r="314" spans="1:20">
      <c r="A314" s="57">
        <v>43918</v>
      </c>
      <c r="B314" s="25">
        <v>1301</v>
      </c>
      <c r="C314" s="156"/>
      <c r="D314" s="68"/>
      <c r="E314" s="77"/>
      <c r="F314" s="68"/>
      <c r="G314" s="68"/>
      <c r="H314" s="68"/>
      <c r="I314" s="77"/>
      <c r="J314" s="156"/>
      <c r="K314" s="156"/>
      <c r="L314" s="156"/>
      <c r="M314" s="156"/>
      <c r="N314" s="156"/>
      <c r="O314" s="156"/>
      <c r="P314" s="47">
        <v>3</v>
      </c>
      <c r="Q314" s="145"/>
      <c r="R314" s="75"/>
      <c r="S314" s="75"/>
      <c r="T314" s="140"/>
    </row>
    <row r="315" spans="1:20">
      <c r="A315" s="57">
        <v>43919</v>
      </c>
      <c r="B315" s="25">
        <v>1489</v>
      </c>
      <c r="C315" s="156"/>
      <c r="D315" s="68"/>
      <c r="E315" s="77"/>
      <c r="F315" s="68"/>
      <c r="G315" s="68"/>
      <c r="H315" s="68"/>
      <c r="I315" s="77"/>
      <c r="J315" s="156"/>
      <c r="K315" s="156"/>
      <c r="L315" s="156"/>
      <c r="M315" s="156"/>
      <c r="N315" s="156"/>
      <c r="O315" s="156"/>
      <c r="P315" s="47">
        <v>3</v>
      </c>
      <c r="Q315" s="145"/>
      <c r="R315" s="75"/>
      <c r="S315" s="75"/>
      <c r="T315" s="140"/>
    </row>
    <row r="316" spans="1:20">
      <c r="A316" s="57">
        <v>43920</v>
      </c>
      <c r="B316" s="25">
        <v>1663</v>
      </c>
      <c r="C316" s="21">
        <v>0.45</v>
      </c>
      <c r="D316" s="24">
        <v>1</v>
      </c>
      <c r="E316" s="24">
        <v>7.2</v>
      </c>
      <c r="F316" s="25">
        <v>1</v>
      </c>
      <c r="G316" s="25">
        <v>3</v>
      </c>
      <c r="H316" s="25">
        <v>1</v>
      </c>
      <c r="I316" s="21">
        <v>3.9</v>
      </c>
      <c r="J316" s="21">
        <v>7.0000000000000007E-2</v>
      </c>
      <c r="K316" s="21">
        <v>1.66</v>
      </c>
      <c r="L316" s="21">
        <v>6.49</v>
      </c>
      <c r="M316" s="21">
        <v>1.66</v>
      </c>
      <c r="N316" s="21">
        <v>0.12</v>
      </c>
      <c r="O316" s="21">
        <v>4.99</v>
      </c>
      <c r="P316" s="47">
        <v>14</v>
      </c>
      <c r="Q316" s="145">
        <v>0.375</v>
      </c>
      <c r="R316" s="75">
        <v>43929</v>
      </c>
      <c r="S316" s="75">
        <v>43929</v>
      </c>
      <c r="T316" s="140"/>
    </row>
    <row r="317" spans="1:20">
      <c r="A317" s="57">
        <v>43921</v>
      </c>
      <c r="B317" s="25">
        <v>1329</v>
      </c>
      <c r="C317" s="156"/>
      <c r="D317" s="68"/>
      <c r="E317" s="77"/>
      <c r="F317" s="68"/>
      <c r="G317" s="68"/>
      <c r="H317" s="68"/>
      <c r="I317" s="77"/>
      <c r="J317" s="156"/>
      <c r="K317" s="156"/>
      <c r="L317" s="156"/>
      <c r="M317" s="156"/>
      <c r="N317" s="156"/>
      <c r="O317" s="156"/>
      <c r="P317" s="47">
        <v>3</v>
      </c>
      <c r="Q317" s="145"/>
      <c r="R317" s="75"/>
      <c r="S317" s="75"/>
      <c r="T317" s="140"/>
    </row>
    <row r="318" spans="1:20">
      <c r="A318" s="57">
        <v>43922</v>
      </c>
      <c r="B318" s="25">
        <v>1424</v>
      </c>
      <c r="C318" s="156"/>
      <c r="D318" s="68"/>
      <c r="E318" s="77"/>
      <c r="F318" s="68"/>
      <c r="G318" s="68"/>
      <c r="H318" s="68"/>
      <c r="I318" s="77"/>
      <c r="J318" s="156"/>
      <c r="K318" s="156"/>
      <c r="L318" s="156"/>
      <c r="M318" s="156"/>
      <c r="N318" s="156"/>
      <c r="O318" s="156"/>
      <c r="P318" s="47">
        <v>0</v>
      </c>
      <c r="Q318" s="145"/>
      <c r="R318" s="75"/>
      <c r="S318" s="75"/>
      <c r="T318" s="140"/>
    </row>
    <row r="319" spans="1:20">
      <c r="A319" s="57">
        <v>43923</v>
      </c>
      <c r="B319" s="25">
        <v>1460</v>
      </c>
      <c r="C319" s="156"/>
      <c r="D319" s="68"/>
      <c r="E319" s="77"/>
      <c r="F319" s="68"/>
      <c r="G319" s="68"/>
      <c r="H319" s="68"/>
      <c r="I319" s="77"/>
      <c r="J319" s="156"/>
      <c r="K319" s="156"/>
      <c r="L319" s="156"/>
      <c r="M319" s="156"/>
      <c r="N319" s="156"/>
      <c r="O319" s="156"/>
      <c r="P319" s="47">
        <v>0</v>
      </c>
      <c r="Q319" s="145"/>
      <c r="R319" s="75"/>
      <c r="S319" s="75"/>
      <c r="T319" s="140"/>
    </row>
    <row r="320" spans="1:20">
      <c r="A320" s="57">
        <v>43924</v>
      </c>
      <c r="B320" s="25">
        <v>1278</v>
      </c>
      <c r="C320" s="156"/>
      <c r="D320" s="68"/>
      <c r="E320" s="77"/>
      <c r="F320" s="68"/>
      <c r="G320" s="68"/>
      <c r="H320" s="68"/>
      <c r="I320" s="77"/>
      <c r="J320" s="156"/>
      <c r="K320" s="156"/>
      <c r="L320" s="156"/>
      <c r="M320" s="156"/>
      <c r="N320" s="156"/>
      <c r="O320" s="156"/>
      <c r="P320" s="47">
        <v>0</v>
      </c>
      <c r="Q320" s="145"/>
      <c r="R320" s="75"/>
      <c r="S320" s="75"/>
      <c r="T320" s="140"/>
    </row>
    <row r="321" spans="1:20" ht="14.45" customHeight="1">
      <c r="A321" s="57">
        <v>43925</v>
      </c>
      <c r="B321" s="25">
        <v>1492</v>
      </c>
      <c r="C321" s="156"/>
      <c r="D321" s="68"/>
      <c r="E321" s="77"/>
      <c r="F321" s="68"/>
      <c r="G321" s="68"/>
      <c r="H321" s="68"/>
      <c r="I321" s="77"/>
      <c r="J321" s="156"/>
      <c r="K321" s="156"/>
      <c r="L321" s="156"/>
      <c r="M321" s="156"/>
      <c r="N321" s="156"/>
      <c r="O321" s="156"/>
      <c r="P321" s="47">
        <v>0</v>
      </c>
      <c r="Q321" s="145"/>
      <c r="R321" s="75"/>
      <c r="S321" s="75"/>
      <c r="T321" s="140"/>
    </row>
    <row r="322" spans="1:20" ht="14.45" customHeight="1">
      <c r="A322" s="57">
        <v>43926</v>
      </c>
      <c r="B322" s="25">
        <v>1257</v>
      </c>
      <c r="C322" s="156"/>
      <c r="D322" s="68"/>
      <c r="E322" s="77"/>
      <c r="F322" s="68"/>
      <c r="G322" s="68"/>
      <c r="H322" s="68"/>
      <c r="I322" s="77"/>
      <c r="J322" s="156"/>
      <c r="K322" s="156"/>
      <c r="L322" s="156"/>
      <c r="M322" s="156"/>
      <c r="N322" s="156"/>
      <c r="O322" s="156"/>
      <c r="P322" s="47">
        <v>2</v>
      </c>
      <c r="Q322" s="145"/>
      <c r="R322" s="75"/>
      <c r="S322" s="75"/>
      <c r="T322" s="140"/>
    </row>
    <row r="323" spans="1:20" ht="14.45" customHeight="1">
      <c r="A323" s="57">
        <v>43927</v>
      </c>
      <c r="B323" s="25">
        <v>1374</v>
      </c>
      <c r="C323" s="156"/>
      <c r="D323" s="68"/>
      <c r="E323" s="77"/>
      <c r="F323" s="68"/>
      <c r="G323" s="68"/>
      <c r="H323" s="68"/>
      <c r="I323" s="77"/>
      <c r="J323" s="156"/>
      <c r="K323" s="156"/>
      <c r="L323" s="156"/>
      <c r="M323" s="156"/>
      <c r="N323" s="156"/>
      <c r="O323" s="156"/>
      <c r="P323" s="47">
        <v>0</v>
      </c>
      <c r="Q323" s="145"/>
      <c r="R323" s="75"/>
      <c r="S323" s="75"/>
      <c r="T323" s="140"/>
    </row>
    <row r="324" spans="1:20" ht="14.45" customHeight="1">
      <c r="A324" s="57">
        <v>43928</v>
      </c>
      <c r="B324" s="25">
        <v>1383</v>
      </c>
      <c r="C324" s="156"/>
      <c r="D324" s="68"/>
      <c r="E324" s="77"/>
      <c r="F324" s="68"/>
      <c r="G324" s="68"/>
      <c r="H324" s="68"/>
      <c r="I324" s="77"/>
      <c r="J324" s="156"/>
      <c r="K324" s="156"/>
      <c r="L324" s="156"/>
      <c r="M324" s="156"/>
      <c r="N324" s="156"/>
      <c r="O324" s="156"/>
      <c r="P324" s="47">
        <v>0</v>
      </c>
      <c r="Q324" s="145"/>
      <c r="R324" s="75"/>
      <c r="S324" s="75"/>
      <c r="T324" s="140"/>
    </row>
    <row r="325" spans="1:20" ht="14.45" customHeight="1">
      <c r="A325" s="57">
        <v>43929</v>
      </c>
      <c r="B325" s="25">
        <v>1204</v>
      </c>
      <c r="C325" s="156"/>
      <c r="D325" s="68"/>
      <c r="E325" s="77"/>
      <c r="F325" s="68"/>
      <c r="G325" s="68"/>
      <c r="H325" s="68"/>
      <c r="I325" s="77"/>
      <c r="J325" s="156"/>
      <c r="K325" s="156"/>
      <c r="L325" s="156"/>
      <c r="M325" s="156"/>
      <c r="N325" s="156"/>
      <c r="O325" s="156"/>
      <c r="P325" s="47">
        <v>22</v>
      </c>
      <c r="Q325" s="146"/>
      <c r="R325" s="75"/>
      <c r="S325" s="75"/>
      <c r="T325" s="140"/>
    </row>
    <row r="326" spans="1:20" ht="14.45" customHeight="1">
      <c r="A326" s="57">
        <v>43930</v>
      </c>
      <c r="B326" s="25">
        <v>1527</v>
      </c>
      <c r="C326" s="156"/>
      <c r="D326" s="68"/>
      <c r="E326" s="77"/>
      <c r="F326" s="68"/>
      <c r="G326" s="68"/>
      <c r="H326" s="68"/>
      <c r="I326" s="77"/>
      <c r="J326" s="156"/>
      <c r="K326" s="156"/>
      <c r="L326" s="156"/>
      <c r="M326" s="156"/>
      <c r="N326" s="156"/>
      <c r="O326" s="156"/>
      <c r="P326" s="47">
        <v>0</v>
      </c>
      <c r="Q326" s="145"/>
      <c r="R326" s="75"/>
      <c r="S326" s="75"/>
      <c r="T326" s="140"/>
    </row>
    <row r="327" spans="1:20" ht="15" customHeight="1">
      <c r="A327" s="57">
        <v>43931</v>
      </c>
      <c r="B327" s="25">
        <v>1533</v>
      </c>
      <c r="C327" s="156"/>
      <c r="D327" s="68"/>
      <c r="E327" s="77"/>
      <c r="F327" s="68"/>
      <c r="G327" s="68"/>
      <c r="H327" s="68"/>
      <c r="I327" s="77"/>
      <c r="J327" s="156"/>
      <c r="K327" s="156"/>
      <c r="L327" s="156"/>
      <c r="M327" s="156"/>
      <c r="N327" s="156"/>
      <c r="O327" s="156"/>
      <c r="P327" s="47">
        <v>21</v>
      </c>
      <c r="Q327" s="145"/>
      <c r="R327" s="75"/>
      <c r="S327" s="75"/>
      <c r="T327" s="140"/>
    </row>
    <row r="328" spans="1:20" ht="14.45" customHeight="1">
      <c r="A328" s="57">
        <v>43932</v>
      </c>
      <c r="B328" s="25">
        <v>1547</v>
      </c>
      <c r="C328" s="156"/>
      <c r="D328" s="68"/>
      <c r="E328" s="77"/>
      <c r="F328" s="68"/>
      <c r="G328" s="68"/>
      <c r="H328" s="68"/>
      <c r="I328" s="77"/>
      <c r="J328" s="156"/>
      <c r="K328" s="156"/>
      <c r="L328" s="156"/>
      <c r="M328" s="156"/>
      <c r="N328" s="156"/>
      <c r="O328" s="156"/>
      <c r="P328" s="47">
        <v>18</v>
      </c>
      <c r="Q328" s="145"/>
      <c r="R328" s="75"/>
      <c r="S328" s="75"/>
      <c r="T328" s="140"/>
    </row>
    <row r="329" spans="1:20" ht="14.45" customHeight="1">
      <c r="A329" s="57">
        <v>43933</v>
      </c>
      <c r="B329" s="25">
        <v>1980</v>
      </c>
      <c r="C329" s="156"/>
      <c r="D329" s="68"/>
      <c r="E329" s="77"/>
      <c r="F329" s="68"/>
      <c r="G329" s="68"/>
      <c r="H329" s="68"/>
      <c r="I329" s="77"/>
      <c r="J329" s="156"/>
      <c r="K329" s="156"/>
      <c r="L329" s="156"/>
      <c r="M329" s="156"/>
      <c r="N329" s="156"/>
      <c r="O329" s="156"/>
      <c r="P329" s="47">
        <v>0</v>
      </c>
      <c r="Q329" s="145"/>
      <c r="R329" s="75"/>
      <c r="S329" s="75"/>
      <c r="T329" s="140"/>
    </row>
    <row r="330" spans="1:20" ht="14.45" customHeight="1">
      <c r="A330" s="57">
        <v>43934</v>
      </c>
      <c r="B330" s="25">
        <v>1361</v>
      </c>
      <c r="C330" s="21">
        <v>0.43</v>
      </c>
      <c r="D330" s="24">
        <v>1</v>
      </c>
      <c r="E330" s="24">
        <v>7.3</v>
      </c>
      <c r="F330" s="25">
        <v>1</v>
      </c>
      <c r="G330" s="25">
        <v>4</v>
      </c>
      <c r="H330" s="25">
        <v>1</v>
      </c>
      <c r="I330" s="21">
        <v>4</v>
      </c>
      <c r="J330" s="21">
        <v>0.14000000000000001</v>
      </c>
      <c r="K330" s="21">
        <v>1.36</v>
      </c>
      <c r="L330" s="21">
        <v>5.44</v>
      </c>
      <c r="M330" s="21">
        <v>1.36</v>
      </c>
      <c r="N330" s="21">
        <v>0.19</v>
      </c>
      <c r="O330" s="21">
        <v>5.44</v>
      </c>
      <c r="P330" s="47">
        <v>14</v>
      </c>
      <c r="Q330" s="145">
        <v>0.36458333333333331</v>
      </c>
      <c r="R330" s="75">
        <v>43945</v>
      </c>
      <c r="S330" s="75">
        <v>43945</v>
      </c>
      <c r="T330" s="140"/>
    </row>
    <row r="331" spans="1:20" ht="14.45" customHeight="1">
      <c r="A331" s="57">
        <v>43935</v>
      </c>
      <c r="B331" s="25">
        <v>1201</v>
      </c>
      <c r="C331" s="156"/>
      <c r="D331" s="68"/>
      <c r="E331" s="77"/>
      <c r="F331" s="68"/>
      <c r="G331" s="68"/>
      <c r="H331" s="68"/>
      <c r="I331" s="77"/>
      <c r="J331" s="156"/>
      <c r="K331" s="156"/>
      <c r="L331" s="156"/>
      <c r="M331" s="156"/>
      <c r="N331" s="156"/>
      <c r="O331" s="156"/>
      <c r="P331" s="47">
        <v>0</v>
      </c>
      <c r="Q331" s="145"/>
      <c r="R331" s="75"/>
      <c r="S331" s="75"/>
      <c r="T331" s="140"/>
    </row>
    <row r="332" spans="1:20" ht="14.45" customHeight="1">
      <c r="A332" s="57">
        <v>43936</v>
      </c>
      <c r="B332" s="25">
        <v>1819</v>
      </c>
      <c r="C332" s="156"/>
      <c r="D332" s="68"/>
      <c r="E332" s="77"/>
      <c r="F332" s="68"/>
      <c r="G332" s="68"/>
      <c r="H332" s="68"/>
      <c r="I332" s="77"/>
      <c r="J332" s="156"/>
      <c r="K332" s="156"/>
      <c r="L332" s="156"/>
      <c r="M332" s="156"/>
      <c r="N332" s="156"/>
      <c r="O332" s="156"/>
      <c r="P332" s="47">
        <v>0</v>
      </c>
      <c r="Q332" s="145"/>
      <c r="R332" s="75"/>
      <c r="S332" s="75"/>
      <c r="T332" s="140"/>
    </row>
    <row r="333" spans="1:20" ht="14.45" customHeight="1">
      <c r="A333" s="57">
        <v>43937</v>
      </c>
      <c r="B333" s="25">
        <v>1155</v>
      </c>
      <c r="C333" s="156"/>
      <c r="D333" s="68"/>
      <c r="E333" s="77"/>
      <c r="F333" s="68"/>
      <c r="G333" s="68"/>
      <c r="H333" s="68"/>
      <c r="I333" s="77"/>
      <c r="J333" s="156"/>
      <c r="K333" s="156"/>
      <c r="L333" s="156"/>
      <c r="M333" s="156"/>
      <c r="N333" s="156"/>
      <c r="O333" s="156"/>
      <c r="P333" s="47">
        <v>0</v>
      </c>
      <c r="Q333" s="145"/>
      <c r="R333" s="75"/>
      <c r="S333" s="75"/>
      <c r="T333" s="140"/>
    </row>
    <row r="334" spans="1:20">
      <c r="A334" s="57">
        <v>43938</v>
      </c>
      <c r="B334" s="25">
        <v>1516</v>
      </c>
      <c r="C334" s="156"/>
      <c r="D334" s="68"/>
      <c r="E334" s="77"/>
      <c r="F334" s="68"/>
      <c r="G334" s="68"/>
      <c r="H334" s="68"/>
      <c r="I334" s="77"/>
      <c r="J334" s="156"/>
      <c r="K334" s="156"/>
      <c r="L334" s="156"/>
      <c r="M334" s="156"/>
      <c r="N334" s="156"/>
      <c r="O334" s="156"/>
      <c r="P334" s="47">
        <v>0</v>
      </c>
      <c r="Q334" s="145"/>
      <c r="R334" s="75"/>
      <c r="S334" s="75"/>
      <c r="T334" s="140"/>
    </row>
    <row r="335" spans="1:20" ht="14.45" customHeight="1">
      <c r="A335" s="57">
        <v>43939</v>
      </c>
      <c r="B335" s="25">
        <v>1379</v>
      </c>
      <c r="C335" s="156"/>
      <c r="D335" s="68"/>
      <c r="E335" s="77"/>
      <c r="F335" s="68"/>
      <c r="G335" s="68"/>
      <c r="H335" s="68"/>
      <c r="I335" s="77"/>
      <c r="J335" s="156"/>
      <c r="K335" s="156"/>
      <c r="L335" s="156"/>
      <c r="M335" s="156"/>
      <c r="N335" s="156"/>
      <c r="O335" s="156"/>
      <c r="P335" s="47">
        <v>0</v>
      </c>
      <c r="Q335" s="145"/>
      <c r="R335" s="75"/>
      <c r="S335" s="75"/>
      <c r="T335" s="140"/>
    </row>
    <row r="336" spans="1:20" ht="14.45" customHeight="1">
      <c r="A336" s="57">
        <v>43940</v>
      </c>
      <c r="B336" s="25">
        <v>1156</v>
      </c>
      <c r="C336" s="156"/>
      <c r="D336" s="68"/>
      <c r="E336" s="77"/>
      <c r="F336" s="68"/>
      <c r="G336" s="68"/>
      <c r="H336" s="68"/>
      <c r="I336" s="77"/>
      <c r="J336" s="156"/>
      <c r="K336" s="156"/>
      <c r="L336" s="156"/>
      <c r="M336" s="156"/>
      <c r="N336" s="156"/>
      <c r="O336" s="156"/>
      <c r="P336" s="47">
        <v>0</v>
      </c>
      <c r="Q336" s="145"/>
      <c r="R336" s="75"/>
      <c r="S336" s="75"/>
      <c r="T336" s="140"/>
    </row>
    <row r="337" spans="1:20" ht="14.45" customHeight="1">
      <c r="A337" s="57">
        <v>43941</v>
      </c>
      <c r="B337" s="25">
        <v>1318</v>
      </c>
      <c r="C337" s="156"/>
      <c r="D337" s="68"/>
      <c r="E337" s="77"/>
      <c r="F337" s="68"/>
      <c r="G337" s="68"/>
      <c r="H337" s="68"/>
      <c r="I337" s="77"/>
      <c r="J337" s="156"/>
      <c r="K337" s="156"/>
      <c r="L337" s="156"/>
      <c r="M337" s="156"/>
      <c r="N337" s="156"/>
      <c r="O337" s="156"/>
      <c r="P337" s="47">
        <v>0</v>
      </c>
      <c r="Q337" s="145"/>
      <c r="R337" s="75"/>
      <c r="S337" s="75"/>
      <c r="T337" s="140"/>
    </row>
    <row r="338" spans="1:20" ht="14.45" customHeight="1">
      <c r="A338" s="57">
        <v>43942</v>
      </c>
      <c r="B338" s="25">
        <v>1314</v>
      </c>
      <c r="C338" s="156"/>
      <c r="D338" s="68"/>
      <c r="E338" s="77"/>
      <c r="F338" s="68"/>
      <c r="G338" s="68"/>
      <c r="H338" s="68"/>
      <c r="I338" s="77"/>
      <c r="J338" s="156"/>
      <c r="K338" s="156"/>
      <c r="L338" s="156"/>
      <c r="M338" s="156"/>
      <c r="N338" s="156"/>
      <c r="O338" s="156"/>
      <c r="P338" s="47">
        <v>0</v>
      </c>
      <c r="Q338" s="145"/>
      <c r="R338" s="75"/>
      <c r="S338" s="75"/>
      <c r="T338" s="140"/>
    </row>
    <row r="339" spans="1:20" ht="14.45" customHeight="1">
      <c r="A339" s="57">
        <v>43943</v>
      </c>
      <c r="B339" s="25">
        <v>943</v>
      </c>
      <c r="C339" s="156"/>
      <c r="D339" s="68"/>
      <c r="E339" s="77"/>
      <c r="F339" s="68"/>
      <c r="G339" s="68"/>
      <c r="H339" s="68"/>
      <c r="I339" s="77"/>
      <c r="J339" s="156"/>
      <c r="K339" s="156"/>
      <c r="L339" s="156"/>
      <c r="M339" s="156"/>
      <c r="N339" s="156"/>
      <c r="O339" s="156"/>
      <c r="P339" s="47">
        <v>0</v>
      </c>
      <c r="Q339" s="145"/>
      <c r="R339" s="75"/>
      <c r="S339" s="75"/>
      <c r="T339" s="140"/>
    </row>
    <row r="340" spans="1:20" ht="14.45" customHeight="1">
      <c r="A340" s="57">
        <v>43944</v>
      </c>
      <c r="B340" s="25">
        <v>1215</v>
      </c>
      <c r="C340" s="156"/>
      <c r="D340" s="68"/>
      <c r="E340" s="77"/>
      <c r="F340" s="68"/>
      <c r="G340" s="68"/>
      <c r="H340" s="68"/>
      <c r="I340" s="77"/>
      <c r="J340" s="156"/>
      <c r="K340" s="156"/>
      <c r="L340" s="156"/>
      <c r="M340" s="156"/>
      <c r="N340" s="156"/>
      <c r="O340" s="156"/>
      <c r="P340" s="47">
        <v>0</v>
      </c>
      <c r="Q340" s="145"/>
      <c r="R340" s="75"/>
      <c r="S340" s="75"/>
      <c r="T340" s="140"/>
    </row>
    <row r="341" spans="1:20">
      <c r="A341" s="57">
        <v>43945</v>
      </c>
      <c r="B341" s="25">
        <v>1380</v>
      </c>
      <c r="C341" s="156"/>
      <c r="D341" s="68"/>
      <c r="E341" s="77"/>
      <c r="F341" s="68"/>
      <c r="G341" s="68"/>
      <c r="H341" s="68"/>
      <c r="I341" s="77"/>
      <c r="J341" s="156"/>
      <c r="K341" s="156"/>
      <c r="L341" s="156"/>
      <c r="M341" s="156"/>
      <c r="N341" s="156"/>
      <c r="O341" s="156"/>
      <c r="P341" s="47">
        <v>0</v>
      </c>
      <c r="Q341" s="145"/>
      <c r="R341" s="75"/>
      <c r="S341" s="75"/>
      <c r="T341" s="140"/>
    </row>
    <row r="342" spans="1:20" ht="14.45" customHeight="1">
      <c r="A342" s="57">
        <v>43946</v>
      </c>
      <c r="B342" s="25">
        <v>958</v>
      </c>
      <c r="C342" s="156"/>
      <c r="D342" s="68"/>
      <c r="E342" s="77"/>
      <c r="F342" s="68"/>
      <c r="G342" s="68"/>
      <c r="H342" s="68"/>
      <c r="I342" s="77"/>
      <c r="J342" s="156"/>
      <c r="K342" s="156"/>
      <c r="L342" s="156"/>
      <c r="M342" s="156"/>
      <c r="N342" s="156"/>
      <c r="O342" s="156"/>
      <c r="P342" s="47">
        <v>0</v>
      </c>
      <c r="Q342" s="145"/>
      <c r="R342" s="75"/>
      <c r="S342" s="75"/>
      <c r="T342" s="140"/>
    </row>
    <row r="343" spans="1:20" ht="14.45" customHeight="1">
      <c r="A343" s="57">
        <v>43947</v>
      </c>
      <c r="B343" s="25">
        <v>1455</v>
      </c>
      <c r="C343" s="156"/>
      <c r="D343" s="68"/>
      <c r="E343" s="77"/>
      <c r="F343" s="68"/>
      <c r="G343" s="68"/>
      <c r="H343" s="68"/>
      <c r="I343" s="77"/>
      <c r="J343" s="156"/>
      <c r="K343" s="156"/>
      <c r="L343" s="156"/>
      <c r="M343" s="156"/>
      <c r="N343" s="156"/>
      <c r="O343" s="156"/>
      <c r="P343" s="47">
        <v>0</v>
      </c>
      <c r="Q343" s="145"/>
      <c r="R343" s="75"/>
      <c r="S343" s="75"/>
      <c r="T343" s="140"/>
    </row>
    <row r="344" spans="1:20" ht="14.45" customHeight="1">
      <c r="A344" s="57">
        <v>43948</v>
      </c>
      <c r="B344" s="25">
        <v>1278</v>
      </c>
      <c r="C344" s="21">
        <v>0.44</v>
      </c>
      <c r="D344" s="24">
        <v>1</v>
      </c>
      <c r="E344" s="24">
        <v>7.4</v>
      </c>
      <c r="F344" s="25">
        <v>2</v>
      </c>
      <c r="G344" s="25">
        <v>6</v>
      </c>
      <c r="H344" s="25">
        <v>2</v>
      </c>
      <c r="I344" s="21">
        <v>3.4</v>
      </c>
      <c r="J344" s="21">
        <v>0.15</v>
      </c>
      <c r="K344" s="21">
        <v>2.56</v>
      </c>
      <c r="L344" s="21">
        <v>4.3499999999999996</v>
      </c>
      <c r="M344" s="21">
        <v>1.28</v>
      </c>
      <c r="N344" s="21">
        <v>0.19</v>
      </c>
      <c r="O344" s="21">
        <v>7.67</v>
      </c>
      <c r="P344" s="47">
        <v>0</v>
      </c>
      <c r="Q344" s="145">
        <v>0.41666666666666669</v>
      </c>
      <c r="R344" s="75">
        <v>43962</v>
      </c>
      <c r="S344" s="75">
        <v>43962</v>
      </c>
      <c r="T344" s="140"/>
    </row>
    <row r="345" spans="1:20" ht="14.45" customHeight="1">
      <c r="A345" s="57">
        <v>43949</v>
      </c>
      <c r="B345" s="25">
        <v>1207</v>
      </c>
      <c r="C345" s="156"/>
      <c r="D345" s="68"/>
      <c r="E345" s="77"/>
      <c r="F345" s="68"/>
      <c r="G345" s="68"/>
      <c r="H345" s="68"/>
      <c r="I345" s="77"/>
      <c r="J345" s="156"/>
      <c r="K345" s="156"/>
      <c r="L345" s="156"/>
      <c r="M345" s="156"/>
      <c r="N345" s="156"/>
      <c r="O345" s="156"/>
      <c r="P345" s="47">
        <v>7</v>
      </c>
      <c r="Q345" s="145"/>
      <c r="R345" s="75"/>
      <c r="S345" s="75"/>
      <c r="T345" s="140"/>
    </row>
    <row r="346" spans="1:20" ht="14.45" customHeight="1">
      <c r="A346" s="57">
        <v>43950</v>
      </c>
      <c r="B346" s="25">
        <v>1239</v>
      </c>
      <c r="C346" s="156"/>
      <c r="D346" s="68"/>
      <c r="E346" s="77"/>
      <c r="F346" s="68"/>
      <c r="G346" s="68"/>
      <c r="H346" s="68"/>
      <c r="I346" s="77"/>
      <c r="J346" s="156"/>
      <c r="K346" s="156"/>
      <c r="L346" s="156"/>
      <c r="M346" s="156"/>
      <c r="N346" s="156"/>
      <c r="O346" s="156"/>
      <c r="P346" s="47">
        <v>3</v>
      </c>
      <c r="Q346" s="145"/>
      <c r="R346" s="75"/>
      <c r="S346" s="75"/>
      <c r="T346" s="140"/>
    </row>
    <row r="347" spans="1:20" ht="14.45" customHeight="1">
      <c r="A347" s="57">
        <v>43951</v>
      </c>
      <c r="B347" s="25">
        <v>1033</v>
      </c>
      <c r="C347" s="156"/>
      <c r="D347" s="68"/>
      <c r="E347" s="77"/>
      <c r="F347" s="68"/>
      <c r="G347" s="68"/>
      <c r="H347" s="68"/>
      <c r="I347" s="77"/>
      <c r="J347" s="156"/>
      <c r="K347" s="156"/>
      <c r="L347" s="156"/>
      <c r="M347" s="156"/>
      <c r="N347" s="156"/>
      <c r="O347" s="156"/>
      <c r="P347" s="47">
        <v>0</v>
      </c>
      <c r="Q347" s="145"/>
      <c r="R347" s="75"/>
      <c r="S347" s="75"/>
      <c r="T347" s="140"/>
    </row>
    <row r="348" spans="1:20">
      <c r="A348" s="57">
        <v>43952</v>
      </c>
      <c r="B348" s="108">
        <v>1321</v>
      </c>
      <c r="C348" s="156"/>
      <c r="D348" s="68"/>
      <c r="E348" s="77"/>
      <c r="F348" s="68"/>
      <c r="G348" s="68"/>
      <c r="H348" s="68"/>
      <c r="I348" s="77"/>
      <c r="J348" s="156"/>
      <c r="K348" s="156"/>
      <c r="L348" s="156"/>
      <c r="M348" s="156"/>
      <c r="N348" s="156"/>
      <c r="O348" s="156"/>
      <c r="P348" s="47">
        <v>0</v>
      </c>
      <c r="Q348" s="145"/>
      <c r="R348" s="75"/>
      <c r="S348" s="75"/>
      <c r="T348" s="140"/>
    </row>
    <row r="349" spans="1:20" ht="14.45" customHeight="1">
      <c r="A349" s="57">
        <v>43953</v>
      </c>
      <c r="B349" s="108">
        <v>1488</v>
      </c>
      <c r="C349" s="156"/>
      <c r="D349" s="68"/>
      <c r="E349" s="77"/>
      <c r="F349" s="68"/>
      <c r="G349" s="68"/>
      <c r="H349" s="68"/>
      <c r="I349" s="77"/>
      <c r="J349" s="156"/>
      <c r="K349" s="156"/>
      <c r="L349" s="156"/>
      <c r="M349" s="156"/>
      <c r="N349" s="156"/>
      <c r="O349" s="156"/>
      <c r="P349" s="47">
        <v>0</v>
      </c>
      <c r="Q349" s="145"/>
      <c r="R349" s="75"/>
      <c r="S349" s="75"/>
      <c r="T349" s="140"/>
    </row>
    <row r="350" spans="1:20" ht="14.45" customHeight="1">
      <c r="A350" s="57">
        <v>43954</v>
      </c>
      <c r="B350" s="108">
        <v>691</v>
      </c>
      <c r="C350" s="156"/>
      <c r="D350" s="68"/>
      <c r="E350" s="77"/>
      <c r="F350" s="68"/>
      <c r="G350" s="68"/>
      <c r="H350" s="68"/>
      <c r="I350" s="77"/>
      <c r="J350" s="156"/>
      <c r="K350" s="156"/>
      <c r="L350" s="156"/>
      <c r="M350" s="156"/>
      <c r="N350" s="156"/>
      <c r="O350" s="156"/>
      <c r="P350" s="47">
        <v>0</v>
      </c>
      <c r="Q350" s="145"/>
      <c r="R350" s="75"/>
      <c r="S350" s="75"/>
      <c r="T350" s="140"/>
    </row>
    <row r="351" spans="1:20" ht="14.45" customHeight="1">
      <c r="A351" s="57">
        <v>43955</v>
      </c>
      <c r="B351" s="108">
        <v>1509</v>
      </c>
      <c r="C351" s="156"/>
      <c r="D351" s="68"/>
      <c r="E351" s="77"/>
      <c r="F351" s="68"/>
      <c r="G351" s="68"/>
      <c r="H351" s="68"/>
      <c r="I351" s="77"/>
      <c r="J351" s="156"/>
      <c r="K351" s="156"/>
      <c r="L351" s="156"/>
      <c r="M351" s="156"/>
      <c r="N351" s="156"/>
      <c r="O351" s="156"/>
      <c r="P351" s="47">
        <v>0</v>
      </c>
      <c r="Q351" s="145"/>
      <c r="R351" s="75"/>
      <c r="S351" s="75"/>
      <c r="T351" s="140"/>
    </row>
    <row r="352" spans="1:20" ht="14.45" customHeight="1">
      <c r="A352" s="57">
        <v>43956</v>
      </c>
      <c r="B352" s="108">
        <v>1285</v>
      </c>
      <c r="C352" s="156"/>
      <c r="D352" s="68"/>
      <c r="E352" s="77"/>
      <c r="F352" s="68"/>
      <c r="G352" s="68"/>
      <c r="H352" s="68"/>
      <c r="I352" s="77"/>
      <c r="J352" s="156"/>
      <c r="K352" s="156"/>
      <c r="L352" s="156"/>
      <c r="M352" s="156"/>
      <c r="N352" s="156"/>
      <c r="O352" s="156"/>
      <c r="P352" s="47">
        <v>0</v>
      </c>
      <c r="Q352" s="145"/>
      <c r="R352" s="75"/>
      <c r="S352" s="75"/>
      <c r="T352" s="140"/>
    </row>
    <row r="353" spans="1:20" ht="14.45" customHeight="1">
      <c r="A353" s="57">
        <v>43957</v>
      </c>
      <c r="B353" s="108">
        <v>951</v>
      </c>
      <c r="C353" s="156"/>
      <c r="D353" s="68"/>
      <c r="E353" s="77"/>
      <c r="F353" s="68"/>
      <c r="G353" s="68"/>
      <c r="H353" s="68"/>
      <c r="I353" s="77"/>
      <c r="J353" s="156"/>
      <c r="K353" s="156"/>
      <c r="L353" s="156"/>
      <c r="M353" s="156"/>
      <c r="N353" s="156"/>
      <c r="O353" s="156"/>
      <c r="P353" s="47">
        <v>5</v>
      </c>
      <c r="Q353" s="145"/>
      <c r="R353" s="75"/>
      <c r="S353" s="75"/>
      <c r="T353" s="140"/>
    </row>
    <row r="354" spans="1:20" ht="14.45" customHeight="1">
      <c r="A354" s="57">
        <v>43958</v>
      </c>
      <c r="B354" s="108">
        <v>1649</v>
      </c>
      <c r="C354" s="156"/>
      <c r="D354" s="68"/>
      <c r="E354" s="77"/>
      <c r="F354" s="68"/>
      <c r="G354" s="68"/>
      <c r="H354" s="68"/>
      <c r="I354" s="77"/>
      <c r="J354" s="156"/>
      <c r="K354" s="156"/>
      <c r="L354" s="156"/>
      <c r="M354" s="156"/>
      <c r="N354" s="156"/>
      <c r="O354" s="156"/>
      <c r="P354" s="47">
        <v>3</v>
      </c>
      <c r="Q354" s="145"/>
      <c r="R354" s="75"/>
      <c r="S354" s="75"/>
      <c r="T354" s="140"/>
    </row>
    <row r="355" spans="1:20">
      <c r="A355" s="57">
        <v>43959</v>
      </c>
      <c r="B355" s="108">
        <v>1254</v>
      </c>
      <c r="C355" s="156"/>
      <c r="D355" s="68"/>
      <c r="E355" s="77"/>
      <c r="F355" s="68"/>
      <c r="G355" s="68"/>
      <c r="H355" s="68"/>
      <c r="I355" s="77"/>
      <c r="J355" s="156"/>
      <c r="K355" s="156"/>
      <c r="L355" s="156"/>
      <c r="M355" s="156"/>
      <c r="N355" s="156"/>
      <c r="O355" s="156"/>
      <c r="P355" s="47">
        <v>0</v>
      </c>
      <c r="Q355" s="145"/>
      <c r="R355" s="75"/>
      <c r="S355" s="75"/>
      <c r="T355" s="140"/>
    </row>
    <row r="356" spans="1:20" ht="14.45" customHeight="1">
      <c r="A356" s="57">
        <v>43960</v>
      </c>
      <c r="B356" s="108">
        <v>1105</v>
      </c>
      <c r="C356" s="156"/>
      <c r="D356" s="68"/>
      <c r="E356" s="77"/>
      <c r="F356" s="68"/>
      <c r="G356" s="68"/>
      <c r="H356" s="68"/>
      <c r="I356" s="77"/>
      <c r="J356" s="156"/>
      <c r="K356" s="156"/>
      <c r="L356" s="156"/>
      <c r="M356" s="156"/>
      <c r="N356" s="156"/>
      <c r="O356" s="156"/>
      <c r="P356" s="47">
        <v>0</v>
      </c>
      <c r="Q356" s="145"/>
      <c r="R356" s="75"/>
      <c r="S356" s="75"/>
      <c r="T356" s="140"/>
    </row>
    <row r="357" spans="1:20" ht="14.45" customHeight="1">
      <c r="A357" s="57">
        <v>43961</v>
      </c>
      <c r="B357" s="108">
        <v>976</v>
      </c>
      <c r="C357" s="156"/>
      <c r="D357" s="68"/>
      <c r="E357" s="77"/>
      <c r="F357" s="68"/>
      <c r="G357" s="68"/>
      <c r="H357" s="68"/>
      <c r="I357" s="77"/>
      <c r="J357" s="156"/>
      <c r="K357" s="156"/>
      <c r="L357" s="156"/>
      <c r="M357" s="156"/>
      <c r="N357" s="156"/>
      <c r="O357" s="156"/>
      <c r="P357" s="47">
        <v>5</v>
      </c>
      <c r="Q357" s="145"/>
      <c r="R357" s="75"/>
      <c r="S357" s="75"/>
      <c r="T357" s="140"/>
    </row>
    <row r="358" spans="1:20" ht="14.45" customHeight="1">
      <c r="A358" s="57">
        <v>43962</v>
      </c>
      <c r="B358" s="108">
        <v>1358</v>
      </c>
      <c r="C358" s="21">
        <v>0.28000000000000003</v>
      </c>
      <c r="D358" s="24">
        <v>1</v>
      </c>
      <c r="E358" s="24">
        <v>7.1</v>
      </c>
      <c r="F358" s="25">
        <v>3</v>
      </c>
      <c r="G358" s="25">
        <v>5</v>
      </c>
      <c r="H358" s="25">
        <v>2</v>
      </c>
      <c r="I358" s="21">
        <v>4.5999999999999996</v>
      </c>
      <c r="J358" s="21">
        <v>0.11</v>
      </c>
      <c r="K358" s="21">
        <v>2.72</v>
      </c>
      <c r="L358" s="21">
        <v>6.25</v>
      </c>
      <c r="M358" s="21">
        <v>1.36</v>
      </c>
      <c r="N358" s="21">
        <v>0.15</v>
      </c>
      <c r="O358" s="21">
        <v>6.79</v>
      </c>
      <c r="P358" s="47">
        <v>0</v>
      </c>
      <c r="Q358" s="145">
        <v>0.34375</v>
      </c>
      <c r="R358" s="75">
        <v>43970</v>
      </c>
      <c r="S358" s="75">
        <v>43971</v>
      </c>
      <c r="T358" s="140"/>
    </row>
    <row r="359" spans="1:20" ht="14.45" customHeight="1">
      <c r="A359" s="57">
        <v>43963</v>
      </c>
      <c r="B359" s="108">
        <v>1389</v>
      </c>
      <c r="C359" s="156"/>
      <c r="D359" s="68"/>
      <c r="E359" s="77"/>
      <c r="F359" s="68"/>
      <c r="G359" s="68"/>
      <c r="H359" s="68"/>
      <c r="I359" s="77"/>
      <c r="J359" s="156"/>
      <c r="K359" s="156"/>
      <c r="L359" s="156"/>
      <c r="M359" s="156"/>
      <c r="N359" s="156"/>
      <c r="O359" s="156"/>
      <c r="P359" s="47">
        <v>0</v>
      </c>
      <c r="Q359" s="145"/>
      <c r="R359" s="75"/>
      <c r="S359" s="75"/>
      <c r="T359" s="140"/>
    </row>
    <row r="360" spans="1:20" ht="14.45" customHeight="1">
      <c r="A360" s="57">
        <v>43964</v>
      </c>
      <c r="B360" s="108">
        <v>583</v>
      </c>
      <c r="C360" s="156"/>
      <c r="D360" s="68"/>
      <c r="E360" s="77"/>
      <c r="F360" s="68"/>
      <c r="G360" s="68"/>
      <c r="H360" s="68"/>
      <c r="I360" s="77"/>
      <c r="J360" s="156"/>
      <c r="K360" s="156"/>
      <c r="L360" s="156"/>
      <c r="M360" s="156"/>
      <c r="N360" s="156"/>
      <c r="O360" s="156"/>
      <c r="P360" s="47">
        <v>0</v>
      </c>
      <c r="Q360" s="145"/>
      <c r="R360" s="75"/>
      <c r="S360" s="75"/>
      <c r="T360" s="140"/>
    </row>
    <row r="361" spans="1:20" ht="14.45" customHeight="1">
      <c r="A361" s="57">
        <v>43965</v>
      </c>
      <c r="B361" s="108">
        <v>1195</v>
      </c>
      <c r="C361" s="156"/>
      <c r="D361" s="68"/>
      <c r="E361" s="77"/>
      <c r="F361" s="68"/>
      <c r="G361" s="68"/>
      <c r="H361" s="68"/>
      <c r="I361" s="77"/>
      <c r="J361" s="156"/>
      <c r="K361" s="156"/>
      <c r="L361" s="156"/>
      <c r="M361" s="156"/>
      <c r="N361" s="156"/>
      <c r="O361" s="156"/>
      <c r="P361" s="47">
        <v>0</v>
      </c>
      <c r="Q361" s="145"/>
      <c r="R361" s="75"/>
      <c r="S361" s="75"/>
      <c r="T361" s="140"/>
    </row>
    <row r="362" spans="1:20">
      <c r="A362" s="57">
        <v>43966</v>
      </c>
      <c r="B362" s="108">
        <v>1693</v>
      </c>
      <c r="C362" s="156"/>
      <c r="D362" s="68"/>
      <c r="E362" s="77"/>
      <c r="F362" s="68"/>
      <c r="G362" s="68"/>
      <c r="H362" s="68"/>
      <c r="I362" s="77"/>
      <c r="J362" s="156"/>
      <c r="K362" s="156"/>
      <c r="L362" s="156"/>
      <c r="M362" s="156"/>
      <c r="N362" s="156"/>
      <c r="O362" s="156"/>
      <c r="P362" s="47">
        <v>0</v>
      </c>
      <c r="Q362" s="145"/>
      <c r="R362" s="75"/>
      <c r="S362" s="75"/>
      <c r="T362" s="140"/>
    </row>
    <row r="363" spans="1:20" ht="14.45" customHeight="1">
      <c r="A363" s="57">
        <v>43967</v>
      </c>
      <c r="B363" s="108">
        <v>1266</v>
      </c>
      <c r="C363" s="156"/>
      <c r="D363" s="68"/>
      <c r="E363" s="77"/>
      <c r="F363" s="68"/>
      <c r="G363" s="68"/>
      <c r="H363" s="68"/>
      <c r="I363" s="77"/>
      <c r="J363" s="156"/>
      <c r="K363" s="156"/>
      <c r="L363" s="156"/>
      <c r="M363" s="156"/>
      <c r="N363" s="156"/>
      <c r="O363" s="156"/>
      <c r="P363" s="47">
        <v>8</v>
      </c>
      <c r="Q363" s="145"/>
      <c r="R363" s="75"/>
      <c r="S363" s="75"/>
      <c r="T363" s="140"/>
    </row>
    <row r="364" spans="1:20" ht="14.45" customHeight="1">
      <c r="A364" s="57">
        <v>43968</v>
      </c>
      <c r="B364" s="108">
        <v>675</v>
      </c>
      <c r="C364" s="156"/>
      <c r="D364" s="68"/>
      <c r="E364" s="77"/>
      <c r="F364" s="68"/>
      <c r="G364" s="68"/>
      <c r="H364" s="68"/>
      <c r="I364" s="77"/>
      <c r="J364" s="156"/>
      <c r="K364" s="156"/>
      <c r="L364" s="156"/>
      <c r="M364" s="156"/>
      <c r="N364" s="156"/>
      <c r="O364" s="156"/>
      <c r="P364" s="47">
        <v>17</v>
      </c>
      <c r="Q364" s="145"/>
      <c r="R364" s="75"/>
      <c r="S364" s="75"/>
      <c r="T364" s="140"/>
    </row>
    <row r="365" spans="1:20" ht="14.45" customHeight="1">
      <c r="A365" s="57">
        <v>43969</v>
      </c>
      <c r="B365" s="108">
        <v>1945</v>
      </c>
      <c r="C365" s="156"/>
      <c r="D365" s="68"/>
      <c r="E365" s="77"/>
      <c r="F365" s="68"/>
      <c r="G365" s="68"/>
      <c r="H365" s="68"/>
      <c r="I365" s="77"/>
      <c r="J365" s="156"/>
      <c r="K365" s="156"/>
      <c r="L365" s="156"/>
      <c r="M365" s="156"/>
      <c r="N365" s="156"/>
      <c r="O365" s="156"/>
      <c r="P365" s="47">
        <v>27</v>
      </c>
      <c r="Q365" s="145"/>
      <c r="R365" s="75"/>
      <c r="S365" s="75"/>
      <c r="T365" s="140"/>
    </row>
    <row r="366" spans="1:20" ht="14.45" customHeight="1">
      <c r="A366" s="57">
        <v>43970</v>
      </c>
      <c r="B366" s="108">
        <v>1606</v>
      </c>
      <c r="C366" s="156"/>
      <c r="D366" s="68"/>
      <c r="E366" s="77"/>
      <c r="F366" s="68"/>
      <c r="G366" s="68"/>
      <c r="H366" s="68"/>
      <c r="I366" s="77"/>
      <c r="J366" s="156"/>
      <c r="K366" s="156"/>
      <c r="L366" s="156"/>
      <c r="M366" s="156"/>
      <c r="N366" s="156"/>
      <c r="O366" s="156"/>
      <c r="P366" s="47">
        <v>1</v>
      </c>
      <c r="Q366" s="145"/>
      <c r="R366" s="75"/>
      <c r="S366" s="75"/>
      <c r="T366" s="140"/>
    </row>
    <row r="367" spans="1:20" ht="14.45" customHeight="1">
      <c r="A367" s="57">
        <v>43971</v>
      </c>
      <c r="B367" s="108">
        <v>1388</v>
      </c>
      <c r="C367" s="156"/>
      <c r="D367" s="68"/>
      <c r="E367" s="77"/>
      <c r="F367" s="68"/>
      <c r="G367" s="68"/>
      <c r="H367" s="68"/>
      <c r="I367" s="77"/>
      <c r="J367" s="156"/>
      <c r="K367" s="156"/>
      <c r="L367" s="156"/>
      <c r="M367" s="156"/>
      <c r="N367" s="156"/>
      <c r="O367" s="156"/>
      <c r="P367" s="47">
        <v>4</v>
      </c>
      <c r="Q367" s="145"/>
      <c r="R367" s="75"/>
      <c r="S367" s="75"/>
      <c r="T367" s="140"/>
    </row>
    <row r="368" spans="1:20" ht="14.45" customHeight="1">
      <c r="A368" s="57">
        <v>43972</v>
      </c>
      <c r="B368" s="108">
        <v>1403</v>
      </c>
      <c r="C368" s="156"/>
      <c r="D368" s="68"/>
      <c r="E368" s="77"/>
      <c r="F368" s="68"/>
      <c r="G368" s="68"/>
      <c r="H368" s="68"/>
      <c r="I368" s="77"/>
      <c r="J368" s="156"/>
      <c r="K368" s="156"/>
      <c r="L368" s="156"/>
      <c r="M368" s="156"/>
      <c r="N368" s="156"/>
      <c r="O368" s="156"/>
      <c r="P368" s="47">
        <v>0</v>
      </c>
      <c r="Q368" s="145"/>
      <c r="R368" s="75"/>
      <c r="S368" s="75"/>
      <c r="T368" s="140"/>
    </row>
    <row r="369" spans="1:20">
      <c r="A369" s="57">
        <v>43973</v>
      </c>
      <c r="B369" s="108">
        <v>1474</v>
      </c>
      <c r="C369" s="156"/>
      <c r="D369" s="68"/>
      <c r="E369" s="77"/>
      <c r="F369" s="68"/>
      <c r="G369" s="68"/>
      <c r="H369" s="68"/>
      <c r="I369" s="77"/>
      <c r="J369" s="156"/>
      <c r="K369" s="156"/>
      <c r="L369" s="156"/>
      <c r="M369" s="156"/>
      <c r="N369" s="156"/>
      <c r="O369" s="156"/>
      <c r="P369" s="47">
        <v>3</v>
      </c>
      <c r="Q369" s="145"/>
      <c r="R369" s="75"/>
      <c r="S369" s="75"/>
      <c r="T369" s="140"/>
    </row>
    <row r="370" spans="1:20" ht="14.45" customHeight="1">
      <c r="A370" s="57">
        <v>43974</v>
      </c>
      <c r="B370" s="108">
        <v>1414</v>
      </c>
      <c r="C370" s="156"/>
      <c r="D370" s="68"/>
      <c r="E370" s="77"/>
      <c r="F370" s="68"/>
      <c r="G370" s="68"/>
      <c r="H370" s="68"/>
      <c r="I370" s="77"/>
      <c r="J370" s="156"/>
      <c r="K370" s="156"/>
      <c r="L370" s="156"/>
      <c r="M370" s="156"/>
      <c r="N370" s="156"/>
      <c r="O370" s="156"/>
      <c r="P370" s="47">
        <v>0</v>
      </c>
      <c r="Q370" s="145"/>
      <c r="R370" s="75"/>
      <c r="S370" s="75"/>
      <c r="T370" s="140"/>
    </row>
    <row r="371" spans="1:20" ht="14.45" customHeight="1">
      <c r="A371" s="57">
        <v>43975</v>
      </c>
      <c r="B371" s="108">
        <v>1119</v>
      </c>
      <c r="C371" s="156"/>
      <c r="D371" s="68"/>
      <c r="E371" s="77"/>
      <c r="F371" s="68"/>
      <c r="G371" s="68"/>
      <c r="H371" s="68"/>
      <c r="I371" s="118"/>
      <c r="J371" s="119"/>
      <c r="K371" s="156"/>
      <c r="L371" s="156"/>
      <c r="M371" s="156"/>
      <c r="N371" s="156"/>
      <c r="O371" s="156"/>
      <c r="P371" s="47">
        <v>0</v>
      </c>
      <c r="Q371" s="145"/>
      <c r="R371" s="75"/>
      <c r="S371" s="75"/>
      <c r="T371" s="140"/>
    </row>
    <row r="372" spans="1:20" ht="14.45" customHeight="1">
      <c r="A372" s="57">
        <v>43976</v>
      </c>
      <c r="B372" s="108">
        <v>1318</v>
      </c>
      <c r="C372" s="21">
        <v>0.31</v>
      </c>
      <c r="D372" s="24">
        <v>1</v>
      </c>
      <c r="E372" s="24">
        <v>7.3</v>
      </c>
      <c r="F372" s="25">
        <v>1</v>
      </c>
      <c r="G372" s="25">
        <v>6</v>
      </c>
      <c r="H372" s="25">
        <v>2</v>
      </c>
      <c r="I372" s="21">
        <v>3.7</v>
      </c>
      <c r="J372" s="21">
        <v>0.1</v>
      </c>
      <c r="K372" s="21">
        <v>2.64</v>
      </c>
      <c r="L372" s="21">
        <v>4.88</v>
      </c>
      <c r="M372" s="21">
        <v>1.32</v>
      </c>
      <c r="N372" s="21">
        <v>0.13</v>
      </c>
      <c r="O372" s="21">
        <v>7.91</v>
      </c>
      <c r="P372" s="47">
        <v>0</v>
      </c>
      <c r="Q372" s="145">
        <v>0.34375</v>
      </c>
      <c r="R372" s="75">
        <v>43991</v>
      </c>
      <c r="S372" s="75">
        <v>43991</v>
      </c>
      <c r="T372" s="140"/>
    </row>
    <row r="373" spans="1:20" ht="14.45" customHeight="1">
      <c r="A373" s="57">
        <v>43977</v>
      </c>
      <c r="B373" s="25">
        <v>1481</v>
      </c>
      <c r="C373" s="156"/>
      <c r="D373" s="68"/>
      <c r="E373" s="77"/>
      <c r="F373" s="68"/>
      <c r="G373" s="68"/>
      <c r="H373" s="68"/>
      <c r="I373" s="118"/>
      <c r="J373" s="119"/>
      <c r="K373" s="156"/>
      <c r="L373" s="156"/>
      <c r="M373" s="156"/>
      <c r="N373" s="156"/>
      <c r="O373" s="156"/>
      <c r="P373" s="47">
        <v>0</v>
      </c>
      <c r="Q373" s="145"/>
      <c r="R373" s="75"/>
      <c r="S373" s="75"/>
      <c r="T373" s="140"/>
    </row>
    <row r="374" spans="1:20" ht="14.45" customHeight="1">
      <c r="A374" s="57">
        <v>43978</v>
      </c>
      <c r="B374" s="25">
        <v>1278</v>
      </c>
      <c r="C374" s="156"/>
      <c r="D374" s="68"/>
      <c r="E374" s="77"/>
      <c r="F374" s="68"/>
      <c r="G374" s="68"/>
      <c r="H374" s="68"/>
      <c r="I374" s="88"/>
      <c r="J374" s="102"/>
      <c r="K374" s="156"/>
      <c r="L374" s="156"/>
      <c r="M374" s="156"/>
      <c r="N374" s="156"/>
      <c r="O374" s="156"/>
      <c r="P374" s="47">
        <v>0</v>
      </c>
      <c r="Q374" s="145"/>
      <c r="R374" s="75"/>
      <c r="S374" s="75"/>
      <c r="T374" s="140"/>
    </row>
    <row r="375" spans="1:20" ht="14.45" customHeight="1">
      <c r="A375" s="57">
        <v>43979</v>
      </c>
      <c r="B375" s="25">
        <v>1062</v>
      </c>
      <c r="C375" s="156"/>
      <c r="D375" s="156"/>
      <c r="E375" s="77"/>
      <c r="F375" s="156"/>
      <c r="G375" s="156"/>
      <c r="H375" s="156"/>
      <c r="I375" s="156"/>
      <c r="J375" s="156"/>
      <c r="K375" s="156"/>
      <c r="L375" s="156"/>
      <c r="M375" s="156"/>
      <c r="N375" s="156"/>
      <c r="O375" s="156"/>
      <c r="P375" s="47">
        <v>0</v>
      </c>
      <c r="Q375" s="145"/>
      <c r="R375" s="75"/>
      <c r="S375" s="75"/>
      <c r="T375" s="140"/>
    </row>
    <row r="376" spans="1:20">
      <c r="A376" s="57">
        <v>43980</v>
      </c>
      <c r="B376" s="25">
        <v>1159</v>
      </c>
      <c r="C376" s="26"/>
      <c r="D376" s="26"/>
      <c r="E376" s="27"/>
      <c r="F376" s="26"/>
      <c r="G376" s="26"/>
      <c r="H376" s="26"/>
      <c r="I376" s="23"/>
      <c r="J376" s="26"/>
      <c r="K376" s="26"/>
      <c r="L376" s="26"/>
      <c r="M376" s="26"/>
      <c r="N376" s="26"/>
      <c r="O376" s="26"/>
      <c r="P376" s="47">
        <v>0</v>
      </c>
      <c r="Q376" s="145"/>
      <c r="R376" s="75"/>
      <c r="S376" s="75"/>
      <c r="T376" s="140"/>
    </row>
    <row r="377" spans="1:20">
      <c r="A377" s="57">
        <v>43981</v>
      </c>
      <c r="B377" s="25">
        <v>1448</v>
      </c>
      <c r="C377" s="26"/>
      <c r="D377" s="26"/>
      <c r="E377" s="27"/>
      <c r="F377" s="26"/>
      <c r="G377" s="26"/>
      <c r="H377" s="26"/>
      <c r="I377" s="23"/>
      <c r="J377" s="26"/>
      <c r="K377" s="26"/>
      <c r="L377" s="26"/>
      <c r="M377" s="26"/>
      <c r="N377" s="26"/>
      <c r="O377" s="26"/>
      <c r="P377" s="160">
        <v>6</v>
      </c>
      <c r="Q377" s="145"/>
      <c r="R377" s="75"/>
      <c r="S377" s="75"/>
      <c r="T377" s="140"/>
    </row>
    <row r="378" spans="1:20" ht="15" customHeight="1">
      <c r="A378" s="57">
        <v>43982</v>
      </c>
      <c r="B378" s="25">
        <v>1225</v>
      </c>
      <c r="C378" s="26"/>
      <c r="D378" s="26"/>
      <c r="E378" s="27"/>
      <c r="F378" s="26"/>
      <c r="G378" s="26"/>
      <c r="H378" s="26"/>
      <c r="I378" s="23"/>
      <c r="J378" s="26"/>
      <c r="K378" s="26"/>
      <c r="L378" s="26"/>
      <c r="M378" s="26"/>
      <c r="N378" s="26"/>
      <c r="O378" s="26"/>
      <c r="P378" s="160">
        <v>8</v>
      </c>
      <c r="Q378" s="145"/>
      <c r="R378" s="75"/>
      <c r="S378" s="75"/>
      <c r="T378" s="142"/>
    </row>
    <row r="379" spans="1:20" ht="15" customHeight="1">
      <c r="A379" s="57"/>
      <c r="B379" s="57"/>
      <c r="C379" s="26"/>
      <c r="D379" s="26"/>
      <c r="E379" s="27"/>
      <c r="F379" s="26"/>
      <c r="G379" s="26"/>
      <c r="H379" s="26"/>
      <c r="I379" s="23"/>
      <c r="J379" s="26"/>
      <c r="K379" s="26"/>
      <c r="L379" s="26"/>
      <c r="M379" s="26"/>
      <c r="N379" s="26"/>
      <c r="O379" s="26"/>
      <c r="P379" s="160"/>
      <c r="Q379" s="145"/>
      <c r="R379" s="75"/>
      <c r="S379" s="75"/>
    </row>
    <row r="380" spans="1:20" ht="15.75" customHeight="1" thickBot="1">
      <c r="A380" s="157"/>
      <c r="B380" s="158"/>
      <c r="C380" s="158"/>
      <c r="D380" s="158"/>
      <c r="E380" s="158"/>
      <c r="F380" s="158"/>
      <c r="G380" s="158"/>
      <c r="H380" s="158"/>
      <c r="I380" s="158"/>
      <c r="J380" s="158"/>
      <c r="K380" s="158"/>
      <c r="L380" s="158"/>
      <c r="M380" s="158"/>
      <c r="N380" s="158"/>
      <c r="O380" s="158"/>
      <c r="P380" s="159"/>
      <c r="Q380" s="148"/>
      <c r="R380" s="52"/>
      <c r="S380" s="52"/>
    </row>
    <row r="381" spans="1:20" ht="15" customHeight="1">
      <c r="A381" s="60" t="s">
        <v>20</v>
      </c>
      <c r="B381" s="67">
        <f>MIN(B12:B377)</f>
        <v>81</v>
      </c>
      <c r="C381" s="161">
        <f t="shared" ref="C381:P381" si="0">MIN(C12:C378)</f>
        <v>0.28000000000000003</v>
      </c>
      <c r="D381" s="161">
        <f t="shared" si="0"/>
        <v>1</v>
      </c>
      <c r="E381" s="161">
        <f t="shared" si="0"/>
        <v>7</v>
      </c>
      <c r="F381" s="161">
        <f t="shared" si="0"/>
        <v>1</v>
      </c>
      <c r="G381" s="161">
        <f t="shared" si="0"/>
        <v>3</v>
      </c>
      <c r="H381" s="161">
        <f t="shared" si="0"/>
        <v>1</v>
      </c>
      <c r="I381" s="161">
        <f t="shared" si="0"/>
        <v>2.91</v>
      </c>
      <c r="J381" s="161">
        <f t="shared" si="0"/>
        <v>0.06</v>
      </c>
      <c r="K381" s="161">
        <f t="shared" si="0"/>
        <v>0.93</v>
      </c>
      <c r="L381" s="161">
        <f t="shared" si="0"/>
        <v>3.59</v>
      </c>
      <c r="M381" s="161">
        <f t="shared" si="0"/>
        <v>0.74</v>
      </c>
      <c r="N381" s="161">
        <f t="shared" si="0"/>
        <v>0.11</v>
      </c>
      <c r="O381" s="161">
        <f t="shared" si="0"/>
        <v>2.23</v>
      </c>
      <c r="P381" s="161">
        <f t="shared" si="0"/>
        <v>0</v>
      </c>
    </row>
    <row r="382" spans="1:20" ht="15" customHeight="1">
      <c r="A382" s="61" t="s">
        <v>21</v>
      </c>
      <c r="B382" s="68">
        <f>AVERAGE(B12:B377)</f>
        <v>1368.4125683060108</v>
      </c>
      <c r="C382" s="162">
        <f t="shared" ref="C382:P382" si="1">AVERAGE(C12:C378)</f>
        <v>0.65296296296296308</v>
      </c>
      <c r="D382" s="162">
        <f t="shared" si="1"/>
        <v>1.0769230769230769</v>
      </c>
      <c r="E382" s="162">
        <f t="shared" si="1"/>
        <v>7.3018518518518523</v>
      </c>
      <c r="F382" s="162">
        <f t="shared" si="1"/>
        <v>2.0833333333333335</v>
      </c>
      <c r="G382" s="162">
        <f t="shared" si="1"/>
        <v>5.9629629629629628</v>
      </c>
      <c r="H382" s="162">
        <f t="shared" si="1"/>
        <v>2.0370370370370372</v>
      </c>
      <c r="I382" s="162">
        <f t="shared" si="1"/>
        <v>4.6262962962962968</v>
      </c>
      <c r="J382" s="162">
        <f t="shared" si="1"/>
        <v>0.22000000000000006</v>
      </c>
      <c r="K382" s="162">
        <f t="shared" si="1"/>
        <v>2.6659259259259263</v>
      </c>
      <c r="L382" s="162">
        <f t="shared" si="1"/>
        <v>6.2681481481481489</v>
      </c>
      <c r="M382" s="162">
        <f t="shared" si="1"/>
        <v>1.4637037037037035</v>
      </c>
      <c r="N382" s="162">
        <f t="shared" si="1"/>
        <v>0.29814814814814822</v>
      </c>
      <c r="O382" s="162">
        <f t="shared" si="1"/>
        <v>8.3707407407407395</v>
      </c>
      <c r="P382" s="162">
        <f t="shared" si="1"/>
        <v>3.4768392370572205</v>
      </c>
    </row>
    <row r="383" spans="1:20" ht="15.75" customHeight="1" thickBot="1">
      <c r="A383" s="62" t="s">
        <v>22</v>
      </c>
      <c r="B383" s="69">
        <f>MAX(B12:B377)</f>
        <v>5572</v>
      </c>
      <c r="C383" s="163">
        <f t="shared" ref="C383:P383" si="2">MAX(C12:C378)</f>
        <v>1.6</v>
      </c>
      <c r="D383" s="163">
        <f t="shared" si="2"/>
        <v>2</v>
      </c>
      <c r="E383" s="163">
        <f t="shared" si="2"/>
        <v>7.6</v>
      </c>
      <c r="F383" s="163">
        <f t="shared" si="2"/>
        <v>6</v>
      </c>
      <c r="G383" s="163">
        <f t="shared" si="2"/>
        <v>36</v>
      </c>
      <c r="H383" s="163">
        <f t="shared" si="2"/>
        <v>7</v>
      </c>
      <c r="I383" s="163">
        <f t="shared" si="2"/>
        <v>6.7</v>
      </c>
      <c r="J383" s="163">
        <f t="shared" si="2"/>
        <v>1.4</v>
      </c>
      <c r="K383" s="163">
        <f t="shared" si="2"/>
        <v>10.16</v>
      </c>
      <c r="L383" s="163">
        <f t="shared" si="2"/>
        <v>16.649999999999999</v>
      </c>
      <c r="M383" s="163">
        <f t="shared" si="2"/>
        <v>3.14</v>
      </c>
      <c r="N383" s="163">
        <f t="shared" si="2"/>
        <v>2.0299999999999998</v>
      </c>
      <c r="O383" s="163">
        <f t="shared" si="2"/>
        <v>52.27</v>
      </c>
      <c r="P383" s="163">
        <f t="shared" si="2"/>
        <v>178</v>
      </c>
    </row>
    <row r="384" spans="1:20" ht="15" customHeight="1">
      <c r="A384" s="63"/>
      <c r="B384" s="54" t="s">
        <v>28</v>
      </c>
      <c r="C384" s="55">
        <f>COUNTIF(C13:C376,"&gt;0")</f>
        <v>27</v>
      </c>
      <c r="D384" s="32"/>
      <c r="E384" s="32"/>
      <c r="F384" s="32"/>
      <c r="G384" s="32"/>
      <c r="H384" s="32"/>
      <c r="I384" s="32"/>
      <c r="J384" s="65" t="s">
        <v>25</v>
      </c>
      <c r="K384" s="45">
        <f t="shared" ref="K384:P384" si="3">SUM(K$12:K$378)</f>
        <v>71.98</v>
      </c>
      <c r="L384" s="45">
        <f t="shared" si="3"/>
        <v>169.24</v>
      </c>
      <c r="M384" s="45">
        <f t="shared" si="3"/>
        <v>39.519999999999996</v>
      </c>
      <c r="N384" s="45">
        <f t="shared" si="3"/>
        <v>8.0500000000000025</v>
      </c>
      <c r="O384" s="45">
        <f t="shared" si="3"/>
        <v>226.00999999999996</v>
      </c>
      <c r="P384" s="45">
        <f t="shared" si="3"/>
        <v>1276</v>
      </c>
      <c r="Q384" s="150"/>
      <c r="R384" s="54"/>
      <c r="S384" s="54"/>
    </row>
  </sheetData>
  <protectedRanges>
    <protectedRange sqref="B348:B372" name="Range1_8"/>
    <protectedRange sqref="B238:B244 B246:B255" name="Range1"/>
    <protectedRange sqref="B256:B260" name="Range1_1"/>
    <protectedRange sqref="B245" name="Range1_3"/>
  </protectedRanges>
  <mergeCells count="17">
    <mergeCell ref="A6:S6"/>
    <mergeCell ref="A1:S1"/>
    <mergeCell ref="A2:S2"/>
    <mergeCell ref="A3:S3"/>
    <mergeCell ref="A4:S4"/>
    <mergeCell ref="A5:T5"/>
    <mergeCell ref="A7:A9"/>
    <mergeCell ref="B7:B8"/>
    <mergeCell ref="C7:J7"/>
    <mergeCell ref="K7:O7"/>
    <mergeCell ref="R7:R9"/>
    <mergeCell ref="T245:T248"/>
    <mergeCell ref="S7:S9"/>
    <mergeCell ref="T7:T9"/>
    <mergeCell ref="E8:E9"/>
    <mergeCell ref="E10:E11"/>
    <mergeCell ref="Q7:Q9"/>
  </mergeCells>
  <conditionalFormatting sqref="B238:B260">
    <cfRule type="cellIs" dxfId="2" priority="1" operator="greaterThan">
      <formula>6500</formula>
    </cfRule>
  </conditionalFormatting>
  <hyperlinks>
    <hyperlink ref="A3" r:id="rId1" xr:uid="{AC28641B-0675-4AC7-9C4E-92786E19DA74}"/>
  </hyperlinks>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Monitoring Point Locations</vt:lpstr>
      <vt:lpstr>12-13</vt:lpstr>
      <vt:lpstr>13-14</vt:lpstr>
      <vt:lpstr>14-15</vt:lpstr>
      <vt:lpstr>15-16</vt:lpstr>
      <vt:lpstr>16-17</vt:lpstr>
      <vt:lpstr>17-18</vt:lpstr>
      <vt:lpstr>18-19</vt:lpstr>
      <vt:lpstr>19-20</vt:lpstr>
      <vt:lpstr>20-21</vt:lpstr>
      <vt:lpstr>21-22</vt:lpstr>
      <vt:lpstr>22-23</vt:lpstr>
      <vt:lpstr>23-24</vt:lpstr>
      <vt:lpstr>24-25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Cash</dc:creator>
  <cp:lastModifiedBy>Cheryl Munce</cp:lastModifiedBy>
  <dcterms:created xsi:type="dcterms:W3CDTF">2017-01-16T01:46:07Z</dcterms:created>
  <dcterms:modified xsi:type="dcterms:W3CDTF">2025-03-18T00:21:32Z</dcterms:modified>
</cp:coreProperties>
</file>